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Default Extension="emf" ContentType="image/x-emf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5" yWindow="-30" windowWidth="19440" windowHeight="11760" tabRatio="900" activeTab="18"/>
  </bookViews>
  <sheets>
    <sheet name="かがみ" sheetId="120" r:id="rId1"/>
    <sheet name="ｺｰﾄﾚｲｱｳﾄ " sheetId="157" r:id="rId2"/>
    <sheet name="エントリーチーム一覧" sheetId="133" r:id="rId3"/>
    <sheet name="グループ一覧" sheetId="153" r:id="rId4"/>
    <sheet name="ﾄﾘﾑ18 A 1" sheetId="139" r:id="rId5"/>
    <sheet name="ﾄﾘﾑ18 B 2" sheetId="141" r:id="rId6"/>
    <sheet name="ﾄﾘﾑ18 C 3" sheetId="142" r:id="rId7"/>
    <sheet name="ﾄﾘﾑ18 D 4" sheetId="143" r:id="rId8"/>
    <sheet name="ﾄﾘﾑ18 E 5" sheetId="140" r:id="rId9"/>
    <sheet name="ﾄﾘﾑ18 F 6" sheetId="144" r:id="rId10"/>
    <sheet name="ﾄﾘﾑ30A　 7" sheetId="154" r:id="rId11"/>
    <sheet name="ﾄﾘﾑ30 B 8" sheetId="155" r:id="rId12"/>
    <sheet name="ﾄﾘﾑ30 C 9" sheetId="156" r:id="rId13"/>
    <sheet name="ﾄﾘﾑ50 A 10" sheetId="149" r:id="rId14"/>
    <sheet name="ﾚﾃﾞｨｰｽ18 Ａ 11" sheetId="135" r:id="rId15"/>
    <sheet name="ﾚﾃﾞｨｰｽ40 A 12" sheetId="150" r:id="rId16"/>
    <sheet name="ﾚﾃﾞｨｰｽ40 B 13" sheetId="151" r:id="rId17"/>
    <sheet name="ﾌｧﾐﾘｰ A 14" sheetId="152" r:id="rId18"/>
    <sheet name="ﾌｱﾐﾘｰB 15" sheetId="136" r:id="rId19"/>
    <sheet name="小学生 Ａ 16" sheetId="138" r:id="rId20"/>
  </sheets>
  <definedNames>
    <definedName name="_xlnm.Print_Area" localSheetId="2">エントリーチーム一覧!$A$1:$L$85</definedName>
    <definedName name="_xlnm.Print_Area" localSheetId="0">かがみ!$A$1:$J$48</definedName>
    <definedName name="_xlnm.Print_Area" localSheetId="3">グループ一覧!$A$1:$H$113</definedName>
    <definedName name="_xlnm.Print_Area" localSheetId="1">'ｺｰﾄﾚｲｱｳﾄ '!$A$1:$K$61</definedName>
    <definedName name="_xlnm.Print_Area" localSheetId="4">'ﾄﾘﾑ18 A 1'!$A$1:$AQ$91</definedName>
    <definedName name="_xlnm.Print_Area" localSheetId="5">'ﾄﾘﾑ18 B 2'!$A$1:$AQ$91</definedName>
    <definedName name="_xlnm.Print_Area" localSheetId="6">'ﾄﾘﾑ18 C 3'!$A$1:$AQ$91</definedName>
    <definedName name="_xlnm.Print_Area" localSheetId="7">'ﾄﾘﾑ18 D 4'!$A$1:$AQ$91</definedName>
    <definedName name="_xlnm.Print_Area" localSheetId="8">'ﾄﾘﾑ18 E 5'!$A$1:$AM$79</definedName>
    <definedName name="_xlnm.Print_Area" localSheetId="9">'ﾄﾘﾑ18 F 6'!$A$1:$AM$79</definedName>
    <definedName name="_xlnm.Print_Area" localSheetId="11">'ﾄﾘﾑ30 B 8'!$A$1:$AW$103</definedName>
    <definedName name="_xlnm.Print_Area" localSheetId="12">'ﾄﾘﾑ30 C 9'!$A$1:$AW$103</definedName>
    <definedName name="_xlnm.Print_Area" localSheetId="10">'ﾄﾘﾑ30A　 7'!$A$1:$AW$103</definedName>
    <definedName name="_xlnm.Print_Area" localSheetId="13">'ﾄﾘﾑ50 A 10'!$A$1:$AW$103</definedName>
    <definedName name="_xlnm.Print_Area" localSheetId="17">'ﾌｧﾐﾘｰ A 14'!$A$1:$AM$79</definedName>
    <definedName name="_xlnm.Print_Area" localSheetId="18">'ﾌｱﾐﾘｰB 15'!$A$1:$AK$121</definedName>
    <definedName name="_xlnm.Print_Area" localSheetId="14">'ﾚﾃﾞｨｰｽ18 Ａ 11'!$A$1:$AK$121</definedName>
    <definedName name="_xlnm.Print_Area" localSheetId="15">'ﾚﾃﾞｨｰｽ40 A 12'!$A$1:$AM$79</definedName>
    <definedName name="_xlnm.Print_Area" localSheetId="16">'ﾚﾃﾞｨｰｽ40 B 13'!$A$1:$AM$79</definedName>
    <definedName name="_xlnm.Print_Area" localSheetId="19">'小学生 Ａ 16'!$A$1:$AK$121</definedName>
  </definedNames>
  <calcPr calcId="125725"/>
</workbook>
</file>

<file path=xl/calcChain.xml><?xml version="1.0" encoding="utf-8"?>
<calcChain xmlns="http://schemas.openxmlformats.org/spreadsheetml/2006/main">
  <c r="U54" i="149"/>
  <c r="R54"/>
  <c r="U53"/>
  <c r="R53"/>
  <c r="U52"/>
  <c r="Y52" s="1"/>
  <c r="R52"/>
  <c r="L52"/>
  <c r="U51"/>
  <c r="R51"/>
  <c r="U50"/>
  <c r="R50"/>
  <c r="Y49"/>
  <c r="U49"/>
  <c r="R49"/>
  <c r="L49" s="1"/>
  <c r="U48"/>
  <c r="R48"/>
  <c r="U47"/>
  <c r="R47"/>
  <c r="U46"/>
  <c r="Y46" s="1"/>
  <c r="R46"/>
  <c r="L46"/>
  <c r="U45"/>
  <c r="R45"/>
  <c r="U44"/>
  <c r="R44"/>
  <c r="Y43"/>
  <c r="U43"/>
  <c r="R43"/>
  <c r="L43" s="1"/>
  <c r="U42"/>
  <c r="R42"/>
  <c r="U41"/>
  <c r="R41"/>
  <c r="Y40"/>
  <c r="U40"/>
  <c r="R40"/>
  <c r="L40" s="1"/>
  <c r="U39"/>
  <c r="R39"/>
  <c r="U38"/>
  <c r="R38"/>
  <c r="U37"/>
  <c r="Y37" s="1"/>
  <c r="R37"/>
  <c r="U36"/>
  <c r="R36"/>
  <c r="U35"/>
  <c r="R35"/>
  <c r="Y34"/>
  <c r="U34"/>
  <c r="R34"/>
  <c r="L34" s="1"/>
  <c r="U33"/>
  <c r="R33"/>
  <c r="U32"/>
  <c r="R32"/>
  <c r="Y31"/>
  <c r="U31"/>
  <c r="R31"/>
  <c r="U30"/>
  <c r="R30"/>
  <c r="U29"/>
  <c r="R29"/>
  <c r="Y28"/>
  <c r="U28"/>
  <c r="R28"/>
  <c r="L28" s="1"/>
  <c r="U27"/>
  <c r="R27"/>
  <c r="U26"/>
  <c r="R26"/>
  <c r="Y25"/>
  <c r="U25"/>
  <c r="R25"/>
  <c r="U24"/>
  <c r="R24"/>
  <c r="U23"/>
  <c r="R23"/>
  <c r="Y22"/>
  <c r="U22"/>
  <c r="R22"/>
  <c r="U21"/>
  <c r="R21"/>
  <c r="U20"/>
  <c r="R20"/>
  <c r="U19"/>
  <c r="Y19" s="1"/>
  <c r="R19"/>
  <c r="L19"/>
  <c r="U18"/>
  <c r="R18"/>
  <c r="U17"/>
  <c r="R17"/>
  <c r="Y16"/>
  <c r="U16"/>
  <c r="R16"/>
  <c r="U15"/>
  <c r="R15"/>
  <c r="U14"/>
  <c r="R14"/>
  <c r="Y13"/>
  <c r="U13"/>
  <c r="R13"/>
  <c r="L13" s="1"/>
  <c r="U54" i="156"/>
  <c r="R54"/>
  <c r="U53"/>
  <c r="R53"/>
  <c r="Y52"/>
  <c r="U52"/>
  <c r="R52"/>
  <c r="L52" s="1"/>
  <c r="U51"/>
  <c r="R51"/>
  <c r="U50"/>
  <c r="R50"/>
  <c r="Y49"/>
  <c r="U49"/>
  <c r="R49"/>
  <c r="L49" s="1"/>
  <c r="U48"/>
  <c r="R48"/>
  <c r="U47"/>
  <c r="R47"/>
  <c r="Y46"/>
  <c r="U46"/>
  <c r="R46"/>
  <c r="L46" s="1"/>
  <c r="U45"/>
  <c r="R45"/>
  <c r="U44"/>
  <c r="R44"/>
  <c r="Y43"/>
  <c r="U43"/>
  <c r="R43"/>
  <c r="L43" s="1"/>
  <c r="U42"/>
  <c r="R42"/>
  <c r="U41"/>
  <c r="R41"/>
  <c r="Y40"/>
  <c r="U40"/>
  <c r="R40"/>
  <c r="L40" s="1"/>
  <c r="U39"/>
  <c r="R39"/>
  <c r="U38"/>
  <c r="R38"/>
  <c r="Y37"/>
  <c r="U37"/>
  <c r="R37"/>
  <c r="U36"/>
  <c r="R36"/>
  <c r="U35"/>
  <c r="R35"/>
  <c r="Y34"/>
  <c r="U34"/>
  <c r="R34"/>
  <c r="U33"/>
  <c r="R33"/>
  <c r="U32"/>
  <c r="R32"/>
  <c r="Y31"/>
  <c r="U31"/>
  <c r="R31"/>
  <c r="L31" s="1"/>
  <c r="U30"/>
  <c r="R30"/>
  <c r="U29"/>
  <c r="R29"/>
  <c r="Y28"/>
  <c r="U28"/>
  <c r="R28"/>
  <c r="L28" s="1"/>
  <c r="U27"/>
  <c r="R27"/>
  <c r="U26"/>
  <c r="R26"/>
  <c r="Y25"/>
  <c r="U25"/>
  <c r="R25"/>
  <c r="U24"/>
  <c r="R24"/>
  <c r="U23"/>
  <c r="R23"/>
  <c r="Y22"/>
  <c r="U22"/>
  <c r="R22"/>
  <c r="L22" s="1"/>
  <c r="U21"/>
  <c r="R21"/>
  <c r="U20"/>
  <c r="R20"/>
  <c r="U19"/>
  <c r="Y19" s="1"/>
  <c r="R19"/>
  <c r="L19"/>
  <c r="U18"/>
  <c r="R18"/>
  <c r="U17"/>
  <c r="R17"/>
  <c r="Y16"/>
  <c r="U16"/>
  <c r="R16"/>
  <c r="U15"/>
  <c r="R15"/>
  <c r="U14"/>
  <c r="R14"/>
  <c r="U13"/>
  <c r="Y13" s="1"/>
  <c r="R13"/>
  <c r="L13"/>
  <c r="U54" i="155"/>
  <c r="R54"/>
  <c r="U53"/>
  <c r="R53"/>
  <c r="Y52"/>
  <c r="U52"/>
  <c r="R52"/>
  <c r="L52" s="1"/>
  <c r="U51"/>
  <c r="R51"/>
  <c r="U50"/>
  <c r="R50"/>
  <c r="Y49"/>
  <c r="U49"/>
  <c r="R49"/>
  <c r="L49" s="1"/>
  <c r="U48"/>
  <c r="R48"/>
  <c r="U47"/>
  <c r="R47"/>
  <c r="Y46"/>
  <c r="U46"/>
  <c r="R46"/>
  <c r="L46" s="1"/>
  <c r="U45"/>
  <c r="R45"/>
  <c r="U44"/>
  <c r="R44"/>
  <c r="Y43"/>
  <c r="U43"/>
  <c r="R43"/>
  <c r="L43" s="1"/>
  <c r="U42"/>
  <c r="R42"/>
  <c r="U41"/>
  <c r="R41"/>
  <c r="Y40"/>
  <c r="U40"/>
  <c r="R40"/>
  <c r="L40" s="1"/>
  <c r="U39"/>
  <c r="R39"/>
  <c r="U38"/>
  <c r="R38"/>
  <c r="Y37"/>
  <c r="U37"/>
  <c r="R37"/>
  <c r="L37" s="1"/>
  <c r="U36"/>
  <c r="R36"/>
  <c r="U35"/>
  <c r="R35"/>
  <c r="U34"/>
  <c r="Y34" s="1"/>
  <c r="R34"/>
  <c r="L34"/>
  <c r="U33"/>
  <c r="R33"/>
  <c r="U32"/>
  <c r="R32"/>
  <c r="Y31"/>
  <c r="U31"/>
  <c r="R31"/>
  <c r="U30"/>
  <c r="R30"/>
  <c r="U29"/>
  <c r="R29"/>
  <c r="Y28"/>
  <c r="U28"/>
  <c r="R28"/>
  <c r="L28" s="1"/>
  <c r="U27"/>
  <c r="R27"/>
  <c r="U26"/>
  <c r="R26"/>
  <c r="U25"/>
  <c r="Y25" s="1"/>
  <c r="R25"/>
  <c r="L25"/>
  <c r="U24"/>
  <c r="R24"/>
  <c r="U23"/>
  <c r="R23"/>
  <c r="Y22"/>
  <c r="U22"/>
  <c r="R22"/>
  <c r="L22" s="1"/>
  <c r="U21"/>
  <c r="R21"/>
  <c r="U20"/>
  <c r="R20"/>
  <c r="Y19"/>
  <c r="U19"/>
  <c r="R19"/>
  <c r="L19" s="1"/>
  <c r="U18"/>
  <c r="R18"/>
  <c r="U17"/>
  <c r="R17"/>
  <c r="Y16"/>
  <c r="U16"/>
  <c r="R16"/>
  <c r="L16" s="1"/>
  <c r="U15"/>
  <c r="R15"/>
  <c r="U14"/>
  <c r="R14"/>
  <c r="Y13"/>
  <c r="U13"/>
  <c r="R13"/>
  <c r="L13" s="1"/>
  <c r="AF98" i="149"/>
  <c r="V98"/>
  <c r="Q98"/>
  <c r="G98"/>
  <c r="AM97"/>
  <c r="AD103" s="1"/>
  <c r="AI97"/>
  <c r="AH103" s="1"/>
  <c r="AG103" s="1"/>
  <c r="AM96"/>
  <c r="AD102" s="1"/>
  <c r="AI96"/>
  <c r="AH102" s="1"/>
  <c r="AM95"/>
  <c r="AD101" s="1"/>
  <c r="AI95"/>
  <c r="AH101" s="1"/>
  <c r="AG101" s="1"/>
  <c r="AA92"/>
  <c r="Q92"/>
  <c r="L92"/>
  <c r="AH91"/>
  <c r="Y97" s="1"/>
  <c r="AD91"/>
  <c r="AC97" s="1"/>
  <c r="AH90"/>
  <c r="Y96" s="1"/>
  <c r="AD90"/>
  <c r="AC96" s="1"/>
  <c r="AH89"/>
  <c r="Y95" s="1"/>
  <c r="AD89"/>
  <c r="AC95" s="1"/>
  <c r="Q86"/>
  <c r="L86"/>
  <c r="G86"/>
  <c r="AM85"/>
  <c r="AI85"/>
  <c r="X103" s="1"/>
  <c r="AM84"/>
  <c r="T102" s="1"/>
  <c r="AI84"/>
  <c r="X102" s="1"/>
  <c r="AM83"/>
  <c r="T101" s="1"/>
  <c r="AI83"/>
  <c r="X101" s="1"/>
  <c r="Q80"/>
  <c r="L80"/>
  <c r="G80"/>
  <c r="AM79"/>
  <c r="O103" s="1"/>
  <c r="AI79"/>
  <c r="S103" s="1"/>
  <c r="AH79"/>
  <c r="O97" s="1"/>
  <c r="AD79"/>
  <c r="S97" s="1"/>
  <c r="R97" s="1"/>
  <c r="AC79"/>
  <c r="O91" s="1"/>
  <c r="Y79"/>
  <c r="S91" s="1"/>
  <c r="X79"/>
  <c r="O85" s="1"/>
  <c r="T79"/>
  <c r="S85" s="1"/>
  <c r="AM78"/>
  <c r="O102" s="1"/>
  <c r="AI78"/>
  <c r="S102" s="1"/>
  <c r="AH78"/>
  <c r="AD78"/>
  <c r="S96" s="1"/>
  <c r="AC78"/>
  <c r="Y78"/>
  <c r="S90" s="1"/>
  <c r="X78"/>
  <c r="O84" s="1"/>
  <c r="T78"/>
  <c r="S84" s="1"/>
  <c r="AM77"/>
  <c r="O101" s="1"/>
  <c r="AI77"/>
  <c r="S101" s="1"/>
  <c r="AH77"/>
  <c r="AD77"/>
  <c r="S95" s="1"/>
  <c r="AC77"/>
  <c r="Y77"/>
  <c r="S89" s="1"/>
  <c r="X77"/>
  <c r="O83" s="1"/>
  <c r="T77"/>
  <c r="S83" s="1"/>
  <c r="AH73"/>
  <c r="J97" s="1"/>
  <c r="AD73"/>
  <c r="N97" s="1"/>
  <c r="AC73"/>
  <c r="Y73"/>
  <c r="N91" s="1"/>
  <c r="X73"/>
  <c r="T73"/>
  <c r="N85" s="1"/>
  <c r="AH72"/>
  <c r="J96" s="1"/>
  <c r="AD72"/>
  <c r="N96" s="1"/>
  <c r="AC72"/>
  <c r="J90" s="1"/>
  <c r="Y72"/>
  <c r="N90" s="1"/>
  <c r="X72"/>
  <c r="J84" s="1"/>
  <c r="T72"/>
  <c r="N84" s="1"/>
  <c r="AH71"/>
  <c r="J95" s="1"/>
  <c r="AD71"/>
  <c r="N95" s="1"/>
  <c r="AC71"/>
  <c r="J89" s="1"/>
  <c r="Y71"/>
  <c r="N89" s="1"/>
  <c r="M89" s="1"/>
  <c r="X71"/>
  <c r="J83" s="1"/>
  <c r="T71"/>
  <c r="N83" s="1"/>
  <c r="G68"/>
  <c r="AM67"/>
  <c r="E103" s="1"/>
  <c r="AI67"/>
  <c r="I103" s="1"/>
  <c r="AC67"/>
  <c r="E91" s="1"/>
  <c r="Y67"/>
  <c r="X67"/>
  <c r="E85" s="1"/>
  <c r="T67"/>
  <c r="I85" s="1"/>
  <c r="N67"/>
  <c r="E73" s="1"/>
  <c r="J67"/>
  <c r="K67" s="1"/>
  <c r="AM66"/>
  <c r="E102" s="1"/>
  <c r="AI66"/>
  <c r="I102" s="1"/>
  <c r="AC66"/>
  <c r="Y66"/>
  <c r="I90" s="1"/>
  <c r="X66"/>
  <c r="E84" s="1"/>
  <c r="T66"/>
  <c r="I84" s="1"/>
  <c r="N66"/>
  <c r="J66"/>
  <c r="I72" s="1"/>
  <c r="AM65"/>
  <c r="E101" s="1"/>
  <c r="AI65"/>
  <c r="I101" s="1"/>
  <c r="AC65"/>
  <c r="Y65"/>
  <c r="I89" s="1"/>
  <c r="X65"/>
  <c r="E83" s="1"/>
  <c r="T65"/>
  <c r="I83" s="1"/>
  <c r="N65"/>
  <c r="J65"/>
  <c r="I71" s="1"/>
  <c r="A62"/>
  <c r="AF98" i="156"/>
  <c r="V98"/>
  <c r="Q98"/>
  <c r="G98"/>
  <c r="AM97"/>
  <c r="AI97"/>
  <c r="AH103" s="1"/>
  <c r="AM96"/>
  <c r="AD102" s="1"/>
  <c r="AI96"/>
  <c r="AH102" s="1"/>
  <c r="AM95"/>
  <c r="AD101" s="1"/>
  <c r="AI95"/>
  <c r="AH101" s="1"/>
  <c r="AA92"/>
  <c r="Q92"/>
  <c r="L92"/>
  <c r="AH91"/>
  <c r="Y97" s="1"/>
  <c r="AD91"/>
  <c r="AC97" s="1"/>
  <c r="AH90"/>
  <c r="AD90"/>
  <c r="AC96" s="1"/>
  <c r="AH89"/>
  <c r="AD89"/>
  <c r="AC95" s="1"/>
  <c r="Q86"/>
  <c r="L86"/>
  <c r="G86"/>
  <c r="AM85"/>
  <c r="AI85"/>
  <c r="X103" s="1"/>
  <c r="AM84"/>
  <c r="T102" s="1"/>
  <c r="AI84"/>
  <c r="X102" s="1"/>
  <c r="AM83"/>
  <c r="T101" s="1"/>
  <c r="AI83"/>
  <c r="X101" s="1"/>
  <c r="Q80"/>
  <c r="L80"/>
  <c r="G80"/>
  <c r="AM79"/>
  <c r="AI79"/>
  <c r="S103" s="1"/>
  <c r="AH79"/>
  <c r="O97" s="1"/>
  <c r="AD79"/>
  <c r="S97" s="1"/>
  <c r="AC79"/>
  <c r="O91" s="1"/>
  <c r="Y79"/>
  <c r="S91" s="1"/>
  <c r="X79"/>
  <c r="T79"/>
  <c r="S85" s="1"/>
  <c r="AM78"/>
  <c r="O102" s="1"/>
  <c r="AI78"/>
  <c r="S102" s="1"/>
  <c r="AH78"/>
  <c r="AD78"/>
  <c r="S96" s="1"/>
  <c r="AC78"/>
  <c r="Y78"/>
  <c r="S90" s="1"/>
  <c r="X78"/>
  <c r="O84" s="1"/>
  <c r="T78"/>
  <c r="S84" s="1"/>
  <c r="AM77"/>
  <c r="O101" s="1"/>
  <c r="AI77"/>
  <c r="S101" s="1"/>
  <c r="AH77"/>
  <c r="AD77"/>
  <c r="S95" s="1"/>
  <c r="AC77"/>
  <c r="Y77"/>
  <c r="S89" s="1"/>
  <c r="X77"/>
  <c r="O83" s="1"/>
  <c r="T77"/>
  <c r="S83" s="1"/>
  <c r="AH73"/>
  <c r="J97" s="1"/>
  <c r="AD73"/>
  <c r="N97" s="1"/>
  <c r="AC73"/>
  <c r="Y73"/>
  <c r="N91" s="1"/>
  <c r="X73"/>
  <c r="T73"/>
  <c r="N85" s="1"/>
  <c r="AH72"/>
  <c r="AD72"/>
  <c r="N96" s="1"/>
  <c r="AC72"/>
  <c r="J90" s="1"/>
  <c r="Y72"/>
  <c r="N90" s="1"/>
  <c r="X72"/>
  <c r="J84" s="1"/>
  <c r="T72"/>
  <c r="N84" s="1"/>
  <c r="AH71"/>
  <c r="AD71"/>
  <c r="N95" s="1"/>
  <c r="AC71"/>
  <c r="J89" s="1"/>
  <c r="Y71"/>
  <c r="N89" s="1"/>
  <c r="X71"/>
  <c r="J83" s="1"/>
  <c r="T71"/>
  <c r="N83" s="1"/>
  <c r="G68"/>
  <c r="AM67"/>
  <c r="E103" s="1"/>
  <c r="AI67"/>
  <c r="I103" s="1"/>
  <c r="AC67"/>
  <c r="E91" s="1"/>
  <c r="Y67"/>
  <c r="Z67" s="1"/>
  <c r="X67"/>
  <c r="E85" s="1"/>
  <c r="T67"/>
  <c r="I85" s="1"/>
  <c r="N67"/>
  <c r="E73" s="1"/>
  <c r="J67"/>
  <c r="AM66"/>
  <c r="E102" s="1"/>
  <c r="AI66"/>
  <c r="I102" s="1"/>
  <c r="AC66"/>
  <c r="Y66"/>
  <c r="I90" s="1"/>
  <c r="X66"/>
  <c r="E84" s="1"/>
  <c r="T66"/>
  <c r="I84" s="1"/>
  <c r="N66"/>
  <c r="J66"/>
  <c r="I72" s="1"/>
  <c r="AM65"/>
  <c r="E101" s="1"/>
  <c r="AI65"/>
  <c r="I101" s="1"/>
  <c r="AC65"/>
  <c r="Y65"/>
  <c r="I89" s="1"/>
  <c r="X65"/>
  <c r="E83" s="1"/>
  <c r="T65"/>
  <c r="I83" s="1"/>
  <c r="N65"/>
  <c r="J65"/>
  <c r="I71" s="1"/>
  <c r="A62"/>
  <c r="AF98" i="155"/>
  <c r="V98"/>
  <c r="Q98"/>
  <c r="G98"/>
  <c r="AM97"/>
  <c r="AD103" s="1"/>
  <c r="AI97"/>
  <c r="AH103" s="1"/>
  <c r="AG103" s="1"/>
  <c r="AM96"/>
  <c r="AD102" s="1"/>
  <c r="AI96"/>
  <c r="AH102" s="1"/>
  <c r="AM95"/>
  <c r="AD101" s="1"/>
  <c r="AI95"/>
  <c r="AH101" s="1"/>
  <c r="AG101" s="1"/>
  <c r="AA92"/>
  <c r="Q92"/>
  <c r="L92"/>
  <c r="AH91"/>
  <c r="Y97" s="1"/>
  <c r="AD91"/>
  <c r="AC97" s="1"/>
  <c r="AH90"/>
  <c r="Y96" s="1"/>
  <c r="AD90"/>
  <c r="AC96" s="1"/>
  <c r="AH89"/>
  <c r="Y95" s="1"/>
  <c r="AD89"/>
  <c r="AC95" s="1"/>
  <c r="Q86"/>
  <c r="L86"/>
  <c r="G86"/>
  <c r="AM85"/>
  <c r="AI85"/>
  <c r="X103" s="1"/>
  <c r="AM84"/>
  <c r="T102" s="1"/>
  <c r="AI84"/>
  <c r="X102" s="1"/>
  <c r="AM83"/>
  <c r="T101" s="1"/>
  <c r="AI83"/>
  <c r="X101" s="1"/>
  <c r="Q80"/>
  <c r="L80"/>
  <c r="G80"/>
  <c r="AM79"/>
  <c r="O103" s="1"/>
  <c r="AI79"/>
  <c r="S103" s="1"/>
  <c r="AH79"/>
  <c r="O97" s="1"/>
  <c r="AD79"/>
  <c r="S97" s="1"/>
  <c r="R97" s="1"/>
  <c r="AC79"/>
  <c r="O91" s="1"/>
  <c r="Y79"/>
  <c r="S91" s="1"/>
  <c r="X79"/>
  <c r="O85" s="1"/>
  <c r="T79"/>
  <c r="S85" s="1"/>
  <c r="AM78"/>
  <c r="O102" s="1"/>
  <c r="AI78"/>
  <c r="S102" s="1"/>
  <c r="AH78"/>
  <c r="AD78"/>
  <c r="S96" s="1"/>
  <c r="AC78"/>
  <c r="Y78"/>
  <c r="S90" s="1"/>
  <c r="X78"/>
  <c r="O84" s="1"/>
  <c r="T78"/>
  <c r="S84" s="1"/>
  <c r="AM77"/>
  <c r="O101" s="1"/>
  <c r="AI77"/>
  <c r="S101" s="1"/>
  <c r="AH77"/>
  <c r="AD77"/>
  <c r="S95" s="1"/>
  <c r="AC77"/>
  <c r="Y77"/>
  <c r="S89" s="1"/>
  <c r="X77"/>
  <c r="O83" s="1"/>
  <c r="T77"/>
  <c r="S83" s="1"/>
  <c r="AH73"/>
  <c r="J97" s="1"/>
  <c r="AD73"/>
  <c r="N97" s="1"/>
  <c r="AC73"/>
  <c r="Y73"/>
  <c r="N91" s="1"/>
  <c r="X73"/>
  <c r="T73"/>
  <c r="N85" s="1"/>
  <c r="AH72"/>
  <c r="J96" s="1"/>
  <c r="AD72"/>
  <c r="N96" s="1"/>
  <c r="AC72"/>
  <c r="J90" s="1"/>
  <c r="Y72"/>
  <c r="N90" s="1"/>
  <c r="X72"/>
  <c r="J84" s="1"/>
  <c r="T72"/>
  <c r="N84" s="1"/>
  <c r="AH71"/>
  <c r="J95" s="1"/>
  <c r="AD71"/>
  <c r="N95" s="1"/>
  <c r="AC71"/>
  <c r="J89" s="1"/>
  <c r="Y71"/>
  <c r="N89" s="1"/>
  <c r="X71"/>
  <c r="J83" s="1"/>
  <c r="T71"/>
  <c r="N83" s="1"/>
  <c r="G68"/>
  <c r="AM67"/>
  <c r="E103" s="1"/>
  <c r="AI67"/>
  <c r="I103" s="1"/>
  <c r="AC67"/>
  <c r="E91" s="1"/>
  <c r="Y67"/>
  <c r="I91" s="1"/>
  <c r="X67"/>
  <c r="E85" s="1"/>
  <c r="T67"/>
  <c r="I85" s="1"/>
  <c r="N67"/>
  <c r="E73" s="1"/>
  <c r="J67"/>
  <c r="I73" s="1"/>
  <c r="AM66"/>
  <c r="E102" s="1"/>
  <c r="AI66"/>
  <c r="I102" s="1"/>
  <c r="AC66"/>
  <c r="Y66"/>
  <c r="I90" s="1"/>
  <c r="X66"/>
  <c r="E84" s="1"/>
  <c r="T66"/>
  <c r="I84" s="1"/>
  <c r="N66"/>
  <c r="J66"/>
  <c r="I72" s="1"/>
  <c r="AM65"/>
  <c r="E101" s="1"/>
  <c r="AI65"/>
  <c r="I101" s="1"/>
  <c r="AC65"/>
  <c r="Y65"/>
  <c r="I89" s="1"/>
  <c r="X65"/>
  <c r="E83" s="1"/>
  <c r="T65"/>
  <c r="I83" s="1"/>
  <c r="N65"/>
  <c r="J65"/>
  <c r="I71" s="1"/>
  <c r="A62"/>
  <c r="U54" i="154"/>
  <c r="R54"/>
  <c r="U53"/>
  <c r="R53"/>
  <c r="U52"/>
  <c r="Y52" s="1"/>
  <c r="R52"/>
  <c r="U51"/>
  <c r="R51"/>
  <c r="U50"/>
  <c r="R50"/>
  <c r="U49"/>
  <c r="R49"/>
  <c r="U48"/>
  <c r="R48"/>
  <c r="U47"/>
  <c r="R47"/>
  <c r="U46"/>
  <c r="Y46" s="1"/>
  <c r="R46"/>
  <c r="U45"/>
  <c r="R45"/>
  <c r="U44"/>
  <c r="R44"/>
  <c r="U43"/>
  <c r="R43"/>
  <c r="U42"/>
  <c r="R42"/>
  <c r="U41"/>
  <c r="R41"/>
  <c r="U40"/>
  <c r="Y40" s="1"/>
  <c r="R40"/>
  <c r="U39"/>
  <c r="R39"/>
  <c r="U38"/>
  <c r="R38"/>
  <c r="U37"/>
  <c r="R37"/>
  <c r="U36"/>
  <c r="R36"/>
  <c r="U35"/>
  <c r="R35"/>
  <c r="U34"/>
  <c r="Y34" s="1"/>
  <c r="R34"/>
  <c r="U33"/>
  <c r="R33"/>
  <c r="U32"/>
  <c r="R32"/>
  <c r="U31"/>
  <c r="R31"/>
  <c r="U30"/>
  <c r="R30"/>
  <c r="U29"/>
  <c r="R29"/>
  <c r="U28"/>
  <c r="Y28" s="1"/>
  <c r="R28"/>
  <c r="U27"/>
  <c r="R27"/>
  <c r="U26"/>
  <c r="R26"/>
  <c r="U25"/>
  <c r="R25"/>
  <c r="U24"/>
  <c r="R24"/>
  <c r="U23"/>
  <c r="R23"/>
  <c r="U22"/>
  <c r="Y22" s="1"/>
  <c r="R22"/>
  <c r="U21"/>
  <c r="R21"/>
  <c r="U20"/>
  <c r="R20"/>
  <c r="U19"/>
  <c r="R19"/>
  <c r="U18"/>
  <c r="R18"/>
  <c r="U17"/>
  <c r="R17"/>
  <c r="U16"/>
  <c r="Y16" s="1"/>
  <c r="R16"/>
  <c r="U15"/>
  <c r="R15"/>
  <c r="U14"/>
  <c r="R14"/>
  <c r="U13"/>
  <c r="R13"/>
  <c r="AF98"/>
  <c r="V98"/>
  <c r="Q98"/>
  <c r="G98"/>
  <c r="AM97"/>
  <c r="AD103" s="1"/>
  <c r="AI97"/>
  <c r="AH103" s="1"/>
  <c r="AM96"/>
  <c r="AD102" s="1"/>
  <c r="AI96"/>
  <c r="AH102" s="1"/>
  <c r="AM95"/>
  <c r="AD101" s="1"/>
  <c r="AI95"/>
  <c r="AH101" s="1"/>
  <c r="AA92"/>
  <c r="Q92"/>
  <c r="L92"/>
  <c r="AH91"/>
  <c r="Y97" s="1"/>
  <c r="AD91"/>
  <c r="AC97" s="1"/>
  <c r="AH90"/>
  <c r="Y96" s="1"/>
  <c r="AD90"/>
  <c r="AC96" s="1"/>
  <c r="AH89"/>
  <c r="Y95" s="1"/>
  <c r="AD89"/>
  <c r="AC95" s="1"/>
  <c r="Q86"/>
  <c r="L86"/>
  <c r="G86"/>
  <c r="AM85"/>
  <c r="AI85"/>
  <c r="X103" s="1"/>
  <c r="AM84"/>
  <c r="T102" s="1"/>
  <c r="AI84"/>
  <c r="X102" s="1"/>
  <c r="AM83"/>
  <c r="T101" s="1"/>
  <c r="AI83"/>
  <c r="X101" s="1"/>
  <c r="Q80"/>
  <c r="L80"/>
  <c r="G80"/>
  <c r="AM79"/>
  <c r="O103" s="1"/>
  <c r="AI79"/>
  <c r="S103" s="1"/>
  <c r="R103" s="1"/>
  <c r="AH79"/>
  <c r="O97" s="1"/>
  <c r="AD79"/>
  <c r="S97" s="1"/>
  <c r="AC79"/>
  <c r="O91" s="1"/>
  <c r="Y79"/>
  <c r="S91" s="1"/>
  <c r="X79"/>
  <c r="O85" s="1"/>
  <c r="T79"/>
  <c r="S85" s="1"/>
  <c r="AM78"/>
  <c r="O102" s="1"/>
  <c r="AI78"/>
  <c r="S102" s="1"/>
  <c r="AH78"/>
  <c r="AD78"/>
  <c r="S96" s="1"/>
  <c r="AC78"/>
  <c r="Y78"/>
  <c r="S90" s="1"/>
  <c r="X78"/>
  <c r="O84" s="1"/>
  <c r="T78"/>
  <c r="S84" s="1"/>
  <c r="AM77"/>
  <c r="O101" s="1"/>
  <c r="AI77"/>
  <c r="S101" s="1"/>
  <c r="AH77"/>
  <c r="AD77"/>
  <c r="S95" s="1"/>
  <c r="AC77"/>
  <c r="Y77"/>
  <c r="S89" s="1"/>
  <c r="X77"/>
  <c r="O83" s="1"/>
  <c r="T77"/>
  <c r="S83" s="1"/>
  <c r="AH73"/>
  <c r="J97" s="1"/>
  <c r="K97" s="1"/>
  <c r="AD73"/>
  <c r="N97" s="1"/>
  <c r="AC73"/>
  <c r="Y73"/>
  <c r="N91" s="1"/>
  <c r="X73"/>
  <c r="U73" s="1"/>
  <c r="T73"/>
  <c r="N85" s="1"/>
  <c r="AH72"/>
  <c r="J96" s="1"/>
  <c r="AD72"/>
  <c r="N96" s="1"/>
  <c r="AC72"/>
  <c r="J90" s="1"/>
  <c r="K90" s="1"/>
  <c r="Y72"/>
  <c r="N90" s="1"/>
  <c r="X72"/>
  <c r="J84" s="1"/>
  <c r="T72"/>
  <c r="N84" s="1"/>
  <c r="AH71"/>
  <c r="J95" s="1"/>
  <c r="AD71"/>
  <c r="N95" s="1"/>
  <c r="AC71"/>
  <c r="J89" s="1"/>
  <c r="Y71"/>
  <c r="N89" s="1"/>
  <c r="X71"/>
  <c r="J83" s="1"/>
  <c r="K83" s="1"/>
  <c r="T71"/>
  <c r="N83" s="1"/>
  <c r="G68"/>
  <c r="AM67"/>
  <c r="E103" s="1"/>
  <c r="AI67"/>
  <c r="I103" s="1"/>
  <c r="AC67"/>
  <c r="E91" s="1"/>
  <c r="Y67"/>
  <c r="I91" s="1"/>
  <c r="X67"/>
  <c r="E85" s="1"/>
  <c r="T67"/>
  <c r="I85" s="1"/>
  <c r="H85" s="1"/>
  <c r="N67"/>
  <c r="E73" s="1"/>
  <c r="J67"/>
  <c r="I73" s="1"/>
  <c r="AM66"/>
  <c r="E102" s="1"/>
  <c r="AI66"/>
  <c r="I102" s="1"/>
  <c r="AC66"/>
  <c r="Y66"/>
  <c r="I90" s="1"/>
  <c r="X66"/>
  <c r="E84" s="1"/>
  <c r="T66"/>
  <c r="I84" s="1"/>
  <c r="N66"/>
  <c r="J66"/>
  <c r="I72" s="1"/>
  <c r="AM65"/>
  <c r="E101" s="1"/>
  <c r="AI65"/>
  <c r="I101" s="1"/>
  <c r="AC65"/>
  <c r="Y65"/>
  <c r="I89" s="1"/>
  <c r="X65"/>
  <c r="E83" s="1"/>
  <c r="T65"/>
  <c r="I83" s="1"/>
  <c r="N65"/>
  <c r="J65"/>
  <c r="I71" s="1"/>
  <c r="A62"/>
  <c r="M96" l="1"/>
  <c r="Z67"/>
  <c r="W102" i="149"/>
  <c r="W101"/>
  <c r="L37" i="156"/>
  <c r="AE78" i="154"/>
  <c r="AE77"/>
  <c r="L37" i="149"/>
  <c r="L34" i="156"/>
  <c r="M89" i="154"/>
  <c r="L31" i="155"/>
  <c r="L31" i="149"/>
  <c r="L25" i="156"/>
  <c r="L25" i="149"/>
  <c r="L22"/>
  <c r="AB96"/>
  <c r="AB96" i="155"/>
  <c r="L16" i="156"/>
  <c r="L16" i="149"/>
  <c r="P84" i="154"/>
  <c r="P83"/>
  <c r="K84" i="149"/>
  <c r="U67" i="154"/>
  <c r="AB67" i="156"/>
  <c r="Z73" i="149"/>
  <c r="Z97"/>
  <c r="F85" i="155"/>
  <c r="K89" i="156"/>
  <c r="AE72"/>
  <c r="AJ79"/>
  <c r="P83" i="149"/>
  <c r="AE77"/>
  <c r="P84"/>
  <c r="O80" s="1"/>
  <c r="AE78"/>
  <c r="AD74" s="1"/>
  <c r="U79"/>
  <c r="U73" i="156"/>
  <c r="P91" i="149"/>
  <c r="H91" i="154"/>
  <c r="AE71"/>
  <c r="U79"/>
  <c r="R97"/>
  <c r="Y13"/>
  <c r="Y19"/>
  <c r="Y25"/>
  <c r="Y31"/>
  <c r="Y37"/>
  <c r="Y43"/>
  <c r="Y49"/>
  <c r="H91" i="155"/>
  <c r="P91"/>
  <c r="Z97"/>
  <c r="AE102"/>
  <c r="M90" i="156"/>
  <c r="R83"/>
  <c r="R84"/>
  <c r="R97"/>
  <c r="AG89"/>
  <c r="Z97"/>
  <c r="AE102"/>
  <c r="F84" i="149"/>
  <c r="F102"/>
  <c r="F85"/>
  <c r="K83"/>
  <c r="R101"/>
  <c r="R102"/>
  <c r="W67"/>
  <c r="U72"/>
  <c r="M96"/>
  <c r="R103"/>
  <c r="AL83"/>
  <c r="AL84"/>
  <c r="AB95"/>
  <c r="H103"/>
  <c r="M95"/>
  <c r="K90"/>
  <c r="P85"/>
  <c r="AJ83"/>
  <c r="AJ84"/>
  <c r="AL85"/>
  <c r="AE90"/>
  <c r="H83" i="156"/>
  <c r="H101"/>
  <c r="H84"/>
  <c r="H102"/>
  <c r="AL67"/>
  <c r="M83"/>
  <c r="R101"/>
  <c r="M67"/>
  <c r="Z71"/>
  <c r="M84"/>
  <c r="W79"/>
  <c r="AL84"/>
  <c r="U72"/>
  <c r="R102"/>
  <c r="AL83"/>
  <c r="K67"/>
  <c r="W67"/>
  <c r="AG71"/>
  <c r="AG72"/>
  <c r="Z73"/>
  <c r="AL79"/>
  <c r="AE101"/>
  <c r="AL97"/>
  <c r="M83" i="155"/>
  <c r="M95"/>
  <c r="R103"/>
  <c r="AL83"/>
  <c r="AL84"/>
  <c r="H83"/>
  <c r="H101"/>
  <c r="H84"/>
  <c r="H102"/>
  <c r="H103"/>
  <c r="K89"/>
  <c r="K84"/>
  <c r="K96"/>
  <c r="Z73"/>
  <c r="K97"/>
  <c r="R101"/>
  <c r="S98" s="1"/>
  <c r="R102"/>
  <c r="P85"/>
  <c r="AJ83"/>
  <c r="AJ84"/>
  <c r="AL85"/>
  <c r="AJ67"/>
  <c r="M90"/>
  <c r="AB95"/>
  <c r="M65"/>
  <c r="AB65"/>
  <c r="M66"/>
  <c r="AB66"/>
  <c r="F73"/>
  <c r="AE73"/>
  <c r="P83"/>
  <c r="AE77"/>
  <c r="P84"/>
  <c r="AE78"/>
  <c r="U79"/>
  <c r="W101"/>
  <c r="W102"/>
  <c r="R101" i="154"/>
  <c r="S98" s="1"/>
  <c r="R102"/>
  <c r="AL83"/>
  <c r="AB96"/>
  <c r="H73"/>
  <c r="H103"/>
  <c r="M95"/>
  <c r="AB95"/>
  <c r="AJ67"/>
  <c r="K84"/>
  <c r="P91"/>
  <c r="Z97"/>
  <c r="AE102"/>
  <c r="M65"/>
  <c r="AB65"/>
  <c r="M66"/>
  <c r="AB66"/>
  <c r="K67"/>
  <c r="AL84"/>
  <c r="P85"/>
  <c r="O80" s="1"/>
  <c r="AJ83"/>
  <c r="AJ84"/>
  <c r="AL85"/>
  <c r="AM80" s="1"/>
  <c r="AJ97"/>
  <c r="M65" i="149"/>
  <c r="AB65"/>
  <c r="M66"/>
  <c r="AB66"/>
  <c r="M67"/>
  <c r="AE71"/>
  <c r="U73"/>
  <c r="K97"/>
  <c r="S98"/>
  <c r="AJ79"/>
  <c r="AE102"/>
  <c r="Z79"/>
  <c r="AL97"/>
  <c r="AT62"/>
  <c r="AB67"/>
  <c r="U71"/>
  <c r="Z72"/>
  <c r="Y68" s="1"/>
  <c r="Z67"/>
  <c r="AL67"/>
  <c r="Z71"/>
  <c r="AE72"/>
  <c r="Z77"/>
  <c r="Z78"/>
  <c r="AE79"/>
  <c r="AE89"/>
  <c r="AJ97"/>
  <c r="H85" i="156"/>
  <c r="I73"/>
  <c r="AT62"/>
  <c r="F73"/>
  <c r="U71"/>
  <c r="Z72"/>
  <c r="Y68" s="1"/>
  <c r="Z77"/>
  <c r="Z78"/>
  <c r="AE79"/>
  <c r="AL85"/>
  <c r="J95"/>
  <c r="M95" s="1"/>
  <c r="J96"/>
  <c r="M96" s="1"/>
  <c r="AD103"/>
  <c r="AG103" s="1"/>
  <c r="AM80"/>
  <c r="I91"/>
  <c r="H91" s="1"/>
  <c r="T103"/>
  <c r="W103" s="1"/>
  <c r="I80"/>
  <c r="M65"/>
  <c r="AB65"/>
  <c r="M66"/>
  <c r="AB66"/>
  <c r="U67"/>
  <c r="AJ67"/>
  <c r="AE71"/>
  <c r="AE77"/>
  <c r="AE78"/>
  <c r="U79"/>
  <c r="P91"/>
  <c r="R103"/>
  <c r="S98" s="1"/>
  <c r="AJ83"/>
  <c r="AJ84"/>
  <c r="O85"/>
  <c r="R85" s="1"/>
  <c r="AE89"/>
  <c r="AG90"/>
  <c r="O103"/>
  <c r="H103"/>
  <c r="I98" s="1"/>
  <c r="Z79"/>
  <c r="W101"/>
  <c r="W102"/>
  <c r="AE90"/>
  <c r="Y95"/>
  <c r="AB95" s="1"/>
  <c r="Y96"/>
  <c r="AB96" s="1"/>
  <c r="AJ97"/>
  <c r="U67" i="155"/>
  <c r="W73"/>
  <c r="Z79"/>
  <c r="AL97"/>
  <c r="Z67"/>
  <c r="U73"/>
  <c r="AB73"/>
  <c r="Z77"/>
  <c r="Z78"/>
  <c r="AE79"/>
  <c r="AD74" s="1"/>
  <c r="AE89"/>
  <c r="AJ97"/>
  <c r="AJ79"/>
  <c r="AE90"/>
  <c r="K67"/>
  <c r="AE103" i="149"/>
  <c r="F83"/>
  <c r="E80" s="1"/>
  <c r="F101"/>
  <c r="H85"/>
  <c r="F103"/>
  <c r="K89"/>
  <c r="M84"/>
  <c r="K96"/>
  <c r="R83"/>
  <c r="R84"/>
  <c r="R85"/>
  <c r="P97"/>
  <c r="Z95"/>
  <c r="AB97"/>
  <c r="AC92" s="1"/>
  <c r="AG102"/>
  <c r="AH98" s="1"/>
  <c r="K95"/>
  <c r="J92" s="1"/>
  <c r="M97"/>
  <c r="N92" s="1"/>
  <c r="H83"/>
  <c r="H101"/>
  <c r="H84"/>
  <c r="H102"/>
  <c r="M83"/>
  <c r="M90"/>
  <c r="P101"/>
  <c r="P102"/>
  <c r="R91"/>
  <c r="P103"/>
  <c r="U101"/>
  <c r="U102"/>
  <c r="Z96"/>
  <c r="AE101"/>
  <c r="AD98" s="1"/>
  <c r="K65"/>
  <c r="U65"/>
  <c r="Z65"/>
  <c r="AJ65"/>
  <c r="K66"/>
  <c r="U66"/>
  <c r="Z66"/>
  <c r="AJ66"/>
  <c r="W71"/>
  <c r="AB71"/>
  <c r="AG71"/>
  <c r="W72"/>
  <c r="AB72"/>
  <c r="AG72"/>
  <c r="AT74"/>
  <c r="W79"/>
  <c r="AB79"/>
  <c r="AG79"/>
  <c r="AL79"/>
  <c r="AJ85"/>
  <c r="AI80" s="1"/>
  <c r="AG89"/>
  <c r="AG90"/>
  <c r="J91"/>
  <c r="K91" s="1"/>
  <c r="AJ95"/>
  <c r="AJ96"/>
  <c r="I73"/>
  <c r="H73" s="1"/>
  <c r="J85"/>
  <c r="K85" s="1"/>
  <c r="J80" s="1"/>
  <c r="I91"/>
  <c r="H91" s="1"/>
  <c r="O95"/>
  <c r="P95" s="1"/>
  <c r="O96"/>
  <c r="P96" s="1"/>
  <c r="T103"/>
  <c r="U103" s="1"/>
  <c r="U67"/>
  <c r="AJ67"/>
  <c r="E71"/>
  <c r="E72"/>
  <c r="F72" s="1"/>
  <c r="W73"/>
  <c r="AB73"/>
  <c r="AG73"/>
  <c r="W77"/>
  <c r="AB77"/>
  <c r="AG77"/>
  <c r="AL77"/>
  <c r="W78"/>
  <c r="AB78"/>
  <c r="AG78"/>
  <c r="AL78"/>
  <c r="E89"/>
  <c r="O89"/>
  <c r="P89" s="1"/>
  <c r="E90"/>
  <c r="F90" s="1"/>
  <c r="O90"/>
  <c r="P90" s="1"/>
  <c r="AG91"/>
  <c r="W65"/>
  <c r="AL65"/>
  <c r="W66"/>
  <c r="AL66"/>
  <c r="AE73"/>
  <c r="AD68" s="1"/>
  <c r="U77"/>
  <c r="AJ77"/>
  <c r="U78"/>
  <c r="AJ78"/>
  <c r="AE91"/>
  <c r="AD86" s="1"/>
  <c r="AL95"/>
  <c r="AL96"/>
  <c r="F83" i="156"/>
  <c r="AT98"/>
  <c r="F101"/>
  <c r="F84"/>
  <c r="F102"/>
  <c r="T68"/>
  <c r="P101"/>
  <c r="P102"/>
  <c r="U101"/>
  <c r="T98" s="1"/>
  <c r="U102"/>
  <c r="K95"/>
  <c r="AE103"/>
  <c r="AD98" s="1"/>
  <c r="U103"/>
  <c r="M89"/>
  <c r="K84"/>
  <c r="M97"/>
  <c r="P83"/>
  <c r="P84"/>
  <c r="P85"/>
  <c r="AB97"/>
  <c r="AG101"/>
  <c r="AG102"/>
  <c r="P103"/>
  <c r="K97"/>
  <c r="K83"/>
  <c r="K90"/>
  <c r="H73"/>
  <c r="P97"/>
  <c r="F85"/>
  <c r="R91"/>
  <c r="Z95"/>
  <c r="F103"/>
  <c r="O95"/>
  <c r="P95" s="1"/>
  <c r="O96"/>
  <c r="P96" s="1"/>
  <c r="K65"/>
  <c r="U65"/>
  <c r="Z65"/>
  <c r="AJ65"/>
  <c r="K66"/>
  <c r="U66"/>
  <c r="Z66"/>
  <c r="AJ66"/>
  <c r="W71"/>
  <c r="AB71"/>
  <c r="W72"/>
  <c r="AB72"/>
  <c r="AT74"/>
  <c r="AB79"/>
  <c r="AG79"/>
  <c r="AJ85"/>
  <c r="AI80" s="1"/>
  <c r="AI81" s="1"/>
  <c r="J91"/>
  <c r="K91" s="1"/>
  <c r="AJ95"/>
  <c r="AJ96"/>
  <c r="J85"/>
  <c r="K85" s="1"/>
  <c r="E71"/>
  <c r="H71" s="1"/>
  <c r="E72"/>
  <c r="F72" s="1"/>
  <c r="W73"/>
  <c r="AB73"/>
  <c r="AG73"/>
  <c r="W77"/>
  <c r="AB77"/>
  <c r="AG77"/>
  <c r="AL77"/>
  <c r="W78"/>
  <c r="AB78"/>
  <c r="AG78"/>
  <c r="AL78"/>
  <c r="E89"/>
  <c r="O89"/>
  <c r="P89" s="1"/>
  <c r="E90"/>
  <c r="F90" s="1"/>
  <c r="O90"/>
  <c r="P90" s="1"/>
  <c r="AG91"/>
  <c r="AH86" s="1"/>
  <c r="W65"/>
  <c r="AL65"/>
  <c r="W66"/>
  <c r="AL66"/>
  <c r="AE73"/>
  <c r="U77"/>
  <c r="AJ77"/>
  <c r="U78"/>
  <c r="AJ78"/>
  <c r="AE91"/>
  <c r="AL95"/>
  <c r="AL96"/>
  <c r="AE103" i="155"/>
  <c r="H73"/>
  <c r="F91"/>
  <c r="M89"/>
  <c r="M84"/>
  <c r="M96"/>
  <c r="M97"/>
  <c r="R83"/>
  <c r="R84"/>
  <c r="R85"/>
  <c r="P97"/>
  <c r="Z95"/>
  <c r="AB97"/>
  <c r="AG102"/>
  <c r="AH98" s="1"/>
  <c r="F83"/>
  <c r="F101"/>
  <c r="K95"/>
  <c r="J92" s="1"/>
  <c r="F84"/>
  <c r="F102"/>
  <c r="H85"/>
  <c r="I80" s="1"/>
  <c r="F103"/>
  <c r="K83"/>
  <c r="K90"/>
  <c r="P101"/>
  <c r="P102"/>
  <c r="R91"/>
  <c r="P103"/>
  <c r="U101"/>
  <c r="U102"/>
  <c r="Z96"/>
  <c r="AE101"/>
  <c r="AD98" s="1"/>
  <c r="K65"/>
  <c r="U65"/>
  <c r="Z65"/>
  <c r="AJ65"/>
  <c r="K66"/>
  <c r="U66"/>
  <c r="Z66"/>
  <c r="AJ66"/>
  <c r="W71"/>
  <c r="AB71"/>
  <c r="AC68" s="1"/>
  <c r="AG71"/>
  <c r="W72"/>
  <c r="AB72"/>
  <c r="AG72"/>
  <c r="AT74"/>
  <c r="W79"/>
  <c r="AB79"/>
  <c r="AG79"/>
  <c r="AL79"/>
  <c r="AJ85"/>
  <c r="AG89"/>
  <c r="AG90"/>
  <c r="J91"/>
  <c r="K91" s="1"/>
  <c r="AJ95"/>
  <c r="AJ96"/>
  <c r="AT62"/>
  <c r="M67"/>
  <c r="N62" s="1"/>
  <c r="W67"/>
  <c r="AB67"/>
  <c r="AC62" s="1"/>
  <c r="AL67"/>
  <c r="U71"/>
  <c r="Z71"/>
  <c r="Y68" s="1"/>
  <c r="AE71"/>
  <c r="U72"/>
  <c r="Z72"/>
  <c r="AE72"/>
  <c r="J85"/>
  <c r="K85" s="1"/>
  <c r="O95"/>
  <c r="P95" s="1"/>
  <c r="O96"/>
  <c r="P96" s="1"/>
  <c r="T103"/>
  <c r="U103" s="1"/>
  <c r="E71"/>
  <c r="H71" s="1"/>
  <c r="E72"/>
  <c r="F72" s="1"/>
  <c r="AG73"/>
  <c r="W77"/>
  <c r="AB77"/>
  <c r="AG77"/>
  <c r="AL77"/>
  <c r="W78"/>
  <c r="AB78"/>
  <c r="AG78"/>
  <c r="AL78"/>
  <c r="E89"/>
  <c r="O89"/>
  <c r="P89" s="1"/>
  <c r="E90"/>
  <c r="F90" s="1"/>
  <c r="O90"/>
  <c r="P90" s="1"/>
  <c r="AG91"/>
  <c r="W65"/>
  <c r="AL65"/>
  <c r="W66"/>
  <c r="AL66"/>
  <c r="U77"/>
  <c r="T74" s="1"/>
  <c r="AJ77"/>
  <c r="U78"/>
  <c r="AJ78"/>
  <c r="AE91"/>
  <c r="AD86" s="1"/>
  <c r="AL95"/>
  <c r="AL96"/>
  <c r="AJ79" i="154"/>
  <c r="AE90"/>
  <c r="AG101"/>
  <c r="AE103"/>
  <c r="U72"/>
  <c r="AT62"/>
  <c r="F84"/>
  <c r="F102"/>
  <c r="U71"/>
  <c r="T68" s="1"/>
  <c r="Z72"/>
  <c r="Z73"/>
  <c r="Z79"/>
  <c r="W101"/>
  <c r="W102"/>
  <c r="AL97"/>
  <c r="M67"/>
  <c r="N62" s="1"/>
  <c r="W67"/>
  <c r="AB67"/>
  <c r="AC62" s="1"/>
  <c r="AL67"/>
  <c r="Z71"/>
  <c r="AE72"/>
  <c r="Z77"/>
  <c r="Z78"/>
  <c r="AE79"/>
  <c r="AD74" s="1"/>
  <c r="AE89"/>
  <c r="AG103"/>
  <c r="R83"/>
  <c r="R84"/>
  <c r="R85"/>
  <c r="P97"/>
  <c r="Z95"/>
  <c r="AB97"/>
  <c r="AG102"/>
  <c r="F83"/>
  <c r="F101"/>
  <c r="K95"/>
  <c r="M97"/>
  <c r="F73"/>
  <c r="F85"/>
  <c r="F91"/>
  <c r="F103"/>
  <c r="K89"/>
  <c r="M84"/>
  <c r="K96"/>
  <c r="H83"/>
  <c r="H101"/>
  <c r="H84"/>
  <c r="H102"/>
  <c r="M83"/>
  <c r="M90"/>
  <c r="P101"/>
  <c r="P102"/>
  <c r="R91"/>
  <c r="P103"/>
  <c r="U101"/>
  <c r="U102"/>
  <c r="Z96"/>
  <c r="AE101"/>
  <c r="AD98" s="1"/>
  <c r="K65"/>
  <c r="U65"/>
  <c r="Z65"/>
  <c r="AJ65"/>
  <c r="K66"/>
  <c r="U66"/>
  <c r="Z66"/>
  <c r="AJ66"/>
  <c r="W71"/>
  <c r="AB71"/>
  <c r="AG71"/>
  <c r="W72"/>
  <c r="AB72"/>
  <c r="AG72"/>
  <c r="AT74"/>
  <c r="W79"/>
  <c r="AB79"/>
  <c r="AG79"/>
  <c r="AL79"/>
  <c r="AJ85"/>
  <c r="AI80" s="1"/>
  <c r="AG89"/>
  <c r="AG90"/>
  <c r="J91"/>
  <c r="K91" s="1"/>
  <c r="AJ95"/>
  <c r="AJ96"/>
  <c r="J85"/>
  <c r="K85" s="1"/>
  <c r="J80" s="1"/>
  <c r="O95"/>
  <c r="P95" s="1"/>
  <c r="O96"/>
  <c r="P96" s="1"/>
  <c r="T103"/>
  <c r="U103" s="1"/>
  <c r="E71"/>
  <c r="H71" s="1"/>
  <c r="E72"/>
  <c r="F72" s="1"/>
  <c r="W73"/>
  <c r="AB73"/>
  <c r="AG73"/>
  <c r="W77"/>
  <c r="AB77"/>
  <c r="AG77"/>
  <c r="AL77"/>
  <c r="W78"/>
  <c r="AB78"/>
  <c r="AG78"/>
  <c r="AL78"/>
  <c r="E89"/>
  <c r="H89" s="1"/>
  <c r="O89"/>
  <c r="P89" s="1"/>
  <c r="E90"/>
  <c r="F90" s="1"/>
  <c r="O90"/>
  <c r="P90" s="1"/>
  <c r="AG91"/>
  <c r="W65"/>
  <c r="AL65"/>
  <c r="W66"/>
  <c r="AL66"/>
  <c r="AE73"/>
  <c r="AD68" s="1"/>
  <c r="U77"/>
  <c r="AJ77"/>
  <c r="U78"/>
  <c r="AJ78"/>
  <c r="AE91"/>
  <c r="AD86" s="1"/>
  <c r="AL95"/>
  <c r="AL96"/>
  <c r="K96" i="156" l="1"/>
  <c r="N92"/>
  <c r="AD68"/>
  <c r="AH68"/>
  <c r="AH70" s="1"/>
  <c r="AI74" i="155"/>
  <c r="N92" i="154"/>
  <c r="AI80" i="155"/>
  <c r="AM80" i="149"/>
  <c r="AI81" s="1"/>
  <c r="O92" i="155"/>
  <c r="O92" i="149"/>
  <c r="X62"/>
  <c r="AM92" i="155"/>
  <c r="AI92"/>
  <c r="O86" i="149"/>
  <c r="AD86" i="156"/>
  <c r="AC92" i="155"/>
  <c r="AC92" i="154"/>
  <c r="S80" i="156"/>
  <c r="N62"/>
  <c r="N92" i="155"/>
  <c r="Y74"/>
  <c r="AM80"/>
  <c r="X62" i="156"/>
  <c r="O86"/>
  <c r="AC74"/>
  <c r="Y62"/>
  <c r="O92"/>
  <c r="AC62"/>
  <c r="AC64" s="1"/>
  <c r="AD74"/>
  <c r="O80" i="155"/>
  <c r="I98"/>
  <c r="T74" i="149"/>
  <c r="Z96" i="156"/>
  <c r="X98"/>
  <c r="AC68"/>
  <c r="AC70" s="1"/>
  <c r="AC92"/>
  <c r="Y92"/>
  <c r="Y93" s="1"/>
  <c r="R96"/>
  <c r="X62" i="155"/>
  <c r="X62" i="154"/>
  <c r="T74"/>
  <c r="AH98"/>
  <c r="AD99" s="1"/>
  <c r="O86"/>
  <c r="N62" i="149"/>
  <c r="AH68"/>
  <c r="AD69" s="1"/>
  <c r="AC62"/>
  <c r="AH100"/>
  <c r="E98"/>
  <c r="T68"/>
  <c r="AH74"/>
  <c r="AH76" s="1"/>
  <c r="AH86"/>
  <c r="AD87" s="1"/>
  <c r="X68"/>
  <c r="O98"/>
  <c r="O99" s="1"/>
  <c r="Y74"/>
  <c r="J86" i="156"/>
  <c r="Y69"/>
  <c r="Y74"/>
  <c r="AC76" s="1"/>
  <c r="AH88"/>
  <c r="J80"/>
  <c r="T99"/>
  <c r="E80"/>
  <c r="E81" s="1"/>
  <c r="F91"/>
  <c r="O80"/>
  <c r="O81" s="1"/>
  <c r="J80" i="155"/>
  <c r="AH100"/>
  <c r="Y69"/>
  <c r="J86"/>
  <c r="E98"/>
  <c r="E99" s="1"/>
  <c r="N94" i="149"/>
  <c r="AT68"/>
  <c r="F71"/>
  <c r="AM92"/>
  <c r="AI74"/>
  <c r="AQ78" s="1"/>
  <c r="AM74"/>
  <c r="AC68"/>
  <c r="T62"/>
  <c r="T63" s="1"/>
  <c r="W103"/>
  <c r="X98" s="1"/>
  <c r="R96"/>
  <c r="H90"/>
  <c r="AT80"/>
  <c r="R90"/>
  <c r="AT86"/>
  <c r="F89"/>
  <c r="AQ84"/>
  <c r="X74"/>
  <c r="T75" s="1"/>
  <c r="Y62"/>
  <c r="M91"/>
  <c r="N86" s="1"/>
  <c r="Y92"/>
  <c r="Y93" s="1"/>
  <c r="S80"/>
  <c r="J86"/>
  <c r="F91"/>
  <c r="H71"/>
  <c r="AC74"/>
  <c r="AI92"/>
  <c r="AI62"/>
  <c r="AD99"/>
  <c r="F73"/>
  <c r="I80"/>
  <c r="AT92"/>
  <c r="R95"/>
  <c r="S92" s="1"/>
  <c r="M85"/>
  <c r="H89"/>
  <c r="I86" s="1"/>
  <c r="AT98"/>
  <c r="R89"/>
  <c r="AM62"/>
  <c r="W106"/>
  <c r="J93"/>
  <c r="AH88"/>
  <c r="J62"/>
  <c r="T98"/>
  <c r="N80"/>
  <c r="N82" s="1"/>
  <c r="I98"/>
  <c r="H72"/>
  <c r="AT86" i="156"/>
  <c r="F89"/>
  <c r="E86" s="1"/>
  <c r="X74"/>
  <c r="AI92"/>
  <c r="T62"/>
  <c r="T63" s="1"/>
  <c r="H90"/>
  <c r="AT92"/>
  <c r="R90"/>
  <c r="J92"/>
  <c r="AT80"/>
  <c r="AD87"/>
  <c r="AM82"/>
  <c r="W106"/>
  <c r="AM62"/>
  <c r="T74"/>
  <c r="AH74"/>
  <c r="AI62"/>
  <c r="X100"/>
  <c r="S82"/>
  <c r="H89"/>
  <c r="I86" s="1"/>
  <c r="AT68"/>
  <c r="F71"/>
  <c r="E68" s="1"/>
  <c r="AM92"/>
  <c r="AI74"/>
  <c r="AM74"/>
  <c r="X68"/>
  <c r="X70" s="1"/>
  <c r="J62"/>
  <c r="R95"/>
  <c r="S92" s="1"/>
  <c r="H72"/>
  <c r="I68" s="1"/>
  <c r="R89"/>
  <c r="S86" s="1"/>
  <c r="S88" s="1"/>
  <c r="AH98"/>
  <c r="AH100" s="1"/>
  <c r="M85"/>
  <c r="N80" s="1"/>
  <c r="M91"/>
  <c r="N86" s="1"/>
  <c r="O98"/>
  <c r="E98"/>
  <c r="AT86" i="155"/>
  <c r="F89"/>
  <c r="E86" s="1"/>
  <c r="X74"/>
  <c r="T75" s="1"/>
  <c r="AI93"/>
  <c r="AI62"/>
  <c r="AD99"/>
  <c r="M85"/>
  <c r="N80" s="1"/>
  <c r="AQ78"/>
  <c r="AT68"/>
  <c r="F71"/>
  <c r="E68" s="1"/>
  <c r="O86"/>
  <c r="AC74"/>
  <c r="AD68"/>
  <c r="AH86"/>
  <c r="AH88" s="1"/>
  <c r="X68"/>
  <c r="J62"/>
  <c r="N64" s="1"/>
  <c r="T98"/>
  <c r="O98"/>
  <c r="AT92"/>
  <c r="AT80"/>
  <c r="W103"/>
  <c r="X98" s="1"/>
  <c r="R96"/>
  <c r="H89"/>
  <c r="R89"/>
  <c r="AM82"/>
  <c r="I100"/>
  <c r="AM62"/>
  <c r="W106"/>
  <c r="J93"/>
  <c r="AC70"/>
  <c r="T62"/>
  <c r="T63" s="1"/>
  <c r="E80"/>
  <c r="I82" s="1"/>
  <c r="Y92"/>
  <c r="Y93" s="1"/>
  <c r="S80"/>
  <c r="H72"/>
  <c r="I68" s="1"/>
  <c r="R90"/>
  <c r="N94"/>
  <c r="AH74"/>
  <c r="AM74"/>
  <c r="T68"/>
  <c r="AH68"/>
  <c r="AH70" s="1"/>
  <c r="Y62"/>
  <c r="Y63" s="1"/>
  <c r="AT98"/>
  <c r="R95"/>
  <c r="S92" s="1"/>
  <c r="H90"/>
  <c r="M91"/>
  <c r="N86" s="1"/>
  <c r="AH100" i="154"/>
  <c r="O92"/>
  <c r="AH68"/>
  <c r="AD69" s="1"/>
  <c r="Y74"/>
  <c r="Y68"/>
  <c r="I98"/>
  <c r="AH74"/>
  <c r="AH76" s="1"/>
  <c r="X68"/>
  <c r="X70" s="1"/>
  <c r="O98"/>
  <c r="O99" s="1"/>
  <c r="J92"/>
  <c r="J93" s="1"/>
  <c r="AI81"/>
  <c r="AM82"/>
  <c r="J62"/>
  <c r="T98"/>
  <c r="I80"/>
  <c r="E98"/>
  <c r="AM62"/>
  <c r="AS66" s="1"/>
  <c r="W106"/>
  <c r="AT68"/>
  <c r="F71"/>
  <c r="E68" s="1"/>
  <c r="I100"/>
  <c r="AH86"/>
  <c r="AH88" s="1"/>
  <c r="AM92"/>
  <c r="AI74"/>
  <c r="AM74"/>
  <c r="AC68"/>
  <c r="T62"/>
  <c r="T63" s="1"/>
  <c r="J86"/>
  <c r="H90"/>
  <c r="I86" s="1"/>
  <c r="AT92"/>
  <c r="AT80"/>
  <c r="W103"/>
  <c r="X98" s="1"/>
  <c r="X100" s="1"/>
  <c r="R96"/>
  <c r="H72"/>
  <c r="I68" s="1"/>
  <c r="R89"/>
  <c r="AT86"/>
  <c r="F89"/>
  <c r="E86" s="1"/>
  <c r="N94"/>
  <c r="X74"/>
  <c r="Y62"/>
  <c r="M91"/>
  <c r="N86" s="1"/>
  <c r="E80"/>
  <c r="Y92"/>
  <c r="S80"/>
  <c r="AC74"/>
  <c r="AI92"/>
  <c r="AI62"/>
  <c r="AI63" s="1"/>
  <c r="M85"/>
  <c r="N80" s="1"/>
  <c r="AT98"/>
  <c r="R95"/>
  <c r="S92" s="1"/>
  <c r="S94" s="1"/>
  <c r="R90"/>
  <c r="S100" i="149" l="1"/>
  <c r="AD69" i="156"/>
  <c r="AM76" i="155"/>
  <c r="Y63" i="156"/>
  <c r="AH70" i="154"/>
  <c r="AI81" i="155"/>
  <c r="T99" i="149"/>
  <c r="AM82"/>
  <c r="AQ102"/>
  <c r="S94" i="156"/>
  <c r="S94" i="155"/>
  <c r="S94" i="149"/>
  <c r="I82" i="156"/>
  <c r="X64" i="149"/>
  <c r="X64" i="154"/>
  <c r="Y75" i="156"/>
  <c r="AM94" i="155"/>
  <c r="AI93" i="154"/>
  <c r="S86" i="149"/>
  <c r="S88" s="1"/>
  <c r="AW74"/>
  <c r="T69" i="155"/>
  <c r="BB98"/>
  <c r="T69" i="149"/>
  <c r="BB98"/>
  <c r="BB98" i="154"/>
  <c r="T69"/>
  <c r="BB68" i="156"/>
  <c r="BB74" i="155"/>
  <c r="Y93" i="154"/>
  <c r="AW80" i="156"/>
  <c r="BB74" i="149"/>
  <c r="AD75" i="154"/>
  <c r="AM64" i="155"/>
  <c r="AM94" i="156"/>
  <c r="AQ96" i="149"/>
  <c r="AI93"/>
  <c r="AN92" s="1"/>
  <c r="AD75"/>
  <c r="AH70"/>
  <c r="E86"/>
  <c r="AQ90" s="1"/>
  <c r="AW98"/>
  <c r="AM76"/>
  <c r="AI63" i="156"/>
  <c r="AC94"/>
  <c r="AI75" i="154"/>
  <c r="S100"/>
  <c r="BB62"/>
  <c r="AW74"/>
  <c r="BB92" i="149"/>
  <c r="N88"/>
  <c r="BB80"/>
  <c r="AM64"/>
  <c r="BB62"/>
  <c r="BB86"/>
  <c r="BB68"/>
  <c r="X70"/>
  <c r="BB86" i="156"/>
  <c r="AI75"/>
  <c r="BB80"/>
  <c r="BB62"/>
  <c r="AQ84"/>
  <c r="BB92"/>
  <c r="BB98"/>
  <c r="BB74"/>
  <c r="X64"/>
  <c r="BB62" i="155"/>
  <c r="AD87"/>
  <c r="BB92"/>
  <c r="BB86"/>
  <c r="BB80"/>
  <c r="BB68"/>
  <c r="AS78" i="149"/>
  <c r="AQ74" s="1"/>
  <c r="BF74" s="1"/>
  <c r="X76"/>
  <c r="AC70"/>
  <c r="Y69"/>
  <c r="O87"/>
  <c r="I68"/>
  <c r="O93"/>
  <c r="AS66"/>
  <c r="I100"/>
  <c r="AS102"/>
  <c r="AC76"/>
  <c r="Y75"/>
  <c r="S82"/>
  <c r="O81"/>
  <c r="AM94"/>
  <c r="AS96"/>
  <c r="AQ92" s="1"/>
  <c r="BF92" s="1"/>
  <c r="AW62"/>
  <c r="AQ66"/>
  <c r="J63"/>
  <c r="N64"/>
  <c r="AS90"/>
  <c r="AQ86" s="1"/>
  <c r="BF86" s="1"/>
  <c r="I82"/>
  <c r="AP80" s="1"/>
  <c r="AS84"/>
  <c r="AQ80" s="1"/>
  <c r="BF80" s="1"/>
  <c r="Y63"/>
  <c r="AC64"/>
  <c r="J87"/>
  <c r="E81"/>
  <c r="X100"/>
  <c r="AI75"/>
  <c r="J81"/>
  <c r="E99"/>
  <c r="AN98" s="1"/>
  <c r="AW92"/>
  <c r="AI63"/>
  <c r="AW80"/>
  <c r="E68"/>
  <c r="AC94"/>
  <c r="AP92" s="1"/>
  <c r="N88" i="156"/>
  <c r="J87"/>
  <c r="I70"/>
  <c r="AP68" s="1"/>
  <c r="AS72"/>
  <c r="AQ102"/>
  <c r="E99"/>
  <c r="AW98"/>
  <c r="I100"/>
  <c r="J93"/>
  <c r="AW92"/>
  <c r="AQ96"/>
  <c r="AM76"/>
  <c r="J81"/>
  <c r="AD99"/>
  <c r="AN80"/>
  <c r="O87"/>
  <c r="AS102"/>
  <c r="AQ98" s="1"/>
  <c r="BF98" s="1"/>
  <c r="N94"/>
  <c r="AP92" s="1"/>
  <c r="O99"/>
  <c r="S100"/>
  <c r="AQ78"/>
  <c r="T75"/>
  <c r="AW74"/>
  <c r="AS78"/>
  <c r="X76"/>
  <c r="O93"/>
  <c r="T69"/>
  <c r="AS96"/>
  <c r="AQ66"/>
  <c r="J63"/>
  <c r="AN62" s="1"/>
  <c r="AW62"/>
  <c r="N64"/>
  <c r="AH76"/>
  <c r="AD75"/>
  <c r="AI93"/>
  <c r="N82"/>
  <c r="AP80" s="1"/>
  <c r="AS84"/>
  <c r="AW68"/>
  <c r="AQ72"/>
  <c r="E69"/>
  <c r="I88"/>
  <c r="AP86" s="1"/>
  <c r="AS90"/>
  <c r="AW86"/>
  <c r="AQ90"/>
  <c r="E87"/>
  <c r="AM64"/>
  <c r="AS66"/>
  <c r="AQ62" s="1"/>
  <c r="BF62" s="1"/>
  <c r="N88" i="155"/>
  <c r="J87"/>
  <c r="I70"/>
  <c r="AS72"/>
  <c r="N82"/>
  <c r="J81"/>
  <c r="AS84"/>
  <c r="AH76"/>
  <c r="AD75"/>
  <c r="X100"/>
  <c r="AS102"/>
  <c r="AW92"/>
  <c r="T99"/>
  <c r="AD69"/>
  <c r="AI63"/>
  <c r="S82"/>
  <c r="O81"/>
  <c r="O99"/>
  <c r="S100"/>
  <c r="AQ96"/>
  <c r="X64"/>
  <c r="AW98"/>
  <c r="AS78"/>
  <c r="AQ74" s="1"/>
  <c r="BF74" s="1"/>
  <c r="X76"/>
  <c r="AQ90"/>
  <c r="I86"/>
  <c r="E87" s="1"/>
  <c r="X70"/>
  <c r="AS66"/>
  <c r="AC64"/>
  <c r="AQ84"/>
  <c r="E81"/>
  <c r="AN80" s="1"/>
  <c r="AW80"/>
  <c r="AW62"/>
  <c r="AQ66"/>
  <c r="J63"/>
  <c r="AC76"/>
  <c r="Y75"/>
  <c r="AW68"/>
  <c r="AQ72"/>
  <c r="E69"/>
  <c r="AS96"/>
  <c r="AI75"/>
  <c r="O93"/>
  <c r="AN92" s="1"/>
  <c r="S86"/>
  <c r="S88" s="1"/>
  <c r="AW74"/>
  <c r="AQ102"/>
  <c r="AC94"/>
  <c r="BB86" i="154"/>
  <c r="BB92"/>
  <c r="N88"/>
  <c r="BB80"/>
  <c r="BB68"/>
  <c r="BB74"/>
  <c r="N82"/>
  <c r="J81"/>
  <c r="I70"/>
  <c r="AP68" s="1"/>
  <c r="AS72"/>
  <c r="I88"/>
  <c r="AQ90"/>
  <c r="E87"/>
  <c r="I82"/>
  <c r="AS84"/>
  <c r="AQ96"/>
  <c r="AM76"/>
  <c r="AS102"/>
  <c r="AD87"/>
  <c r="AC76"/>
  <c r="Y75"/>
  <c r="Y63"/>
  <c r="AC64"/>
  <c r="AC70"/>
  <c r="Y69"/>
  <c r="AQ102"/>
  <c r="AX98" s="1"/>
  <c r="E99"/>
  <c r="AW98"/>
  <c r="AW62"/>
  <c r="AQ66"/>
  <c r="AX62" s="1"/>
  <c r="J63"/>
  <c r="N64"/>
  <c r="AQ78"/>
  <c r="S82"/>
  <c r="O81"/>
  <c r="AS78"/>
  <c r="X76"/>
  <c r="AW68"/>
  <c r="AQ72"/>
  <c r="E69"/>
  <c r="AN68" s="1"/>
  <c r="AS96"/>
  <c r="S86"/>
  <c r="AM94"/>
  <c r="T75"/>
  <c r="AN74" s="1"/>
  <c r="T99"/>
  <c r="AC94"/>
  <c r="AQ84"/>
  <c r="AX80" s="1"/>
  <c r="E81"/>
  <c r="AW80"/>
  <c r="O93"/>
  <c r="AW92"/>
  <c r="J87"/>
  <c r="AP98"/>
  <c r="AM64"/>
  <c r="V35" i="138"/>
  <c r="S35"/>
  <c r="Q35"/>
  <c r="V34"/>
  <c r="S34"/>
  <c r="W33" s="1"/>
  <c r="Q34"/>
  <c r="S33"/>
  <c r="Q33"/>
  <c r="K33" s="1"/>
  <c r="V32"/>
  <c r="S32"/>
  <c r="Q32"/>
  <c r="V31"/>
  <c r="S31"/>
  <c r="Q31"/>
  <c r="W30"/>
  <c r="S30"/>
  <c r="Q30"/>
  <c r="K30" s="1"/>
  <c r="V35" i="136"/>
  <c r="S35"/>
  <c r="Q35"/>
  <c r="V34"/>
  <c r="S34"/>
  <c r="W33" s="1"/>
  <c r="Q34"/>
  <c r="S33"/>
  <c r="Q33"/>
  <c r="K33" s="1"/>
  <c r="V32"/>
  <c r="S32"/>
  <c r="Q32"/>
  <c r="V31"/>
  <c r="S31"/>
  <c r="Q31"/>
  <c r="W30"/>
  <c r="S30"/>
  <c r="Q30"/>
  <c r="K30" s="1"/>
  <c r="AQ98" i="149" l="1"/>
  <c r="BF98" s="1"/>
  <c r="AN62" i="154"/>
  <c r="AQ80" i="156"/>
  <c r="BF80" s="1"/>
  <c r="AX98" i="155"/>
  <c r="AN98"/>
  <c r="AP98"/>
  <c r="AX68"/>
  <c r="AP92"/>
  <c r="AV92" s="1"/>
  <c r="AN68" i="156"/>
  <c r="AV68" s="1"/>
  <c r="AN92" i="154"/>
  <c r="AP74"/>
  <c r="AV74" s="1"/>
  <c r="AN68" i="155"/>
  <c r="AX80"/>
  <c r="AX68" i="154"/>
  <c r="AQ86" i="156"/>
  <c r="BF86" s="1"/>
  <c r="AQ92" i="155"/>
  <c r="BF92" s="1"/>
  <c r="AQ92" i="154"/>
  <c r="BF92" s="1"/>
  <c r="AP92"/>
  <c r="AV92" s="1"/>
  <c r="AN86" i="156"/>
  <c r="AV86" s="1"/>
  <c r="AX74" i="149"/>
  <c r="AX62"/>
  <c r="E87"/>
  <c r="AN80" i="154"/>
  <c r="AN62" i="155"/>
  <c r="AX68" i="156"/>
  <c r="AN74" i="149"/>
  <c r="AW86"/>
  <c r="AX98"/>
  <c r="I88"/>
  <c r="AP86" s="1"/>
  <c r="AN74" i="155"/>
  <c r="AX74" i="154"/>
  <c r="AP98" i="149"/>
  <c r="AV98" s="1"/>
  <c r="AN62"/>
  <c r="AP62"/>
  <c r="AQ62"/>
  <c r="BF62" s="1"/>
  <c r="AX86" i="156"/>
  <c r="AQ92"/>
  <c r="BF92" s="1"/>
  <c r="AQ74"/>
  <c r="BF74" s="1"/>
  <c r="AQ68"/>
  <c r="BF68" s="1"/>
  <c r="BA98" s="1"/>
  <c r="BD98" s="1"/>
  <c r="AP62" i="155"/>
  <c r="AV62" s="1"/>
  <c r="AQ98"/>
  <c r="BF98" s="1"/>
  <c r="AQ80"/>
  <c r="BF80" s="1"/>
  <c r="AQ68"/>
  <c r="BF68" s="1"/>
  <c r="AP80"/>
  <c r="AV80" s="1"/>
  <c r="AQ62"/>
  <c r="BF62" s="1"/>
  <c r="AX80" i="149"/>
  <c r="AN86"/>
  <c r="AP74"/>
  <c r="AV74" s="1"/>
  <c r="AV92"/>
  <c r="I70"/>
  <c r="AP68" s="1"/>
  <c r="AS72"/>
  <c r="AW68"/>
  <c r="AQ72"/>
  <c r="E69"/>
  <c r="AN68" s="1"/>
  <c r="AN80"/>
  <c r="AX92"/>
  <c r="AX86"/>
  <c r="AP62" i="156"/>
  <c r="AV62" s="1"/>
  <c r="AN92"/>
  <c r="AX98"/>
  <c r="AX62"/>
  <c r="AP74"/>
  <c r="AX74"/>
  <c r="AN98"/>
  <c r="AN74"/>
  <c r="AX92"/>
  <c r="AV80"/>
  <c r="AX80"/>
  <c r="AP98"/>
  <c r="AX62" i="155"/>
  <c r="O87"/>
  <c r="AN86" s="1"/>
  <c r="AX92"/>
  <c r="AX74"/>
  <c r="AP74"/>
  <c r="AP68"/>
  <c r="I88"/>
  <c r="AP86" s="1"/>
  <c r="AS90"/>
  <c r="AQ86" s="1"/>
  <c r="BF86" s="1"/>
  <c r="AV98"/>
  <c r="AW86"/>
  <c r="AQ98" i="154"/>
  <c r="BF98" s="1"/>
  <c r="AQ68"/>
  <c r="BF68" s="1"/>
  <c r="AN98"/>
  <c r="AV98" s="1"/>
  <c r="AQ80"/>
  <c r="BF80" s="1"/>
  <c r="AQ74"/>
  <c r="BF74" s="1"/>
  <c r="AQ62"/>
  <c r="BF62" s="1"/>
  <c r="S88"/>
  <c r="O87"/>
  <c r="AN86" s="1"/>
  <c r="AP62"/>
  <c r="AV62" s="1"/>
  <c r="AX92"/>
  <c r="AP86"/>
  <c r="AV68"/>
  <c r="AP80"/>
  <c r="AS90"/>
  <c r="AQ86" s="1"/>
  <c r="BF86" s="1"/>
  <c r="AW86"/>
  <c r="AC13" i="155"/>
  <c r="R150" i="156"/>
  <c r="P150"/>
  <c r="G150"/>
  <c r="K150"/>
  <c r="X150"/>
  <c r="BE57"/>
  <c r="C8"/>
  <c r="B80" s="1"/>
  <c r="T58" s="1"/>
  <c r="Q7"/>
  <c r="C7"/>
  <c r="Q6"/>
  <c r="C6"/>
  <c r="B68" s="1"/>
  <c r="J58" s="1"/>
  <c r="Q5"/>
  <c r="C5"/>
  <c r="R150" i="155"/>
  <c r="P150"/>
  <c r="N150"/>
  <c r="S150"/>
  <c r="L150"/>
  <c r="J150"/>
  <c r="BE57"/>
  <c r="C8"/>
  <c r="B80" s="1"/>
  <c r="T58" s="1"/>
  <c r="Q7"/>
  <c r="C7"/>
  <c r="Q6"/>
  <c r="AC19" s="1"/>
  <c r="C6"/>
  <c r="B68" s="1"/>
  <c r="J58" s="1"/>
  <c r="Q5"/>
  <c r="C5"/>
  <c r="R150" i="154"/>
  <c r="P150"/>
  <c r="O150"/>
  <c r="J150"/>
  <c r="L49"/>
  <c r="L43"/>
  <c r="L37"/>
  <c r="L31"/>
  <c r="L25"/>
  <c r="L19"/>
  <c r="C8"/>
  <c r="B80" s="1"/>
  <c r="T58" s="1"/>
  <c r="Q7"/>
  <c r="C7"/>
  <c r="Q6"/>
  <c r="C6"/>
  <c r="Q5"/>
  <c r="B86" s="1"/>
  <c r="Y58" s="1"/>
  <c r="C5"/>
  <c r="B62" s="1"/>
  <c r="E58" s="1"/>
  <c r="AV68" i="155" l="1"/>
  <c r="AV80" i="154"/>
  <c r="AZ92" i="149"/>
  <c r="BC92" s="1"/>
  <c r="BA74" i="156"/>
  <c r="BD74" s="1"/>
  <c r="BA68" i="155"/>
  <c r="BD68" s="1"/>
  <c r="BA68" i="156"/>
  <c r="BD68" s="1"/>
  <c r="BA86"/>
  <c r="BD86" s="1"/>
  <c r="BA86" i="154"/>
  <c r="BD86" s="1"/>
  <c r="AV74" i="155"/>
  <c r="BA62"/>
  <c r="BD62" s="1"/>
  <c r="AZ98"/>
  <c r="BC98" s="1"/>
  <c r="AM19" i="154"/>
  <c r="B68"/>
  <c r="J58" s="1"/>
  <c r="AS40" i="155"/>
  <c r="B86"/>
  <c r="Y58" s="1"/>
  <c r="AS46"/>
  <c r="B98"/>
  <c r="AI58" s="1"/>
  <c r="AS37" i="156"/>
  <c r="B92"/>
  <c r="AD58" s="1"/>
  <c r="AC25" i="155"/>
  <c r="AV62" i="149"/>
  <c r="AS43" i="155"/>
  <c r="B62"/>
  <c r="E58" s="1"/>
  <c r="C52"/>
  <c r="B74"/>
  <c r="O58" s="1"/>
  <c r="AM31"/>
  <c r="AM25" i="154"/>
  <c r="B92"/>
  <c r="AD58" s="1"/>
  <c r="AS43" i="156"/>
  <c r="B62"/>
  <c r="E58" s="1"/>
  <c r="C52"/>
  <c r="B74"/>
  <c r="O58" s="1"/>
  <c r="AM31"/>
  <c r="AC16"/>
  <c r="C52" i="154"/>
  <c r="B74"/>
  <c r="O58" s="1"/>
  <c r="AS37" i="155"/>
  <c r="B92"/>
  <c r="AD58" s="1"/>
  <c r="AS46" i="156"/>
  <c r="B98"/>
  <c r="AI58" s="1"/>
  <c r="AS40"/>
  <c r="B86"/>
  <c r="Y58" s="1"/>
  <c r="AC52" i="154"/>
  <c r="B98"/>
  <c r="AI58" s="1"/>
  <c r="BA92" i="155"/>
  <c r="BD92" s="1"/>
  <c r="AZ80"/>
  <c r="BC80" s="1"/>
  <c r="BA62" i="156"/>
  <c r="BD62" s="1"/>
  <c r="BA92"/>
  <c r="BD92" s="1"/>
  <c r="BA80"/>
  <c r="BD80" s="1"/>
  <c r="BA86" i="155"/>
  <c r="BD86" s="1"/>
  <c r="BA80" i="154"/>
  <c r="BD80" s="1"/>
  <c r="BA98"/>
  <c r="BD98" s="1"/>
  <c r="AQ68" i="149"/>
  <c r="BF68" s="1"/>
  <c r="BA68" s="1"/>
  <c r="BD68" s="1"/>
  <c r="AZ86" i="156"/>
  <c r="BC86" s="1"/>
  <c r="AX86" i="155"/>
  <c r="AZ80" i="149"/>
  <c r="BC80" s="1"/>
  <c r="AV80"/>
  <c r="AZ74"/>
  <c r="BC74" s="1"/>
  <c r="AZ68"/>
  <c r="BC68" s="1"/>
  <c r="AV68"/>
  <c r="AX68"/>
  <c r="AZ62"/>
  <c r="BC62" s="1"/>
  <c r="AZ98"/>
  <c r="BC98" s="1"/>
  <c r="AZ86"/>
  <c r="BC86" s="1"/>
  <c r="AV86"/>
  <c r="AZ62" i="156"/>
  <c r="BC62" s="1"/>
  <c r="AZ74"/>
  <c r="BC74" s="1"/>
  <c r="AV74"/>
  <c r="AV92"/>
  <c r="AZ92"/>
  <c r="BC92" s="1"/>
  <c r="BE92" s="1"/>
  <c r="AZ68"/>
  <c r="BC68" s="1"/>
  <c r="AV98"/>
  <c r="AZ98"/>
  <c r="BC98" s="1"/>
  <c r="BE98" s="1"/>
  <c r="AZ80"/>
  <c r="BC80" s="1"/>
  <c r="AZ86" i="155"/>
  <c r="BC86" s="1"/>
  <c r="AV86"/>
  <c r="BA80"/>
  <c r="BD80" s="1"/>
  <c r="AZ68"/>
  <c r="BC68" s="1"/>
  <c r="AZ92"/>
  <c r="BC92" s="1"/>
  <c r="BE92" s="1"/>
  <c r="BA98"/>
  <c r="BD98" s="1"/>
  <c r="AZ74"/>
  <c r="BC74" s="1"/>
  <c r="BA74"/>
  <c r="BD74" s="1"/>
  <c r="AZ62"/>
  <c r="BC62" s="1"/>
  <c r="BA62" i="154"/>
  <c r="BD62" s="1"/>
  <c r="BA74"/>
  <c r="BD74" s="1"/>
  <c r="AX86"/>
  <c r="AZ86"/>
  <c r="BC86" s="1"/>
  <c r="AV86"/>
  <c r="AZ62"/>
  <c r="BC62" s="1"/>
  <c r="AZ74"/>
  <c r="BC74" s="1"/>
  <c r="AZ92"/>
  <c r="BC92" s="1"/>
  <c r="AZ80"/>
  <c r="BC80" s="1"/>
  <c r="AZ98"/>
  <c r="BC98" s="1"/>
  <c r="AZ68"/>
  <c r="BC68" s="1"/>
  <c r="BA68"/>
  <c r="BD68" s="1"/>
  <c r="BA92"/>
  <c r="BD92" s="1"/>
  <c r="L22"/>
  <c r="X150"/>
  <c r="V150"/>
  <c r="K150" i="155"/>
  <c r="G150"/>
  <c r="J150" i="156"/>
  <c r="L150"/>
  <c r="S150"/>
  <c r="N150"/>
  <c r="AC16" i="155"/>
  <c r="AC22"/>
  <c r="AC13" i="156"/>
  <c r="AC19"/>
  <c r="AC25"/>
  <c r="L16" i="154"/>
  <c r="F150" i="155"/>
  <c r="U150" i="156"/>
  <c r="V150"/>
  <c r="O150"/>
  <c r="AM31" i="154"/>
  <c r="AM16" i="155"/>
  <c r="AM22"/>
  <c r="AM13" i="156"/>
  <c r="AM19"/>
  <c r="AM25"/>
  <c r="AC22"/>
  <c r="X150" i="155"/>
  <c r="U150"/>
  <c r="V150"/>
  <c r="O150"/>
  <c r="F150" i="156"/>
  <c r="AM13" i="155"/>
  <c r="AM19"/>
  <c r="AM25"/>
  <c r="AM16" i="156"/>
  <c r="AM22"/>
  <c r="L52" i="154"/>
  <c r="S150"/>
  <c r="G150"/>
  <c r="L28"/>
  <c r="L40"/>
  <c r="L46"/>
  <c r="H150"/>
  <c r="M150"/>
  <c r="L13"/>
  <c r="L34"/>
  <c r="F150"/>
  <c r="K150"/>
  <c r="U150"/>
  <c r="L150"/>
  <c r="N150"/>
  <c r="C16" i="156"/>
  <c r="C13"/>
  <c r="C19"/>
  <c r="AC22" i="154"/>
  <c r="C13"/>
  <c r="C16"/>
  <c r="C19" i="155"/>
  <c r="C16"/>
  <c r="C13"/>
  <c r="AC28" i="154"/>
  <c r="C19"/>
  <c r="H150" i="156"/>
  <c r="C28"/>
  <c r="AC31"/>
  <c r="AM34"/>
  <c r="AM37"/>
  <c r="AM40"/>
  <c r="AM43"/>
  <c r="AM46"/>
  <c r="AM49"/>
  <c r="AS52"/>
  <c r="E150"/>
  <c r="I150"/>
  <c r="Q150"/>
  <c r="AA150"/>
  <c r="C31"/>
  <c r="AC34"/>
  <c r="AC37"/>
  <c r="AC40"/>
  <c r="AC43"/>
  <c r="AC46"/>
  <c r="AC49"/>
  <c r="AM52"/>
  <c r="T150"/>
  <c r="Y150"/>
  <c r="AM28"/>
  <c r="C34"/>
  <c r="C37"/>
  <c r="C40"/>
  <c r="C43"/>
  <c r="C46"/>
  <c r="C49"/>
  <c r="AC52"/>
  <c r="C22"/>
  <c r="C25"/>
  <c r="AC28"/>
  <c r="AS34"/>
  <c r="H150" i="155"/>
  <c r="C28"/>
  <c r="AC31"/>
  <c r="AM34"/>
  <c r="AM37"/>
  <c r="AM40"/>
  <c r="AM43"/>
  <c r="AM46"/>
  <c r="AM49"/>
  <c r="AS52"/>
  <c r="E150"/>
  <c r="I150"/>
  <c r="Q150"/>
  <c r="AA150"/>
  <c r="C31"/>
  <c r="AC34"/>
  <c r="AC37"/>
  <c r="AC40"/>
  <c r="AC43"/>
  <c r="AC46"/>
  <c r="AC49"/>
  <c r="AM52"/>
  <c r="T150"/>
  <c r="Y150"/>
  <c r="AM28"/>
  <c r="C34"/>
  <c r="C37"/>
  <c r="C40"/>
  <c r="C43"/>
  <c r="C46"/>
  <c r="C49"/>
  <c r="AC52"/>
  <c r="C22"/>
  <c r="C25"/>
  <c r="AC28"/>
  <c r="AS34"/>
  <c r="C22" i="154"/>
  <c r="AM13"/>
  <c r="AM16"/>
  <c r="C28"/>
  <c r="AC31"/>
  <c r="AM34"/>
  <c r="AM37"/>
  <c r="AM40"/>
  <c r="AM43"/>
  <c r="AM46"/>
  <c r="AM49"/>
  <c r="E150"/>
  <c r="I150"/>
  <c r="Q150"/>
  <c r="AA150"/>
  <c r="AC13"/>
  <c r="AC16"/>
  <c r="AM22"/>
  <c r="C31"/>
  <c r="AC34"/>
  <c r="AC37"/>
  <c r="AC40"/>
  <c r="AC43"/>
  <c r="AC46"/>
  <c r="AC49"/>
  <c r="AM52"/>
  <c r="T150"/>
  <c r="Y150"/>
  <c r="AC19"/>
  <c r="AC25"/>
  <c r="AM28"/>
  <c r="C34"/>
  <c r="C37"/>
  <c r="C40"/>
  <c r="C43"/>
  <c r="C46"/>
  <c r="C49"/>
  <c r="C25"/>
  <c r="BE80" i="156" l="1"/>
  <c r="BE62"/>
  <c r="BE86"/>
  <c r="AV105" i="155"/>
  <c r="AU74" s="1"/>
  <c r="BE62"/>
  <c r="BE98" i="154"/>
  <c r="BE86"/>
  <c r="BE98" i="155"/>
  <c r="BE68"/>
  <c r="BE80" i="154"/>
  <c r="BE62"/>
  <c r="BE80" i="155"/>
  <c r="BE86"/>
  <c r="BE68" i="156"/>
  <c r="BE74"/>
  <c r="AV105" i="154"/>
  <c r="AV105" i="156"/>
  <c r="AU98" s="1"/>
  <c r="BA62" i="149"/>
  <c r="BD62" s="1"/>
  <c r="BE62" s="1"/>
  <c r="AV105"/>
  <c r="BA86"/>
  <c r="BD86" s="1"/>
  <c r="BE86" s="1"/>
  <c r="BA80"/>
  <c r="BD80" s="1"/>
  <c r="BE80" s="1"/>
  <c r="BA92"/>
  <c r="BD92" s="1"/>
  <c r="BE92" s="1"/>
  <c r="BA98"/>
  <c r="BD98" s="1"/>
  <c r="BE98" s="1"/>
  <c r="BE68"/>
  <c r="BA74"/>
  <c r="BD74" s="1"/>
  <c r="BE74" s="1"/>
  <c r="BE74" i="155"/>
  <c r="AU98"/>
  <c r="AU86"/>
  <c r="AU92"/>
  <c r="BE68" i="154"/>
  <c r="BE74"/>
  <c r="BE92"/>
  <c r="M150" i="156"/>
  <c r="M150" i="155"/>
  <c r="AU74" i="149" l="1"/>
  <c r="AU98" i="154"/>
  <c r="AU68"/>
  <c r="AU62" i="155"/>
  <c r="AU68"/>
  <c r="AU80"/>
  <c r="AU92" i="154"/>
  <c r="AU80"/>
  <c r="AU62"/>
  <c r="AU86"/>
  <c r="AU74"/>
  <c r="AU74" i="156"/>
  <c r="AU92"/>
  <c r="AU68"/>
  <c r="AU80"/>
  <c r="AU62"/>
  <c r="AU86"/>
  <c r="AU92" i="149"/>
  <c r="AU86"/>
  <c r="AU68"/>
  <c r="AU80"/>
  <c r="AU62"/>
  <c r="AU98"/>
  <c r="CB113" i="152"/>
  <c r="Q88"/>
  <c r="Q112" s="1"/>
  <c r="N88"/>
  <c r="N112" s="1"/>
  <c r="L88"/>
  <c r="L112" s="1"/>
  <c r="I88"/>
  <c r="I112" s="1"/>
  <c r="G88"/>
  <c r="G112" s="1"/>
  <c r="W74"/>
  <c r="R74"/>
  <c r="M74"/>
  <c r="H74"/>
  <c r="AD73"/>
  <c r="Z73"/>
  <c r="Y79" s="1"/>
  <c r="AD72"/>
  <c r="Z72"/>
  <c r="Y78" s="1"/>
  <c r="AD71"/>
  <c r="Z71"/>
  <c r="Y77" s="1"/>
  <c r="R68"/>
  <c r="M68"/>
  <c r="H68"/>
  <c r="AD67"/>
  <c r="P79" s="1"/>
  <c r="Q79" s="1"/>
  <c r="AC67"/>
  <c r="Z67"/>
  <c r="T79" s="1"/>
  <c r="Y67"/>
  <c r="P73" s="1"/>
  <c r="U67"/>
  <c r="T73" s="1"/>
  <c r="AD66"/>
  <c r="Z66"/>
  <c r="Y66"/>
  <c r="U66"/>
  <c r="AD65"/>
  <c r="Z65"/>
  <c r="R88" s="1"/>
  <c r="R112" s="1"/>
  <c r="Y65"/>
  <c r="U65"/>
  <c r="M62"/>
  <c r="H62"/>
  <c r="AD61"/>
  <c r="K79" s="1"/>
  <c r="Z61"/>
  <c r="AA61" s="1"/>
  <c r="Y61"/>
  <c r="K73" s="1"/>
  <c r="U61"/>
  <c r="T61"/>
  <c r="K67" s="1"/>
  <c r="P61"/>
  <c r="O67" s="1"/>
  <c r="AD60"/>
  <c r="Z60"/>
  <c r="O78" s="1"/>
  <c r="Y60"/>
  <c r="U60"/>
  <c r="O72" s="1"/>
  <c r="T60"/>
  <c r="P60"/>
  <c r="O66" s="1"/>
  <c r="AD59"/>
  <c r="Z59"/>
  <c r="O77" s="1"/>
  <c r="Y59"/>
  <c r="U59"/>
  <c r="O71" s="1"/>
  <c r="T59"/>
  <c r="P59"/>
  <c r="H56"/>
  <c r="AD55"/>
  <c r="F79" s="1"/>
  <c r="Z55"/>
  <c r="Y55"/>
  <c r="F73" s="1"/>
  <c r="U55"/>
  <c r="V55" s="1"/>
  <c r="T55"/>
  <c r="P55"/>
  <c r="J67" s="1"/>
  <c r="O55"/>
  <c r="F61" s="1"/>
  <c r="K55"/>
  <c r="N55" s="1"/>
  <c r="AD54"/>
  <c r="F78" s="1"/>
  <c r="Z54"/>
  <c r="J78" s="1"/>
  <c r="Y54"/>
  <c r="F72" s="1"/>
  <c r="U54"/>
  <c r="J72" s="1"/>
  <c r="T54"/>
  <c r="P54"/>
  <c r="O54"/>
  <c r="F60" s="1"/>
  <c r="K54"/>
  <c r="J60" s="1"/>
  <c r="AD53"/>
  <c r="F77" s="1"/>
  <c r="Z53"/>
  <c r="Y53"/>
  <c r="F71" s="1"/>
  <c r="U53"/>
  <c r="T53"/>
  <c r="P53"/>
  <c r="O53"/>
  <c r="F59" s="1"/>
  <c r="K53"/>
  <c r="A50"/>
  <c r="S42"/>
  <c r="Q42"/>
  <c r="S41"/>
  <c r="Q41"/>
  <c r="S40"/>
  <c r="W40" s="1"/>
  <c r="Q40"/>
  <c r="S39"/>
  <c r="Q39"/>
  <c r="S38"/>
  <c r="Q38"/>
  <c r="S37"/>
  <c r="W37" s="1"/>
  <c r="Q37"/>
  <c r="K37"/>
  <c r="S36"/>
  <c r="Q36"/>
  <c r="S35"/>
  <c r="Q35"/>
  <c r="S34"/>
  <c r="W34" s="1"/>
  <c r="Q34"/>
  <c r="S33"/>
  <c r="Q33"/>
  <c r="S32"/>
  <c r="Q32"/>
  <c r="S31"/>
  <c r="W31" s="1"/>
  <c r="Q31"/>
  <c r="S29"/>
  <c r="Q29"/>
  <c r="S28"/>
  <c r="Q28"/>
  <c r="S27"/>
  <c r="Q27"/>
  <c r="S26"/>
  <c r="Q26"/>
  <c r="S25"/>
  <c r="Q25"/>
  <c r="S24"/>
  <c r="W24" s="1"/>
  <c r="Q24"/>
  <c r="S23"/>
  <c r="Q23"/>
  <c r="S22"/>
  <c r="Q22"/>
  <c r="S21"/>
  <c r="Q21"/>
  <c r="S20"/>
  <c r="Q20"/>
  <c r="S19"/>
  <c r="Q19"/>
  <c r="S18"/>
  <c r="Q18"/>
  <c r="S17"/>
  <c r="Q17"/>
  <c r="S16"/>
  <c r="Q16"/>
  <c r="S15"/>
  <c r="Q15"/>
  <c r="V14"/>
  <c r="S14"/>
  <c r="Q14"/>
  <c r="V13"/>
  <c r="S13"/>
  <c r="Q13"/>
  <c r="S12"/>
  <c r="Q12"/>
  <c r="C7"/>
  <c r="AG24" s="1"/>
  <c r="P6"/>
  <c r="B74" s="1"/>
  <c r="Z46" s="1"/>
  <c r="C6"/>
  <c r="AG37" s="1"/>
  <c r="P5"/>
  <c r="B68" s="1"/>
  <c r="U46" s="1"/>
  <c r="C5"/>
  <c r="C18" s="1"/>
  <c r="CE115" i="151"/>
  <c r="CB113"/>
  <c r="Q88"/>
  <c r="Q112" s="1"/>
  <c r="N88"/>
  <c r="N112" s="1"/>
  <c r="L88"/>
  <c r="L112" s="1"/>
  <c r="I88"/>
  <c r="I112" s="1"/>
  <c r="G88"/>
  <c r="G112" s="1"/>
  <c r="W74"/>
  <c r="R74"/>
  <c r="M74"/>
  <c r="H74"/>
  <c r="AD73"/>
  <c r="U79" s="1"/>
  <c r="Z73"/>
  <c r="Y79" s="1"/>
  <c r="AD72"/>
  <c r="Z72"/>
  <c r="AD71"/>
  <c r="Z71"/>
  <c r="Y77" s="1"/>
  <c r="R68"/>
  <c r="M68"/>
  <c r="H68"/>
  <c r="AD67"/>
  <c r="Z67"/>
  <c r="Y67"/>
  <c r="P73" s="1"/>
  <c r="U67"/>
  <c r="AD66"/>
  <c r="P78" s="1"/>
  <c r="Z66"/>
  <c r="Y66"/>
  <c r="P72" s="1"/>
  <c r="U66"/>
  <c r="AD65"/>
  <c r="P77" s="1"/>
  <c r="Z65"/>
  <c r="Y65"/>
  <c r="P71" s="1"/>
  <c r="U65"/>
  <c r="M62"/>
  <c r="H62"/>
  <c r="AD61"/>
  <c r="K79" s="1"/>
  <c r="Z61"/>
  <c r="Y61"/>
  <c r="K73" s="1"/>
  <c r="U61"/>
  <c r="V61" s="1"/>
  <c r="T61"/>
  <c r="K67" s="1"/>
  <c r="P61"/>
  <c r="O67" s="1"/>
  <c r="AD60"/>
  <c r="K78" s="1"/>
  <c r="AC60"/>
  <c r="Z60"/>
  <c r="O78" s="1"/>
  <c r="Y60"/>
  <c r="K72" s="1"/>
  <c r="U60"/>
  <c r="T60"/>
  <c r="K66" s="1"/>
  <c r="P60"/>
  <c r="O66" s="1"/>
  <c r="AD59"/>
  <c r="Z59"/>
  <c r="O77" s="1"/>
  <c r="Y59"/>
  <c r="K71" s="1"/>
  <c r="U59"/>
  <c r="O71" s="1"/>
  <c r="T59"/>
  <c r="K65" s="1"/>
  <c r="P59"/>
  <c r="H56"/>
  <c r="AD55"/>
  <c r="F79" s="1"/>
  <c r="Z55"/>
  <c r="AA55" s="1"/>
  <c r="Y55"/>
  <c r="F73" s="1"/>
  <c r="U55"/>
  <c r="J73" s="1"/>
  <c r="T55"/>
  <c r="F67" s="1"/>
  <c r="P55"/>
  <c r="J67" s="1"/>
  <c r="O55"/>
  <c r="F61" s="1"/>
  <c r="K55"/>
  <c r="J61" s="1"/>
  <c r="I61" s="1"/>
  <c r="AD54"/>
  <c r="F78" s="1"/>
  <c r="Z54"/>
  <c r="J78" s="1"/>
  <c r="Y54"/>
  <c r="F72" s="1"/>
  <c r="U54"/>
  <c r="J72" s="1"/>
  <c r="T54"/>
  <c r="P54"/>
  <c r="O54"/>
  <c r="F60" s="1"/>
  <c r="K54"/>
  <c r="J60" s="1"/>
  <c r="AD53"/>
  <c r="F77" s="1"/>
  <c r="Z53"/>
  <c r="Y53"/>
  <c r="F71" s="1"/>
  <c r="U53"/>
  <c r="T53"/>
  <c r="P53"/>
  <c r="O53"/>
  <c r="F59" s="1"/>
  <c r="K53"/>
  <c r="A50"/>
  <c r="S42"/>
  <c r="Q42"/>
  <c r="S41"/>
  <c r="Q41"/>
  <c r="S40"/>
  <c r="Q40"/>
  <c r="S39"/>
  <c r="Q39"/>
  <c r="S38"/>
  <c r="Q38"/>
  <c r="S37"/>
  <c r="W37" s="1"/>
  <c r="Q37"/>
  <c r="K37" s="1"/>
  <c r="S36"/>
  <c r="Q36"/>
  <c r="S35"/>
  <c r="Q35"/>
  <c r="S34"/>
  <c r="Q34"/>
  <c r="K34" s="1"/>
  <c r="S33"/>
  <c r="Q33"/>
  <c r="S32"/>
  <c r="Q32"/>
  <c r="S31"/>
  <c r="W31" s="1"/>
  <c r="Q31"/>
  <c r="S29"/>
  <c r="Q29"/>
  <c r="S28"/>
  <c r="Q28"/>
  <c r="S27"/>
  <c r="Q27"/>
  <c r="S26"/>
  <c r="Q26"/>
  <c r="S25"/>
  <c r="Q25"/>
  <c r="S24"/>
  <c r="W24" s="1"/>
  <c r="Q24"/>
  <c r="S23"/>
  <c r="Q23"/>
  <c r="S22"/>
  <c r="Q22"/>
  <c r="S21"/>
  <c r="Q21"/>
  <c r="S20"/>
  <c r="Q20"/>
  <c r="S19"/>
  <c r="Q19"/>
  <c r="S18"/>
  <c r="W18" s="1"/>
  <c r="Q18"/>
  <c r="S17"/>
  <c r="Q17"/>
  <c r="S16"/>
  <c r="Q16"/>
  <c r="S15"/>
  <c r="Q15"/>
  <c r="V14"/>
  <c r="S14"/>
  <c r="Q14"/>
  <c r="V13"/>
  <c r="S13"/>
  <c r="Q13"/>
  <c r="S12"/>
  <c r="Q12"/>
  <c r="K12" s="1"/>
  <c r="C7"/>
  <c r="AG24" s="1"/>
  <c r="P6"/>
  <c r="B74" s="1"/>
  <c r="Z46" s="1"/>
  <c r="C6"/>
  <c r="AG37" s="1"/>
  <c r="P5"/>
  <c r="B68" s="1"/>
  <c r="U46" s="1"/>
  <c r="C5"/>
  <c r="C18" s="1"/>
  <c r="CB113" i="150"/>
  <c r="CE123" s="1"/>
  <c r="Q88"/>
  <c r="Q112" s="1"/>
  <c r="N88"/>
  <c r="N112" s="1"/>
  <c r="L88"/>
  <c r="L112" s="1"/>
  <c r="I88"/>
  <c r="I112" s="1"/>
  <c r="G88"/>
  <c r="G112" s="1"/>
  <c r="W74"/>
  <c r="R74"/>
  <c r="M74"/>
  <c r="H74"/>
  <c r="AD73"/>
  <c r="Z73"/>
  <c r="Y79" s="1"/>
  <c r="AD72"/>
  <c r="Z72"/>
  <c r="Y78" s="1"/>
  <c r="AD71"/>
  <c r="Z71"/>
  <c r="Y77" s="1"/>
  <c r="R68"/>
  <c r="M68"/>
  <c r="H68"/>
  <c r="AD67"/>
  <c r="P79" s="1"/>
  <c r="AC67"/>
  <c r="Z67"/>
  <c r="T79" s="1"/>
  <c r="Y67"/>
  <c r="P73" s="1"/>
  <c r="U67"/>
  <c r="T73" s="1"/>
  <c r="AD66"/>
  <c r="Z66"/>
  <c r="Y66"/>
  <c r="U66"/>
  <c r="V66" s="1"/>
  <c r="AD65"/>
  <c r="Z65"/>
  <c r="R88" s="1"/>
  <c r="R112" s="1"/>
  <c r="Y65"/>
  <c r="U65"/>
  <c r="M62"/>
  <c r="H62"/>
  <c r="AD61"/>
  <c r="K79" s="1"/>
  <c r="Z61"/>
  <c r="AA61" s="1"/>
  <c r="Y61"/>
  <c r="K73" s="1"/>
  <c r="U61"/>
  <c r="T61"/>
  <c r="K67" s="1"/>
  <c r="P61"/>
  <c r="O67" s="1"/>
  <c r="N67" s="1"/>
  <c r="AD60"/>
  <c r="Z60"/>
  <c r="O78" s="1"/>
  <c r="Y60"/>
  <c r="U60"/>
  <c r="O72" s="1"/>
  <c r="T60"/>
  <c r="P60"/>
  <c r="O66" s="1"/>
  <c r="AD59"/>
  <c r="Z59"/>
  <c r="O77" s="1"/>
  <c r="Y59"/>
  <c r="U59"/>
  <c r="O71" s="1"/>
  <c r="T59"/>
  <c r="P59"/>
  <c r="H56"/>
  <c r="AD55"/>
  <c r="F79" s="1"/>
  <c r="Z55"/>
  <c r="Y55"/>
  <c r="F73" s="1"/>
  <c r="U55"/>
  <c r="T55"/>
  <c r="F67" s="1"/>
  <c r="P55"/>
  <c r="J67" s="1"/>
  <c r="O55"/>
  <c r="F61" s="1"/>
  <c r="K55"/>
  <c r="AD54"/>
  <c r="F78" s="1"/>
  <c r="Z54"/>
  <c r="J78" s="1"/>
  <c r="I78" s="1"/>
  <c r="Y54"/>
  <c r="F72" s="1"/>
  <c r="U54"/>
  <c r="J72" s="1"/>
  <c r="T54"/>
  <c r="P54"/>
  <c r="O54"/>
  <c r="F60" s="1"/>
  <c r="K54"/>
  <c r="J60" s="1"/>
  <c r="AD53"/>
  <c r="F77" s="1"/>
  <c r="Z53"/>
  <c r="Y53"/>
  <c r="F71" s="1"/>
  <c r="U53"/>
  <c r="T53"/>
  <c r="P53"/>
  <c r="O53"/>
  <c r="F59" s="1"/>
  <c r="K53"/>
  <c r="A50"/>
  <c r="S42"/>
  <c r="Q42"/>
  <c r="S41"/>
  <c r="Q41"/>
  <c r="S40"/>
  <c r="W40" s="1"/>
  <c r="Q40"/>
  <c r="K40" s="1"/>
  <c r="S39"/>
  <c r="Q39"/>
  <c r="S38"/>
  <c r="Q38"/>
  <c r="S37"/>
  <c r="W37" s="1"/>
  <c r="Q37"/>
  <c r="K37" s="1"/>
  <c r="S36"/>
  <c r="Q36"/>
  <c r="S35"/>
  <c r="Q35"/>
  <c r="S34"/>
  <c r="Q34"/>
  <c r="S33"/>
  <c r="Q33"/>
  <c r="S32"/>
  <c r="Q32"/>
  <c r="S31"/>
  <c r="W31" s="1"/>
  <c r="Q31"/>
  <c r="S29"/>
  <c r="Q29"/>
  <c r="S28"/>
  <c r="Q28"/>
  <c r="S27"/>
  <c r="Q27"/>
  <c r="K27"/>
  <c r="S26"/>
  <c r="Q26"/>
  <c r="S25"/>
  <c r="W24" s="1"/>
  <c r="Q25"/>
  <c r="S24"/>
  <c r="Q24"/>
  <c r="S23"/>
  <c r="Q23"/>
  <c r="S22"/>
  <c r="Q22"/>
  <c r="S21"/>
  <c r="Q21"/>
  <c r="S20"/>
  <c r="Q20"/>
  <c r="S19"/>
  <c r="Q19"/>
  <c r="S18"/>
  <c r="W18" s="1"/>
  <c r="Q18"/>
  <c r="S17"/>
  <c r="Q17"/>
  <c r="S16"/>
  <c r="Q16"/>
  <c r="S15"/>
  <c r="Q15"/>
  <c r="K15" s="1"/>
  <c r="V14"/>
  <c r="S14"/>
  <c r="Q14"/>
  <c r="V13"/>
  <c r="S13"/>
  <c r="Q13"/>
  <c r="S12"/>
  <c r="W12" s="1"/>
  <c r="Q12"/>
  <c r="C7"/>
  <c r="AG24" s="1"/>
  <c r="P6"/>
  <c r="B74" s="1"/>
  <c r="Z46" s="1"/>
  <c r="C6"/>
  <c r="AG37" s="1"/>
  <c r="P5"/>
  <c r="B68" s="1"/>
  <c r="U46" s="1"/>
  <c r="C5"/>
  <c r="C18" s="1"/>
  <c r="Q7" i="149"/>
  <c r="B98" s="1"/>
  <c r="AI58" s="1"/>
  <c r="Q6"/>
  <c r="B92" s="1"/>
  <c r="AD58" s="1"/>
  <c r="Q5"/>
  <c r="B86" s="1"/>
  <c r="Y58" s="1"/>
  <c r="C8"/>
  <c r="B80" s="1"/>
  <c r="T58" s="1"/>
  <c r="C7"/>
  <c r="C52" s="1"/>
  <c r="C6"/>
  <c r="B68" s="1"/>
  <c r="J58" s="1"/>
  <c r="C5"/>
  <c r="B62" s="1"/>
  <c r="E58" s="1"/>
  <c r="R150"/>
  <c r="P150"/>
  <c r="G150"/>
  <c r="S150"/>
  <c r="BE57"/>
  <c r="AC46"/>
  <c r="AC43"/>
  <c r="AC37"/>
  <c r="AC31"/>
  <c r="AC28"/>
  <c r="C19"/>
  <c r="AC52"/>
  <c r="I73" i="151" l="1"/>
  <c r="AA66"/>
  <c r="AA66" i="150"/>
  <c r="AA66" i="152"/>
  <c r="K34"/>
  <c r="I67" i="151"/>
  <c r="Q54"/>
  <c r="Q54" i="150"/>
  <c r="Q54" i="152"/>
  <c r="N67"/>
  <c r="I78"/>
  <c r="V65" i="150"/>
  <c r="Q73" i="152"/>
  <c r="X67"/>
  <c r="L55" i="150"/>
  <c r="W12" i="152"/>
  <c r="AL50" i="151"/>
  <c r="C25" i="149"/>
  <c r="W21" i="150"/>
  <c r="K34"/>
  <c r="X55"/>
  <c r="CJ118"/>
  <c r="K24" i="151"/>
  <c r="X59"/>
  <c r="L67"/>
  <c r="X67"/>
  <c r="K24" i="152"/>
  <c r="X65"/>
  <c r="X66"/>
  <c r="Y62" s="1"/>
  <c r="V67"/>
  <c r="AA67"/>
  <c r="CI119" i="150"/>
  <c r="AM43" i="149"/>
  <c r="C37"/>
  <c r="C49"/>
  <c r="B74"/>
  <c r="O58" s="1"/>
  <c r="AM31"/>
  <c r="K12" i="150"/>
  <c r="X67"/>
  <c r="CE115"/>
  <c r="CF122"/>
  <c r="K21" i="151"/>
  <c r="L55"/>
  <c r="Q55"/>
  <c r="V55"/>
  <c r="L55" i="152"/>
  <c r="C31" i="149"/>
  <c r="K24" i="150"/>
  <c r="W34"/>
  <c r="CD116"/>
  <c r="W21" i="151"/>
  <c r="W34"/>
  <c r="O88"/>
  <c r="O112" s="1"/>
  <c r="J88"/>
  <c r="J112" s="1"/>
  <c r="N55"/>
  <c r="S55"/>
  <c r="X55"/>
  <c r="K12" i="152"/>
  <c r="W21"/>
  <c r="AC71"/>
  <c r="AC25" i="149"/>
  <c r="AM22"/>
  <c r="AC16"/>
  <c r="K71" i="150"/>
  <c r="L71" s="1"/>
  <c r="X59"/>
  <c r="K78"/>
  <c r="AC60"/>
  <c r="K88" i="151"/>
  <c r="K112" s="1"/>
  <c r="S59"/>
  <c r="AC55" i="152"/>
  <c r="AA55"/>
  <c r="K65"/>
  <c r="S59"/>
  <c r="K77"/>
  <c r="AC59"/>
  <c r="K72"/>
  <c r="N72" s="1"/>
  <c r="X60"/>
  <c r="AC34" i="149"/>
  <c r="X150"/>
  <c r="J150"/>
  <c r="K18" i="150"/>
  <c r="AL50"/>
  <c r="Q59"/>
  <c r="CD125"/>
  <c r="CE125"/>
  <c r="CF124"/>
  <c r="CG123"/>
  <c r="CH122"/>
  <c r="CI121"/>
  <c r="CJ120"/>
  <c r="CB120"/>
  <c r="CC119"/>
  <c r="CD118"/>
  <c r="CE117"/>
  <c r="CF116"/>
  <c r="CG115"/>
  <c r="CH114"/>
  <c r="CE113"/>
  <c r="CJ124"/>
  <c r="CB124"/>
  <c r="CC123"/>
  <c r="CD122"/>
  <c r="CE121"/>
  <c r="CF120"/>
  <c r="CG119"/>
  <c r="CH118"/>
  <c r="CI117"/>
  <c r="CJ116"/>
  <c r="CB116"/>
  <c r="CC115"/>
  <c r="CD114"/>
  <c r="CB112"/>
  <c r="CG125"/>
  <c r="CH124"/>
  <c r="CI123"/>
  <c r="CJ122"/>
  <c r="CB122"/>
  <c r="CC121"/>
  <c r="CD120"/>
  <c r="CE119"/>
  <c r="CF118"/>
  <c r="CG117"/>
  <c r="CH116"/>
  <c r="CI115"/>
  <c r="CJ114"/>
  <c r="CB114"/>
  <c r="CC117"/>
  <c r="CH120"/>
  <c r="CD124"/>
  <c r="O72" i="151"/>
  <c r="L72" s="1"/>
  <c r="X60"/>
  <c r="Y78"/>
  <c r="AA72"/>
  <c r="AL50" i="152"/>
  <c r="F67"/>
  <c r="Q55"/>
  <c r="CD125"/>
  <c r="CG117"/>
  <c r="CI115"/>
  <c r="CB114"/>
  <c r="CH116"/>
  <c r="CJ114"/>
  <c r="CB112"/>
  <c r="CD116"/>
  <c r="CF114"/>
  <c r="K66" i="150"/>
  <c r="N66" s="1"/>
  <c r="S60"/>
  <c r="C43" i="149"/>
  <c r="F150"/>
  <c r="K150"/>
  <c r="U150"/>
  <c r="L150"/>
  <c r="N150"/>
  <c r="AM19"/>
  <c r="AC13"/>
  <c r="AM25"/>
  <c r="AM13"/>
  <c r="AC19"/>
  <c r="K21" i="150"/>
  <c r="AC55"/>
  <c r="AA55"/>
  <c r="K65"/>
  <c r="S59"/>
  <c r="K77"/>
  <c r="AC59"/>
  <c r="K72"/>
  <c r="X60"/>
  <c r="CF114"/>
  <c r="CB118"/>
  <c r="CG121"/>
  <c r="CC125"/>
  <c r="W12" i="151"/>
  <c r="K77"/>
  <c r="AC59"/>
  <c r="CD125"/>
  <c r="CI115"/>
  <c r="CB114"/>
  <c r="CH116"/>
  <c r="CJ114"/>
  <c r="CB112"/>
  <c r="CD116"/>
  <c r="CF114"/>
  <c r="K71" i="152"/>
  <c r="N71" s="1"/>
  <c r="X59"/>
  <c r="K66"/>
  <c r="S60"/>
  <c r="K78"/>
  <c r="N78" s="1"/>
  <c r="AC60"/>
  <c r="CE115"/>
  <c r="W15" i="150"/>
  <c r="H150" i="149"/>
  <c r="M150"/>
  <c r="V150"/>
  <c r="O150"/>
  <c r="AM16"/>
  <c r="AC22"/>
  <c r="U79" i="150"/>
  <c r="AC73"/>
  <c r="P79" i="151"/>
  <c r="AC67"/>
  <c r="W15" i="152"/>
  <c r="Q59"/>
  <c r="U79"/>
  <c r="V79" s="1"/>
  <c r="AC73"/>
  <c r="CC117"/>
  <c r="W27" i="150"/>
  <c r="S53"/>
  <c r="S54"/>
  <c r="I67"/>
  <c r="V55"/>
  <c r="V59"/>
  <c r="AA59"/>
  <c r="Q60"/>
  <c r="V60"/>
  <c r="AA60"/>
  <c r="S73"/>
  <c r="S79"/>
  <c r="X79"/>
  <c r="K15" i="151"/>
  <c r="K18"/>
  <c r="K27"/>
  <c r="K31"/>
  <c r="K40"/>
  <c r="S53"/>
  <c r="S54"/>
  <c r="G78"/>
  <c r="N77"/>
  <c r="S60"/>
  <c r="AA61"/>
  <c r="AA67"/>
  <c r="AA71"/>
  <c r="AC72"/>
  <c r="W18" i="152"/>
  <c r="K21"/>
  <c r="K27"/>
  <c r="K31"/>
  <c r="S53"/>
  <c r="S54"/>
  <c r="I67"/>
  <c r="V59"/>
  <c r="AA59"/>
  <c r="Q60"/>
  <c r="V60"/>
  <c r="AA60"/>
  <c r="V65"/>
  <c r="V66"/>
  <c r="K31" i="150"/>
  <c r="F88"/>
  <c r="F112" s="1"/>
  <c r="T88"/>
  <c r="T112" s="1"/>
  <c r="I60"/>
  <c r="I72"/>
  <c r="N55"/>
  <c r="Q55"/>
  <c r="V61"/>
  <c r="U56" s="1"/>
  <c r="X65"/>
  <c r="X66"/>
  <c r="V67"/>
  <c r="U62" s="1"/>
  <c r="AA67"/>
  <c r="AC71"/>
  <c r="W15" i="151"/>
  <c r="W27"/>
  <c r="W40"/>
  <c r="F88"/>
  <c r="F112" s="1"/>
  <c r="T88"/>
  <c r="T112" s="1"/>
  <c r="I60"/>
  <c r="I72"/>
  <c r="AC55"/>
  <c r="N71"/>
  <c r="L66"/>
  <c r="N78"/>
  <c r="V65"/>
  <c r="V66"/>
  <c r="V67"/>
  <c r="AC71"/>
  <c r="X79"/>
  <c r="K15" i="152"/>
  <c r="K18"/>
  <c r="W27"/>
  <c r="F88"/>
  <c r="F112" s="1"/>
  <c r="T88"/>
  <c r="T112" s="1"/>
  <c r="I60"/>
  <c r="I72"/>
  <c r="V61"/>
  <c r="O88" i="150"/>
  <c r="O112" s="1"/>
  <c r="J88"/>
  <c r="J112" s="1"/>
  <c r="K88"/>
  <c r="K112" s="1"/>
  <c r="N77"/>
  <c r="N72"/>
  <c r="N78"/>
  <c r="Z56"/>
  <c r="AC65"/>
  <c r="AC66"/>
  <c r="AC72"/>
  <c r="R88" i="151"/>
  <c r="R112" s="1"/>
  <c r="K40" i="152"/>
  <c r="O88"/>
  <c r="O112" s="1"/>
  <c r="J88"/>
  <c r="J112" s="1"/>
  <c r="X55"/>
  <c r="K88"/>
  <c r="K112" s="1"/>
  <c r="N77"/>
  <c r="N66"/>
  <c r="Z56"/>
  <c r="AC65"/>
  <c r="AC66"/>
  <c r="AC72"/>
  <c r="C12"/>
  <c r="G60"/>
  <c r="G72"/>
  <c r="G67"/>
  <c r="L77"/>
  <c r="L66"/>
  <c r="G78"/>
  <c r="L67"/>
  <c r="S73"/>
  <c r="S79"/>
  <c r="X79"/>
  <c r="AG15"/>
  <c r="C21"/>
  <c r="Z24"/>
  <c r="AG27"/>
  <c r="Z37"/>
  <c r="AG40"/>
  <c r="B62"/>
  <c r="P46" s="1"/>
  <c r="F65"/>
  <c r="F66"/>
  <c r="AA71"/>
  <c r="AA72"/>
  <c r="J73"/>
  <c r="I73" s="1"/>
  <c r="O73"/>
  <c r="N73" s="1"/>
  <c r="J79"/>
  <c r="I79" s="1"/>
  <c r="O79"/>
  <c r="N79" s="1"/>
  <c r="M88"/>
  <c r="M112" s="1"/>
  <c r="CB118"/>
  <c r="CF118"/>
  <c r="CJ118"/>
  <c r="CE119"/>
  <c r="CI119"/>
  <c r="CD120"/>
  <c r="CH120"/>
  <c r="CC121"/>
  <c r="CG121"/>
  <c r="CB122"/>
  <c r="CF122"/>
  <c r="CJ122"/>
  <c r="CE123"/>
  <c r="CI123"/>
  <c r="CD124"/>
  <c r="CH124"/>
  <c r="CC125"/>
  <c r="CG125"/>
  <c r="AG12"/>
  <c r="Z15"/>
  <c r="AG18"/>
  <c r="C24"/>
  <c r="Z27"/>
  <c r="AG31"/>
  <c r="C37"/>
  <c r="Z40"/>
  <c r="B50"/>
  <c r="F46" s="1"/>
  <c r="N53"/>
  <c r="X53"/>
  <c r="AC53"/>
  <c r="N54"/>
  <c r="X54"/>
  <c r="AC54"/>
  <c r="B56"/>
  <c r="K46" s="1"/>
  <c r="J61"/>
  <c r="I61" s="1"/>
  <c r="J65"/>
  <c r="I65" s="1"/>
  <c r="O65"/>
  <c r="J66"/>
  <c r="P71"/>
  <c r="P72"/>
  <c r="P77"/>
  <c r="U77"/>
  <c r="V77" s="1"/>
  <c r="P78"/>
  <c r="U78"/>
  <c r="V78" s="1"/>
  <c r="H88"/>
  <c r="H112" s="1"/>
  <c r="P88"/>
  <c r="P112" s="1"/>
  <c r="U88"/>
  <c r="U112" s="1"/>
  <c r="CH113"/>
  <c r="CE114"/>
  <c r="CI114"/>
  <c r="CD115"/>
  <c r="CH115"/>
  <c r="CC116"/>
  <c r="CG116"/>
  <c r="CB117"/>
  <c r="CF117"/>
  <c r="CJ117"/>
  <c r="CE118"/>
  <c r="CI118"/>
  <c r="CD119"/>
  <c r="CH119"/>
  <c r="CC120"/>
  <c r="CG120"/>
  <c r="CB121"/>
  <c r="CF121"/>
  <c r="CJ121"/>
  <c r="CE122"/>
  <c r="CI122"/>
  <c r="CD123"/>
  <c r="CH123"/>
  <c r="CC124"/>
  <c r="CG124"/>
  <c r="CB125"/>
  <c r="CF125"/>
  <c r="Z12"/>
  <c r="C15"/>
  <c r="C34" s="1"/>
  <c r="Z18"/>
  <c r="AG21"/>
  <c r="C27"/>
  <c r="Z31"/>
  <c r="AG34"/>
  <c r="C40"/>
  <c r="L53"/>
  <c r="Q53"/>
  <c r="P50" s="1"/>
  <c r="V53"/>
  <c r="AA53"/>
  <c r="L54"/>
  <c r="V54"/>
  <c r="AA54"/>
  <c r="S61"/>
  <c r="X61"/>
  <c r="Y56" s="1"/>
  <c r="AC61"/>
  <c r="AD56" s="1"/>
  <c r="J71"/>
  <c r="I71" s="1"/>
  <c r="T71"/>
  <c r="T72"/>
  <c r="AA73"/>
  <c r="J77"/>
  <c r="I77" s="1"/>
  <c r="T77"/>
  <c r="S77" s="1"/>
  <c r="T74" s="1"/>
  <c r="T78"/>
  <c r="S78" s="1"/>
  <c r="CE113"/>
  <c r="CD114"/>
  <c r="CH114"/>
  <c r="CC115"/>
  <c r="CG115"/>
  <c r="CB116"/>
  <c r="CF116"/>
  <c r="CJ116"/>
  <c r="CE117"/>
  <c r="CI117"/>
  <c r="CD118"/>
  <c r="CH118"/>
  <c r="CC119"/>
  <c r="CG119"/>
  <c r="CB120"/>
  <c r="CF120"/>
  <c r="CJ120"/>
  <c r="CE121"/>
  <c r="CI121"/>
  <c r="CD122"/>
  <c r="CH122"/>
  <c r="CC123"/>
  <c r="CG123"/>
  <c r="CB124"/>
  <c r="CF124"/>
  <c r="CJ124"/>
  <c r="CE125"/>
  <c r="Z21"/>
  <c r="C31"/>
  <c r="Z34"/>
  <c r="S55"/>
  <c r="T50" s="1"/>
  <c r="T52" s="1"/>
  <c r="J59"/>
  <c r="I59" s="1"/>
  <c r="J56" s="1"/>
  <c r="Q61"/>
  <c r="AA65"/>
  <c r="Z62" s="1"/>
  <c r="CC114"/>
  <c r="CG114"/>
  <c r="CB115"/>
  <c r="CF115"/>
  <c r="CJ115"/>
  <c r="CE116"/>
  <c r="CI116"/>
  <c r="CD117"/>
  <c r="CH117"/>
  <c r="CC118"/>
  <c r="CG118"/>
  <c r="CB119"/>
  <c r="CF119"/>
  <c r="CJ119"/>
  <c r="CE120"/>
  <c r="CI120"/>
  <c r="CD121"/>
  <c r="CH121"/>
  <c r="CC122"/>
  <c r="CG122"/>
  <c r="CB123"/>
  <c r="CF123"/>
  <c r="CJ123"/>
  <c r="CE124"/>
  <c r="CI124"/>
  <c r="C12" i="151"/>
  <c r="G61"/>
  <c r="G67"/>
  <c r="G73"/>
  <c r="N67"/>
  <c r="I78"/>
  <c r="L71"/>
  <c r="N66"/>
  <c r="L78"/>
  <c r="G60"/>
  <c r="G72"/>
  <c r="L77"/>
  <c r="V79"/>
  <c r="AG15"/>
  <c r="C21"/>
  <c r="Z24"/>
  <c r="AG27"/>
  <c r="Z37"/>
  <c r="AG40"/>
  <c r="B62"/>
  <c r="P46" s="1"/>
  <c r="F65"/>
  <c r="F66"/>
  <c r="O73"/>
  <c r="N73" s="1"/>
  <c r="T73"/>
  <c r="S73" s="1"/>
  <c r="J79"/>
  <c r="I79" s="1"/>
  <c r="O79"/>
  <c r="N79" s="1"/>
  <c r="T79"/>
  <c r="S79" s="1"/>
  <c r="M88"/>
  <c r="M112" s="1"/>
  <c r="CC117"/>
  <c r="CG117"/>
  <c r="CB118"/>
  <c r="CF118"/>
  <c r="CJ118"/>
  <c r="CE119"/>
  <c r="CI119"/>
  <c r="CD120"/>
  <c r="CH120"/>
  <c r="CC121"/>
  <c r="CG121"/>
  <c r="CB122"/>
  <c r="CF122"/>
  <c r="CJ122"/>
  <c r="CE123"/>
  <c r="CI123"/>
  <c r="CD124"/>
  <c r="CH124"/>
  <c r="CC125"/>
  <c r="CG125"/>
  <c r="AG12"/>
  <c r="Z15"/>
  <c r="AG18"/>
  <c r="C24"/>
  <c r="Z27"/>
  <c r="AG31"/>
  <c r="C37"/>
  <c r="Z40"/>
  <c r="B50"/>
  <c r="F46" s="1"/>
  <c r="N53"/>
  <c r="O50" s="1"/>
  <c r="X53"/>
  <c r="AC53"/>
  <c r="N54"/>
  <c r="X54"/>
  <c r="AC54"/>
  <c r="B56"/>
  <c r="K46" s="1"/>
  <c r="Q59"/>
  <c r="V59"/>
  <c r="U56" s="1"/>
  <c r="AA59"/>
  <c r="Q60"/>
  <c r="V60"/>
  <c r="AA60"/>
  <c r="J65"/>
  <c r="I65" s="1"/>
  <c r="O65"/>
  <c r="N65" s="1"/>
  <c r="J66"/>
  <c r="AC73"/>
  <c r="AD68" s="1"/>
  <c r="U77"/>
  <c r="V77" s="1"/>
  <c r="U78"/>
  <c r="V78" s="1"/>
  <c r="H88"/>
  <c r="H112" s="1"/>
  <c r="P88"/>
  <c r="P112" s="1"/>
  <c r="U88"/>
  <c r="U112" s="1"/>
  <c r="CH113"/>
  <c r="CE114"/>
  <c r="CI114"/>
  <c r="CD115"/>
  <c r="CH115"/>
  <c r="CC116"/>
  <c r="CG116"/>
  <c r="CB117"/>
  <c r="CF117"/>
  <c r="CJ117"/>
  <c r="CE118"/>
  <c r="CI118"/>
  <c r="CD119"/>
  <c r="CH119"/>
  <c r="CC120"/>
  <c r="CG120"/>
  <c r="CB121"/>
  <c r="CF121"/>
  <c r="CJ121"/>
  <c r="CE122"/>
  <c r="CI122"/>
  <c r="CD123"/>
  <c r="CH123"/>
  <c r="CC124"/>
  <c r="CG124"/>
  <c r="CB125"/>
  <c r="CF125"/>
  <c r="Z12"/>
  <c r="C15"/>
  <c r="C34" s="1"/>
  <c r="Z18"/>
  <c r="AG21"/>
  <c r="C27"/>
  <c r="Z31"/>
  <c r="AG34"/>
  <c r="C40"/>
  <c r="L53"/>
  <c r="Q53"/>
  <c r="P50" s="1"/>
  <c r="V53"/>
  <c r="AA53"/>
  <c r="L54"/>
  <c r="V54"/>
  <c r="AA54"/>
  <c r="S61"/>
  <c r="X61"/>
  <c r="Y56" s="1"/>
  <c r="AC61"/>
  <c r="AD56" s="1"/>
  <c r="X65"/>
  <c r="AC65"/>
  <c r="X66"/>
  <c r="AC66"/>
  <c r="J71"/>
  <c r="I71" s="1"/>
  <c r="T71"/>
  <c r="S71" s="1"/>
  <c r="T68" s="1"/>
  <c r="T72"/>
  <c r="S72" s="1"/>
  <c r="AA73"/>
  <c r="Z68" s="1"/>
  <c r="J77"/>
  <c r="I77" s="1"/>
  <c r="J74" s="1"/>
  <c r="T77"/>
  <c r="S77" s="1"/>
  <c r="T74" s="1"/>
  <c r="T78"/>
  <c r="S78" s="1"/>
  <c r="CE113"/>
  <c r="CD114"/>
  <c r="CH114"/>
  <c r="CC115"/>
  <c r="CG115"/>
  <c r="CB116"/>
  <c r="CF116"/>
  <c r="CJ116"/>
  <c r="CE117"/>
  <c r="CI117"/>
  <c r="CD118"/>
  <c r="CH118"/>
  <c r="CC119"/>
  <c r="CG119"/>
  <c r="CB120"/>
  <c r="CF120"/>
  <c r="CJ120"/>
  <c r="CE121"/>
  <c r="CI121"/>
  <c r="CD122"/>
  <c r="CH122"/>
  <c r="CC123"/>
  <c r="CG123"/>
  <c r="CB124"/>
  <c r="CF124"/>
  <c r="CJ124"/>
  <c r="CE125"/>
  <c r="Z21"/>
  <c r="C31"/>
  <c r="Z34"/>
  <c r="J59"/>
  <c r="I59" s="1"/>
  <c r="J56" s="1"/>
  <c r="Q61"/>
  <c r="AA65"/>
  <c r="CC114"/>
  <c r="CG114"/>
  <c r="CB115"/>
  <c r="CF115"/>
  <c r="CJ115"/>
  <c r="CE116"/>
  <c r="CI116"/>
  <c r="CD117"/>
  <c r="CH117"/>
  <c r="CC118"/>
  <c r="CG118"/>
  <c r="CB119"/>
  <c r="CF119"/>
  <c r="CJ119"/>
  <c r="CE120"/>
  <c r="CI120"/>
  <c r="CD121"/>
  <c r="CH121"/>
  <c r="CC122"/>
  <c r="CG122"/>
  <c r="CB123"/>
  <c r="CF123"/>
  <c r="CJ123"/>
  <c r="CE124"/>
  <c r="CI124"/>
  <c r="C12" i="150"/>
  <c r="G78"/>
  <c r="L67"/>
  <c r="Q73"/>
  <c r="Q79"/>
  <c r="G60"/>
  <c r="G72"/>
  <c r="G67"/>
  <c r="L77"/>
  <c r="L72"/>
  <c r="L78"/>
  <c r="V79"/>
  <c r="AG15"/>
  <c r="C21"/>
  <c r="Z24"/>
  <c r="AG27"/>
  <c r="Z37"/>
  <c r="AG40"/>
  <c r="B62"/>
  <c r="P46" s="1"/>
  <c r="F65"/>
  <c r="F66"/>
  <c r="AA71"/>
  <c r="AA72"/>
  <c r="J73"/>
  <c r="I73" s="1"/>
  <c r="O73"/>
  <c r="N73" s="1"/>
  <c r="J79"/>
  <c r="I79" s="1"/>
  <c r="O79"/>
  <c r="N79" s="1"/>
  <c r="M88"/>
  <c r="M112" s="1"/>
  <c r="AG12"/>
  <c r="Z15"/>
  <c r="AG18"/>
  <c r="C24"/>
  <c r="Z27"/>
  <c r="AG31"/>
  <c r="C37"/>
  <c r="Z40"/>
  <c r="B50"/>
  <c r="F46" s="1"/>
  <c r="N53"/>
  <c r="X53"/>
  <c r="AC53"/>
  <c r="N54"/>
  <c r="X54"/>
  <c r="AC54"/>
  <c r="B56"/>
  <c r="K46" s="1"/>
  <c r="J61"/>
  <c r="I61" s="1"/>
  <c r="J65"/>
  <c r="I65" s="1"/>
  <c r="O65"/>
  <c r="N65" s="1"/>
  <c r="J66"/>
  <c r="P71"/>
  <c r="P72"/>
  <c r="P77"/>
  <c r="U77"/>
  <c r="V77" s="1"/>
  <c r="P78"/>
  <c r="U78"/>
  <c r="V78" s="1"/>
  <c r="H88"/>
  <c r="H112" s="1"/>
  <c r="P88"/>
  <c r="P112" s="1"/>
  <c r="U88"/>
  <c r="U112" s="1"/>
  <c r="CH113"/>
  <c r="CE114"/>
  <c r="CI114"/>
  <c r="CD115"/>
  <c r="CH115"/>
  <c r="CC116"/>
  <c r="CG116"/>
  <c r="CB117"/>
  <c r="CF117"/>
  <c r="CJ117"/>
  <c r="CE118"/>
  <c r="CI118"/>
  <c r="CD119"/>
  <c r="CH119"/>
  <c r="CC120"/>
  <c r="CG120"/>
  <c r="CB121"/>
  <c r="CF121"/>
  <c r="CJ121"/>
  <c r="CE122"/>
  <c r="CI122"/>
  <c r="CD123"/>
  <c r="CH123"/>
  <c r="CC124"/>
  <c r="CG124"/>
  <c r="CB125"/>
  <c r="CF125"/>
  <c r="Z12"/>
  <c r="C15"/>
  <c r="C34" s="1"/>
  <c r="Z18"/>
  <c r="AG21"/>
  <c r="C27"/>
  <c r="Z31"/>
  <c r="AG34"/>
  <c r="C40"/>
  <c r="L53"/>
  <c r="Q53"/>
  <c r="P50" s="1"/>
  <c r="V53"/>
  <c r="AA53"/>
  <c r="L54"/>
  <c r="V54"/>
  <c r="AA54"/>
  <c r="S61"/>
  <c r="X61"/>
  <c r="Y56" s="1"/>
  <c r="Y58" s="1"/>
  <c r="AC61"/>
  <c r="AD56" s="1"/>
  <c r="J71"/>
  <c r="I71" s="1"/>
  <c r="J68" s="1"/>
  <c r="T71"/>
  <c r="T72"/>
  <c r="AA73"/>
  <c r="J77"/>
  <c r="I77" s="1"/>
  <c r="J74" s="1"/>
  <c r="T77"/>
  <c r="T78"/>
  <c r="S78" s="1"/>
  <c r="Z21"/>
  <c r="C31"/>
  <c r="Z34"/>
  <c r="S55"/>
  <c r="T50" s="1"/>
  <c r="J59"/>
  <c r="I59" s="1"/>
  <c r="Q61"/>
  <c r="P56" s="1"/>
  <c r="AA65"/>
  <c r="CC114"/>
  <c r="CG114"/>
  <c r="CB115"/>
  <c r="CF115"/>
  <c r="CJ115"/>
  <c r="CE116"/>
  <c r="CI116"/>
  <c r="CD117"/>
  <c r="CH117"/>
  <c r="CC118"/>
  <c r="CG118"/>
  <c r="CB119"/>
  <c r="CF119"/>
  <c r="CJ119"/>
  <c r="CE120"/>
  <c r="CI120"/>
  <c r="CD121"/>
  <c r="CH121"/>
  <c r="CC122"/>
  <c r="CG122"/>
  <c r="CB123"/>
  <c r="CF123"/>
  <c r="CJ123"/>
  <c r="CE124"/>
  <c r="CI124"/>
  <c r="C16" i="149"/>
  <c r="C22"/>
  <c r="C28"/>
  <c r="C46"/>
  <c r="AS34"/>
  <c r="AS37"/>
  <c r="AS40"/>
  <c r="AS43"/>
  <c r="AS46"/>
  <c r="AS52"/>
  <c r="E150"/>
  <c r="I150"/>
  <c r="Q150"/>
  <c r="AA150"/>
  <c r="C13"/>
  <c r="C34"/>
  <c r="AM28"/>
  <c r="AM34"/>
  <c r="AM37"/>
  <c r="AM40"/>
  <c r="AM46"/>
  <c r="AM49"/>
  <c r="AM52"/>
  <c r="T150"/>
  <c r="Y150"/>
  <c r="AC40"/>
  <c r="AC49"/>
  <c r="C40"/>
  <c r="O74" i="151" l="1"/>
  <c r="U50" i="152"/>
  <c r="Y52" s="1"/>
  <c r="AD62" i="151"/>
  <c r="Z63" s="1"/>
  <c r="U56" i="152"/>
  <c r="Y58" s="1"/>
  <c r="G66" i="151"/>
  <c r="T52" i="150"/>
  <c r="U74" i="151"/>
  <c r="AD68" i="152"/>
  <c r="T56"/>
  <c r="AJ60" s="1"/>
  <c r="T56" i="151"/>
  <c r="AJ60" s="1"/>
  <c r="Z50"/>
  <c r="Y62" i="150"/>
  <c r="U63" s="1"/>
  <c r="S71" i="152"/>
  <c r="U62" i="151"/>
  <c r="Z50" i="152"/>
  <c r="U74"/>
  <c r="I66"/>
  <c r="AD50"/>
  <c r="AD62"/>
  <c r="Z63" s="1"/>
  <c r="AD62" i="150"/>
  <c r="AD70" i="151"/>
  <c r="S72" i="152"/>
  <c r="T68" s="1"/>
  <c r="G73"/>
  <c r="Z62" i="150"/>
  <c r="Z63" s="1"/>
  <c r="S77"/>
  <c r="T74" s="1"/>
  <c r="S71"/>
  <c r="T56"/>
  <c r="AJ60" s="1"/>
  <c r="I66"/>
  <c r="G73"/>
  <c r="L66"/>
  <c r="J68" i="151"/>
  <c r="J74" i="152"/>
  <c r="J68"/>
  <c r="N65"/>
  <c r="O62" s="1"/>
  <c r="Y50"/>
  <c r="O68"/>
  <c r="L78"/>
  <c r="L71"/>
  <c r="N71" i="150"/>
  <c r="O68" s="1"/>
  <c r="U62" i="152"/>
  <c r="U63" s="1"/>
  <c r="P57" i="150"/>
  <c r="AL74"/>
  <c r="O62"/>
  <c r="O74"/>
  <c r="Z62" i="151"/>
  <c r="Z69"/>
  <c r="O62"/>
  <c r="N72"/>
  <c r="O68" s="1"/>
  <c r="Q73"/>
  <c r="P56" i="152"/>
  <c r="L72"/>
  <c r="Y64"/>
  <c r="E74" i="150"/>
  <c r="E50"/>
  <c r="E62"/>
  <c r="E56"/>
  <c r="E68"/>
  <c r="J56"/>
  <c r="Q72"/>
  <c r="J62"/>
  <c r="O50"/>
  <c r="Y58" i="151"/>
  <c r="O74" i="152"/>
  <c r="AD68" i="150"/>
  <c r="T50" i="151"/>
  <c r="P51" s="1"/>
  <c r="E74"/>
  <c r="E68"/>
  <c r="E50"/>
  <c r="E56"/>
  <c r="E62"/>
  <c r="E74" i="152"/>
  <c r="E50"/>
  <c r="E62"/>
  <c r="E56"/>
  <c r="E68"/>
  <c r="AD58"/>
  <c r="Z57"/>
  <c r="Q77"/>
  <c r="G66"/>
  <c r="G79"/>
  <c r="AL74"/>
  <c r="L65"/>
  <c r="K62" s="1"/>
  <c r="K63" s="1"/>
  <c r="AL56"/>
  <c r="G61"/>
  <c r="AD52"/>
  <c r="Z68"/>
  <c r="G77"/>
  <c r="G59"/>
  <c r="F56" s="1"/>
  <c r="J58" s="1"/>
  <c r="K50"/>
  <c r="Q78"/>
  <c r="Q71"/>
  <c r="X77"/>
  <c r="L79"/>
  <c r="K74" s="1"/>
  <c r="K75" s="1"/>
  <c r="L73"/>
  <c r="AL68"/>
  <c r="G65"/>
  <c r="F62" s="1"/>
  <c r="AL62"/>
  <c r="P57"/>
  <c r="P51"/>
  <c r="Q72"/>
  <c r="J62"/>
  <c r="O50"/>
  <c r="X78"/>
  <c r="G71"/>
  <c r="F68" s="1"/>
  <c r="J70" s="1"/>
  <c r="AD64"/>
  <c r="U57" i="151"/>
  <c r="Q72"/>
  <c r="AL68"/>
  <c r="K50"/>
  <c r="Z56"/>
  <c r="Z57" s="1"/>
  <c r="Y50"/>
  <c r="Q79"/>
  <c r="G71"/>
  <c r="F68" s="1"/>
  <c r="J70" s="1"/>
  <c r="X77"/>
  <c r="AL74"/>
  <c r="AD50"/>
  <c r="AD52" s="1"/>
  <c r="X78"/>
  <c r="AL56"/>
  <c r="G79"/>
  <c r="Q77"/>
  <c r="G77"/>
  <c r="L79"/>
  <c r="K74" s="1"/>
  <c r="G65"/>
  <c r="F62" s="1"/>
  <c r="AL62"/>
  <c r="Y62"/>
  <c r="U50"/>
  <c r="I66"/>
  <c r="J62" s="1"/>
  <c r="P56"/>
  <c r="Q71"/>
  <c r="G59"/>
  <c r="F56" s="1"/>
  <c r="J58" s="1"/>
  <c r="L73"/>
  <c r="K68" s="1"/>
  <c r="Q78"/>
  <c r="L65"/>
  <c r="K62" s="1"/>
  <c r="K63" s="1"/>
  <c r="T52"/>
  <c r="AD58" i="150"/>
  <c r="Z57"/>
  <c r="S72"/>
  <c r="T68" s="1"/>
  <c r="T70" s="1"/>
  <c r="K50"/>
  <c r="O52" s="1"/>
  <c r="Q78"/>
  <c r="Q71"/>
  <c r="P68" s="1"/>
  <c r="G66"/>
  <c r="AL56"/>
  <c r="X77"/>
  <c r="G79"/>
  <c r="P51"/>
  <c r="Z68"/>
  <c r="L73"/>
  <c r="K68" s="1"/>
  <c r="G59"/>
  <c r="AD64"/>
  <c r="G61"/>
  <c r="G77"/>
  <c r="U50"/>
  <c r="Q77"/>
  <c r="P74" s="1"/>
  <c r="P75" s="1"/>
  <c r="Y50"/>
  <c r="U57"/>
  <c r="X78"/>
  <c r="AL68"/>
  <c r="L79"/>
  <c r="K74" s="1"/>
  <c r="G65"/>
  <c r="F62" s="1"/>
  <c r="AL62"/>
  <c r="Z50"/>
  <c r="U74"/>
  <c r="AD50"/>
  <c r="L65"/>
  <c r="K62" s="1"/>
  <c r="K63" s="1"/>
  <c r="G71"/>
  <c r="F68" s="1"/>
  <c r="AJ72" i="151" l="1"/>
  <c r="U51" i="152"/>
  <c r="U51" i="150"/>
  <c r="AD64" i="151"/>
  <c r="K68" i="152"/>
  <c r="U57"/>
  <c r="AJ72"/>
  <c r="AV62" i="151"/>
  <c r="AV62" i="152"/>
  <c r="T58" i="150"/>
  <c r="AV74"/>
  <c r="AG56" i="152"/>
  <c r="T58"/>
  <c r="AV74"/>
  <c r="P57" i="151"/>
  <c r="AV74"/>
  <c r="AV62" i="150"/>
  <c r="AJ66"/>
  <c r="Y64"/>
  <c r="AV68"/>
  <c r="AV56"/>
  <c r="AV68" i="152"/>
  <c r="AV56"/>
  <c r="AV68" i="151"/>
  <c r="AV50" i="150"/>
  <c r="AV50" i="152"/>
  <c r="AV56" i="151"/>
  <c r="AV50"/>
  <c r="P68"/>
  <c r="P69" s="1"/>
  <c r="Z51" i="152"/>
  <c r="Z51" i="150"/>
  <c r="F56"/>
  <c r="AQ56" s="1"/>
  <c r="F74" i="151"/>
  <c r="F75" s="1"/>
  <c r="F74" i="152"/>
  <c r="J76" s="1"/>
  <c r="F74" i="150"/>
  <c r="J76" s="1"/>
  <c r="U51" i="151"/>
  <c r="K69" i="152"/>
  <c r="O70"/>
  <c r="AQ62"/>
  <c r="AH66"/>
  <c r="F63"/>
  <c r="AE62" s="1"/>
  <c r="Z69"/>
  <c r="AD70"/>
  <c r="P74"/>
  <c r="O76"/>
  <c r="AJ66"/>
  <c r="AH62" s="1"/>
  <c r="AZ62" s="1"/>
  <c r="J64"/>
  <c r="P68"/>
  <c r="O64"/>
  <c r="O52"/>
  <c r="AG50" s="1"/>
  <c r="AJ54"/>
  <c r="Y74"/>
  <c r="F69"/>
  <c r="AH54"/>
  <c r="K51"/>
  <c r="AE50" s="1"/>
  <c r="AQ50"/>
  <c r="AQ56"/>
  <c r="AH60"/>
  <c r="AR56" s="1"/>
  <c r="F57"/>
  <c r="AE56" s="1"/>
  <c r="AJ66" i="151"/>
  <c r="J64"/>
  <c r="K75"/>
  <c r="O76"/>
  <c r="K69"/>
  <c r="O70"/>
  <c r="Z51"/>
  <c r="AD58"/>
  <c r="AQ56"/>
  <c r="AH60"/>
  <c r="AR56" s="1"/>
  <c r="F57"/>
  <c r="F69"/>
  <c r="AE68" s="1"/>
  <c r="T58"/>
  <c r="AQ62"/>
  <c r="AH66"/>
  <c r="AR62" s="1"/>
  <c r="F63"/>
  <c r="AH54"/>
  <c r="K51"/>
  <c r="AQ50"/>
  <c r="O64"/>
  <c r="Y74"/>
  <c r="Y52"/>
  <c r="O52"/>
  <c r="Y64"/>
  <c r="U63"/>
  <c r="P74"/>
  <c r="AJ54"/>
  <c r="K75" i="150"/>
  <c r="O76"/>
  <c r="K69"/>
  <c r="O70"/>
  <c r="AQ62"/>
  <c r="AH66"/>
  <c r="AR62" s="1"/>
  <c r="F63"/>
  <c r="AE62" s="1"/>
  <c r="Y74"/>
  <c r="U75" s="1"/>
  <c r="P69"/>
  <c r="T76"/>
  <c r="AQ68"/>
  <c r="AH72"/>
  <c r="F69"/>
  <c r="Z69"/>
  <c r="AD70"/>
  <c r="J64"/>
  <c r="AG62" s="1"/>
  <c r="AH54"/>
  <c r="K51"/>
  <c r="AQ50"/>
  <c r="AD52"/>
  <c r="O64"/>
  <c r="J70"/>
  <c r="Y52"/>
  <c r="AJ72"/>
  <c r="AH68" s="1"/>
  <c r="AZ68" s="1"/>
  <c r="AJ54"/>
  <c r="AG56" i="151" l="1"/>
  <c r="AG50"/>
  <c r="AE50" i="150"/>
  <c r="AH50" i="152"/>
  <c r="AZ50" s="1"/>
  <c r="AE68" i="150"/>
  <c r="AE56" i="151"/>
  <c r="AH78" i="150"/>
  <c r="F75"/>
  <c r="AE74" s="1"/>
  <c r="AQ74"/>
  <c r="AH50"/>
  <c r="AZ50" s="1"/>
  <c r="AH50" i="151"/>
  <c r="AZ50" s="1"/>
  <c r="J76"/>
  <c r="AH62" i="150"/>
  <c r="AZ62" s="1"/>
  <c r="AH62" i="151"/>
  <c r="AZ62" s="1"/>
  <c r="T70"/>
  <c r="AG68" s="1"/>
  <c r="AO68" s="1"/>
  <c r="AH72"/>
  <c r="AR68" s="1"/>
  <c r="AQ68"/>
  <c r="AH68"/>
  <c r="AZ68" s="1"/>
  <c r="J58" i="150"/>
  <c r="AG56" s="1"/>
  <c r="AH60"/>
  <c r="AR56" s="1"/>
  <c r="AP56" s="1"/>
  <c r="F57"/>
  <c r="AE56" s="1"/>
  <c r="AH56"/>
  <c r="AZ56" s="1"/>
  <c r="AH56" i="152"/>
  <c r="AZ56" s="1"/>
  <c r="AH56" i="151"/>
  <c r="AZ56" s="1"/>
  <c r="AG62" i="152"/>
  <c r="AO62" s="1"/>
  <c r="AG50" i="150"/>
  <c r="AO50" s="1"/>
  <c r="AG68"/>
  <c r="AO68" s="1"/>
  <c r="AE50" i="151"/>
  <c r="AO50" s="1"/>
  <c r="AP56" i="152"/>
  <c r="F75"/>
  <c r="AR62"/>
  <c r="AP62" s="1"/>
  <c r="P69"/>
  <c r="AE68" s="1"/>
  <c r="T70"/>
  <c r="AG68" s="1"/>
  <c r="Y76"/>
  <c r="U75"/>
  <c r="AJ78"/>
  <c r="P75"/>
  <c r="T76"/>
  <c r="AG74" s="1"/>
  <c r="AR50"/>
  <c r="AP50" s="1"/>
  <c r="AQ74"/>
  <c r="AO56"/>
  <c r="AO50"/>
  <c r="AQ68"/>
  <c r="AH78"/>
  <c r="AH72"/>
  <c r="AE74"/>
  <c r="P75" i="151"/>
  <c r="T76"/>
  <c r="AR50"/>
  <c r="AP50" s="1"/>
  <c r="AH78"/>
  <c r="AE62"/>
  <c r="AP56"/>
  <c r="AG62"/>
  <c r="Y76"/>
  <c r="U75"/>
  <c r="AE74" s="1"/>
  <c r="AJ78"/>
  <c r="AP62"/>
  <c r="AQ74"/>
  <c r="Y76" i="150"/>
  <c r="AG74" s="1"/>
  <c r="AJ78"/>
  <c r="AH74" s="1"/>
  <c r="AZ74" s="1"/>
  <c r="AR68"/>
  <c r="AP68" s="1"/>
  <c r="AP62"/>
  <c r="AO62"/>
  <c r="AR50"/>
  <c r="AP50" s="1"/>
  <c r="AO56" i="151" l="1"/>
  <c r="AO74" i="150"/>
  <c r="AP68" i="151"/>
  <c r="AR74" i="150"/>
  <c r="AP74" s="1"/>
  <c r="AT68"/>
  <c r="AW68" s="1"/>
  <c r="AH74" i="151"/>
  <c r="AZ74" s="1"/>
  <c r="AU74" s="1"/>
  <c r="AX74" s="1"/>
  <c r="AH74" i="152"/>
  <c r="AZ74" s="1"/>
  <c r="AR68"/>
  <c r="AH68"/>
  <c r="AZ68" s="1"/>
  <c r="AU56" s="1"/>
  <c r="AX56" s="1"/>
  <c r="AT50" i="150"/>
  <c r="AW50" s="1"/>
  <c r="AO56"/>
  <c r="AT74"/>
  <c r="AW74" s="1"/>
  <c r="AT62"/>
  <c r="AW62" s="1"/>
  <c r="AT56"/>
  <c r="AW56" s="1"/>
  <c r="AU74" i="152"/>
  <c r="AX74" s="1"/>
  <c r="AG74" i="151"/>
  <c r="AO74" s="1"/>
  <c r="AP68" i="152"/>
  <c r="AT68"/>
  <c r="AW68" s="1"/>
  <c r="AO68"/>
  <c r="AT62"/>
  <c r="AW62" s="1"/>
  <c r="AT56"/>
  <c r="AW56" s="1"/>
  <c r="AU68"/>
  <c r="AX68" s="1"/>
  <c r="AT74"/>
  <c r="AW74" s="1"/>
  <c r="AO74"/>
  <c r="AT50"/>
  <c r="AW50" s="1"/>
  <c r="AR74"/>
  <c r="AP74" s="1"/>
  <c r="AT62" i="151"/>
  <c r="AW62" s="1"/>
  <c r="AO62"/>
  <c r="AU56"/>
  <c r="AX56" s="1"/>
  <c r="AT68"/>
  <c r="AW68" s="1"/>
  <c r="AT56"/>
  <c r="AW56" s="1"/>
  <c r="AT74"/>
  <c r="AW74" s="1"/>
  <c r="AR74"/>
  <c r="AP74" s="1"/>
  <c r="AT50"/>
  <c r="AW50" s="1"/>
  <c r="AU74" i="150"/>
  <c r="AX74" s="1"/>
  <c r="AU56"/>
  <c r="AX56" s="1"/>
  <c r="AO88"/>
  <c r="AU68"/>
  <c r="AX68" s="1"/>
  <c r="AU62"/>
  <c r="AX62" s="1"/>
  <c r="AU50"/>
  <c r="AX50" s="1"/>
  <c r="AU50" i="152" l="1"/>
  <c r="AX50" s="1"/>
  <c r="AU62"/>
  <c r="AX62" s="1"/>
  <c r="AY68" i="150"/>
  <c r="AY56" i="152"/>
  <c r="AY74"/>
  <c r="AO88" i="151"/>
  <c r="AY62" i="150"/>
  <c r="AY56"/>
  <c r="AY74"/>
  <c r="AM74" s="1"/>
  <c r="AY50"/>
  <c r="AU50" i="151"/>
  <c r="AX50" s="1"/>
  <c r="AY50" s="1"/>
  <c r="AY74"/>
  <c r="AU62"/>
  <c r="AX62" s="1"/>
  <c r="AY62" s="1"/>
  <c r="AY56"/>
  <c r="AU68"/>
  <c r="AX68" s="1"/>
  <c r="AY68" s="1"/>
  <c r="AO88" i="152"/>
  <c r="AY50"/>
  <c r="AY62"/>
  <c r="AY68"/>
  <c r="AM50" i="151" l="1"/>
  <c r="AM68" i="150"/>
  <c r="AM50"/>
  <c r="AM56"/>
  <c r="AM62"/>
  <c r="AM50" i="152"/>
  <c r="AM56"/>
  <c r="AM68" i="151"/>
  <c r="AM56"/>
  <c r="AM62"/>
  <c r="AM74"/>
  <c r="AM62" i="152"/>
  <c r="AM74"/>
  <c r="AM68"/>
  <c r="P6" i="144"/>
  <c r="B74" s="1"/>
  <c r="Z46" s="1"/>
  <c r="P5"/>
  <c r="B68" s="1"/>
  <c r="U46" s="1"/>
  <c r="C7"/>
  <c r="C6"/>
  <c r="C5"/>
  <c r="P6" i="140"/>
  <c r="P5"/>
  <c r="B68" s="1"/>
  <c r="U46" s="1"/>
  <c r="C7"/>
  <c r="C6"/>
  <c r="C5"/>
  <c r="P7" i="143"/>
  <c r="P6"/>
  <c r="P5"/>
  <c r="C7"/>
  <c r="C18" s="1"/>
  <c r="C6"/>
  <c r="C5"/>
  <c r="P7" i="142"/>
  <c r="P6"/>
  <c r="P5"/>
  <c r="C7"/>
  <c r="C33" s="1"/>
  <c r="C6"/>
  <c r="C36" s="1"/>
  <c r="C5"/>
  <c r="P7" i="141"/>
  <c r="P6"/>
  <c r="P5"/>
  <c r="C7"/>
  <c r="C6"/>
  <c r="B61" s="1"/>
  <c r="K51" s="1"/>
  <c r="C5"/>
  <c r="P7" i="139"/>
  <c r="P6"/>
  <c r="P5"/>
  <c r="C7"/>
  <c r="C18" s="1"/>
  <c r="C6"/>
  <c r="C5"/>
  <c r="CB113" i="144"/>
  <c r="CD125" s="1"/>
  <c r="Q88"/>
  <c r="Q112" s="1"/>
  <c r="N88"/>
  <c r="N112" s="1"/>
  <c r="L88"/>
  <c r="L112" s="1"/>
  <c r="I88"/>
  <c r="I112" s="1"/>
  <c r="G88"/>
  <c r="G112" s="1"/>
  <c r="W74"/>
  <c r="R74"/>
  <c r="M74"/>
  <c r="H74"/>
  <c r="AD73"/>
  <c r="U79" s="1"/>
  <c r="Z73"/>
  <c r="Y79" s="1"/>
  <c r="AD72"/>
  <c r="Z72"/>
  <c r="Y78" s="1"/>
  <c r="AD71"/>
  <c r="Z71"/>
  <c r="Y77" s="1"/>
  <c r="R68"/>
  <c r="M68"/>
  <c r="H68"/>
  <c r="AD67"/>
  <c r="P79" s="1"/>
  <c r="Z67"/>
  <c r="AC67" s="1"/>
  <c r="Y67"/>
  <c r="P73" s="1"/>
  <c r="U67"/>
  <c r="AD66"/>
  <c r="P78" s="1"/>
  <c r="Z66"/>
  <c r="Y66"/>
  <c r="P72" s="1"/>
  <c r="U66"/>
  <c r="AD65"/>
  <c r="P77" s="1"/>
  <c r="Z65"/>
  <c r="R88" s="1"/>
  <c r="R112" s="1"/>
  <c r="Y65"/>
  <c r="P71" s="1"/>
  <c r="U65"/>
  <c r="M62"/>
  <c r="H62"/>
  <c r="B62"/>
  <c r="P46" s="1"/>
  <c r="AD61"/>
  <c r="K79" s="1"/>
  <c r="Z61"/>
  <c r="AA61" s="1"/>
  <c r="Y61"/>
  <c r="K73" s="1"/>
  <c r="U61"/>
  <c r="V61" s="1"/>
  <c r="T61"/>
  <c r="K67" s="1"/>
  <c r="P61"/>
  <c r="O67" s="1"/>
  <c r="N67" s="1"/>
  <c r="AD60"/>
  <c r="K78" s="1"/>
  <c r="Z60"/>
  <c r="O78" s="1"/>
  <c r="Y60"/>
  <c r="K72" s="1"/>
  <c r="U60"/>
  <c r="O72" s="1"/>
  <c r="T60"/>
  <c r="K66" s="1"/>
  <c r="P60"/>
  <c r="O66" s="1"/>
  <c r="AD59"/>
  <c r="Z59"/>
  <c r="O77" s="1"/>
  <c r="Y59"/>
  <c r="K71" s="1"/>
  <c r="U59"/>
  <c r="O71" s="1"/>
  <c r="T59"/>
  <c r="K65" s="1"/>
  <c r="P59"/>
  <c r="H56"/>
  <c r="AD55"/>
  <c r="F79" s="1"/>
  <c r="Z55"/>
  <c r="AA55" s="1"/>
  <c r="Y55"/>
  <c r="F73" s="1"/>
  <c r="U55"/>
  <c r="T55"/>
  <c r="F67" s="1"/>
  <c r="Q55"/>
  <c r="P55"/>
  <c r="J67" s="1"/>
  <c r="O55"/>
  <c r="F61" s="1"/>
  <c r="K55"/>
  <c r="AD54"/>
  <c r="F78" s="1"/>
  <c r="Z54"/>
  <c r="J78" s="1"/>
  <c r="Y54"/>
  <c r="F72" s="1"/>
  <c r="U54"/>
  <c r="J72" s="1"/>
  <c r="T54"/>
  <c r="P54"/>
  <c r="O54"/>
  <c r="F60" s="1"/>
  <c r="K54"/>
  <c r="J60" s="1"/>
  <c r="AD53"/>
  <c r="F77" s="1"/>
  <c r="Z53"/>
  <c r="Y53"/>
  <c r="F71" s="1"/>
  <c r="U53"/>
  <c r="T53"/>
  <c r="P53"/>
  <c r="O53"/>
  <c r="F59" s="1"/>
  <c r="K53"/>
  <c r="B50"/>
  <c r="F46" s="1"/>
  <c r="A50"/>
  <c r="S42"/>
  <c r="Q42"/>
  <c r="S41"/>
  <c r="Q41"/>
  <c r="AG40"/>
  <c r="Z40"/>
  <c r="S40"/>
  <c r="W40" s="1"/>
  <c r="Q40"/>
  <c r="S39"/>
  <c r="Q39"/>
  <c r="S38"/>
  <c r="Q38"/>
  <c r="Z37"/>
  <c r="S37"/>
  <c r="Q37"/>
  <c r="C37"/>
  <c r="S36"/>
  <c r="Q36"/>
  <c r="S35"/>
  <c r="Q35"/>
  <c r="AG34"/>
  <c r="Z34"/>
  <c r="S34"/>
  <c r="Q34"/>
  <c r="K34" s="1"/>
  <c r="S33"/>
  <c r="Q33"/>
  <c r="S32"/>
  <c r="Q32"/>
  <c r="AG31"/>
  <c r="Z31"/>
  <c r="S31"/>
  <c r="Q31"/>
  <c r="S29"/>
  <c r="Q29"/>
  <c r="S28"/>
  <c r="Q28"/>
  <c r="AG27"/>
  <c r="Z27"/>
  <c r="S27"/>
  <c r="W27" s="1"/>
  <c r="Q27"/>
  <c r="K27" s="1"/>
  <c r="C27"/>
  <c r="S26"/>
  <c r="Q26"/>
  <c r="S25"/>
  <c r="Q25"/>
  <c r="AG24"/>
  <c r="Z24"/>
  <c r="S24"/>
  <c r="Q24"/>
  <c r="K24" s="1"/>
  <c r="C24"/>
  <c r="S23"/>
  <c r="Q23"/>
  <c r="S22"/>
  <c r="Q22"/>
  <c r="AG21"/>
  <c r="Z21"/>
  <c r="S21"/>
  <c r="W21" s="1"/>
  <c r="Q21"/>
  <c r="S20"/>
  <c r="Q20"/>
  <c r="S19"/>
  <c r="Q19"/>
  <c r="Z18"/>
  <c r="S18"/>
  <c r="Q18"/>
  <c r="C18"/>
  <c r="S17"/>
  <c r="Q17"/>
  <c r="S16"/>
  <c r="Q16"/>
  <c r="AG15"/>
  <c r="Z15"/>
  <c r="W15"/>
  <c r="S15"/>
  <c r="Q15"/>
  <c r="C15"/>
  <c r="C34" s="1"/>
  <c r="V14"/>
  <c r="S14"/>
  <c r="Q14"/>
  <c r="V13"/>
  <c r="S13"/>
  <c r="Q13"/>
  <c r="AG12"/>
  <c r="S12"/>
  <c r="Q12"/>
  <c r="K12" s="1"/>
  <c r="C12"/>
  <c r="CA118" i="143"/>
  <c r="CC130" s="1"/>
  <c r="S93"/>
  <c r="S117" s="1"/>
  <c r="Q93"/>
  <c r="Q117" s="1"/>
  <c r="N93"/>
  <c r="N117" s="1"/>
  <c r="L93"/>
  <c r="L117" s="1"/>
  <c r="I93"/>
  <c r="I117" s="1"/>
  <c r="G93"/>
  <c r="G117" s="1"/>
  <c r="AB85"/>
  <c r="W85"/>
  <c r="R85"/>
  <c r="M85"/>
  <c r="B85"/>
  <c r="AE51" s="1"/>
  <c r="AI84"/>
  <c r="AE84"/>
  <c r="AD90" s="1"/>
  <c r="AI83"/>
  <c r="Z89" s="1"/>
  <c r="AE83"/>
  <c r="AI82"/>
  <c r="Z88" s="1"/>
  <c r="AE82"/>
  <c r="R79"/>
  <c r="M79"/>
  <c r="H79"/>
  <c r="AI78"/>
  <c r="U90" s="1"/>
  <c r="AE78"/>
  <c r="Y90" s="1"/>
  <c r="AI77"/>
  <c r="U89" s="1"/>
  <c r="AE77"/>
  <c r="AI76"/>
  <c r="U88" s="1"/>
  <c r="AE76"/>
  <c r="R73"/>
  <c r="M73"/>
  <c r="H73"/>
  <c r="B73"/>
  <c r="U51" s="1"/>
  <c r="AI72"/>
  <c r="P90" s="1"/>
  <c r="AE72"/>
  <c r="T90" s="1"/>
  <c r="AD72"/>
  <c r="P84" s="1"/>
  <c r="Z72"/>
  <c r="T84" s="1"/>
  <c r="Y72"/>
  <c r="P78" s="1"/>
  <c r="U72"/>
  <c r="AI71"/>
  <c r="P89" s="1"/>
  <c r="AE71"/>
  <c r="T89" s="1"/>
  <c r="AD71"/>
  <c r="Z71"/>
  <c r="T83" s="1"/>
  <c r="Y71"/>
  <c r="P77" s="1"/>
  <c r="U71"/>
  <c r="T77" s="1"/>
  <c r="AI70"/>
  <c r="P88" s="1"/>
  <c r="AE70"/>
  <c r="AD70"/>
  <c r="P82" s="1"/>
  <c r="Z70"/>
  <c r="Y70"/>
  <c r="U70"/>
  <c r="H67"/>
  <c r="AI66"/>
  <c r="K90" s="1"/>
  <c r="AE66"/>
  <c r="AD66"/>
  <c r="K84" s="1"/>
  <c r="Z66"/>
  <c r="Y66"/>
  <c r="K78" s="1"/>
  <c r="U66"/>
  <c r="AI65"/>
  <c r="K89" s="1"/>
  <c r="AE65"/>
  <c r="AD65"/>
  <c r="K83" s="1"/>
  <c r="Z65"/>
  <c r="Y65"/>
  <c r="K77" s="1"/>
  <c r="U65"/>
  <c r="O77" s="1"/>
  <c r="AI64"/>
  <c r="K88" s="1"/>
  <c r="AE64"/>
  <c r="AD64"/>
  <c r="K82" s="1"/>
  <c r="Z64"/>
  <c r="Y64"/>
  <c r="K76" s="1"/>
  <c r="U64"/>
  <c r="O76" s="1"/>
  <c r="H61"/>
  <c r="B61"/>
  <c r="K51" s="1"/>
  <c r="AD60"/>
  <c r="Z60"/>
  <c r="J84" s="1"/>
  <c r="Y60"/>
  <c r="U60"/>
  <c r="J78" s="1"/>
  <c r="T60"/>
  <c r="F72" s="1"/>
  <c r="P60"/>
  <c r="J72" s="1"/>
  <c r="O60"/>
  <c r="K60"/>
  <c r="J66" s="1"/>
  <c r="AD59"/>
  <c r="F83" s="1"/>
  <c r="Z59"/>
  <c r="Y59"/>
  <c r="F77" s="1"/>
  <c r="U59"/>
  <c r="J77" s="1"/>
  <c r="T59"/>
  <c r="F71" s="1"/>
  <c r="P59"/>
  <c r="J71" s="1"/>
  <c r="O59"/>
  <c r="F65" s="1"/>
  <c r="K59"/>
  <c r="J65" s="1"/>
  <c r="I65" s="1"/>
  <c r="AD58"/>
  <c r="F82" s="1"/>
  <c r="Z58"/>
  <c r="Y58"/>
  <c r="F76" s="1"/>
  <c r="U58"/>
  <c r="T58"/>
  <c r="F70" s="1"/>
  <c r="P58"/>
  <c r="J70" s="1"/>
  <c r="O58"/>
  <c r="F64" s="1"/>
  <c r="K58"/>
  <c r="J64" s="1"/>
  <c r="A55"/>
  <c r="S47"/>
  <c r="Q47"/>
  <c r="S46"/>
  <c r="Q46"/>
  <c r="Z45"/>
  <c r="S45"/>
  <c r="Q45"/>
  <c r="S44"/>
  <c r="Q44"/>
  <c r="S43"/>
  <c r="Q43"/>
  <c r="AI42"/>
  <c r="Z42"/>
  <c r="S42"/>
  <c r="W42" s="1"/>
  <c r="Q42"/>
  <c r="S41"/>
  <c r="Q41"/>
  <c r="S40"/>
  <c r="Q40"/>
  <c r="AI39"/>
  <c r="Z39"/>
  <c r="S39"/>
  <c r="W39" s="1"/>
  <c r="Q39"/>
  <c r="C39"/>
  <c r="S38"/>
  <c r="Q38"/>
  <c r="S37"/>
  <c r="Q37"/>
  <c r="S36"/>
  <c r="W36" s="1"/>
  <c r="Q36"/>
  <c r="C36"/>
  <c r="S35"/>
  <c r="Q35"/>
  <c r="S34"/>
  <c r="Q34"/>
  <c r="AI33"/>
  <c r="Z33"/>
  <c r="S33"/>
  <c r="W33" s="1"/>
  <c r="Q33"/>
  <c r="C33"/>
  <c r="S32"/>
  <c r="Q32"/>
  <c r="S31"/>
  <c r="Q31"/>
  <c r="AI30"/>
  <c r="Z30"/>
  <c r="S30"/>
  <c r="Q30"/>
  <c r="S29"/>
  <c r="Q29"/>
  <c r="S28"/>
  <c r="Q28"/>
  <c r="Z27"/>
  <c r="S27"/>
  <c r="Q27"/>
  <c r="C27"/>
  <c r="S26"/>
  <c r="Q26"/>
  <c r="S25"/>
  <c r="Q25"/>
  <c r="AI24"/>
  <c r="S24"/>
  <c r="Q24"/>
  <c r="S23"/>
  <c r="Q23"/>
  <c r="S22"/>
  <c r="Q22"/>
  <c r="AI21"/>
  <c r="Z21"/>
  <c r="S21"/>
  <c r="Q21"/>
  <c r="K21" s="1"/>
  <c r="C21"/>
  <c r="S20"/>
  <c r="Q20"/>
  <c r="S19"/>
  <c r="Q19"/>
  <c r="AI18"/>
  <c r="S18"/>
  <c r="Q18"/>
  <c r="S17"/>
  <c r="Q17"/>
  <c r="S16"/>
  <c r="Q16"/>
  <c r="Z15"/>
  <c r="S15"/>
  <c r="Q15"/>
  <c r="C15"/>
  <c r="V14"/>
  <c r="S14"/>
  <c r="Q14"/>
  <c r="V13"/>
  <c r="S13"/>
  <c r="Q13"/>
  <c r="AI12"/>
  <c r="Z12"/>
  <c r="W12"/>
  <c r="S12"/>
  <c r="Q12"/>
  <c r="CA118" i="142"/>
  <c r="CC130" s="1"/>
  <c r="S93"/>
  <c r="S117" s="1"/>
  <c r="Q93"/>
  <c r="Q117" s="1"/>
  <c r="N93"/>
  <c r="N117" s="1"/>
  <c r="L93"/>
  <c r="L117" s="1"/>
  <c r="I93"/>
  <c r="I117" s="1"/>
  <c r="G93"/>
  <c r="G117" s="1"/>
  <c r="AB85"/>
  <c r="W85"/>
  <c r="R85"/>
  <c r="M85"/>
  <c r="B85"/>
  <c r="AI84"/>
  <c r="AH84" s="1"/>
  <c r="AE84"/>
  <c r="AD90" s="1"/>
  <c r="AI83"/>
  <c r="Z89" s="1"/>
  <c r="AE83"/>
  <c r="AI82"/>
  <c r="Z88" s="1"/>
  <c r="AE82"/>
  <c r="R79"/>
  <c r="M79"/>
  <c r="H79"/>
  <c r="B79"/>
  <c r="AI78"/>
  <c r="U90" s="1"/>
  <c r="AE78"/>
  <c r="AF78" s="1"/>
  <c r="AI77"/>
  <c r="U89" s="1"/>
  <c r="AE77"/>
  <c r="AI76"/>
  <c r="U88" s="1"/>
  <c r="AE76"/>
  <c r="R73"/>
  <c r="M73"/>
  <c r="H73"/>
  <c r="B73"/>
  <c r="U51" s="1"/>
  <c r="AI72"/>
  <c r="P90" s="1"/>
  <c r="AE72"/>
  <c r="T90" s="1"/>
  <c r="AD72"/>
  <c r="P84" s="1"/>
  <c r="Z72"/>
  <c r="T84" s="1"/>
  <c r="Y72"/>
  <c r="P78" s="1"/>
  <c r="U72"/>
  <c r="T78" s="1"/>
  <c r="AI71"/>
  <c r="P89" s="1"/>
  <c r="AE71"/>
  <c r="T89" s="1"/>
  <c r="AD71"/>
  <c r="P83" s="1"/>
  <c r="Z71"/>
  <c r="T83" s="1"/>
  <c r="Y71"/>
  <c r="U71"/>
  <c r="T77" s="1"/>
  <c r="AI70"/>
  <c r="P88" s="1"/>
  <c r="AE70"/>
  <c r="AD70"/>
  <c r="P82" s="1"/>
  <c r="Z70"/>
  <c r="Y70"/>
  <c r="U70"/>
  <c r="H67"/>
  <c r="AI66"/>
  <c r="AE66"/>
  <c r="AD66"/>
  <c r="K84" s="1"/>
  <c r="AC66"/>
  <c r="Z66"/>
  <c r="Y66"/>
  <c r="K78" s="1"/>
  <c r="U66"/>
  <c r="AI65"/>
  <c r="K89" s="1"/>
  <c r="AE65"/>
  <c r="AD65"/>
  <c r="K83" s="1"/>
  <c r="Z65"/>
  <c r="Y65"/>
  <c r="K77" s="1"/>
  <c r="U65"/>
  <c r="O77" s="1"/>
  <c r="AI64"/>
  <c r="K88" s="1"/>
  <c r="AE64"/>
  <c r="AD64"/>
  <c r="K82" s="1"/>
  <c r="Z64"/>
  <c r="Y64"/>
  <c r="K76" s="1"/>
  <c r="U64"/>
  <c r="O76" s="1"/>
  <c r="H61"/>
  <c r="B61"/>
  <c r="K51" s="1"/>
  <c r="AD60"/>
  <c r="Z60"/>
  <c r="J84" s="1"/>
  <c r="Y60"/>
  <c r="U60"/>
  <c r="J78" s="1"/>
  <c r="T60"/>
  <c r="F72" s="1"/>
  <c r="P60"/>
  <c r="J72" s="1"/>
  <c r="O60"/>
  <c r="K60"/>
  <c r="J66" s="1"/>
  <c r="AD59"/>
  <c r="F83" s="1"/>
  <c r="Z59"/>
  <c r="Y59"/>
  <c r="F77" s="1"/>
  <c r="U59"/>
  <c r="T59"/>
  <c r="F71" s="1"/>
  <c r="P59"/>
  <c r="J71" s="1"/>
  <c r="O59"/>
  <c r="F65" s="1"/>
  <c r="K59"/>
  <c r="J65" s="1"/>
  <c r="AD58"/>
  <c r="F82" s="1"/>
  <c r="Z58"/>
  <c r="Y58"/>
  <c r="F76" s="1"/>
  <c r="U58"/>
  <c r="T58"/>
  <c r="F70" s="1"/>
  <c r="P58"/>
  <c r="J70" s="1"/>
  <c r="O58"/>
  <c r="F64" s="1"/>
  <c r="K58"/>
  <c r="J64" s="1"/>
  <c r="B55"/>
  <c r="F51" s="1"/>
  <c r="A55"/>
  <c r="AE51"/>
  <c r="Z51"/>
  <c r="S47"/>
  <c r="Q47"/>
  <c r="S46"/>
  <c r="Q46"/>
  <c r="AI45"/>
  <c r="Z45"/>
  <c r="S45"/>
  <c r="W45" s="1"/>
  <c r="Q45"/>
  <c r="C45"/>
  <c r="S44"/>
  <c r="Q44"/>
  <c r="S43"/>
  <c r="Q43"/>
  <c r="AI42"/>
  <c r="Z42"/>
  <c r="S42"/>
  <c r="Q42"/>
  <c r="C42"/>
  <c r="S41"/>
  <c r="Q41"/>
  <c r="S40"/>
  <c r="Q40"/>
  <c r="AI39"/>
  <c r="Z39"/>
  <c r="S39"/>
  <c r="Q39"/>
  <c r="S38"/>
  <c r="Q38"/>
  <c r="S37"/>
  <c r="Q37"/>
  <c r="AI36"/>
  <c r="Z36"/>
  <c r="S36"/>
  <c r="Q36"/>
  <c r="S35"/>
  <c r="Q35"/>
  <c r="S34"/>
  <c r="Q34"/>
  <c r="AI33"/>
  <c r="Z33"/>
  <c r="S33"/>
  <c r="Q33"/>
  <c r="K33" s="1"/>
  <c r="S32"/>
  <c r="Q32"/>
  <c r="S31"/>
  <c r="Q31"/>
  <c r="Z30"/>
  <c r="S30"/>
  <c r="Q30"/>
  <c r="S29"/>
  <c r="Q29"/>
  <c r="S28"/>
  <c r="Q28"/>
  <c r="AI27"/>
  <c r="Z27"/>
  <c r="S27"/>
  <c r="Q27"/>
  <c r="C27"/>
  <c r="S26"/>
  <c r="Q26"/>
  <c r="S25"/>
  <c r="Q25"/>
  <c r="AI24"/>
  <c r="Z24"/>
  <c r="S24"/>
  <c r="Q24"/>
  <c r="K24" s="1"/>
  <c r="C24"/>
  <c r="S23"/>
  <c r="Q23"/>
  <c r="S22"/>
  <c r="Q22"/>
  <c r="Z21"/>
  <c r="S21"/>
  <c r="Q21"/>
  <c r="C21"/>
  <c r="S20"/>
  <c r="Q20"/>
  <c r="S19"/>
  <c r="Q19"/>
  <c r="AI18"/>
  <c r="Z18"/>
  <c r="W18"/>
  <c r="S18"/>
  <c r="Q18"/>
  <c r="S17"/>
  <c r="Q17"/>
  <c r="S16"/>
  <c r="Q16"/>
  <c r="AI15"/>
  <c r="Z15"/>
  <c r="S15"/>
  <c r="Q15"/>
  <c r="C15"/>
  <c r="V14"/>
  <c r="S14"/>
  <c r="Q14"/>
  <c r="V13"/>
  <c r="S13"/>
  <c r="Q13"/>
  <c r="AI12"/>
  <c r="S12"/>
  <c r="W12" s="1"/>
  <c r="Q12"/>
  <c r="C12"/>
  <c r="CA118" i="141"/>
  <c r="CD130" s="1"/>
  <c r="I117"/>
  <c r="S93"/>
  <c r="S117" s="1"/>
  <c r="Q93"/>
  <c r="Q117" s="1"/>
  <c r="N93"/>
  <c r="N117" s="1"/>
  <c r="L93"/>
  <c r="L117" s="1"/>
  <c r="I93"/>
  <c r="G93"/>
  <c r="G117" s="1"/>
  <c r="AB85"/>
  <c r="W85"/>
  <c r="R85"/>
  <c r="M85"/>
  <c r="B85"/>
  <c r="AI84"/>
  <c r="AE84"/>
  <c r="AD90" s="1"/>
  <c r="AI83"/>
  <c r="AE83"/>
  <c r="AI82"/>
  <c r="Z88" s="1"/>
  <c r="AE82"/>
  <c r="R79"/>
  <c r="M79"/>
  <c r="H79"/>
  <c r="AI78"/>
  <c r="U90" s="1"/>
  <c r="AE78"/>
  <c r="Y90" s="1"/>
  <c r="AI77"/>
  <c r="AE77"/>
  <c r="AI76"/>
  <c r="AE76"/>
  <c r="R73"/>
  <c r="M73"/>
  <c r="H73"/>
  <c r="B73"/>
  <c r="U51" s="1"/>
  <c r="AI72"/>
  <c r="P90" s="1"/>
  <c r="AE72"/>
  <c r="T90" s="1"/>
  <c r="AD72"/>
  <c r="P84" s="1"/>
  <c r="Z72"/>
  <c r="T84" s="1"/>
  <c r="Y72"/>
  <c r="P78" s="1"/>
  <c r="U72"/>
  <c r="AI71"/>
  <c r="P89" s="1"/>
  <c r="AE71"/>
  <c r="T89" s="1"/>
  <c r="AD71"/>
  <c r="P83" s="1"/>
  <c r="Z71"/>
  <c r="T83" s="1"/>
  <c r="Y71"/>
  <c r="U71"/>
  <c r="AI70"/>
  <c r="P88" s="1"/>
  <c r="AE70"/>
  <c r="AD70"/>
  <c r="P82" s="1"/>
  <c r="Z70"/>
  <c r="T82" s="1"/>
  <c r="Y70"/>
  <c r="P76" s="1"/>
  <c r="U70"/>
  <c r="T76" s="1"/>
  <c r="H67"/>
  <c r="B67"/>
  <c r="P51" s="1"/>
  <c r="AI66"/>
  <c r="K90" s="1"/>
  <c r="AE66"/>
  <c r="AD66"/>
  <c r="K84" s="1"/>
  <c r="Z66"/>
  <c r="Y66"/>
  <c r="K78" s="1"/>
  <c r="U66"/>
  <c r="AI65"/>
  <c r="AE65"/>
  <c r="AD65"/>
  <c r="Z65"/>
  <c r="Y65"/>
  <c r="K77" s="1"/>
  <c r="U65"/>
  <c r="AI64"/>
  <c r="K88" s="1"/>
  <c r="AE64"/>
  <c r="AD64"/>
  <c r="K82" s="1"/>
  <c r="Z64"/>
  <c r="Y64"/>
  <c r="K76" s="1"/>
  <c r="U64"/>
  <c r="H61"/>
  <c r="AD60"/>
  <c r="F84" s="1"/>
  <c r="Z60"/>
  <c r="J84" s="1"/>
  <c r="Y60"/>
  <c r="F78" s="1"/>
  <c r="U60"/>
  <c r="J78" s="1"/>
  <c r="T60"/>
  <c r="P60"/>
  <c r="J72" s="1"/>
  <c r="O60"/>
  <c r="F66" s="1"/>
  <c r="K60"/>
  <c r="J66" s="1"/>
  <c r="AD59"/>
  <c r="F83" s="1"/>
  <c r="Z59"/>
  <c r="Y59"/>
  <c r="F77" s="1"/>
  <c r="U59"/>
  <c r="T59"/>
  <c r="F71" s="1"/>
  <c r="P59"/>
  <c r="J71" s="1"/>
  <c r="O59"/>
  <c r="F65" s="1"/>
  <c r="K59"/>
  <c r="AD58"/>
  <c r="F82" s="1"/>
  <c r="Z58"/>
  <c r="Y58"/>
  <c r="F76" s="1"/>
  <c r="U58"/>
  <c r="T58"/>
  <c r="F70" s="1"/>
  <c r="P58"/>
  <c r="J70" s="1"/>
  <c r="O58"/>
  <c r="F64" s="1"/>
  <c r="K58"/>
  <c r="A55"/>
  <c r="AE51"/>
  <c r="S47"/>
  <c r="Q47"/>
  <c r="S46"/>
  <c r="Q46"/>
  <c r="Z45"/>
  <c r="S45"/>
  <c r="Q45"/>
  <c r="K45" s="1"/>
  <c r="S44"/>
  <c r="Q44"/>
  <c r="S43"/>
  <c r="Q43"/>
  <c r="AI42"/>
  <c r="S42"/>
  <c r="W42" s="1"/>
  <c r="Q42"/>
  <c r="S41"/>
  <c r="Q41"/>
  <c r="S40"/>
  <c r="Q40"/>
  <c r="Z39"/>
  <c r="S39"/>
  <c r="Q39"/>
  <c r="C39"/>
  <c r="S38"/>
  <c r="Q38"/>
  <c r="S37"/>
  <c r="Q37"/>
  <c r="Z36"/>
  <c r="S36"/>
  <c r="Q36"/>
  <c r="C36"/>
  <c r="S35"/>
  <c r="Q35"/>
  <c r="S34"/>
  <c r="Q34"/>
  <c r="AI33"/>
  <c r="Z33"/>
  <c r="S33"/>
  <c r="W33" s="1"/>
  <c r="Q33"/>
  <c r="K33"/>
  <c r="C33"/>
  <c r="S32"/>
  <c r="Q32"/>
  <c r="S31"/>
  <c r="Q31"/>
  <c r="AI30"/>
  <c r="Z30"/>
  <c r="S30"/>
  <c r="W30" s="1"/>
  <c r="Q30"/>
  <c r="C30"/>
  <c r="S29"/>
  <c r="Q29"/>
  <c r="S28"/>
  <c r="Q28"/>
  <c r="Z27"/>
  <c r="S27"/>
  <c r="W27" s="1"/>
  <c r="Q27"/>
  <c r="S26"/>
  <c r="Q26"/>
  <c r="S25"/>
  <c r="Q25"/>
  <c r="K24" s="1"/>
  <c r="S24"/>
  <c r="Q24"/>
  <c r="S23"/>
  <c r="Q23"/>
  <c r="S22"/>
  <c r="Q22"/>
  <c r="AI21"/>
  <c r="Z21"/>
  <c r="S21"/>
  <c r="Q21"/>
  <c r="K21" s="1"/>
  <c r="C21"/>
  <c r="S20"/>
  <c r="Q20"/>
  <c r="S19"/>
  <c r="Q19"/>
  <c r="AI18"/>
  <c r="Z18"/>
  <c r="S18"/>
  <c r="W18" s="1"/>
  <c r="Q18"/>
  <c r="C18"/>
  <c r="S17"/>
  <c r="Q17"/>
  <c r="S16"/>
  <c r="Q16"/>
  <c r="AI15"/>
  <c r="Z15"/>
  <c r="S15"/>
  <c r="Q15"/>
  <c r="C15"/>
  <c r="V14"/>
  <c r="S14"/>
  <c r="Q14"/>
  <c r="V13"/>
  <c r="S13"/>
  <c r="Q13"/>
  <c r="AI12"/>
  <c r="Z12"/>
  <c r="S12"/>
  <c r="Q12"/>
  <c r="CB113" i="140"/>
  <c r="CD125" s="1"/>
  <c r="Q88"/>
  <c r="Q112" s="1"/>
  <c r="N88"/>
  <c r="N112" s="1"/>
  <c r="L88"/>
  <c r="L112" s="1"/>
  <c r="I88"/>
  <c r="I112" s="1"/>
  <c r="G88"/>
  <c r="G112" s="1"/>
  <c r="W74"/>
  <c r="R74"/>
  <c r="M74"/>
  <c r="H74"/>
  <c r="AD73"/>
  <c r="U79" s="1"/>
  <c r="Z73"/>
  <c r="Y79" s="1"/>
  <c r="AD72"/>
  <c r="Z72"/>
  <c r="Y78" s="1"/>
  <c r="AD71"/>
  <c r="Z71"/>
  <c r="Y77" s="1"/>
  <c r="R68"/>
  <c r="M68"/>
  <c r="H68"/>
  <c r="AD67"/>
  <c r="P79" s="1"/>
  <c r="Z67"/>
  <c r="AA67" s="1"/>
  <c r="Y67"/>
  <c r="U67"/>
  <c r="AD66"/>
  <c r="P78" s="1"/>
  <c r="Z66"/>
  <c r="Y66"/>
  <c r="P72" s="1"/>
  <c r="U66"/>
  <c r="AD65"/>
  <c r="P77" s="1"/>
  <c r="Z65"/>
  <c r="Y65"/>
  <c r="P71" s="1"/>
  <c r="U65"/>
  <c r="M62"/>
  <c r="H62"/>
  <c r="AD61"/>
  <c r="K79" s="1"/>
  <c r="Z61"/>
  <c r="Y61"/>
  <c r="K73" s="1"/>
  <c r="U61"/>
  <c r="T61"/>
  <c r="K67" s="1"/>
  <c r="P61"/>
  <c r="O67" s="1"/>
  <c r="AD60"/>
  <c r="K78" s="1"/>
  <c r="Z60"/>
  <c r="O78" s="1"/>
  <c r="Y60"/>
  <c r="K72" s="1"/>
  <c r="U60"/>
  <c r="O72" s="1"/>
  <c r="T60"/>
  <c r="K66" s="1"/>
  <c r="P60"/>
  <c r="O66" s="1"/>
  <c r="AD59"/>
  <c r="K77" s="1"/>
  <c r="Z59"/>
  <c r="O77" s="1"/>
  <c r="Y59"/>
  <c r="K71" s="1"/>
  <c r="U59"/>
  <c r="O71" s="1"/>
  <c r="T59"/>
  <c r="K65" s="1"/>
  <c r="P59"/>
  <c r="H56"/>
  <c r="AD55"/>
  <c r="F79" s="1"/>
  <c r="Z55"/>
  <c r="Y55"/>
  <c r="F73" s="1"/>
  <c r="U55"/>
  <c r="T55"/>
  <c r="F67" s="1"/>
  <c r="P55"/>
  <c r="J67" s="1"/>
  <c r="O55"/>
  <c r="F61" s="1"/>
  <c r="K55"/>
  <c r="J61" s="1"/>
  <c r="AD54"/>
  <c r="F78" s="1"/>
  <c r="Z54"/>
  <c r="J78" s="1"/>
  <c r="Y54"/>
  <c r="F72" s="1"/>
  <c r="U54"/>
  <c r="J72" s="1"/>
  <c r="T54"/>
  <c r="P54"/>
  <c r="O54"/>
  <c r="F60" s="1"/>
  <c r="K54"/>
  <c r="J60" s="1"/>
  <c r="AD53"/>
  <c r="F77" s="1"/>
  <c r="Z53"/>
  <c r="Y53"/>
  <c r="F71" s="1"/>
  <c r="U53"/>
  <c r="T53"/>
  <c r="P53"/>
  <c r="O53"/>
  <c r="F59" s="1"/>
  <c r="K53"/>
  <c r="A50"/>
  <c r="S42"/>
  <c r="Q42"/>
  <c r="S41"/>
  <c r="Q41"/>
  <c r="S40"/>
  <c r="Q40"/>
  <c r="K40" s="1"/>
  <c r="S39"/>
  <c r="Q39"/>
  <c r="S38"/>
  <c r="Q38"/>
  <c r="S37"/>
  <c r="Q37"/>
  <c r="K37"/>
  <c r="S36"/>
  <c r="Q36"/>
  <c r="S35"/>
  <c r="Q35"/>
  <c r="S34"/>
  <c r="W34" s="1"/>
  <c r="Q34"/>
  <c r="K34" s="1"/>
  <c r="S33"/>
  <c r="Q33"/>
  <c r="S32"/>
  <c r="Q32"/>
  <c r="S31"/>
  <c r="W31" s="1"/>
  <c r="Q31"/>
  <c r="S29"/>
  <c r="Q29"/>
  <c r="S28"/>
  <c r="Q28"/>
  <c r="S27"/>
  <c r="Q27"/>
  <c r="S26"/>
  <c r="Q26"/>
  <c r="S25"/>
  <c r="Q25"/>
  <c r="S24"/>
  <c r="W24" s="1"/>
  <c r="Q24"/>
  <c r="S23"/>
  <c r="Q23"/>
  <c r="S22"/>
  <c r="Q22"/>
  <c r="S21"/>
  <c r="Q21"/>
  <c r="S20"/>
  <c r="Q20"/>
  <c r="S19"/>
  <c r="Q19"/>
  <c r="S18"/>
  <c r="W18" s="1"/>
  <c r="Q18"/>
  <c r="S17"/>
  <c r="Q17"/>
  <c r="S16"/>
  <c r="Q16"/>
  <c r="S15"/>
  <c r="Q15"/>
  <c r="V14"/>
  <c r="S14"/>
  <c r="Q14"/>
  <c r="V13"/>
  <c r="S13"/>
  <c r="Q13"/>
  <c r="S12"/>
  <c r="Q12"/>
  <c r="AG24"/>
  <c r="B74"/>
  <c r="Z46" s="1"/>
  <c r="AG37"/>
  <c r="C18"/>
  <c r="CA118" i="139"/>
  <c r="CC130" s="1"/>
  <c r="S93"/>
  <c r="S117" s="1"/>
  <c r="Q93"/>
  <c r="Q117" s="1"/>
  <c r="N93"/>
  <c r="N117" s="1"/>
  <c r="L93"/>
  <c r="L117" s="1"/>
  <c r="I93"/>
  <c r="I117" s="1"/>
  <c r="G93"/>
  <c r="G117" s="1"/>
  <c r="AB85"/>
  <c r="W85"/>
  <c r="R85"/>
  <c r="M85"/>
  <c r="AI84"/>
  <c r="AE84"/>
  <c r="AD90" s="1"/>
  <c r="AI83"/>
  <c r="Z89" s="1"/>
  <c r="AE83"/>
  <c r="AD89" s="1"/>
  <c r="AI82"/>
  <c r="Z88" s="1"/>
  <c r="AE82"/>
  <c r="R79"/>
  <c r="M79"/>
  <c r="H79"/>
  <c r="AI78"/>
  <c r="U90" s="1"/>
  <c r="AE78"/>
  <c r="Y90" s="1"/>
  <c r="AI77"/>
  <c r="U89" s="1"/>
  <c r="AE77"/>
  <c r="AI76"/>
  <c r="U88" s="1"/>
  <c r="AE76"/>
  <c r="R73"/>
  <c r="M73"/>
  <c r="H73"/>
  <c r="AI72"/>
  <c r="P90" s="1"/>
  <c r="AE72"/>
  <c r="T90" s="1"/>
  <c r="AD72"/>
  <c r="P84" s="1"/>
  <c r="Z72"/>
  <c r="T84" s="1"/>
  <c r="Y72"/>
  <c r="U72"/>
  <c r="T78" s="1"/>
  <c r="AI71"/>
  <c r="P89" s="1"/>
  <c r="AE71"/>
  <c r="T89" s="1"/>
  <c r="AD71"/>
  <c r="P83" s="1"/>
  <c r="Z71"/>
  <c r="T83" s="1"/>
  <c r="Y71"/>
  <c r="U71"/>
  <c r="T77" s="1"/>
  <c r="AI70"/>
  <c r="P88" s="1"/>
  <c r="AE70"/>
  <c r="AD70"/>
  <c r="P82" s="1"/>
  <c r="Z70"/>
  <c r="Y70"/>
  <c r="U70"/>
  <c r="H67"/>
  <c r="AI66"/>
  <c r="K90" s="1"/>
  <c r="AE66"/>
  <c r="O90" s="1"/>
  <c r="AD66"/>
  <c r="K84" s="1"/>
  <c r="Z66"/>
  <c r="O84" s="1"/>
  <c r="Y66"/>
  <c r="K78" s="1"/>
  <c r="U66"/>
  <c r="O78" s="1"/>
  <c r="AI65"/>
  <c r="K89" s="1"/>
  <c r="AE65"/>
  <c r="AD65"/>
  <c r="K83" s="1"/>
  <c r="Z65"/>
  <c r="Y65"/>
  <c r="K77" s="1"/>
  <c r="U65"/>
  <c r="O77" s="1"/>
  <c r="AI64"/>
  <c r="K88" s="1"/>
  <c r="AE64"/>
  <c r="AD64"/>
  <c r="K82" s="1"/>
  <c r="Z64"/>
  <c r="Y64"/>
  <c r="K76" s="1"/>
  <c r="L76" s="1"/>
  <c r="U64"/>
  <c r="O76" s="1"/>
  <c r="H61"/>
  <c r="AD60"/>
  <c r="Z60"/>
  <c r="J84" s="1"/>
  <c r="Y60"/>
  <c r="X60" s="1"/>
  <c r="U60"/>
  <c r="J78" s="1"/>
  <c r="T60"/>
  <c r="F72" s="1"/>
  <c r="P60"/>
  <c r="J72" s="1"/>
  <c r="O60"/>
  <c r="N60" s="1"/>
  <c r="K60"/>
  <c r="J66" s="1"/>
  <c r="AD59"/>
  <c r="F83" s="1"/>
  <c r="Z59"/>
  <c r="J83" s="1"/>
  <c r="Y59"/>
  <c r="F77" s="1"/>
  <c r="U59"/>
  <c r="J77" s="1"/>
  <c r="T59"/>
  <c r="F71" s="1"/>
  <c r="P59"/>
  <c r="J71" s="1"/>
  <c r="O59"/>
  <c r="F65" s="1"/>
  <c r="K59"/>
  <c r="J65" s="1"/>
  <c r="AD58"/>
  <c r="F82" s="1"/>
  <c r="Z58"/>
  <c r="Y58"/>
  <c r="F76" s="1"/>
  <c r="U58"/>
  <c r="J76" s="1"/>
  <c r="T58"/>
  <c r="F70" s="1"/>
  <c r="P58"/>
  <c r="J70" s="1"/>
  <c r="O58"/>
  <c r="F64" s="1"/>
  <c r="K58"/>
  <c r="J64" s="1"/>
  <c r="A55"/>
  <c r="S47"/>
  <c r="Q47"/>
  <c r="S46"/>
  <c r="Q46"/>
  <c r="S45"/>
  <c r="Q45"/>
  <c r="S44"/>
  <c r="Q44"/>
  <c r="S43"/>
  <c r="Q43"/>
  <c r="S42"/>
  <c r="Q42"/>
  <c r="S41"/>
  <c r="Q41"/>
  <c r="S40"/>
  <c r="Q40"/>
  <c r="S39"/>
  <c r="Q39"/>
  <c r="S38"/>
  <c r="Q38"/>
  <c r="S37"/>
  <c r="Q37"/>
  <c r="S36"/>
  <c r="Q36"/>
  <c r="K36" s="1"/>
  <c r="S35"/>
  <c r="Q35"/>
  <c r="S34"/>
  <c r="Q34"/>
  <c r="W33"/>
  <c r="S33"/>
  <c r="Q33"/>
  <c r="K33" s="1"/>
  <c r="S32"/>
  <c r="Q32"/>
  <c r="S31"/>
  <c r="Q31"/>
  <c r="W30"/>
  <c r="S30"/>
  <c r="Q30"/>
  <c r="C30"/>
  <c r="S29"/>
  <c r="Q29"/>
  <c r="S28"/>
  <c r="Q28"/>
  <c r="S27"/>
  <c r="W27" s="1"/>
  <c r="Q27"/>
  <c r="S26"/>
  <c r="Q26"/>
  <c r="S25"/>
  <c r="Q25"/>
  <c r="S24"/>
  <c r="Q24"/>
  <c r="K24" s="1"/>
  <c r="S23"/>
  <c r="Q23"/>
  <c r="S22"/>
  <c r="Q22"/>
  <c r="Z21"/>
  <c r="S21"/>
  <c r="Q21"/>
  <c r="K21" s="1"/>
  <c r="S20"/>
  <c r="Q20"/>
  <c r="S19"/>
  <c r="Q19"/>
  <c r="S18"/>
  <c r="W18" s="1"/>
  <c r="Q18"/>
  <c r="S17"/>
  <c r="Q17"/>
  <c r="S16"/>
  <c r="Q16"/>
  <c r="AI15"/>
  <c r="S15"/>
  <c r="Q15"/>
  <c r="V14"/>
  <c r="S14"/>
  <c r="Q14"/>
  <c r="V13"/>
  <c r="S13"/>
  <c r="Q13"/>
  <c r="S12"/>
  <c r="Q12"/>
  <c r="C12"/>
  <c r="Z45"/>
  <c r="C33"/>
  <c r="C45"/>
  <c r="AI39"/>
  <c r="B73"/>
  <c r="U51" s="1"/>
  <c r="C42"/>
  <c r="W45" l="1"/>
  <c r="W45" i="143"/>
  <c r="W45" i="141"/>
  <c r="W42" i="142"/>
  <c r="N60" i="141"/>
  <c r="K42"/>
  <c r="AC60" i="144"/>
  <c r="X71" i="142"/>
  <c r="X71" i="143"/>
  <c r="AA65" i="142"/>
  <c r="W37" i="144"/>
  <c r="K37"/>
  <c r="K36" i="141"/>
  <c r="AA64"/>
  <c r="Q89" i="142"/>
  <c r="W33"/>
  <c r="N71" i="140"/>
  <c r="K33" i="143"/>
  <c r="I77" i="139"/>
  <c r="AH71" i="141"/>
  <c r="AA66" i="144"/>
  <c r="W34"/>
  <c r="I77" i="143"/>
  <c r="W30"/>
  <c r="K27" i="139"/>
  <c r="X59" i="144"/>
  <c r="AA59" i="142"/>
  <c r="W21" i="140"/>
  <c r="AA58" i="143"/>
  <c r="W21" i="142"/>
  <c r="W21" i="143"/>
  <c r="W21" i="141"/>
  <c r="V66" i="142"/>
  <c r="N76"/>
  <c r="V66" i="144"/>
  <c r="V65"/>
  <c r="V67" i="140"/>
  <c r="V65" i="141"/>
  <c r="I72" i="142"/>
  <c r="K12"/>
  <c r="Q59"/>
  <c r="I60" i="144"/>
  <c r="W12" i="139"/>
  <c r="K45"/>
  <c r="K12" i="140"/>
  <c r="K15"/>
  <c r="K18"/>
  <c r="S53"/>
  <c r="S54"/>
  <c r="G78"/>
  <c r="Q55"/>
  <c r="G71" i="141"/>
  <c r="G78"/>
  <c r="R93"/>
  <c r="R117" s="1"/>
  <c r="AA65"/>
  <c r="S84"/>
  <c r="F93"/>
  <c r="F117" s="1"/>
  <c r="X90"/>
  <c r="AF83"/>
  <c r="W30" i="142"/>
  <c r="K45"/>
  <c r="AA58"/>
  <c r="AA64"/>
  <c r="AF65"/>
  <c r="AF72"/>
  <c r="AF77"/>
  <c r="K18" i="143"/>
  <c r="AH78"/>
  <c r="K18" i="144"/>
  <c r="W24"/>
  <c r="W31"/>
  <c r="O88"/>
  <c r="O112" s="1"/>
  <c r="J88"/>
  <c r="J112" s="1"/>
  <c r="Q54"/>
  <c r="I67"/>
  <c r="N72"/>
  <c r="X79"/>
  <c r="CB112"/>
  <c r="CJ114"/>
  <c r="CG117"/>
  <c r="W39" i="139"/>
  <c r="W42"/>
  <c r="N90"/>
  <c r="G67" i="140"/>
  <c r="W24" i="141"/>
  <c r="I66"/>
  <c r="I84"/>
  <c r="AH70"/>
  <c r="AH78"/>
  <c r="AA64" i="143"/>
  <c r="N77"/>
  <c r="AF65"/>
  <c r="AC70"/>
  <c r="V72"/>
  <c r="S90"/>
  <c r="AF77"/>
  <c r="AF82"/>
  <c r="CI115" i="144"/>
  <c r="CB118"/>
  <c r="AA59" i="139"/>
  <c r="AF66"/>
  <c r="G60" i="140"/>
  <c r="G61"/>
  <c r="W39" i="141"/>
  <c r="AF65"/>
  <c r="AC71"/>
  <c r="V72"/>
  <c r="AF77"/>
  <c r="AF82"/>
  <c r="Q84" i="142"/>
  <c r="F93"/>
  <c r="F117" s="1"/>
  <c r="W18" i="143"/>
  <c r="K24"/>
  <c r="K27"/>
  <c r="Q58"/>
  <c r="W12" i="144"/>
  <c r="W18"/>
  <c r="I72"/>
  <c r="K88"/>
  <c r="K112" s="1"/>
  <c r="S60"/>
  <c r="CB114"/>
  <c r="CD116"/>
  <c r="W40" i="140"/>
  <c r="X60" i="141"/>
  <c r="K21" i="142"/>
  <c r="W24"/>
  <c r="K27"/>
  <c r="W39"/>
  <c r="Q58"/>
  <c r="G65"/>
  <c r="X70"/>
  <c r="V72"/>
  <c r="W24" i="143"/>
  <c r="K39"/>
  <c r="K45"/>
  <c r="I71"/>
  <c r="AA59"/>
  <c r="I72"/>
  <c r="N76"/>
  <c r="O73" s="1"/>
  <c r="R93"/>
  <c r="R117" s="1"/>
  <c r="AA65"/>
  <c r="AH71"/>
  <c r="S84"/>
  <c r="X90"/>
  <c r="AF83"/>
  <c r="K15" i="144"/>
  <c r="CF114"/>
  <c r="CH116"/>
  <c r="B67" i="143"/>
  <c r="P51" s="1"/>
  <c r="F72" i="141"/>
  <c r="S60"/>
  <c r="K90" i="142"/>
  <c r="AH66"/>
  <c r="O78" i="143"/>
  <c r="N78" s="1"/>
  <c r="X66"/>
  <c r="V66"/>
  <c r="O90"/>
  <c r="N90" s="1"/>
  <c r="AH66"/>
  <c r="AF66"/>
  <c r="Z90"/>
  <c r="AA90" s="1"/>
  <c r="AH84"/>
  <c r="K77" i="144"/>
  <c r="L77" s="1"/>
  <c r="AC59"/>
  <c r="AI36" i="141"/>
  <c r="B55"/>
  <c r="F51" s="1"/>
  <c r="AI45"/>
  <c r="C24"/>
  <c r="C12"/>
  <c r="B79"/>
  <c r="Z51" s="1"/>
  <c r="AI27"/>
  <c r="Z24"/>
  <c r="C39" i="142"/>
  <c r="B67"/>
  <c r="P51" s="1"/>
  <c r="AI30"/>
  <c r="AI21"/>
  <c r="C18"/>
  <c r="C24" i="143"/>
  <c r="AI36"/>
  <c r="B55"/>
  <c r="F51" s="1"/>
  <c r="C30"/>
  <c r="C12"/>
  <c r="B79"/>
  <c r="Z51" s="1"/>
  <c r="C45"/>
  <c r="Z24"/>
  <c r="Z18"/>
  <c r="Z36"/>
  <c r="AI15"/>
  <c r="B56" i="144"/>
  <c r="K46" s="1"/>
  <c r="AG37"/>
  <c r="C31"/>
  <c r="AG18"/>
  <c r="Z12"/>
  <c r="V59" i="139"/>
  <c r="AA64"/>
  <c r="N84"/>
  <c r="F93"/>
  <c r="F117" s="1"/>
  <c r="CA119"/>
  <c r="X55" i="140"/>
  <c r="AC67"/>
  <c r="AC72"/>
  <c r="C42" i="141"/>
  <c r="C45"/>
  <c r="O84"/>
  <c r="N84" s="1"/>
  <c r="AC66"/>
  <c r="AA66"/>
  <c r="S82"/>
  <c r="J76" i="142"/>
  <c r="I76" s="1"/>
  <c r="V58"/>
  <c r="J76" i="143"/>
  <c r="I76" s="1"/>
  <c r="V58"/>
  <c r="P76"/>
  <c r="X70"/>
  <c r="K93"/>
  <c r="K117" s="1"/>
  <c r="J73" i="140"/>
  <c r="V55"/>
  <c r="I70" i="139"/>
  <c r="I71"/>
  <c r="AA72"/>
  <c r="W93"/>
  <c r="W117" s="1"/>
  <c r="CE119"/>
  <c r="K24" i="140"/>
  <c r="W37"/>
  <c r="AL50"/>
  <c r="G73"/>
  <c r="K12" i="141"/>
  <c r="W15"/>
  <c r="K18"/>
  <c r="Z90"/>
  <c r="AH84"/>
  <c r="R93" i="142"/>
  <c r="R117" s="1"/>
  <c r="AI27" i="143"/>
  <c r="C42"/>
  <c r="AI45"/>
  <c r="O84"/>
  <c r="N84" s="1"/>
  <c r="AC66"/>
  <c r="AA66"/>
  <c r="C21" i="144"/>
  <c r="K31"/>
  <c r="C40"/>
  <c r="AL50"/>
  <c r="W15" i="139"/>
  <c r="P93"/>
  <c r="P117" s="1"/>
  <c r="K93"/>
  <c r="K117" s="1"/>
  <c r="S83"/>
  <c r="CA117"/>
  <c r="F88" i="140"/>
  <c r="F112" s="1"/>
  <c r="T88"/>
  <c r="T112" s="1"/>
  <c r="J79"/>
  <c r="G79" s="1"/>
  <c r="AA55"/>
  <c r="P73"/>
  <c r="X67"/>
  <c r="W12" i="141"/>
  <c r="K27"/>
  <c r="U93"/>
  <c r="U117" s="1"/>
  <c r="O76"/>
  <c r="N76" s="1"/>
  <c r="O78"/>
  <c r="X66"/>
  <c r="V66"/>
  <c r="O90"/>
  <c r="AH66"/>
  <c r="AF66"/>
  <c r="P77"/>
  <c r="X71"/>
  <c r="S89"/>
  <c r="Z12" i="142"/>
  <c r="J77"/>
  <c r="I77" s="1"/>
  <c r="V59"/>
  <c r="P83" i="143"/>
  <c r="AC71"/>
  <c r="X55" i="144"/>
  <c r="V55"/>
  <c r="V67"/>
  <c r="U62" s="1"/>
  <c r="X67"/>
  <c r="K15" i="141"/>
  <c r="W36"/>
  <c r="K39"/>
  <c r="AA58"/>
  <c r="AA59"/>
  <c r="AC60"/>
  <c r="L76"/>
  <c r="AC65"/>
  <c r="AC70"/>
  <c r="S83"/>
  <c r="Q90"/>
  <c r="AH76"/>
  <c r="AH77"/>
  <c r="AH82"/>
  <c r="AH83"/>
  <c r="Z89"/>
  <c r="K15" i="142"/>
  <c r="W27"/>
  <c r="K42"/>
  <c r="AC60"/>
  <c r="X66"/>
  <c r="H93"/>
  <c r="H117" s="1"/>
  <c r="AH78"/>
  <c r="AF83"/>
  <c r="AC60" i="143"/>
  <c r="H93"/>
  <c r="H117" s="1"/>
  <c r="AH70"/>
  <c r="K21" i="144"/>
  <c r="K40"/>
  <c r="S53"/>
  <c r="S54"/>
  <c r="G78"/>
  <c r="S59"/>
  <c r="X60"/>
  <c r="AC72"/>
  <c r="I72" i="141"/>
  <c r="Z61"/>
  <c r="V71"/>
  <c r="O77"/>
  <c r="L77" s="1"/>
  <c r="K73" s="1"/>
  <c r="AC90"/>
  <c r="W15" i="142"/>
  <c r="K30"/>
  <c r="K36"/>
  <c r="AF66"/>
  <c r="K15" i="143"/>
  <c r="W27"/>
  <c r="K42"/>
  <c r="Z61"/>
  <c r="P93"/>
  <c r="P117" s="1"/>
  <c r="S83"/>
  <c r="F93"/>
  <c r="F117" s="1"/>
  <c r="F88" i="144"/>
  <c r="F112" s="1"/>
  <c r="T88"/>
  <c r="T112" s="1"/>
  <c r="N55"/>
  <c r="K30" i="141"/>
  <c r="L58"/>
  <c r="M93"/>
  <c r="M117" s="1"/>
  <c r="L59"/>
  <c r="V59"/>
  <c r="AH65"/>
  <c r="L78"/>
  <c r="L90"/>
  <c r="Q76"/>
  <c r="K93"/>
  <c r="K117" s="1"/>
  <c r="T77"/>
  <c r="AF78"/>
  <c r="K18" i="142"/>
  <c r="W36"/>
  <c r="K39"/>
  <c r="L58"/>
  <c r="T93"/>
  <c r="T117" s="1"/>
  <c r="L59"/>
  <c r="G71"/>
  <c r="AC59"/>
  <c r="N60"/>
  <c r="X60"/>
  <c r="L77"/>
  <c r="AA66"/>
  <c r="Z61" s="1"/>
  <c r="P93"/>
  <c r="P117" s="1"/>
  <c r="K93"/>
  <c r="K117" s="1"/>
  <c r="S83"/>
  <c r="S78"/>
  <c r="AA72"/>
  <c r="Q90"/>
  <c r="AF82"/>
  <c r="K12" i="143"/>
  <c r="W15"/>
  <c r="K30"/>
  <c r="K36"/>
  <c r="L58"/>
  <c r="T93"/>
  <c r="T117" s="1"/>
  <c r="N60"/>
  <c r="X60"/>
  <c r="S77"/>
  <c r="Q89"/>
  <c r="AF78"/>
  <c r="L55" i="144"/>
  <c r="AC55"/>
  <c r="N71"/>
  <c r="L66"/>
  <c r="N78"/>
  <c r="AA67"/>
  <c r="AC71"/>
  <c r="CE115"/>
  <c r="CC117"/>
  <c r="V70" i="141"/>
  <c r="U67" s="1"/>
  <c r="X70"/>
  <c r="C27"/>
  <c r="AI24"/>
  <c r="AI39"/>
  <c r="Z42"/>
  <c r="I78" i="144"/>
  <c r="L67"/>
  <c r="G60"/>
  <c r="G72"/>
  <c r="G67"/>
  <c r="N77"/>
  <c r="L72"/>
  <c r="L71"/>
  <c r="N66"/>
  <c r="L78"/>
  <c r="L73"/>
  <c r="V79"/>
  <c r="F65"/>
  <c r="F66"/>
  <c r="AA71"/>
  <c r="AA72"/>
  <c r="J73"/>
  <c r="I73" s="1"/>
  <c r="O73"/>
  <c r="N73" s="1"/>
  <c r="O68" s="1"/>
  <c r="T73"/>
  <c r="S73" s="1"/>
  <c r="J79"/>
  <c r="I79" s="1"/>
  <c r="O79"/>
  <c r="N79" s="1"/>
  <c r="T79"/>
  <c r="S79" s="1"/>
  <c r="M88"/>
  <c r="M112" s="1"/>
  <c r="CF118"/>
  <c r="CJ118"/>
  <c r="CE119"/>
  <c r="CI119"/>
  <c r="CD120"/>
  <c r="CH120"/>
  <c r="CC121"/>
  <c r="CG121"/>
  <c r="CB122"/>
  <c r="CF122"/>
  <c r="CJ122"/>
  <c r="CE123"/>
  <c r="CI123"/>
  <c r="CD124"/>
  <c r="CH124"/>
  <c r="CC125"/>
  <c r="CG125"/>
  <c r="N53"/>
  <c r="O50" s="1"/>
  <c r="X53"/>
  <c r="AC53"/>
  <c r="AD50" s="1"/>
  <c r="N54"/>
  <c r="X54"/>
  <c r="AC54"/>
  <c r="Q59"/>
  <c r="V59"/>
  <c r="AA59"/>
  <c r="Q60"/>
  <c r="V60"/>
  <c r="AA60"/>
  <c r="J61"/>
  <c r="I61" s="1"/>
  <c r="J65"/>
  <c r="O65"/>
  <c r="N65" s="1"/>
  <c r="O62" s="1"/>
  <c r="J66"/>
  <c r="AC73"/>
  <c r="AD68" s="1"/>
  <c r="U77"/>
  <c r="V77" s="1"/>
  <c r="U78"/>
  <c r="V78" s="1"/>
  <c r="H88"/>
  <c r="H112" s="1"/>
  <c r="P88"/>
  <c r="P112" s="1"/>
  <c r="U88"/>
  <c r="U112" s="1"/>
  <c r="CH113"/>
  <c r="CE114"/>
  <c r="CI114"/>
  <c r="CD115"/>
  <c r="CH115"/>
  <c r="CC116"/>
  <c r="CG116"/>
  <c r="CB117"/>
  <c r="CF117"/>
  <c r="CJ117"/>
  <c r="CE118"/>
  <c r="CI118"/>
  <c r="CD119"/>
  <c r="CH119"/>
  <c r="CC120"/>
  <c r="CG120"/>
  <c r="CB121"/>
  <c r="CF121"/>
  <c r="CJ121"/>
  <c r="CE122"/>
  <c r="CI122"/>
  <c r="CD123"/>
  <c r="CH123"/>
  <c r="CC124"/>
  <c r="CG124"/>
  <c r="CB125"/>
  <c r="CF125"/>
  <c r="L53"/>
  <c r="Q53"/>
  <c r="P50" s="1"/>
  <c r="V53"/>
  <c r="AA53"/>
  <c r="Z50" s="1"/>
  <c r="L54"/>
  <c r="V54"/>
  <c r="AA54"/>
  <c r="S61"/>
  <c r="T56" s="1"/>
  <c r="X61"/>
  <c r="AC61"/>
  <c r="AD56" s="1"/>
  <c r="X65"/>
  <c r="AC65"/>
  <c r="X66"/>
  <c r="AC66"/>
  <c r="J71"/>
  <c r="I71" s="1"/>
  <c r="T71"/>
  <c r="S71" s="1"/>
  <c r="T72"/>
  <c r="S72" s="1"/>
  <c r="AA73"/>
  <c r="J77"/>
  <c r="I77" s="1"/>
  <c r="T77"/>
  <c r="S77" s="1"/>
  <c r="T74" s="1"/>
  <c r="T78"/>
  <c r="S78" s="1"/>
  <c r="CE113"/>
  <c r="CD114"/>
  <c r="CH114"/>
  <c r="CC115"/>
  <c r="CG115"/>
  <c r="CB116"/>
  <c r="CF116"/>
  <c r="CJ116"/>
  <c r="CE117"/>
  <c r="CI117"/>
  <c r="CD118"/>
  <c r="CH118"/>
  <c r="CC119"/>
  <c r="CG119"/>
  <c r="CB120"/>
  <c r="CF120"/>
  <c r="CJ120"/>
  <c r="CE121"/>
  <c r="CI121"/>
  <c r="CD122"/>
  <c r="CH122"/>
  <c r="CC123"/>
  <c r="CG123"/>
  <c r="CB124"/>
  <c r="CF124"/>
  <c r="CJ124"/>
  <c r="CE125"/>
  <c r="S55"/>
  <c r="T50" s="1"/>
  <c r="J59"/>
  <c r="I59" s="1"/>
  <c r="J56" s="1"/>
  <c r="Q61"/>
  <c r="AA65"/>
  <c r="CC114"/>
  <c r="CG114"/>
  <c r="CB115"/>
  <c r="CF115"/>
  <c r="CJ115"/>
  <c r="CE116"/>
  <c r="CI116"/>
  <c r="CD117"/>
  <c r="CH117"/>
  <c r="CC118"/>
  <c r="CG118"/>
  <c r="CB119"/>
  <c r="CF119"/>
  <c r="CJ119"/>
  <c r="CE120"/>
  <c r="CI120"/>
  <c r="CD121"/>
  <c r="CH121"/>
  <c r="CC122"/>
  <c r="CG122"/>
  <c r="CB123"/>
  <c r="CF123"/>
  <c r="CJ123"/>
  <c r="CE124"/>
  <c r="CI124"/>
  <c r="G64" i="143"/>
  <c r="Q83"/>
  <c r="AP67"/>
  <c r="G70"/>
  <c r="G65"/>
  <c r="G77"/>
  <c r="L77"/>
  <c r="L78"/>
  <c r="L84"/>
  <c r="L90"/>
  <c r="Q84"/>
  <c r="G76"/>
  <c r="I64"/>
  <c r="I70"/>
  <c r="J67" s="1"/>
  <c r="G71"/>
  <c r="G72"/>
  <c r="L76"/>
  <c r="Q77"/>
  <c r="S89"/>
  <c r="Q90"/>
  <c r="V90"/>
  <c r="AP55"/>
  <c r="L60"/>
  <c r="Q60"/>
  <c r="V60"/>
  <c r="AA60"/>
  <c r="X64"/>
  <c r="AC64"/>
  <c r="AH64"/>
  <c r="X65"/>
  <c r="AC65"/>
  <c r="AH65"/>
  <c r="F66"/>
  <c r="G66" s="1"/>
  <c r="V70"/>
  <c r="AA70"/>
  <c r="AF70"/>
  <c r="V71"/>
  <c r="AA71"/>
  <c r="AF71"/>
  <c r="AH76"/>
  <c r="AH77"/>
  <c r="F78"/>
  <c r="G78" s="1"/>
  <c r="J82"/>
  <c r="I82" s="1"/>
  <c r="O82"/>
  <c r="N82" s="1"/>
  <c r="T82"/>
  <c r="S82" s="1"/>
  <c r="T79" s="1"/>
  <c r="J83"/>
  <c r="I83" s="1"/>
  <c r="O83"/>
  <c r="N83" s="1"/>
  <c r="AF84"/>
  <c r="AE79" s="1"/>
  <c r="O88"/>
  <c r="N88" s="1"/>
  <c r="T88"/>
  <c r="S88" s="1"/>
  <c r="Y88"/>
  <c r="X88" s="1"/>
  <c r="AD88"/>
  <c r="AC88" s="1"/>
  <c r="O89"/>
  <c r="N89" s="1"/>
  <c r="Y89"/>
  <c r="X89" s="1"/>
  <c r="AD89"/>
  <c r="AC89" s="1"/>
  <c r="O93"/>
  <c r="O117" s="1"/>
  <c r="Y93"/>
  <c r="Y117" s="1"/>
  <c r="CA117"/>
  <c r="CA119"/>
  <c r="CE119"/>
  <c r="CI119"/>
  <c r="CD120"/>
  <c r="CH120"/>
  <c r="CC121"/>
  <c r="CG121"/>
  <c r="CB122"/>
  <c r="CF122"/>
  <c r="CA123"/>
  <c r="CE123"/>
  <c r="CI123"/>
  <c r="CD124"/>
  <c r="CH124"/>
  <c r="CC125"/>
  <c r="CG125"/>
  <c r="CB126"/>
  <c r="CF126"/>
  <c r="CA127"/>
  <c r="CE127"/>
  <c r="CI127"/>
  <c r="CD128"/>
  <c r="CH128"/>
  <c r="CC129"/>
  <c r="CG129"/>
  <c r="CB130"/>
  <c r="CF130"/>
  <c r="N58"/>
  <c r="S58"/>
  <c r="X58"/>
  <c r="AC58"/>
  <c r="N59"/>
  <c r="S59"/>
  <c r="X59"/>
  <c r="AC59"/>
  <c r="V64"/>
  <c r="AF64"/>
  <c r="AE61" s="1"/>
  <c r="V65"/>
  <c r="X72"/>
  <c r="AC72"/>
  <c r="AH72"/>
  <c r="AI67" s="1"/>
  <c r="AF76"/>
  <c r="AE73" s="1"/>
  <c r="T78"/>
  <c r="S78" s="1"/>
  <c r="AH82"/>
  <c r="AH83"/>
  <c r="F84"/>
  <c r="G84" s="1"/>
  <c r="J93"/>
  <c r="J117" s="1"/>
  <c r="W93"/>
  <c r="W117" s="1"/>
  <c r="CG118"/>
  <c r="CD119"/>
  <c r="CH119"/>
  <c r="CC120"/>
  <c r="CG120"/>
  <c r="CB121"/>
  <c r="CF121"/>
  <c r="CA122"/>
  <c r="CE122"/>
  <c r="CI122"/>
  <c r="CD123"/>
  <c r="CH123"/>
  <c r="CC124"/>
  <c r="CG124"/>
  <c r="CB125"/>
  <c r="CF125"/>
  <c r="CA126"/>
  <c r="CE126"/>
  <c r="CI126"/>
  <c r="CD127"/>
  <c r="CH127"/>
  <c r="CC128"/>
  <c r="CG128"/>
  <c r="CB129"/>
  <c r="CF129"/>
  <c r="CA130"/>
  <c r="CE130"/>
  <c r="L59"/>
  <c r="Q59"/>
  <c r="V59"/>
  <c r="U55" s="1"/>
  <c r="AA72"/>
  <c r="AF72"/>
  <c r="M93"/>
  <c r="M117" s="1"/>
  <c r="U93"/>
  <c r="U117" s="1"/>
  <c r="CD118"/>
  <c r="CC119"/>
  <c r="CG119"/>
  <c r="CB120"/>
  <c r="CF120"/>
  <c r="CA121"/>
  <c r="CE121"/>
  <c r="CI121"/>
  <c r="CD122"/>
  <c r="CH122"/>
  <c r="CC123"/>
  <c r="CG123"/>
  <c r="CB124"/>
  <c r="CF124"/>
  <c r="CA125"/>
  <c r="CE125"/>
  <c r="CI125"/>
  <c r="CD126"/>
  <c r="CH126"/>
  <c r="CC127"/>
  <c r="CG127"/>
  <c r="CB128"/>
  <c r="CF128"/>
  <c r="CA129"/>
  <c r="CE129"/>
  <c r="CI129"/>
  <c r="CD130"/>
  <c r="S60"/>
  <c r="T76"/>
  <c r="CB119"/>
  <c r="CF119"/>
  <c r="CA120"/>
  <c r="CE120"/>
  <c r="CI120"/>
  <c r="CD121"/>
  <c r="CH121"/>
  <c r="CC122"/>
  <c r="CG122"/>
  <c r="CB123"/>
  <c r="CF123"/>
  <c r="CA124"/>
  <c r="CE124"/>
  <c r="CI124"/>
  <c r="CD125"/>
  <c r="CH125"/>
  <c r="CC126"/>
  <c r="CG126"/>
  <c r="CB127"/>
  <c r="CF127"/>
  <c r="CA128"/>
  <c r="CE128"/>
  <c r="CI128"/>
  <c r="CD129"/>
  <c r="CH129"/>
  <c r="G64" i="142"/>
  <c r="Q83"/>
  <c r="AP67"/>
  <c r="G70"/>
  <c r="I64"/>
  <c r="I65"/>
  <c r="N77"/>
  <c r="S84"/>
  <c r="I70"/>
  <c r="J67" s="1"/>
  <c r="I71"/>
  <c r="G72"/>
  <c r="L76"/>
  <c r="S89"/>
  <c r="Q78"/>
  <c r="S90"/>
  <c r="AP55"/>
  <c r="L60"/>
  <c r="Q60"/>
  <c r="P55" s="1"/>
  <c r="V60"/>
  <c r="U55" s="1"/>
  <c r="AA60"/>
  <c r="Z55" s="1"/>
  <c r="X64"/>
  <c r="AC64"/>
  <c r="AH64"/>
  <c r="X65"/>
  <c r="AC65"/>
  <c r="AH65"/>
  <c r="F66"/>
  <c r="G66" s="1"/>
  <c r="V70"/>
  <c r="AA70"/>
  <c r="AF70"/>
  <c r="V71"/>
  <c r="AA71"/>
  <c r="AF71"/>
  <c r="AH76"/>
  <c r="AH77"/>
  <c r="F78"/>
  <c r="G78" s="1"/>
  <c r="J82"/>
  <c r="I82" s="1"/>
  <c r="O82"/>
  <c r="N82" s="1"/>
  <c r="T82"/>
  <c r="S82" s="1"/>
  <c r="T79" s="1"/>
  <c r="J83"/>
  <c r="I83" s="1"/>
  <c r="O83"/>
  <c r="N83" s="1"/>
  <c r="AF84"/>
  <c r="O88"/>
  <c r="N88" s="1"/>
  <c r="T88"/>
  <c r="S88" s="1"/>
  <c r="Y88"/>
  <c r="X88" s="1"/>
  <c r="AD88"/>
  <c r="AC88" s="1"/>
  <c r="O89"/>
  <c r="N89" s="1"/>
  <c r="Y89"/>
  <c r="X89" s="1"/>
  <c r="AD89"/>
  <c r="AC89" s="1"/>
  <c r="O93"/>
  <c r="O117" s="1"/>
  <c r="Y93"/>
  <c r="Y117" s="1"/>
  <c r="CA117"/>
  <c r="CA119"/>
  <c r="CE119"/>
  <c r="CI119"/>
  <c r="CD120"/>
  <c r="CH120"/>
  <c r="CC121"/>
  <c r="CG121"/>
  <c r="CB122"/>
  <c r="CF122"/>
  <c r="CA123"/>
  <c r="CE123"/>
  <c r="CI123"/>
  <c r="CD124"/>
  <c r="CH124"/>
  <c r="CC125"/>
  <c r="CG125"/>
  <c r="CB126"/>
  <c r="CF126"/>
  <c r="CA127"/>
  <c r="CE127"/>
  <c r="CI127"/>
  <c r="CD128"/>
  <c r="CH128"/>
  <c r="CC129"/>
  <c r="CG129"/>
  <c r="CB130"/>
  <c r="CF130"/>
  <c r="N58"/>
  <c r="S58"/>
  <c r="X58"/>
  <c r="AC58"/>
  <c r="AD55" s="1"/>
  <c r="N59"/>
  <c r="S59"/>
  <c r="X59"/>
  <c r="V64"/>
  <c r="AF64"/>
  <c r="V65"/>
  <c r="X72"/>
  <c r="AC72"/>
  <c r="AH72"/>
  <c r="AF76"/>
  <c r="AE73" s="1"/>
  <c r="O78"/>
  <c r="N78" s="1"/>
  <c r="AH82"/>
  <c r="AI79" s="1"/>
  <c r="AH83"/>
  <c r="F84"/>
  <c r="G84" s="1"/>
  <c r="Z90"/>
  <c r="AA90" s="1"/>
  <c r="J93"/>
  <c r="J117" s="1"/>
  <c r="W93"/>
  <c r="W117" s="1"/>
  <c r="CG118"/>
  <c r="CD119"/>
  <c r="CH119"/>
  <c r="CC120"/>
  <c r="CG120"/>
  <c r="CB121"/>
  <c r="CF121"/>
  <c r="CA122"/>
  <c r="CE122"/>
  <c r="CI122"/>
  <c r="CD123"/>
  <c r="CH123"/>
  <c r="CC124"/>
  <c r="CG124"/>
  <c r="CB125"/>
  <c r="CF125"/>
  <c r="CA126"/>
  <c r="CE126"/>
  <c r="CI126"/>
  <c r="CD127"/>
  <c r="CH127"/>
  <c r="CC128"/>
  <c r="CG128"/>
  <c r="CB129"/>
  <c r="CF129"/>
  <c r="CA130"/>
  <c r="CE130"/>
  <c r="P76"/>
  <c r="P77"/>
  <c r="Q77" s="1"/>
  <c r="O84"/>
  <c r="N84" s="1"/>
  <c r="O90"/>
  <c r="N90" s="1"/>
  <c r="Y90"/>
  <c r="X90" s="1"/>
  <c r="M93"/>
  <c r="M117" s="1"/>
  <c r="U93"/>
  <c r="U117" s="1"/>
  <c r="CD118"/>
  <c r="CC119"/>
  <c r="CG119"/>
  <c r="CB120"/>
  <c r="CF120"/>
  <c r="CA121"/>
  <c r="CE121"/>
  <c r="CI121"/>
  <c r="CD122"/>
  <c r="CH122"/>
  <c r="CC123"/>
  <c r="CG123"/>
  <c r="CB124"/>
  <c r="CF124"/>
  <c r="CA125"/>
  <c r="CE125"/>
  <c r="CI125"/>
  <c r="CD126"/>
  <c r="CH126"/>
  <c r="CC127"/>
  <c r="CG127"/>
  <c r="CB128"/>
  <c r="CF128"/>
  <c r="CA129"/>
  <c r="CE129"/>
  <c r="CI129"/>
  <c r="CD130"/>
  <c r="S60"/>
  <c r="AC70"/>
  <c r="AH70"/>
  <c r="AC71"/>
  <c r="AH71"/>
  <c r="T76"/>
  <c r="CB119"/>
  <c r="CF119"/>
  <c r="CA120"/>
  <c r="CE120"/>
  <c r="CI120"/>
  <c r="CD121"/>
  <c r="CH121"/>
  <c r="CC122"/>
  <c r="CG122"/>
  <c r="CB123"/>
  <c r="CF123"/>
  <c r="CA124"/>
  <c r="CE124"/>
  <c r="CI124"/>
  <c r="CD125"/>
  <c r="CH125"/>
  <c r="CC126"/>
  <c r="CG126"/>
  <c r="CB127"/>
  <c r="CF127"/>
  <c r="CA128"/>
  <c r="CE128"/>
  <c r="CI128"/>
  <c r="CD129"/>
  <c r="CH129"/>
  <c r="V90" i="141"/>
  <c r="AP67"/>
  <c r="G70"/>
  <c r="N77"/>
  <c r="G84"/>
  <c r="T79"/>
  <c r="S90"/>
  <c r="AA90"/>
  <c r="Q89"/>
  <c r="I70"/>
  <c r="I71"/>
  <c r="G66"/>
  <c r="I78"/>
  <c r="N78"/>
  <c r="N90"/>
  <c r="G72"/>
  <c r="Q84"/>
  <c r="S76"/>
  <c r="Q82"/>
  <c r="Q83"/>
  <c r="K83"/>
  <c r="U88"/>
  <c r="K89"/>
  <c r="U89"/>
  <c r="CA120"/>
  <c r="CD121"/>
  <c r="CG122"/>
  <c r="CF123"/>
  <c r="CI124"/>
  <c r="CH125"/>
  <c r="CG126"/>
  <c r="CA128"/>
  <c r="CI128"/>
  <c r="CC130"/>
  <c r="AP55"/>
  <c r="L60"/>
  <c r="Q60"/>
  <c r="V60"/>
  <c r="AA60"/>
  <c r="Z55" s="1"/>
  <c r="X64"/>
  <c r="AC64"/>
  <c r="AH64"/>
  <c r="AI61" s="1"/>
  <c r="X65"/>
  <c r="AA70"/>
  <c r="AF70"/>
  <c r="AA71"/>
  <c r="AF71"/>
  <c r="J82"/>
  <c r="I82" s="1"/>
  <c r="O82"/>
  <c r="N82" s="1"/>
  <c r="J83"/>
  <c r="I83" s="1"/>
  <c r="O83"/>
  <c r="AF84"/>
  <c r="O88"/>
  <c r="N88" s="1"/>
  <c r="T88"/>
  <c r="S88" s="1"/>
  <c r="Y88"/>
  <c r="AD88"/>
  <c r="AC88" s="1"/>
  <c r="O89"/>
  <c r="Y89"/>
  <c r="X89" s="1"/>
  <c r="AD89"/>
  <c r="AC89" s="1"/>
  <c r="O93"/>
  <c r="O117" s="1"/>
  <c r="Y93"/>
  <c r="Y117" s="1"/>
  <c r="CA117"/>
  <c r="CA119"/>
  <c r="CE119"/>
  <c r="CI119"/>
  <c r="CD120"/>
  <c r="CH120"/>
  <c r="CC121"/>
  <c r="CG121"/>
  <c r="CB122"/>
  <c r="CF122"/>
  <c r="CA123"/>
  <c r="CE123"/>
  <c r="CI123"/>
  <c r="CD124"/>
  <c r="CH124"/>
  <c r="CC125"/>
  <c r="CG125"/>
  <c r="CB126"/>
  <c r="CF126"/>
  <c r="CA127"/>
  <c r="CE127"/>
  <c r="CI127"/>
  <c r="CD128"/>
  <c r="CH128"/>
  <c r="CC129"/>
  <c r="CG129"/>
  <c r="CB130"/>
  <c r="CF130"/>
  <c r="H93"/>
  <c r="H117" s="1"/>
  <c r="T93"/>
  <c r="T117" s="1"/>
  <c r="CB119"/>
  <c r="CE120"/>
  <c r="CH121"/>
  <c r="CB123"/>
  <c r="CA124"/>
  <c r="CD125"/>
  <c r="CC126"/>
  <c r="CB127"/>
  <c r="CF127"/>
  <c r="CE128"/>
  <c r="CH129"/>
  <c r="N58"/>
  <c r="S58"/>
  <c r="X58"/>
  <c r="AC58"/>
  <c r="N59"/>
  <c r="S59"/>
  <c r="X59"/>
  <c r="AC59"/>
  <c r="V64"/>
  <c r="U61" s="1"/>
  <c r="AF64"/>
  <c r="AE61" s="1"/>
  <c r="X72"/>
  <c r="Y67" s="1"/>
  <c r="AC72"/>
  <c r="AD67" s="1"/>
  <c r="AH72"/>
  <c r="AI67" s="1"/>
  <c r="AF76"/>
  <c r="T78"/>
  <c r="S78" s="1"/>
  <c r="J93"/>
  <c r="J117" s="1"/>
  <c r="W93"/>
  <c r="W117" s="1"/>
  <c r="CG118"/>
  <c r="CD119"/>
  <c r="CH119"/>
  <c r="CC120"/>
  <c r="CG120"/>
  <c r="CB121"/>
  <c r="CF121"/>
  <c r="CA122"/>
  <c r="CE122"/>
  <c r="CI122"/>
  <c r="CD123"/>
  <c r="CH123"/>
  <c r="CC124"/>
  <c r="CG124"/>
  <c r="CB125"/>
  <c r="CF125"/>
  <c r="CA126"/>
  <c r="CE126"/>
  <c r="CI126"/>
  <c r="CD127"/>
  <c r="CH127"/>
  <c r="CC128"/>
  <c r="CG128"/>
  <c r="CB129"/>
  <c r="CF129"/>
  <c r="CA130"/>
  <c r="CE130"/>
  <c r="J64"/>
  <c r="I64" s="1"/>
  <c r="J65"/>
  <c r="I65" s="1"/>
  <c r="J76"/>
  <c r="I76" s="1"/>
  <c r="J77"/>
  <c r="I77" s="1"/>
  <c r="P93"/>
  <c r="P117" s="1"/>
  <c r="CF119"/>
  <c r="CI120"/>
  <c r="CC122"/>
  <c r="CE124"/>
  <c r="CD129"/>
  <c r="Q58"/>
  <c r="V58"/>
  <c r="U55" s="1"/>
  <c r="Q59"/>
  <c r="AA72"/>
  <c r="AF72"/>
  <c r="CD118"/>
  <c r="CC119"/>
  <c r="CG119"/>
  <c r="CB120"/>
  <c r="CF120"/>
  <c r="CA121"/>
  <c r="CE121"/>
  <c r="CI121"/>
  <c r="CD122"/>
  <c r="CH122"/>
  <c r="CC123"/>
  <c r="CG123"/>
  <c r="CB124"/>
  <c r="CF124"/>
  <c r="CA125"/>
  <c r="CE125"/>
  <c r="CI125"/>
  <c r="CD126"/>
  <c r="CH126"/>
  <c r="CC127"/>
  <c r="CG127"/>
  <c r="CB128"/>
  <c r="CF128"/>
  <c r="CA129"/>
  <c r="CE129"/>
  <c r="CI129"/>
  <c r="N77" i="140"/>
  <c r="AC59"/>
  <c r="L78"/>
  <c r="AC60"/>
  <c r="K39" i="139"/>
  <c r="AA89"/>
  <c r="X71"/>
  <c r="G65"/>
  <c r="X72"/>
  <c r="AH84"/>
  <c r="L59"/>
  <c r="X70"/>
  <c r="V72"/>
  <c r="AF82"/>
  <c r="L58"/>
  <c r="AF83"/>
  <c r="K42"/>
  <c r="K30"/>
  <c r="Q89"/>
  <c r="Q90"/>
  <c r="W36"/>
  <c r="I76"/>
  <c r="AA65"/>
  <c r="AC66"/>
  <c r="AA66"/>
  <c r="AF72"/>
  <c r="V66"/>
  <c r="AF77"/>
  <c r="K18"/>
  <c r="W21"/>
  <c r="R93"/>
  <c r="R117" s="1"/>
  <c r="N78"/>
  <c r="K15"/>
  <c r="K12"/>
  <c r="X90"/>
  <c r="AA58"/>
  <c r="N77"/>
  <c r="AF65"/>
  <c r="S84"/>
  <c r="W24"/>
  <c r="T93"/>
  <c r="T117" s="1"/>
  <c r="Q58"/>
  <c r="Q59"/>
  <c r="H93"/>
  <c r="H117" s="1"/>
  <c r="AH78"/>
  <c r="V58"/>
  <c r="G83"/>
  <c r="G72"/>
  <c r="AC60"/>
  <c r="X66"/>
  <c r="AH66"/>
  <c r="AF78"/>
  <c r="V61" i="140"/>
  <c r="R88"/>
  <c r="R112" s="1"/>
  <c r="AA66"/>
  <c r="L72"/>
  <c r="X60"/>
  <c r="G72"/>
  <c r="W12"/>
  <c r="O88"/>
  <c r="O112" s="1"/>
  <c r="J88"/>
  <c r="J112" s="1"/>
  <c r="Q54"/>
  <c r="S60"/>
  <c r="N67"/>
  <c r="V65"/>
  <c r="V66"/>
  <c r="AA72"/>
  <c r="K21"/>
  <c r="L55"/>
  <c r="N66"/>
  <c r="K27"/>
  <c r="K31"/>
  <c r="K88"/>
  <c r="K112" s="1"/>
  <c r="X59"/>
  <c r="AA71"/>
  <c r="W15"/>
  <c r="V79"/>
  <c r="W27"/>
  <c r="N55"/>
  <c r="S55"/>
  <c r="T50" s="1"/>
  <c r="AC55"/>
  <c r="S59"/>
  <c r="AC71"/>
  <c r="AA61"/>
  <c r="L77"/>
  <c r="N72"/>
  <c r="I60"/>
  <c r="I72"/>
  <c r="I61"/>
  <c r="I67"/>
  <c r="I73"/>
  <c r="I79"/>
  <c r="L66"/>
  <c r="N78"/>
  <c r="L67"/>
  <c r="I78"/>
  <c r="L71"/>
  <c r="X79"/>
  <c r="AG15"/>
  <c r="Z24"/>
  <c r="AG27"/>
  <c r="Z37"/>
  <c r="AG40"/>
  <c r="B62"/>
  <c r="P46" s="1"/>
  <c r="F65"/>
  <c r="F66"/>
  <c r="O73"/>
  <c r="N73" s="1"/>
  <c r="T73"/>
  <c r="O79"/>
  <c r="N79" s="1"/>
  <c r="O74" s="1"/>
  <c r="T79"/>
  <c r="S79" s="1"/>
  <c r="M88"/>
  <c r="M112" s="1"/>
  <c r="CB112"/>
  <c r="CB114"/>
  <c r="CF114"/>
  <c r="CJ114"/>
  <c r="CE115"/>
  <c r="CI115"/>
  <c r="CD116"/>
  <c r="CH116"/>
  <c r="CC117"/>
  <c r="CG117"/>
  <c r="CB118"/>
  <c r="CF118"/>
  <c r="CJ118"/>
  <c r="CE119"/>
  <c r="CI119"/>
  <c r="CD120"/>
  <c r="CH120"/>
  <c r="CC121"/>
  <c r="CG121"/>
  <c r="CB122"/>
  <c r="CF122"/>
  <c r="CJ122"/>
  <c r="CE123"/>
  <c r="CI123"/>
  <c r="CD124"/>
  <c r="CH124"/>
  <c r="CC125"/>
  <c r="CG125"/>
  <c r="C21"/>
  <c r="AG12"/>
  <c r="Z15"/>
  <c r="AG18"/>
  <c r="C24"/>
  <c r="Z27"/>
  <c r="AG31"/>
  <c r="C37"/>
  <c r="Z40"/>
  <c r="B50"/>
  <c r="F46" s="1"/>
  <c r="N53"/>
  <c r="X53"/>
  <c r="AC53"/>
  <c r="N54"/>
  <c r="X54"/>
  <c r="AC54"/>
  <c r="B56"/>
  <c r="K46" s="1"/>
  <c r="Q59"/>
  <c r="V59"/>
  <c r="AA59"/>
  <c r="Q60"/>
  <c r="V60"/>
  <c r="AA60"/>
  <c r="J65"/>
  <c r="O65"/>
  <c r="N65" s="1"/>
  <c r="J66"/>
  <c r="AC73"/>
  <c r="AD68" s="1"/>
  <c r="U77"/>
  <c r="V77" s="1"/>
  <c r="U78"/>
  <c r="V78" s="1"/>
  <c r="H88"/>
  <c r="H112" s="1"/>
  <c r="P88"/>
  <c r="P112" s="1"/>
  <c r="U88"/>
  <c r="U112" s="1"/>
  <c r="CH113"/>
  <c r="CE114"/>
  <c r="CI114"/>
  <c r="CD115"/>
  <c r="CH115"/>
  <c r="CC116"/>
  <c r="CG116"/>
  <c r="CB117"/>
  <c r="CF117"/>
  <c r="CJ117"/>
  <c r="CE118"/>
  <c r="CI118"/>
  <c r="CD119"/>
  <c r="CH119"/>
  <c r="CC120"/>
  <c r="CG120"/>
  <c r="CB121"/>
  <c r="CF121"/>
  <c r="CJ121"/>
  <c r="CE122"/>
  <c r="CI122"/>
  <c r="CD123"/>
  <c r="CH123"/>
  <c r="CC124"/>
  <c r="CG124"/>
  <c r="CB125"/>
  <c r="CF125"/>
  <c r="Z12"/>
  <c r="C15"/>
  <c r="C34" s="1"/>
  <c r="Z18"/>
  <c r="AG21"/>
  <c r="C27"/>
  <c r="Z31"/>
  <c r="AG34"/>
  <c r="C40"/>
  <c r="L53"/>
  <c r="Q53"/>
  <c r="P50" s="1"/>
  <c r="V53"/>
  <c r="AA53"/>
  <c r="L54"/>
  <c r="V54"/>
  <c r="AA54"/>
  <c r="S61"/>
  <c r="X61"/>
  <c r="AC61"/>
  <c r="X65"/>
  <c r="AC65"/>
  <c r="X66"/>
  <c r="AC66"/>
  <c r="J71"/>
  <c r="I71" s="1"/>
  <c r="T71"/>
  <c r="S71" s="1"/>
  <c r="T72"/>
  <c r="S72" s="1"/>
  <c r="AA73"/>
  <c r="Z68" s="1"/>
  <c r="Z69" s="1"/>
  <c r="J77"/>
  <c r="I77" s="1"/>
  <c r="T77"/>
  <c r="S77" s="1"/>
  <c r="T78"/>
  <c r="S78" s="1"/>
  <c r="CE113"/>
  <c r="CD114"/>
  <c r="CH114"/>
  <c r="CC115"/>
  <c r="CG115"/>
  <c r="CB116"/>
  <c r="CF116"/>
  <c r="CJ116"/>
  <c r="CE117"/>
  <c r="CI117"/>
  <c r="CD118"/>
  <c r="CH118"/>
  <c r="CC119"/>
  <c r="CG119"/>
  <c r="CB120"/>
  <c r="CF120"/>
  <c r="CJ120"/>
  <c r="CE121"/>
  <c r="CI121"/>
  <c r="CD122"/>
  <c r="CH122"/>
  <c r="CC123"/>
  <c r="CG123"/>
  <c r="CB124"/>
  <c r="CF124"/>
  <c r="CJ124"/>
  <c r="CE125"/>
  <c r="C12"/>
  <c r="Z21"/>
  <c r="C31"/>
  <c r="Z34"/>
  <c r="J59"/>
  <c r="I59" s="1"/>
  <c r="Q61"/>
  <c r="AA65"/>
  <c r="Z62" s="1"/>
  <c r="CC114"/>
  <c r="CG114"/>
  <c r="CB115"/>
  <c r="CF115"/>
  <c r="CJ115"/>
  <c r="CE116"/>
  <c r="CI116"/>
  <c r="CD117"/>
  <c r="CH117"/>
  <c r="CC118"/>
  <c r="CG118"/>
  <c r="CB119"/>
  <c r="CF119"/>
  <c r="CJ119"/>
  <c r="CE120"/>
  <c r="CI120"/>
  <c r="CD121"/>
  <c r="CH121"/>
  <c r="CC122"/>
  <c r="CG122"/>
  <c r="CB123"/>
  <c r="CF123"/>
  <c r="CJ123"/>
  <c r="CE124"/>
  <c r="CI124"/>
  <c r="Q83" i="139"/>
  <c r="Q84"/>
  <c r="G64"/>
  <c r="I72"/>
  <c r="J67" s="1"/>
  <c r="AP67"/>
  <c r="G70"/>
  <c r="G71"/>
  <c r="I83"/>
  <c r="N76"/>
  <c r="O73" s="1"/>
  <c r="V90"/>
  <c r="G76"/>
  <c r="I64"/>
  <c r="P55"/>
  <c r="I65"/>
  <c r="G77"/>
  <c r="L77"/>
  <c r="L78"/>
  <c r="L84"/>
  <c r="L90"/>
  <c r="S89"/>
  <c r="S90"/>
  <c r="AC89"/>
  <c r="AI12"/>
  <c r="Z27"/>
  <c r="AI30"/>
  <c r="C36"/>
  <c r="Z39"/>
  <c r="AI42"/>
  <c r="AP55"/>
  <c r="L60"/>
  <c r="K55" s="1"/>
  <c r="Q60"/>
  <c r="V60"/>
  <c r="U55" s="1"/>
  <c r="AA60"/>
  <c r="Z55" s="1"/>
  <c r="X64"/>
  <c r="AC64"/>
  <c r="AH64"/>
  <c r="AI61" s="1"/>
  <c r="X65"/>
  <c r="AC65"/>
  <c r="AH65"/>
  <c r="F66"/>
  <c r="G66" s="1"/>
  <c r="B67"/>
  <c r="P51" s="1"/>
  <c r="V70"/>
  <c r="AA70"/>
  <c r="AF70"/>
  <c r="AE67" s="1"/>
  <c r="V71"/>
  <c r="AA71"/>
  <c r="AF71"/>
  <c r="AH76"/>
  <c r="AH77"/>
  <c r="F78"/>
  <c r="G78" s="1"/>
  <c r="P78"/>
  <c r="Q78" s="1"/>
  <c r="B79"/>
  <c r="Z51" s="1"/>
  <c r="J82"/>
  <c r="I82" s="1"/>
  <c r="O82"/>
  <c r="N82" s="1"/>
  <c r="T82"/>
  <c r="S82" s="1"/>
  <c r="T79" s="1"/>
  <c r="O83"/>
  <c r="N83" s="1"/>
  <c r="AF84"/>
  <c r="O88"/>
  <c r="N88" s="1"/>
  <c r="T88"/>
  <c r="S88" s="1"/>
  <c r="Y88"/>
  <c r="X88" s="1"/>
  <c r="Y85" s="1"/>
  <c r="AD88"/>
  <c r="AC88" s="1"/>
  <c r="O89"/>
  <c r="N89" s="1"/>
  <c r="Y89"/>
  <c r="X89" s="1"/>
  <c r="O93"/>
  <c r="O117" s="1"/>
  <c r="Y93"/>
  <c r="Y117" s="1"/>
  <c r="CI119"/>
  <c r="CD120"/>
  <c r="CH120"/>
  <c r="CC121"/>
  <c r="E67" s="1"/>
  <c r="CG121"/>
  <c r="CB122"/>
  <c r="CF122"/>
  <c r="CA123"/>
  <c r="CE123"/>
  <c r="CI123"/>
  <c r="CD124"/>
  <c r="CH124"/>
  <c r="CC125"/>
  <c r="CG125"/>
  <c r="CB126"/>
  <c r="CF126"/>
  <c r="CA127"/>
  <c r="CE127"/>
  <c r="CI127"/>
  <c r="CD128"/>
  <c r="CH128"/>
  <c r="CC129"/>
  <c r="CG129"/>
  <c r="CB130"/>
  <c r="CF130"/>
  <c r="Z15"/>
  <c r="AI18"/>
  <c r="C24"/>
  <c r="Z12"/>
  <c r="C15"/>
  <c r="Z18"/>
  <c r="AI21"/>
  <c r="C27"/>
  <c r="Z30"/>
  <c r="AI33"/>
  <c r="C39"/>
  <c r="Z42"/>
  <c r="AI45"/>
  <c r="B55"/>
  <c r="F51" s="1"/>
  <c r="N58"/>
  <c r="S58"/>
  <c r="X58"/>
  <c r="AC58"/>
  <c r="N59"/>
  <c r="S59"/>
  <c r="X59"/>
  <c r="AC59"/>
  <c r="B61"/>
  <c r="K51" s="1"/>
  <c r="V64"/>
  <c r="AF64"/>
  <c r="AE61" s="1"/>
  <c r="V65"/>
  <c r="AC72"/>
  <c r="AH72"/>
  <c r="AF76"/>
  <c r="AH82"/>
  <c r="AH83"/>
  <c r="F84"/>
  <c r="G84" s="1"/>
  <c r="B85"/>
  <c r="AE51" s="1"/>
  <c r="Z90"/>
  <c r="AA90" s="1"/>
  <c r="J93"/>
  <c r="J117" s="1"/>
  <c r="CG118"/>
  <c r="CD119"/>
  <c r="CH119"/>
  <c r="CC120"/>
  <c r="E61" s="1"/>
  <c r="CG120"/>
  <c r="CB121"/>
  <c r="CF121"/>
  <c r="CA122"/>
  <c r="CE122"/>
  <c r="CI122"/>
  <c r="CD123"/>
  <c r="CH123"/>
  <c r="CC124"/>
  <c r="E85" s="1"/>
  <c r="CG124"/>
  <c r="CB125"/>
  <c r="CF125"/>
  <c r="CA126"/>
  <c r="CE126"/>
  <c r="CI126"/>
  <c r="CD127"/>
  <c r="CH127"/>
  <c r="CC128"/>
  <c r="CG128"/>
  <c r="CB129"/>
  <c r="CF129"/>
  <c r="CA130"/>
  <c r="CE130"/>
  <c r="Z33"/>
  <c r="AI36"/>
  <c r="P76"/>
  <c r="P77"/>
  <c r="Q77" s="1"/>
  <c r="M93"/>
  <c r="M117" s="1"/>
  <c r="U93"/>
  <c r="U117" s="1"/>
  <c r="CD118"/>
  <c r="CC119"/>
  <c r="E55" s="1"/>
  <c r="CG119"/>
  <c r="CB120"/>
  <c r="CF120"/>
  <c r="CA121"/>
  <c r="CE121"/>
  <c r="CI121"/>
  <c r="CD122"/>
  <c r="CH122"/>
  <c r="CC123"/>
  <c r="E79" s="1"/>
  <c r="CG123"/>
  <c r="CB124"/>
  <c r="CF124"/>
  <c r="CA125"/>
  <c r="CE125"/>
  <c r="CI125"/>
  <c r="CD126"/>
  <c r="CH126"/>
  <c r="CC127"/>
  <c r="CG127"/>
  <c r="CB128"/>
  <c r="CF128"/>
  <c r="CA129"/>
  <c r="CE129"/>
  <c r="CI129"/>
  <c r="CD130"/>
  <c r="AI24"/>
  <c r="C21"/>
  <c r="Z24"/>
  <c r="AI27"/>
  <c r="Z36"/>
  <c r="S60"/>
  <c r="AC70"/>
  <c r="AH70"/>
  <c r="AC71"/>
  <c r="AH71"/>
  <c r="T76"/>
  <c r="CB119"/>
  <c r="CF119"/>
  <c r="CA120"/>
  <c r="CE120"/>
  <c r="CI120"/>
  <c r="CD121"/>
  <c r="CH121"/>
  <c r="CC122"/>
  <c r="E73" s="1"/>
  <c r="CG122"/>
  <c r="CB123"/>
  <c r="CF123"/>
  <c r="CA124"/>
  <c r="CE124"/>
  <c r="CI124"/>
  <c r="CD125"/>
  <c r="CH125"/>
  <c r="CC126"/>
  <c r="CG126"/>
  <c r="CB127"/>
  <c r="CF127"/>
  <c r="CA128"/>
  <c r="CE128"/>
  <c r="CI128"/>
  <c r="CD129"/>
  <c r="CH129"/>
  <c r="AE79" l="1"/>
  <c r="AE79" i="141"/>
  <c r="S76" i="139"/>
  <c r="Z56" i="144"/>
  <c r="AD58" s="1"/>
  <c r="Y67" i="142"/>
  <c r="Y67" i="143"/>
  <c r="O68" i="140"/>
  <c r="AI61" i="142"/>
  <c r="Y56" i="144"/>
  <c r="T56" i="140"/>
  <c r="Z55" i="143"/>
  <c r="AD67" i="142"/>
  <c r="AD67" i="143"/>
  <c r="U62" i="140"/>
  <c r="J56"/>
  <c r="Y56"/>
  <c r="L79"/>
  <c r="J61" i="141"/>
  <c r="X88"/>
  <c r="Y85" s="1"/>
  <c r="N83"/>
  <c r="L89"/>
  <c r="O73"/>
  <c r="K74" s="1"/>
  <c r="T85" i="143"/>
  <c r="J74" i="144"/>
  <c r="J68"/>
  <c r="I66"/>
  <c r="AI73" i="141"/>
  <c r="E74" i="144"/>
  <c r="E50"/>
  <c r="E68"/>
  <c r="E62"/>
  <c r="E56"/>
  <c r="G82" i="141"/>
  <c r="AI79"/>
  <c r="AE80" s="1"/>
  <c r="Z61" i="139"/>
  <c r="AE62" i="141"/>
  <c r="Q77"/>
  <c r="T74" i="140"/>
  <c r="AD62"/>
  <c r="Z50"/>
  <c r="U56"/>
  <c r="Y58" s="1"/>
  <c r="AD55" i="141"/>
  <c r="T85"/>
  <c r="S77"/>
  <c r="O73" i="142"/>
  <c r="AE79"/>
  <c r="AE80" s="1"/>
  <c r="G76"/>
  <c r="P55" i="143"/>
  <c r="Y85"/>
  <c r="Y61"/>
  <c r="F67"/>
  <c r="F68" s="1"/>
  <c r="T52" i="144"/>
  <c r="L84" i="141"/>
  <c r="Z56"/>
  <c r="AE73" i="139"/>
  <c r="T85"/>
  <c r="J74" i="140"/>
  <c r="J68"/>
  <c r="Y69" i="141"/>
  <c r="AD61"/>
  <c r="AD63" s="1"/>
  <c r="L82"/>
  <c r="K55" i="142"/>
  <c r="AM59" s="1"/>
  <c r="G77"/>
  <c r="K55" i="143"/>
  <c r="Z62" i="144"/>
  <c r="T68"/>
  <c r="Z51"/>
  <c r="U67" i="139"/>
  <c r="F67"/>
  <c r="AD56" i="140"/>
  <c r="O62"/>
  <c r="AD50"/>
  <c r="AD52" s="1"/>
  <c r="S73"/>
  <c r="T68" s="1"/>
  <c r="AE73" i="141"/>
  <c r="AE74" s="1"/>
  <c r="K55"/>
  <c r="AI67" i="142"/>
  <c r="AO71" s="1"/>
  <c r="AE61"/>
  <c r="AE62" s="1"/>
  <c r="T85"/>
  <c r="U67"/>
  <c r="Y69" s="1"/>
  <c r="Z56"/>
  <c r="S76" i="143"/>
  <c r="T73" s="1"/>
  <c r="AI61"/>
  <c r="AE62" s="1"/>
  <c r="K73"/>
  <c r="K74" s="1"/>
  <c r="AC90"/>
  <c r="Y62" i="144"/>
  <c r="Y64" s="1"/>
  <c r="S76" i="142"/>
  <c r="AJ60" i="144"/>
  <c r="P51"/>
  <c r="P56"/>
  <c r="P57" s="1"/>
  <c r="AD52"/>
  <c r="Z68"/>
  <c r="Z69" s="1"/>
  <c r="Q79"/>
  <c r="G73"/>
  <c r="L65"/>
  <c r="K62" s="1"/>
  <c r="K63" s="1"/>
  <c r="G71"/>
  <c r="X77"/>
  <c r="AJ72"/>
  <c r="U50"/>
  <c r="U56"/>
  <c r="U57" s="1"/>
  <c r="G79"/>
  <c r="X78"/>
  <c r="O74"/>
  <c r="AL56"/>
  <c r="L79"/>
  <c r="K74" s="1"/>
  <c r="G61"/>
  <c r="G65"/>
  <c r="AL62"/>
  <c r="AD62"/>
  <c r="AD64" s="1"/>
  <c r="Z57"/>
  <c r="AL74"/>
  <c r="Q71"/>
  <c r="K68"/>
  <c r="K69" s="1"/>
  <c r="G59"/>
  <c r="Q77"/>
  <c r="Y58"/>
  <c r="K50"/>
  <c r="U74"/>
  <c r="I65"/>
  <c r="J62" s="1"/>
  <c r="Y50"/>
  <c r="Y52" s="1"/>
  <c r="G66"/>
  <c r="G77"/>
  <c r="Q72"/>
  <c r="Q73"/>
  <c r="AL68"/>
  <c r="Q78"/>
  <c r="E79" i="143"/>
  <c r="E67"/>
  <c r="E73"/>
  <c r="E85"/>
  <c r="E61"/>
  <c r="E55"/>
  <c r="AI79"/>
  <c r="AI81" s="1"/>
  <c r="U61"/>
  <c r="O55"/>
  <c r="U67"/>
  <c r="L83"/>
  <c r="AP79"/>
  <c r="Q88"/>
  <c r="P85" s="1"/>
  <c r="P86" s="1"/>
  <c r="V88"/>
  <c r="L82"/>
  <c r="K79" s="1"/>
  <c r="I84"/>
  <c r="AP61"/>
  <c r="T55"/>
  <c r="T57" s="1"/>
  <c r="J79"/>
  <c r="Z67"/>
  <c r="V89"/>
  <c r="G83"/>
  <c r="L88"/>
  <c r="I66"/>
  <c r="J61" s="1"/>
  <c r="AA88"/>
  <c r="O75"/>
  <c r="F61"/>
  <c r="Y55"/>
  <c r="Y57" s="1"/>
  <c r="AD85"/>
  <c r="O79"/>
  <c r="AI73"/>
  <c r="AI75" s="1"/>
  <c r="AE67"/>
  <c r="AE68" s="1"/>
  <c r="AD61"/>
  <c r="AP85"/>
  <c r="I78"/>
  <c r="J73" s="1"/>
  <c r="AP73"/>
  <c r="Q82"/>
  <c r="P79" s="1"/>
  <c r="P80" s="1"/>
  <c r="L89"/>
  <c r="Q76"/>
  <c r="AD55"/>
  <c r="AD57" s="1"/>
  <c r="O85"/>
  <c r="AA89"/>
  <c r="Q78"/>
  <c r="G82"/>
  <c r="F73"/>
  <c r="E79" i="142"/>
  <c r="E67"/>
  <c r="E73"/>
  <c r="E85"/>
  <c r="E61"/>
  <c r="E55"/>
  <c r="Q76"/>
  <c r="P73" s="1"/>
  <c r="O55"/>
  <c r="K56" s="1"/>
  <c r="U68"/>
  <c r="G82"/>
  <c r="Q82"/>
  <c r="P79" s="1"/>
  <c r="P80" s="1"/>
  <c r="I78"/>
  <c r="J73" s="1"/>
  <c r="F67"/>
  <c r="Q88"/>
  <c r="P85" s="1"/>
  <c r="P86" s="1"/>
  <c r="I84"/>
  <c r="J79" s="1"/>
  <c r="AP61"/>
  <c r="T55"/>
  <c r="T57" s="1"/>
  <c r="Y85"/>
  <c r="Z67"/>
  <c r="Z68" s="1"/>
  <c r="Y61"/>
  <c r="L83"/>
  <c r="AP79"/>
  <c r="AC90"/>
  <c r="L82"/>
  <c r="F61"/>
  <c r="Y55"/>
  <c r="Y57" s="1"/>
  <c r="AD85"/>
  <c r="O79"/>
  <c r="AI73"/>
  <c r="AI75" s="1"/>
  <c r="AE67"/>
  <c r="AD61"/>
  <c r="AD63" s="1"/>
  <c r="L84"/>
  <c r="G83"/>
  <c r="L88"/>
  <c r="V90"/>
  <c r="AP73"/>
  <c r="L89"/>
  <c r="AA88"/>
  <c r="L90"/>
  <c r="AI81"/>
  <c r="U61"/>
  <c r="AD57"/>
  <c r="O85"/>
  <c r="T81"/>
  <c r="AI63"/>
  <c r="U56"/>
  <c r="V88"/>
  <c r="S77"/>
  <c r="T73" s="1"/>
  <c r="T75" s="1"/>
  <c r="AP85"/>
  <c r="AA89"/>
  <c r="L78"/>
  <c r="K73" s="1"/>
  <c r="I66"/>
  <c r="J61" s="1"/>
  <c r="F73"/>
  <c r="V89"/>
  <c r="O75" i="141"/>
  <c r="AI81"/>
  <c r="AP73"/>
  <c r="O55"/>
  <c r="AP79"/>
  <c r="Z67"/>
  <c r="Z68" s="1"/>
  <c r="Y61"/>
  <c r="Y63" s="1"/>
  <c r="V89"/>
  <c r="AA88"/>
  <c r="T73"/>
  <c r="Q88"/>
  <c r="P85" s="1"/>
  <c r="P86" s="1"/>
  <c r="F67"/>
  <c r="AA89"/>
  <c r="Q78"/>
  <c r="P73" s="1"/>
  <c r="G76"/>
  <c r="T55"/>
  <c r="AD85"/>
  <c r="J79"/>
  <c r="AE67"/>
  <c r="AE68" s="1"/>
  <c r="L83"/>
  <c r="J67"/>
  <c r="G83"/>
  <c r="F79" s="1"/>
  <c r="L88"/>
  <c r="K85" s="1"/>
  <c r="AP61"/>
  <c r="Z62"/>
  <c r="G65"/>
  <c r="E73"/>
  <c r="E79"/>
  <c r="E67"/>
  <c r="E85"/>
  <c r="E61"/>
  <c r="E55"/>
  <c r="AD57"/>
  <c r="K79"/>
  <c r="P55"/>
  <c r="P56" s="1"/>
  <c r="J73"/>
  <c r="Y55"/>
  <c r="Y57" s="1"/>
  <c r="N89"/>
  <c r="O85" s="1"/>
  <c r="O79"/>
  <c r="AI63"/>
  <c r="V88"/>
  <c r="P79"/>
  <c r="P80" s="1"/>
  <c r="AP85"/>
  <c r="G64"/>
  <c r="U68"/>
  <c r="G77"/>
  <c r="Y67" i="139"/>
  <c r="U68" s="1"/>
  <c r="AI79"/>
  <c r="AI81" s="1"/>
  <c r="O79"/>
  <c r="AI73"/>
  <c r="AE74" s="1"/>
  <c r="U61"/>
  <c r="Y61"/>
  <c r="AE62"/>
  <c r="K73"/>
  <c r="K74" s="1"/>
  <c r="Z63" i="140"/>
  <c r="L73"/>
  <c r="I66"/>
  <c r="J62" s="1"/>
  <c r="I65"/>
  <c r="P51"/>
  <c r="O50"/>
  <c r="U74"/>
  <c r="AD70"/>
  <c r="AD64"/>
  <c r="U57"/>
  <c r="G66"/>
  <c r="X78"/>
  <c r="T52"/>
  <c r="X77"/>
  <c r="AL56"/>
  <c r="K50"/>
  <c r="Z56"/>
  <c r="Z57" s="1"/>
  <c r="Y50"/>
  <c r="Q77"/>
  <c r="L65"/>
  <c r="K62" s="1"/>
  <c r="K63" s="1"/>
  <c r="AL74"/>
  <c r="Q71"/>
  <c r="K74"/>
  <c r="K75" s="1"/>
  <c r="G59"/>
  <c r="F56" s="1"/>
  <c r="J58" s="1"/>
  <c r="AJ60"/>
  <c r="E62"/>
  <c r="E74"/>
  <c r="E68"/>
  <c r="E56"/>
  <c r="E50"/>
  <c r="Q78"/>
  <c r="G77"/>
  <c r="F74" s="1"/>
  <c r="J76" s="1"/>
  <c r="Q72"/>
  <c r="AL68"/>
  <c r="G65"/>
  <c r="AL62"/>
  <c r="Y62"/>
  <c r="U50"/>
  <c r="P56"/>
  <c r="P57" s="1"/>
  <c r="K68"/>
  <c r="K69" s="1"/>
  <c r="Q79"/>
  <c r="Q73"/>
  <c r="G71"/>
  <c r="F68" s="1"/>
  <c r="J69" i="139"/>
  <c r="AD67"/>
  <c r="AI67"/>
  <c r="AI69" s="1"/>
  <c r="O55"/>
  <c r="K56" s="1"/>
  <c r="L82"/>
  <c r="AP73"/>
  <c r="AP61"/>
  <c r="G82"/>
  <c r="F79" s="1"/>
  <c r="AM59"/>
  <c r="F68"/>
  <c r="T55"/>
  <c r="T57" s="1"/>
  <c r="O85"/>
  <c r="Y63"/>
  <c r="F73"/>
  <c r="Q82"/>
  <c r="P79" s="1"/>
  <c r="P80" s="1"/>
  <c r="L83"/>
  <c r="F61"/>
  <c r="V88"/>
  <c r="AP79"/>
  <c r="Q76"/>
  <c r="P73" s="1"/>
  <c r="Y55"/>
  <c r="Y57" s="1"/>
  <c r="Z67"/>
  <c r="Z68" s="1"/>
  <c r="AD61"/>
  <c r="S77"/>
  <c r="L89"/>
  <c r="I66"/>
  <c r="J61" s="1"/>
  <c r="V89"/>
  <c r="S78"/>
  <c r="L88"/>
  <c r="K85" s="1"/>
  <c r="AA88"/>
  <c r="Z85" s="1"/>
  <c r="Q88"/>
  <c r="P85" s="1"/>
  <c r="AD55"/>
  <c r="AD57" s="1"/>
  <c r="AI75"/>
  <c r="AI63"/>
  <c r="I78"/>
  <c r="J73" s="1"/>
  <c r="I84"/>
  <c r="J79" s="1"/>
  <c r="AP85"/>
  <c r="AC90"/>
  <c r="AD85" s="1"/>
  <c r="AM59" i="143" l="1"/>
  <c r="AZ85" i="141"/>
  <c r="AJ72" i="140"/>
  <c r="Y69" i="143"/>
  <c r="U68"/>
  <c r="AJ67" s="1"/>
  <c r="AO71"/>
  <c r="O81"/>
  <c r="AE68" i="139"/>
  <c r="P86"/>
  <c r="AE68" i="142"/>
  <c r="AI63" i="143"/>
  <c r="AZ85" i="142"/>
  <c r="AZ73"/>
  <c r="AZ79"/>
  <c r="AV74" i="144"/>
  <c r="AZ85" i="143"/>
  <c r="AZ79"/>
  <c r="U85" i="141"/>
  <c r="U86" s="1"/>
  <c r="AI75"/>
  <c r="AZ79"/>
  <c r="AZ61"/>
  <c r="Z68" i="143"/>
  <c r="AZ67" i="142"/>
  <c r="AZ61"/>
  <c r="AZ55"/>
  <c r="AV62" i="144"/>
  <c r="AV68"/>
  <c r="AV56"/>
  <c r="AZ61" i="143"/>
  <c r="U62"/>
  <c r="AZ67"/>
  <c r="AZ55"/>
  <c r="AZ73"/>
  <c r="AZ55" i="141"/>
  <c r="AZ73"/>
  <c r="AZ67"/>
  <c r="P56" i="142"/>
  <c r="AV50" i="144"/>
  <c r="J69" i="143"/>
  <c r="T73" i="139"/>
  <c r="T75" s="1"/>
  <c r="F62" i="140"/>
  <c r="J64" s="1"/>
  <c r="O52"/>
  <c r="U62" i="139"/>
  <c r="Z85" i="142"/>
  <c r="Z86" s="1"/>
  <c r="F79" i="143"/>
  <c r="J81" s="1"/>
  <c r="Y63"/>
  <c r="F74" i="144"/>
  <c r="F75" s="1"/>
  <c r="U51" i="140"/>
  <c r="U62" i="142"/>
  <c r="U63" i="144"/>
  <c r="F56"/>
  <c r="AH60" s="1"/>
  <c r="F62"/>
  <c r="J64" s="1"/>
  <c r="AD69" i="141"/>
  <c r="Z85"/>
  <c r="AD87" s="1"/>
  <c r="K79" i="142"/>
  <c r="O81" s="1"/>
  <c r="Z63" i="144"/>
  <c r="AU55" i="141"/>
  <c r="K85" i="142"/>
  <c r="O87" s="1"/>
  <c r="K80" i="141"/>
  <c r="F73"/>
  <c r="F74" s="1"/>
  <c r="AJ73" s="1"/>
  <c r="T81"/>
  <c r="F68" i="144"/>
  <c r="J70" s="1"/>
  <c r="K79" i="139"/>
  <c r="K80" s="1"/>
  <c r="Y74" i="140"/>
  <c r="Y76" s="1"/>
  <c r="U85" i="142"/>
  <c r="U86" s="1"/>
  <c r="AD69"/>
  <c r="AU55" i="143"/>
  <c r="Z51" i="140"/>
  <c r="T87" i="141"/>
  <c r="K75" i="144"/>
  <c r="Y69" i="139"/>
  <c r="P74" i="141"/>
  <c r="AJ66" i="144"/>
  <c r="P74"/>
  <c r="AJ54"/>
  <c r="T58"/>
  <c r="AH66"/>
  <c r="P68"/>
  <c r="AD70"/>
  <c r="AH54"/>
  <c r="K51"/>
  <c r="AQ50"/>
  <c r="Y74"/>
  <c r="Y76" s="1"/>
  <c r="O64"/>
  <c r="O70"/>
  <c r="AQ56"/>
  <c r="O52"/>
  <c r="AG50" s="1"/>
  <c r="O76"/>
  <c r="U51"/>
  <c r="J58"/>
  <c r="AG56" s="1"/>
  <c r="J63" i="143"/>
  <c r="AO65"/>
  <c r="F74"/>
  <c r="J75"/>
  <c r="AO77"/>
  <c r="P73"/>
  <c r="AE74"/>
  <c r="Z85"/>
  <c r="Z86" s="1"/>
  <c r="AD69"/>
  <c r="AE80"/>
  <c r="AO83"/>
  <c r="P56"/>
  <c r="U85"/>
  <c r="Z56"/>
  <c r="AO89"/>
  <c r="AD63"/>
  <c r="Z62"/>
  <c r="AU61"/>
  <c r="AM65"/>
  <c r="F62"/>
  <c r="O57"/>
  <c r="AL55" s="1"/>
  <c r="AO59"/>
  <c r="AM55" s="1"/>
  <c r="BD55" s="1"/>
  <c r="K85"/>
  <c r="O87" s="1"/>
  <c r="AI69"/>
  <c r="AU67"/>
  <c r="K80"/>
  <c r="AU79"/>
  <c r="T81"/>
  <c r="U56"/>
  <c r="AM71"/>
  <c r="AV67" s="1"/>
  <c r="T87"/>
  <c r="K56"/>
  <c r="K74" i="142"/>
  <c r="O75"/>
  <c r="J63"/>
  <c r="AO65"/>
  <c r="K80"/>
  <c r="AJ55"/>
  <c r="T87"/>
  <c r="AU73"/>
  <c r="AM77"/>
  <c r="F74"/>
  <c r="AU61"/>
  <c r="AM65"/>
  <c r="AV61" s="1"/>
  <c r="F62"/>
  <c r="AO83"/>
  <c r="J75"/>
  <c r="AO77"/>
  <c r="AU55"/>
  <c r="AI69"/>
  <c r="AO89"/>
  <c r="Z62"/>
  <c r="AE74"/>
  <c r="P74"/>
  <c r="AU67"/>
  <c r="AM71"/>
  <c r="AV67" s="1"/>
  <c r="F68"/>
  <c r="O57"/>
  <c r="AL55" s="1"/>
  <c r="AO59"/>
  <c r="AM55" s="1"/>
  <c r="BD55" s="1"/>
  <c r="AD87"/>
  <c r="Y63"/>
  <c r="F79"/>
  <c r="J69"/>
  <c r="AO89" i="141"/>
  <c r="O87"/>
  <c r="AM83"/>
  <c r="F80"/>
  <c r="AJ79" s="1"/>
  <c r="AU79"/>
  <c r="AU67"/>
  <c r="AM71"/>
  <c r="F68"/>
  <c r="AJ67" s="1"/>
  <c r="T57"/>
  <c r="Z86"/>
  <c r="AI69"/>
  <c r="AM89"/>
  <c r="K86"/>
  <c r="AU85"/>
  <c r="J75"/>
  <c r="AO77"/>
  <c r="J69"/>
  <c r="AL67" s="1"/>
  <c r="AO71"/>
  <c r="Y87"/>
  <c r="O81"/>
  <c r="T75"/>
  <c r="U62"/>
  <c r="AO65"/>
  <c r="AM59"/>
  <c r="AM77"/>
  <c r="AO83"/>
  <c r="J81"/>
  <c r="AO59"/>
  <c r="AM55" s="1"/>
  <c r="BD55" s="1"/>
  <c r="O57"/>
  <c r="F61"/>
  <c r="U56"/>
  <c r="K56"/>
  <c r="AE80" i="139"/>
  <c r="AD87"/>
  <c r="AZ85"/>
  <c r="U85"/>
  <c r="U86" s="1"/>
  <c r="O75"/>
  <c r="AZ55"/>
  <c r="AJ78" i="140"/>
  <c r="O64"/>
  <c r="AV62"/>
  <c r="AV68"/>
  <c r="AV74"/>
  <c r="O70"/>
  <c r="AH66"/>
  <c r="P68"/>
  <c r="AQ68" s="1"/>
  <c r="Y52"/>
  <c r="AG50" s="1"/>
  <c r="AD58"/>
  <c r="F69"/>
  <c r="F75"/>
  <c r="AH54"/>
  <c r="K51"/>
  <c r="AQ50"/>
  <c r="AV56"/>
  <c r="AV50"/>
  <c r="P74"/>
  <c r="AH78" s="1"/>
  <c r="AJ54"/>
  <c r="O76"/>
  <c r="Y64"/>
  <c r="U63"/>
  <c r="AQ56"/>
  <c r="AH60"/>
  <c r="AR56" s="1"/>
  <c r="F57"/>
  <c r="AE56" s="1"/>
  <c r="J70"/>
  <c r="U75"/>
  <c r="AJ66"/>
  <c r="T58"/>
  <c r="J81" i="139"/>
  <c r="AO83"/>
  <c r="J63"/>
  <c r="AO65"/>
  <c r="T87"/>
  <c r="P56"/>
  <c r="T81"/>
  <c r="AZ79"/>
  <c r="AM71"/>
  <c r="AD69"/>
  <c r="AL67" s="1"/>
  <c r="U56"/>
  <c r="K86"/>
  <c r="AU61"/>
  <c r="AM65"/>
  <c r="F62"/>
  <c r="P74"/>
  <c r="AJ67"/>
  <c r="AZ67"/>
  <c r="Z56"/>
  <c r="AD63"/>
  <c r="Z62"/>
  <c r="AU73"/>
  <c r="AM77"/>
  <c r="F74"/>
  <c r="AJ73" s="1"/>
  <c r="O57"/>
  <c r="AL55" s="1"/>
  <c r="AO59"/>
  <c r="AM55" s="1"/>
  <c r="BD55" s="1"/>
  <c r="AU55"/>
  <c r="AZ61"/>
  <c r="J75"/>
  <c r="AL73" s="1"/>
  <c r="AO77"/>
  <c r="O87"/>
  <c r="AO89"/>
  <c r="AM83"/>
  <c r="AV79" s="1"/>
  <c r="F80"/>
  <c r="AU79"/>
  <c r="Z86"/>
  <c r="Y87"/>
  <c r="AU67"/>
  <c r="AZ73"/>
  <c r="AO71"/>
  <c r="AJ79" l="1"/>
  <c r="O81"/>
  <c r="AL79" i="141"/>
  <c r="AH62" i="140"/>
  <c r="AZ62" s="1"/>
  <c r="AJ67" i="142"/>
  <c r="AJ55" i="141"/>
  <c r="AU73"/>
  <c r="F63" i="140"/>
  <c r="AQ62"/>
  <c r="F63" i="144"/>
  <c r="AE62" s="1"/>
  <c r="AQ62"/>
  <c r="AM83" i="143"/>
  <c r="AV79" s="1"/>
  <c r="AT79" s="1"/>
  <c r="F80"/>
  <c r="AM89" i="142"/>
  <c r="AV85" s="1"/>
  <c r="Y87"/>
  <c r="AM85"/>
  <c r="BD85" s="1"/>
  <c r="AJ85" i="141"/>
  <c r="AM85"/>
  <c r="BD85" s="1"/>
  <c r="AE50" i="140"/>
  <c r="AO50" s="1"/>
  <c r="J76" i="144"/>
  <c r="AM73" i="142"/>
  <c r="BD73" s="1"/>
  <c r="AM61"/>
  <c r="BD61" s="1"/>
  <c r="AM79" i="141"/>
  <c r="BD79" s="1"/>
  <c r="AM67"/>
  <c r="BD67" s="1"/>
  <c r="AM67" i="139"/>
  <c r="BD67" s="1"/>
  <c r="AH62" i="144"/>
  <c r="AZ62" s="1"/>
  <c r="AM61" i="143"/>
  <c r="BD61" s="1"/>
  <c r="AV61"/>
  <c r="AT61" s="1"/>
  <c r="AM73" i="141"/>
  <c r="BD73" s="1"/>
  <c r="AH50" i="144"/>
  <c r="AZ50" s="1"/>
  <c r="F57"/>
  <c r="AE56" s="1"/>
  <c r="AO56" s="1"/>
  <c r="AR56"/>
  <c r="AP56" s="1"/>
  <c r="AH56"/>
  <c r="AZ56" s="1"/>
  <c r="AL67" i="143"/>
  <c r="AS67" s="1"/>
  <c r="AG62" i="140"/>
  <c r="AV55" i="141"/>
  <c r="AT55" s="1"/>
  <c r="AR50" i="144"/>
  <c r="AP50" s="1"/>
  <c r="AR62"/>
  <c r="AP62" s="1"/>
  <c r="AL73" i="142"/>
  <c r="AV55" i="143"/>
  <c r="AT55" s="1"/>
  <c r="AD87"/>
  <c r="AG56" i="140"/>
  <c r="AU85" i="142"/>
  <c r="AT85" s="1"/>
  <c r="K86"/>
  <c r="AJ85" s="1"/>
  <c r="AJ61"/>
  <c r="F69" i="144"/>
  <c r="AL67" i="142"/>
  <c r="AJ55" i="143"/>
  <c r="AS55" s="1"/>
  <c r="AJ61"/>
  <c r="AQ74" i="144"/>
  <c r="AV73" i="141"/>
  <c r="AT73" s="1"/>
  <c r="P69" i="144"/>
  <c r="T70"/>
  <c r="AG68" s="1"/>
  <c r="AE50"/>
  <c r="AJ78"/>
  <c r="U75"/>
  <c r="AQ68"/>
  <c r="AG62"/>
  <c r="AO62" s="1"/>
  <c r="P75"/>
  <c r="T76"/>
  <c r="AH72"/>
  <c r="AH78"/>
  <c r="P74" i="143"/>
  <c r="AJ73" s="1"/>
  <c r="T75"/>
  <c r="AL73" s="1"/>
  <c r="AM77"/>
  <c r="AV73" s="1"/>
  <c r="AJ79"/>
  <c r="AT67"/>
  <c r="AM67"/>
  <c r="BD67" s="1"/>
  <c r="AL61"/>
  <c r="U86"/>
  <c r="Y87"/>
  <c r="AL85" s="1"/>
  <c r="AL79"/>
  <c r="AM89"/>
  <c r="AV85" s="1"/>
  <c r="K86"/>
  <c r="AU85"/>
  <c r="AU73"/>
  <c r="AV55" i="142"/>
  <c r="AT55" s="1"/>
  <c r="AT61"/>
  <c r="AM67"/>
  <c r="BD67" s="1"/>
  <c r="AM83"/>
  <c r="AV79" s="1"/>
  <c r="F80"/>
  <c r="AJ79" s="1"/>
  <c r="AU79"/>
  <c r="AT67"/>
  <c r="AL85"/>
  <c r="AS55"/>
  <c r="AV73"/>
  <c r="AT73" s="1"/>
  <c r="AL61"/>
  <c r="J81"/>
  <c r="AL79" s="1"/>
  <c r="AJ73"/>
  <c r="AM65" i="141"/>
  <c r="AV61" s="1"/>
  <c r="F62"/>
  <c r="AJ61" s="1"/>
  <c r="AU61"/>
  <c r="J63"/>
  <c r="AL61" s="1"/>
  <c r="AL85"/>
  <c r="AS85" s="1"/>
  <c r="AL55"/>
  <c r="AS55" s="1"/>
  <c r="AL73"/>
  <c r="AS73" s="1"/>
  <c r="AV67"/>
  <c r="AT67" s="1"/>
  <c r="AV79"/>
  <c r="AT79" s="1"/>
  <c r="AS67"/>
  <c r="AS79"/>
  <c r="AV85"/>
  <c r="AT85" s="1"/>
  <c r="AV61" i="139"/>
  <c r="AT61" s="1"/>
  <c r="AJ85"/>
  <c r="AV55"/>
  <c r="AL61"/>
  <c r="AJ61"/>
  <c r="AM89"/>
  <c r="AM85" s="1"/>
  <c r="BD85" s="1"/>
  <c r="AV73"/>
  <c r="AU85"/>
  <c r="AJ55"/>
  <c r="AH72" i="140"/>
  <c r="AR68" s="1"/>
  <c r="AP68" s="1"/>
  <c r="AR50"/>
  <c r="AP50" s="1"/>
  <c r="AR74"/>
  <c r="AH74"/>
  <c r="AZ74" s="1"/>
  <c r="AP56"/>
  <c r="AH50"/>
  <c r="AZ50" s="1"/>
  <c r="AH56"/>
  <c r="AZ56" s="1"/>
  <c r="P69"/>
  <c r="AE68" s="1"/>
  <c r="T70"/>
  <c r="AG68" s="1"/>
  <c r="AH68"/>
  <c r="AZ68" s="1"/>
  <c r="AO56"/>
  <c r="AR62"/>
  <c r="P75"/>
  <c r="AE74" s="1"/>
  <c r="T76"/>
  <c r="AG74" s="1"/>
  <c r="AQ74"/>
  <c r="AE62"/>
  <c r="AL79" i="139"/>
  <c r="AS79" s="1"/>
  <c r="AS73"/>
  <c r="AM73"/>
  <c r="BD73" s="1"/>
  <c r="AT55"/>
  <c r="AM61"/>
  <c r="BD61" s="1"/>
  <c r="AM79"/>
  <c r="BD79" s="1"/>
  <c r="AS67"/>
  <c r="AT79"/>
  <c r="AL85"/>
  <c r="AT73"/>
  <c r="AV67"/>
  <c r="AT67" s="1"/>
  <c r="AS61" i="142" l="1"/>
  <c r="AM79" i="143"/>
  <c r="BD79" s="1"/>
  <c r="AS67" i="142"/>
  <c r="AX73" i="141"/>
  <c r="BA73" s="1"/>
  <c r="AP62" i="140"/>
  <c r="AM61" i="141"/>
  <c r="BD61" s="1"/>
  <c r="AY73" s="1"/>
  <c r="BB73" s="1"/>
  <c r="AE74" i="144"/>
  <c r="AS85" i="142"/>
  <c r="AM85" i="143"/>
  <c r="BD85" s="1"/>
  <c r="AM79" i="142"/>
  <c r="BD79" s="1"/>
  <c r="AV85" i="139"/>
  <c r="AT85" s="1"/>
  <c r="AP74" i="140"/>
  <c r="AG74" i="144"/>
  <c r="AH74"/>
  <c r="AZ74" s="1"/>
  <c r="AE68"/>
  <c r="AO68" s="1"/>
  <c r="AR68"/>
  <c r="AP68" s="1"/>
  <c r="AH68"/>
  <c r="AZ68" s="1"/>
  <c r="AM73" i="143"/>
  <c r="BD73" s="1"/>
  <c r="AY67" s="1"/>
  <c r="BB67" s="1"/>
  <c r="AS61"/>
  <c r="AX55" i="139"/>
  <c r="BA55" s="1"/>
  <c r="AS85"/>
  <c r="AY73" i="143"/>
  <c r="BB73" s="1"/>
  <c r="AJ85"/>
  <c r="AX61" s="1"/>
  <c r="BA61" s="1"/>
  <c r="AT73"/>
  <c r="AX67" i="141"/>
  <c r="BA67" s="1"/>
  <c r="AX61" i="142"/>
  <c r="BA61" s="1"/>
  <c r="AR74" i="144"/>
  <c r="AP74" s="1"/>
  <c r="AX79" i="141"/>
  <c r="BA79" s="1"/>
  <c r="AX85"/>
  <c r="BA85" s="1"/>
  <c r="AX55"/>
  <c r="BA55" s="1"/>
  <c r="AO50" i="144"/>
  <c r="AY85" i="143"/>
  <c r="BB85" s="1"/>
  <c r="AS73"/>
  <c r="AS79"/>
  <c r="AT85"/>
  <c r="AX67" i="142"/>
  <c r="BA67" s="1"/>
  <c r="AX73"/>
  <c r="BA73" s="1"/>
  <c r="AS73"/>
  <c r="AX79"/>
  <c r="BA79" s="1"/>
  <c r="AS79"/>
  <c r="AX85"/>
  <c r="BA85" s="1"/>
  <c r="AX55"/>
  <c r="BA55" s="1"/>
  <c r="AT79"/>
  <c r="AX61" i="141"/>
  <c r="BA61" s="1"/>
  <c r="AS61"/>
  <c r="AS93" s="1"/>
  <c r="AT61"/>
  <c r="AS61" i="139"/>
  <c r="AX67"/>
  <c r="BA67" s="1"/>
  <c r="AY85"/>
  <c r="BB85" s="1"/>
  <c r="AX73"/>
  <c r="BA73" s="1"/>
  <c r="AS55"/>
  <c r="AX79"/>
  <c r="BA79" s="1"/>
  <c r="AX61"/>
  <c r="BA61" s="1"/>
  <c r="AY61"/>
  <c r="BB61" s="1"/>
  <c r="AX85"/>
  <c r="BA85" s="1"/>
  <c r="BC85" s="1"/>
  <c r="AU56" i="140"/>
  <c r="AX56" s="1"/>
  <c r="AT50"/>
  <c r="AW50" s="1"/>
  <c r="AU62"/>
  <c r="AX62" s="1"/>
  <c r="AU68"/>
  <c r="AX68" s="1"/>
  <c r="AU50"/>
  <c r="AX50" s="1"/>
  <c r="AU74"/>
  <c r="AX74" s="1"/>
  <c r="AT62"/>
  <c r="AW62" s="1"/>
  <c r="AY62" s="1"/>
  <c r="AO62"/>
  <c r="AT68"/>
  <c r="AW68" s="1"/>
  <c r="AO68"/>
  <c r="AT56"/>
  <c r="AW56" s="1"/>
  <c r="AT74"/>
  <c r="AW74" s="1"/>
  <c r="AO74"/>
  <c r="AY73" i="139"/>
  <c r="BB73" s="1"/>
  <c r="AY67"/>
  <c r="BB67" s="1"/>
  <c r="AY79"/>
  <c r="BB79" s="1"/>
  <c r="AY55"/>
  <c r="BB55" s="1"/>
  <c r="BC73" i="141" l="1"/>
  <c r="AY79" i="143"/>
  <c r="BB79" s="1"/>
  <c r="AS93" i="142"/>
  <c r="AY55" i="141"/>
  <c r="BB55" s="1"/>
  <c r="BC55" s="1"/>
  <c r="AY85"/>
  <c r="BB85" s="1"/>
  <c r="BC85" s="1"/>
  <c r="AY79"/>
  <c r="BB79" s="1"/>
  <c r="BC79" s="1"/>
  <c r="AY61"/>
  <c r="BB61" s="1"/>
  <c r="AY67"/>
  <c r="BB67" s="1"/>
  <c r="BC67" s="1"/>
  <c r="AO74" i="144"/>
  <c r="AU56"/>
  <c r="AX56" s="1"/>
  <c r="AY68" i="140"/>
  <c r="BC55" i="139"/>
  <c r="BC61" i="141"/>
  <c r="AQ61" s="1"/>
  <c r="AX55" i="143"/>
  <c r="BA55" s="1"/>
  <c r="AS85"/>
  <c r="AX79"/>
  <c r="BA79" s="1"/>
  <c r="BC79" s="1"/>
  <c r="AX73"/>
  <c r="BA73" s="1"/>
  <c r="BC73" s="1"/>
  <c r="AX85"/>
  <c r="BA85" s="1"/>
  <c r="BC85" s="1"/>
  <c r="AY55"/>
  <c r="BB55" s="1"/>
  <c r="AY61"/>
  <c r="BB61" s="1"/>
  <c r="BC61" s="1"/>
  <c r="AY55" i="142"/>
  <c r="BB55" s="1"/>
  <c r="BC55" s="1"/>
  <c r="AY85"/>
  <c r="BB85" s="1"/>
  <c r="BC85" s="1"/>
  <c r="AY61"/>
  <c r="BB61" s="1"/>
  <c r="BC61" s="1"/>
  <c r="AY73"/>
  <c r="BB73" s="1"/>
  <c r="BC73" s="1"/>
  <c r="AY79"/>
  <c r="BB79" s="1"/>
  <c r="BC79" s="1"/>
  <c r="AY67"/>
  <c r="BB67" s="1"/>
  <c r="BC67" s="1"/>
  <c r="BC79" i="139"/>
  <c r="BC73"/>
  <c r="AU74" i="144"/>
  <c r="AX74" s="1"/>
  <c r="AU50"/>
  <c r="AX50" s="1"/>
  <c r="AT56"/>
  <c r="AW56" s="1"/>
  <c r="AY56" s="1"/>
  <c r="AT68"/>
  <c r="AW68" s="1"/>
  <c r="AT50"/>
  <c r="AW50" s="1"/>
  <c r="AT74"/>
  <c r="AW74" s="1"/>
  <c r="AU62"/>
  <c r="AX62" s="1"/>
  <c r="AT62"/>
  <c r="AW62" s="1"/>
  <c r="AU68"/>
  <c r="AX68" s="1"/>
  <c r="AS93" i="139"/>
  <c r="AX67" i="143"/>
  <c r="BA67" s="1"/>
  <c r="BC67" s="1"/>
  <c r="AS93"/>
  <c r="AO88" i="144"/>
  <c r="AQ73" i="141"/>
  <c r="AQ85"/>
  <c r="AQ55"/>
  <c r="BC61" i="139"/>
  <c r="BC67"/>
  <c r="AY56" i="140"/>
  <c r="AO88"/>
  <c r="AY50"/>
  <c r="AY74"/>
  <c r="AQ85" i="139" l="1"/>
  <c r="AQ85" i="142"/>
  <c r="AQ73"/>
  <c r="AQ67" i="141"/>
  <c r="AQ79"/>
  <c r="AQ67" i="142"/>
  <c r="AQ79"/>
  <c r="AM62" i="140"/>
  <c r="AQ61" i="142"/>
  <c r="AQ55"/>
  <c r="AQ73" i="139"/>
  <c r="AQ67"/>
  <c r="AQ79"/>
  <c r="AQ61"/>
  <c r="AQ55"/>
  <c r="AY50" i="144"/>
  <c r="BC55" i="143"/>
  <c r="AQ79" s="1"/>
  <c r="AY74" i="144"/>
  <c r="AY62"/>
  <c r="AY68"/>
  <c r="AM56" s="1"/>
  <c r="AQ67" i="143"/>
  <c r="AQ61"/>
  <c r="AQ55"/>
  <c r="AQ73"/>
  <c r="AM68" i="140"/>
  <c r="AM50"/>
  <c r="AM56"/>
  <c r="AM74"/>
  <c r="AQ85" i="143" l="1"/>
  <c r="AM74" i="144"/>
  <c r="AM68"/>
  <c r="AM50"/>
  <c r="AM62"/>
  <c r="P6" i="138"/>
  <c r="P5"/>
  <c r="C6"/>
  <c r="C5"/>
  <c r="P6" i="136"/>
  <c r="P5"/>
  <c r="C6"/>
  <c r="C5"/>
  <c r="P6" i="135"/>
  <c r="P5"/>
  <c r="C6"/>
  <c r="C5"/>
  <c r="CB106" i="138" l="1"/>
  <c r="CE120" s="1"/>
  <c r="N69"/>
  <c r="N105" s="1"/>
  <c r="L69"/>
  <c r="L105" s="1"/>
  <c r="I69"/>
  <c r="I105" s="1"/>
  <c r="G69"/>
  <c r="G105" s="1"/>
  <c r="R61"/>
  <c r="M61"/>
  <c r="H61"/>
  <c r="Y60"/>
  <c r="P66" s="1"/>
  <c r="U60"/>
  <c r="V60" s="1"/>
  <c r="Y59"/>
  <c r="P65" s="1"/>
  <c r="U59"/>
  <c r="T65" s="1"/>
  <c r="Y58"/>
  <c r="P64" s="1"/>
  <c r="Q64" s="1"/>
  <c r="U58"/>
  <c r="T64" s="1"/>
  <c r="M55"/>
  <c r="H55"/>
  <c r="BV54"/>
  <c r="BQ54"/>
  <c r="BI54"/>
  <c r="BD54"/>
  <c r="Y54"/>
  <c r="K66" s="1"/>
  <c r="U54"/>
  <c r="O66" s="1"/>
  <c r="T54"/>
  <c r="K60" s="1"/>
  <c r="P54"/>
  <c r="O60" s="1"/>
  <c r="BV53"/>
  <c r="BQ53"/>
  <c r="BI53"/>
  <c r="BH53"/>
  <c r="BD53"/>
  <c r="Y53"/>
  <c r="U53"/>
  <c r="T53"/>
  <c r="P53"/>
  <c r="BV52"/>
  <c r="BQ52"/>
  <c r="BI52"/>
  <c r="BD52"/>
  <c r="Y52"/>
  <c r="U52"/>
  <c r="T52"/>
  <c r="P52"/>
  <c r="H49"/>
  <c r="Y48"/>
  <c r="F66" s="1"/>
  <c r="U48"/>
  <c r="T48"/>
  <c r="F60" s="1"/>
  <c r="P48"/>
  <c r="O48"/>
  <c r="F54" s="1"/>
  <c r="K48"/>
  <c r="Y47"/>
  <c r="F65" s="1"/>
  <c r="U47"/>
  <c r="J65" s="1"/>
  <c r="T47"/>
  <c r="F59" s="1"/>
  <c r="P47"/>
  <c r="J59" s="1"/>
  <c r="O47"/>
  <c r="F53" s="1"/>
  <c r="K47"/>
  <c r="J53" s="1"/>
  <c r="Y46"/>
  <c r="F64" s="1"/>
  <c r="U46"/>
  <c r="T46"/>
  <c r="F58" s="1"/>
  <c r="P46"/>
  <c r="O46"/>
  <c r="F52" s="1"/>
  <c r="K46"/>
  <c r="J52" s="1"/>
  <c r="B43"/>
  <c r="AH43" s="1"/>
  <c r="S28"/>
  <c r="Q28"/>
  <c r="S27"/>
  <c r="Q27"/>
  <c r="S26"/>
  <c r="W26" s="1"/>
  <c r="Q26"/>
  <c r="C26"/>
  <c r="S25"/>
  <c r="Q25"/>
  <c r="S24"/>
  <c r="Q24"/>
  <c r="S23"/>
  <c r="W23" s="1"/>
  <c r="Q23"/>
  <c r="K23" s="1"/>
  <c r="S22"/>
  <c r="Q22"/>
  <c r="S21"/>
  <c r="Q21"/>
  <c r="Z20"/>
  <c r="S20"/>
  <c r="Q20"/>
  <c r="K20" s="1"/>
  <c r="S19"/>
  <c r="Q19"/>
  <c r="S18"/>
  <c r="Q18"/>
  <c r="S17"/>
  <c r="Q17"/>
  <c r="C17"/>
  <c r="S16"/>
  <c r="Q16"/>
  <c r="S15"/>
  <c r="Q15"/>
  <c r="S14"/>
  <c r="Q14"/>
  <c r="V13"/>
  <c r="S13"/>
  <c r="Q13"/>
  <c r="V12"/>
  <c r="S12"/>
  <c r="Q12"/>
  <c r="AL11"/>
  <c r="Z11"/>
  <c r="S11"/>
  <c r="Q11"/>
  <c r="K11" s="1"/>
  <c r="B61"/>
  <c r="AE20"/>
  <c r="Z17"/>
  <c r="C20"/>
  <c r="A43"/>
  <c r="CG120" i="136"/>
  <c r="CJ119"/>
  <c r="CH119"/>
  <c r="CF119"/>
  <c r="CI118"/>
  <c r="CG118"/>
  <c r="CC118"/>
  <c r="CH117"/>
  <c r="CD117"/>
  <c r="CB117"/>
  <c r="CE116"/>
  <c r="CC116"/>
  <c r="CJ115"/>
  <c r="CD115"/>
  <c r="CB115"/>
  <c r="CG113"/>
  <c r="CC113"/>
  <c r="CH112"/>
  <c r="CF112"/>
  <c r="CI111"/>
  <c r="CG111"/>
  <c r="CE111"/>
  <c r="CH109"/>
  <c r="CF109"/>
  <c r="CB109"/>
  <c r="CG108"/>
  <c r="CC108"/>
  <c r="CJ107"/>
  <c r="CD107"/>
  <c r="CB107"/>
  <c r="CE106"/>
  <c r="CB106"/>
  <c r="CD120" s="1"/>
  <c r="CB105"/>
  <c r="E43" s="1"/>
  <c r="N69"/>
  <c r="N105" s="1"/>
  <c r="L69"/>
  <c r="L105" s="1"/>
  <c r="I69"/>
  <c r="I105" s="1"/>
  <c r="G69"/>
  <c r="G105" s="1"/>
  <c r="R61"/>
  <c r="M61"/>
  <c r="H61"/>
  <c r="Y60"/>
  <c r="P66" s="1"/>
  <c r="U60"/>
  <c r="T66" s="1"/>
  <c r="Y59"/>
  <c r="P65" s="1"/>
  <c r="U59"/>
  <c r="Y58"/>
  <c r="P64" s="1"/>
  <c r="U58"/>
  <c r="M55"/>
  <c r="H55"/>
  <c r="BV54"/>
  <c r="BQ54"/>
  <c r="BI54"/>
  <c r="BH54" s="1"/>
  <c r="BD54"/>
  <c r="Y54"/>
  <c r="U54"/>
  <c r="O66" s="1"/>
  <c r="T54"/>
  <c r="P54"/>
  <c r="O60" s="1"/>
  <c r="BV53"/>
  <c r="BQ53"/>
  <c r="BI53"/>
  <c r="BH53" s="1"/>
  <c r="BD53"/>
  <c r="Y53"/>
  <c r="U53"/>
  <c r="O65" s="1"/>
  <c r="T53"/>
  <c r="P53"/>
  <c r="O59" s="1"/>
  <c r="BV52"/>
  <c r="BQ52"/>
  <c r="BI52"/>
  <c r="BE52"/>
  <c r="BD52"/>
  <c r="Y52"/>
  <c r="U52"/>
  <c r="T52"/>
  <c r="S52" s="1"/>
  <c r="P52"/>
  <c r="H49"/>
  <c r="Y48"/>
  <c r="F66" s="1"/>
  <c r="U48"/>
  <c r="J66" s="1"/>
  <c r="I66" s="1"/>
  <c r="T48"/>
  <c r="F60" s="1"/>
  <c r="P48"/>
  <c r="J60" s="1"/>
  <c r="I60" s="1"/>
  <c r="O48"/>
  <c r="F54" s="1"/>
  <c r="K48"/>
  <c r="J54" s="1"/>
  <c r="I54" s="1"/>
  <c r="Y47"/>
  <c r="U47"/>
  <c r="J65" s="1"/>
  <c r="T47"/>
  <c r="P47"/>
  <c r="J59" s="1"/>
  <c r="O47"/>
  <c r="F53" s="1"/>
  <c r="K47"/>
  <c r="J53" s="1"/>
  <c r="Y46"/>
  <c r="U46"/>
  <c r="K69" s="1"/>
  <c r="K105" s="1"/>
  <c r="T46"/>
  <c r="P46"/>
  <c r="O46"/>
  <c r="F52" s="1"/>
  <c r="K46"/>
  <c r="AF43" s="1"/>
  <c r="S28"/>
  <c r="Q28"/>
  <c r="S27"/>
  <c r="Q27"/>
  <c r="S26"/>
  <c r="Q26"/>
  <c r="S25"/>
  <c r="Q25"/>
  <c r="S24"/>
  <c r="Q24"/>
  <c r="S23"/>
  <c r="Q23"/>
  <c r="S22"/>
  <c r="Q22"/>
  <c r="S21"/>
  <c r="Q21"/>
  <c r="S20"/>
  <c r="W20" s="1"/>
  <c r="Q20"/>
  <c r="S19"/>
  <c r="Q19"/>
  <c r="S18"/>
  <c r="Q18"/>
  <c r="S17"/>
  <c r="Q17"/>
  <c r="K17" s="1"/>
  <c r="S16"/>
  <c r="Q16"/>
  <c r="S15"/>
  <c r="Q15"/>
  <c r="S14"/>
  <c r="Q14"/>
  <c r="K14" s="1"/>
  <c r="C14"/>
  <c r="V13"/>
  <c r="S13"/>
  <c r="Q13"/>
  <c r="V12"/>
  <c r="S12"/>
  <c r="Q12"/>
  <c r="AL11"/>
  <c r="AE11"/>
  <c r="S11"/>
  <c r="Q11"/>
  <c r="K11" s="1"/>
  <c r="Z20"/>
  <c r="B49"/>
  <c r="AE23"/>
  <c r="B43"/>
  <c r="A43"/>
  <c r="CB106" i="135"/>
  <c r="CD120" s="1"/>
  <c r="CB105"/>
  <c r="N105"/>
  <c r="N69"/>
  <c r="L69"/>
  <c r="L105" s="1"/>
  <c r="I69"/>
  <c r="I105" s="1"/>
  <c r="G69"/>
  <c r="G105" s="1"/>
  <c r="R61"/>
  <c r="M61"/>
  <c r="H61"/>
  <c r="Y60"/>
  <c r="P66" s="1"/>
  <c r="U60"/>
  <c r="T66" s="1"/>
  <c r="Y59"/>
  <c r="P65" s="1"/>
  <c r="X59"/>
  <c r="U59"/>
  <c r="V59" s="1"/>
  <c r="Y58"/>
  <c r="P64" s="1"/>
  <c r="U58"/>
  <c r="M55"/>
  <c r="H55"/>
  <c r="BV54"/>
  <c r="BQ54"/>
  <c r="BI54"/>
  <c r="BH54" s="1"/>
  <c r="BD54"/>
  <c r="Y54"/>
  <c r="U54"/>
  <c r="O66" s="1"/>
  <c r="T54"/>
  <c r="S54" s="1"/>
  <c r="P54"/>
  <c r="O60" s="1"/>
  <c r="BV53"/>
  <c r="BQ53"/>
  <c r="BI53"/>
  <c r="BH53" s="1"/>
  <c r="BD53"/>
  <c r="Y53"/>
  <c r="U53"/>
  <c r="O65" s="1"/>
  <c r="T53"/>
  <c r="P53"/>
  <c r="O59" s="1"/>
  <c r="BV52"/>
  <c r="BQ52"/>
  <c r="BI52"/>
  <c r="BH52" s="1"/>
  <c r="BD52"/>
  <c r="Y52"/>
  <c r="U52"/>
  <c r="T52"/>
  <c r="P52"/>
  <c r="H49"/>
  <c r="Y48"/>
  <c r="F66" s="1"/>
  <c r="U48"/>
  <c r="J66" s="1"/>
  <c r="T48"/>
  <c r="F60" s="1"/>
  <c r="P48"/>
  <c r="J60" s="1"/>
  <c r="O48"/>
  <c r="F54" s="1"/>
  <c r="K48"/>
  <c r="J54" s="1"/>
  <c r="Y47"/>
  <c r="U47"/>
  <c r="J65" s="1"/>
  <c r="T47"/>
  <c r="P47"/>
  <c r="J59" s="1"/>
  <c r="O47"/>
  <c r="F53" s="1"/>
  <c r="K47"/>
  <c r="J53" s="1"/>
  <c r="Y46"/>
  <c r="X46" s="1"/>
  <c r="U46"/>
  <c r="T46"/>
  <c r="P46"/>
  <c r="O46"/>
  <c r="F52" s="1"/>
  <c r="K46"/>
  <c r="V35"/>
  <c r="S35"/>
  <c r="Q35"/>
  <c r="K33" s="1"/>
  <c r="V34"/>
  <c r="S34"/>
  <c r="Q34"/>
  <c r="W33"/>
  <c r="S33"/>
  <c r="Q33"/>
  <c r="V32"/>
  <c r="S32"/>
  <c r="Q32"/>
  <c r="V31"/>
  <c r="S31"/>
  <c r="Q31"/>
  <c r="S30"/>
  <c r="Q30"/>
  <c r="S28"/>
  <c r="Q28"/>
  <c r="S27"/>
  <c r="Q27"/>
  <c r="S26"/>
  <c r="Q26"/>
  <c r="K26" s="1"/>
  <c r="S25"/>
  <c r="Q25"/>
  <c r="S24"/>
  <c r="Q24"/>
  <c r="S23"/>
  <c r="Q23"/>
  <c r="S22"/>
  <c r="Q22"/>
  <c r="S21"/>
  <c r="Q21"/>
  <c r="S20"/>
  <c r="Q20"/>
  <c r="S19"/>
  <c r="Q19"/>
  <c r="S18"/>
  <c r="Q18"/>
  <c r="S17"/>
  <c r="Q17"/>
  <c r="S16"/>
  <c r="Q16"/>
  <c r="S15"/>
  <c r="Q15"/>
  <c r="S14"/>
  <c r="Q14"/>
  <c r="K14" s="1"/>
  <c r="C14"/>
  <c r="V13"/>
  <c r="S13"/>
  <c r="Q13"/>
  <c r="V12"/>
  <c r="S12"/>
  <c r="Q12"/>
  <c r="AL11"/>
  <c r="AE11"/>
  <c r="S11"/>
  <c r="Q11"/>
  <c r="Z20"/>
  <c r="B49"/>
  <c r="AE23"/>
  <c r="B43"/>
  <c r="A43"/>
  <c r="S47" l="1"/>
  <c r="V52"/>
  <c r="K26" i="138"/>
  <c r="V52"/>
  <c r="X53"/>
  <c r="W23" i="136"/>
  <c r="S54"/>
  <c r="V58" i="135"/>
  <c r="W14"/>
  <c r="S53" i="138"/>
  <c r="L48" i="135"/>
  <c r="V58" i="138"/>
  <c r="G53"/>
  <c r="N47"/>
  <c r="K11" i="135"/>
  <c r="W26"/>
  <c r="J69"/>
  <c r="J105" s="1"/>
  <c r="BU52"/>
  <c r="K17"/>
  <c r="S46"/>
  <c r="T43" s="1"/>
  <c r="G53"/>
  <c r="X47"/>
  <c r="V48"/>
  <c r="CB107"/>
  <c r="W14" i="136"/>
  <c r="W26"/>
  <c r="M69"/>
  <c r="M105" s="1"/>
  <c r="V59"/>
  <c r="CH107"/>
  <c r="CI108"/>
  <c r="CJ109"/>
  <c r="CD112"/>
  <c r="CE113"/>
  <c r="CF115"/>
  <c r="CI116"/>
  <c r="CJ117"/>
  <c r="CB119"/>
  <c r="CE120"/>
  <c r="W11" i="138"/>
  <c r="K17"/>
  <c r="K69"/>
  <c r="K105" s="1"/>
  <c r="X47"/>
  <c r="Q48"/>
  <c r="S54"/>
  <c r="Q48" i="135"/>
  <c r="BI49"/>
  <c r="K26" i="136"/>
  <c r="J69" i="138"/>
  <c r="J105" s="1"/>
  <c r="S46" i="136"/>
  <c r="X47"/>
  <c r="BU52"/>
  <c r="V53"/>
  <c r="S46" i="138"/>
  <c r="G59"/>
  <c r="V48"/>
  <c r="BU53"/>
  <c r="V59"/>
  <c r="T66"/>
  <c r="W20" i="135"/>
  <c r="V53"/>
  <c r="W17" i="138"/>
  <c r="U55"/>
  <c r="F69"/>
  <c r="F105" s="1"/>
  <c r="L66"/>
  <c r="W11" i="135"/>
  <c r="W17"/>
  <c r="W23"/>
  <c r="O69"/>
  <c r="O105" s="1"/>
  <c r="N48"/>
  <c r="S48"/>
  <c r="X48"/>
  <c r="Q52"/>
  <c r="X52"/>
  <c r="R69"/>
  <c r="R105" s="1"/>
  <c r="Q53"/>
  <c r="X53"/>
  <c r="BU53"/>
  <c r="X54"/>
  <c r="BU54"/>
  <c r="X58"/>
  <c r="W11" i="136"/>
  <c r="W17"/>
  <c r="X46"/>
  <c r="S47"/>
  <c r="L48"/>
  <c r="Q48"/>
  <c r="V48"/>
  <c r="J69"/>
  <c r="J105" s="1"/>
  <c r="V52"/>
  <c r="Q53"/>
  <c r="X53"/>
  <c r="BU53"/>
  <c r="X54"/>
  <c r="BU54"/>
  <c r="V58"/>
  <c r="X59"/>
  <c r="CF107"/>
  <c r="CE108"/>
  <c r="CD109"/>
  <c r="E55" s="1"/>
  <c r="CC111"/>
  <c r="CB112"/>
  <c r="CJ112"/>
  <c r="CI113"/>
  <c r="CH115"/>
  <c r="CG116"/>
  <c r="CF117"/>
  <c r="CE118"/>
  <c r="CD119"/>
  <c r="CC120"/>
  <c r="W14" i="138"/>
  <c r="W20"/>
  <c r="AF43"/>
  <c r="O69"/>
  <c r="O105" s="1"/>
  <c r="X46"/>
  <c r="S52"/>
  <c r="BH52"/>
  <c r="Q53"/>
  <c r="L60"/>
  <c r="BH54"/>
  <c r="BI49" s="1"/>
  <c r="X58"/>
  <c r="X59"/>
  <c r="K20" i="135"/>
  <c r="K23"/>
  <c r="K30"/>
  <c r="G54"/>
  <c r="G60"/>
  <c r="G66"/>
  <c r="S52"/>
  <c r="T49" s="1"/>
  <c r="P69"/>
  <c r="P105" s="1"/>
  <c r="BR52"/>
  <c r="S53"/>
  <c r="S66"/>
  <c r="K20" i="136"/>
  <c r="O69"/>
  <c r="O105" s="1"/>
  <c r="I53"/>
  <c r="N48"/>
  <c r="S48"/>
  <c r="X48"/>
  <c r="Q52"/>
  <c r="X52"/>
  <c r="Y49" s="1"/>
  <c r="R69"/>
  <c r="R105" s="1"/>
  <c r="S53"/>
  <c r="X58"/>
  <c r="K14" i="138"/>
  <c r="I52"/>
  <c r="R69"/>
  <c r="R105" s="1"/>
  <c r="BR53"/>
  <c r="Q65"/>
  <c r="P61" s="1"/>
  <c r="Q66"/>
  <c r="Y43" i="135"/>
  <c r="W30"/>
  <c r="AF43"/>
  <c r="K69"/>
  <c r="K105" s="1"/>
  <c r="M69"/>
  <c r="M105" s="1"/>
  <c r="BE52"/>
  <c r="BV49"/>
  <c r="K23" i="136"/>
  <c r="T43"/>
  <c r="T49"/>
  <c r="S66"/>
  <c r="N46" i="138"/>
  <c r="I53"/>
  <c r="S47"/>
  <c r="G65"/>
  <c r="X52"/>
  <c r="V53"/>
  <c r="X54"/>
  <c r="BU54"/>
  <c r="BE52"/>
  <c r="BU52"/>
  <c r="BV49" s="1"/>
  <c r="BE53"/>
  <c r="BE54"/>
  <c r="BR54"/>
  <c r="P69" i="136"/>
  <c r="P105" s="1"/>
  <c r="BR52"/>
  <c r="BH52"/>
  <c r="BI49" s="1"/>
  <c r="F39" i="138"/>
  <c r="I65"/>
  <c r="S64"/>
  <c r="S65"/>
  <c r="N66"/>
  <c r="G52"/>
  <c r="Y49"/>
  <c r="AH61"/>
  <c r="U39"/>
  <c r="I59"/>
  <c r="N60"/>
  <c r="S66"/>
  <c r="AE23"/>
  <c r="B49"/>
  <c r="J60"/>
  <c r="I60" s="1"/>
  <c r="J66"/>
  <c r="I66" s="1"/>
  <c r="M69"/>
  <c r="M105" s="1"/>
  <c r="CG107"/>
  <c r="CF108"/>
  <c r="CE109"/>
  <c r="CD111"/>
  <c r="CC112"/>
  <c r="CB113"/>
  <c r="CJ113"/>
  <c r="CI115"/>
  <c r="CH116"/>
  <c r="CG117"/>
  <c r="CF118"/>
  <c r="CE119"/>
  <c r="CD120"/>
  <c r="C11"/>
  <c r="AE14"/>
  <c r="Z23"/>
  <c r="AE26"/>
  <c r="L46"/>
  <c r="Q46"/>
  <c r="V46"/>
  <c r="L47"/>
  <c r="Q47"/>
  <c r="V47"/>
  <c r="Q54"/>
  <c r="V54"/>
  <c r="U49" s="1"/>
  <c r="K58"/>
  <c r="K59"/>
  <c r="X60"/>
  <c r="Y55" s="1"/>
  <c r="K64"/>
  <c r="K65"/>
  <c r="H69"/>
  <c r="H105" s="1"/>
  <c r="P69"/>
  <c r="P105" s="1"/>
  <c r="CB105"/>
  <c r="CB107"/>
  <c r="CF107"/>
  <c r="CJ107"/>
  <c r="CE108"/>
  <c r="CI108"/>
  <c r="CD109"/>
  <c r="CH109"/>
  <c r="CC111"/>
  <c r="CG111"/>
  <c r="CB112"/>
  <c r="CF112"/>
  <c r="CJ112"/>
  <c r="CE113"/>
  <c r="CI113"/>
  <c r="CD115"/>
  <c r="CH115"/>
  <c r="CC116"/>
  <c r="CG116"/>
  <c r="CB117"/>
  <c r="CF117"/>
  <c r="CJ117"/>
  <c r="CE118"/>
  <c r="CI118"/>
  <c r="CD119"/>
  <c r="CH119"/>
  <c r="CC120"/>
  <c r="CG120"/>
  <c r="CC107"/>
  <c r="CB108"/>
  <c r="CJ108"/>
  <c r="CI109"/>
  <c r="CH111"/>
  <c r="CG112"/>
  <c r="CF113"/>
  <c r="CE115"/>
  <c r="CD116"/>
  <c r="CC117"/>
  <c r="CB118"/>
  <c r="CJ118"/>
  <c r="CI119"/>
  <c r="Z14"/>
  <c r="AE17"/>
  <c r="C23"/>
  <c r="Z26"/>
  <c r="N48"/>
  <c r="O43" s="1"/>
  <c r="S48"/>
  <c r="T43" s="1"/>
  <c r="X48"/>
  <c r="Y43" s="1"/>
  <c r="B55"/>
  <c r="J58"/>
  <c r="I58" s="1"/>
  <c r="O58"/>
  <c r="N58" s="1"/>
  <c r="O59"/>
  <c r="J64"/>
  <c r="I64" s="1"/>
  <c r="O64"/>
  <c r="N64" s="1"/>
  <c r="O65"/>
  <c r="N65" s="1"/>
  <c r="CH106"/>
  <c r="CE107"/>
  <c r="CI107"/>
  <c r="CD108"/>
  <c r="CH108"/>
  <c r="CC109"/>
  <c r="CG109"/>
  <c r="CB111"/>
  <c r="CF111"/>
  <c r="CJ111"/>
  <c r="CE112"/>
  <c r="CI112"/>
  <c r="CD113"/>
  <c r="CH113"/>
  <c r="CC115"/>
  <c r="CG115"/>
  <c r="CB116"/>
  <c r="CF116"/>
  <c r="CJ116"/>
  <c r="CE117"/>
  <c r="CI117"/>
  <c r="CD118"/>
  <c r="CH118"/>
  <c r="CC119"/>
  <c r="CG119"/>
  <c r="CB120"/>
  <c r="CF120"/>
  <c r="AE11"/>
  <c r="C14"/>
  <c r="L48"/>
  <c r="Q52"/>
  <c r="P49" s="1"/>
  <c r="BR52"/>
  <c r="BQ49" s="1"/>
  <c r="J54"/>
  <c r="I54" s="1"/>
  <c r="J49" s="1"/>
  <c r="CE106"/>
  <c r="CD107"/>
  <c r="CH107"/>
  <c r="CC108"/>
  <c r="CG108"/>
  <c r="CB109"/>
  <c r="CF109"/>
  <c r="CJ109"/>
  <c r="CE111"/>
  <c r="CI111"/>
  <c r="CD112"/>
  <c r="CH112"/>
  <c r="CC113"/>
  <c r="CG113"/>
  <c r="CB115"/>
  <c r="CF115"/>
  <c r="CJ115"/>
  <c r="CE116"/>
  <c r="CI116"/>
  <c r="CD117"/>
  <c r="CH117"/>
  <c r="CC118"/>
  <c r="CG118"/>
  <c r="CB119"/>
  <c r="CF119"/>
  <c r="CJ119"/>
  <c r="K39" i="136"/>
  <c r="AH49"/>
  <c r="BV49"/>
  <c r="G53"/>
  <c r="G54"/>
  <c r="G60"/>
  <c r="G66"/>
  <c r="F39"/>
  <c r="AH43"/>
  <c r="Y43"/>
  <c r="Q66"/>
  <c r="C11"/>
  <c r="AE14"/>
  <c r="C20"/>
  <c r="Z23"/>
  <c r="AE26"/>
  <c r="L46"/>
  <c r="Q46"/>
  <c r="V46"/>
  <c r="L47"/>
  <c r="Q47"/>
  <c r="V47"/>
  <c r="J52"/>
  <c r="I52" s="1"/>
  <c r="J49" s="1"/>
  <c r="BE53"/>
  <c r="BR53"/>
  <c r="Q54"/>
  <c r="P49" s="1"/>
  <c r="P50" s="1"/>
  <c r="V54"/>
  <c r="BE54"/>
  <c r="BR54"/>
  <c r="F58"/>
  <c r="K58"/>
  <c r="F59"/>
  <c r="G59" s="1"/>
  <c r="K59"/>
  <c r="L59" s="1"/>
  <c r="X60"/>
  <c r="Y55" s="1"/>
  <c r="F64"/>
  <c r="K64"/>
  <c r="F65"/>
  <c r="G65" s="1"/>
  <c r="K65"/>
  <c r="L65" s="1"/>
  <c r="H69"/>
  <c r="H105" s="1"/>
  <c r="Z14"/>
  <c r="AE17"/>
  <c r="C23"/>
  <c r="Z26"/>
  <c r="B55"/>
  <c r="J58"/>
  <c r="O58"/>
  <c r="V60"/>
  <c r="U55" s="1"/>
  <c r="J64"/>
  <c r="O64"/>
  <c r="T64"/>
  <c r="S64" s="1"/>
  <c r="T65"/>
  <c r="S65" s="1"/>
  <c r="CH106"/>
  <c r="CE107"/>
  <c r="CI107"/>
  <c r="CD108"/>
  <c r="E49" s="1"/>
  <c r="CH108"/>
  <c r="CC109"/>
  <c r="CG109"/>
  <c r="CB111"/>
  <c r="CF111"/>
  <c r="CJ111"/>
  <c r="CE112"/>
  <c r="CI112"/>
  <c r="CD113"/>
  <c r="CH113"/>
  <c r="CC115"/>
  <c r="CG115"/>
  <c r="CB116"/>
  <c r="CF116"/>
  <c r="CJ116"/>
  <c r="CE117"/>
  <c r="CI117"/>
  <c r="CD118"/>
  <c r="CH118"/>
  <c r="CC119"/>
  <c r="CG119"/>
  <c r="CB120"/>
  <c r="CF120"/>
  <c r="Z17"/>
  <c r="AE20"/>
  <c r="C26"/>
  <c r="K60"/>
  <c r="L60" s="1"/>
  <c r="B61"/>
  <c r="K66"/>
  <c r="L66" s="1"/>
  <c r="F69"/>
  <c r="F105" s="1"/>
  <c r="Z11"/>
  <c r="C17"/>
  <c r="N46"/>
  <c r="N47"/>
  <c r="CC107"/>
  <c r="CG107"/>
  <c r="CB108"/>
  <c r="CF108"/>
  <c r="CJ108"/>
  <c r="CE109"/>
  <c r="CI109"/>
  <c r="CD111"/>
  <c r="E61" s="1"/>
  <c r="CH111"/>
  <c r="CC112"/>
  <c r="CG112"/>
  <c r="CB113"/>
  <c r="CF113"/>
  <c r="CJ113"/>
  <c r="CE115"/>
  <c r="CI115"/>
  <c r="CD116"/>
  <c r="CH116"/>
  <c r="CC117"/>
  <c r="CG117"/>
  <c r="CB118"/>
  <c r="CF118"/>
  <c r="CJ118"/>
  <c r="CE119"/>
  <c r="CI119"/>
  <c r="I53" i="135"/>
  <c r="K39"/>
  <c r="AH49"/>
  <c r="F39"/>
  <c r="AH43"/>
  <c r="I54"/>
  <c r="I60"/>
  <c r="I66"/>
  <c r="Q66"/>
  <c r="C11"/>
  <c r="AE14"/>
  <c r="C20"/>
  <c r="Z23"/>
  <c r="AE26"/>
  <c r="L46"/>
  <c r="Q46"/>
  <c r="V46"/>
  <c r="L47"/>
  <c r="Q47"/>
  <c r="V47"/>
  <c r="J52"/>
  <c r="I52" s="1"/>
  <c r="J49" s="1"/>
  <c r="BE53"/>
  <c r="BR53"/>
  <c r="Q54"/>
  <c r="V54"/>
  <c r="U49" s="1"/>
  <c r="BE54"/>
  <c r="BR54"/>
  <c r="F58"/>
  <c r="K58"/>
  <c r="F59"/>
  <c r="G59" s="1"/>
  <c r="K59"/>
  <c r="L59" s="1"/>
  <c r="X60"/>
  <c r="Y55" s="1"/>
  <c r="F64"/>
  <c r="K64"/>
  <c r="F65"/>
  <c r="G65" s="1"/>
  <c r="K65"/>
  <c r="L65" s="1"/>
  <c r="H69"/>
  <c r="H105" s="1"/>
  <c r="CF107"/>
  <c r="CJ107"/>
  <c r="CE108"/>
  <c r="CI108"/>
  <c r="CD109"/>
  <c r="E55" s="1"/>
  <c r="CH109"/>
  <c r="CC111"/>
  <c r="CG111"/>
  <c r="CB112"/>
  <c r="CF112"/>
  <c r="CJ112"/>
  <c r="CE113"/>
  <c r="CI113"/>
  <c r="CD115"/>
  <c r="CH115"/>
  <c r="CC116"/>
  <c r="CG116"/>
  <c r="CB117"/>
  <c r="CF117"/>
  <c r="CJ117"/>
  <c r="CE118"/>
  <c r="CI118"/>
  <c r="CD119"/>
  <c r="CH119"/>
  <c r="CC120"/>
  <c r="CG120"/>
  <c r="Z14"/>
  <c r="AE17"/>
  <c r="C23"/>
  <c r="Z26"/>
  <c r="B55"/>
  <c r="J58"/>
  <c r="I58" s="1"/>
  <c r="O58"/>
  <c r="V60"/>
  <c r="U55" s="1"/>
  <c r="J64"/>
  <c r="O64"/>
  <c r="N64" s="1"/>
  <c r="T64"/>
  <c r="S64" s="1"/>
  <c r="T65"/>
  <c r="S65" s="1"/>
  <c r="CH106"/>
  <c r="CE107"/>
  <c r="CI107"/>
  <c r="CD108"/>
  <c r="E49" s="1"/>
  <c r="CH108"/>
  <c r="CC109"/>
  <c r="CG109"/>
  <c r="CB111"/>
  <c r="CF111"/>
  <c r="CJ111"/>
  <c r="CE112"/>
  <c r="CI112"/>
  <c r="CD113"/>
  <c r="CH113"/>
  <c r="CC115"/>
  <c r="CG115"/>
  <c r="CB116"/>
  <c r="CF116"/>
  <c r="CJ116"/>
  <c r="CE117"/>
  <c r="CI117"/>
  <c r="CD118"/>
  <c r="CH118"/>
  <c r="CC119"/>
  <c r="CG119"/>
  <c r="CB120"/>
  <c r="CF120"/>
  <c r="Z17"/>
  <c r="AE20"/>
  <c r="C26"/>
  <c r="K60"/>
  <c r="L60" s="1"/>
  <c r="B61"/>
  <c r="K66"/>
  <c r="L66" s="1"/>
  <c r="F69"/>
  <c r="F105" s="1"/>
  <c r="CE106"/>
  <c r="CD107"/>
  <c r="E43" s="1"/>
  <c r="CH107"/>
  <c r="CC108"/>
  <c r="CG108"/>
  <c r="CB109"/>
  <c r="CF109"/>
  <c r="CJ109"/>
  <c r="CE111"/>
  <c r="CI111"/>
  <c r="CD112"/>
  <c r="CH112"/>
  <c r="CC113"/>
  <c r="CG113"/>
  <c r="CB115"/>
  <c r="CF115"/>
  <c r="CJ115"/>
  <c r="CE116"/>
  <c r="CI116"/>
  <c r="CD117"/>
  <c r="CH117"/>
  <c r="CC118"/>
  <c r="CG118"/>
  <c r="CB119"/>
  <c r="CF119"/>
  <c r="CJ119"/>
  <c r="CE120"/>
  <c r="Z11"/>
  <c r="C17"/>
  <c r="N46"/>
  <c r="N47"/>
  <c r="CC107"/>
  <c r="CG107"/>
  <c r="CB108"/>
  <c r="CF108"/>
  <c r="CJ108"/>
  <c r="CE109"/>
  <c r="CI109"/>
  <c r="CD111"/>
  <c r="E61" s="1"/>
  <c r="CH111"/>
  <c r="CC112"/>
  <c r="CG112"/>
  <c r="CB113"/>
  <c r="CF113"/>
  <c r="CJ113"/>
  <c r="CE115"/>
  <c r="CI115"/>
  <c r="CD116"/>
  <c r="CH116"/>
  <c r="CC117"/>
  <c r="CG117"/>
  <c r="CB118"/>
  <c r="CF118"/>
  <c r="CJ118"/>
  <c r="CE119"/>
  <c r="CI119"/>
  <c r="U49" i="136" l="1"/>
  <c r="U50" s="1"/>
  <c r="I64" i="135"/>
  <c r="P49"/>
  <c r="P50" s="1"/>
  <c r="T49" i="138"/>
  <c r="P50" s="1"/>
  <c r="Y49" i="135"/>
  <c r="U50" s="1"/>
  <c r="U56"/>
  <c r="K43"/>
  <c r="N64" i="136"/>
  <c r="I58"/>
  <c r="L59" i="138"/>
  <c r="P43"/>
  <c r="T45" s="1"/>
  <c r="BQ49" i="135"/>
  <c r="BQ49" i="136"/>
  <c r="G60" i="138"/>
  <c r="T61" i="135"/>
  <c r="BD49"/>
  <c r="BD49" i="136"/>
  <c r="L58" i="135"/>
  <c r="U56" i="136"/>
  <c r="L58"/>
  <c r="K55" s="1"/>
  <c r="U50" i="138"/>
  <c r="P43" i="135"/>
  <c r="P44" s="1"/>
  <c r="BD49" i="138"/>
  <c r="BI51" s="1"/>
  <c r="Y57"/>
  <c r="U56"/>
  <c r="BQ50"/>
  <c r="BP43"/>
  <c r="AE47"/>
  <c r="O61"/>
  <c r="J55"/>
  <c r="L65"/>
  <c r="L58"/>
  <c r="K55" s="1"/>
  <c r="K43"/>
  <c r="Y51"/>
  <c r="AF55"/>
  <c r="Q69"/>
  <c r="U43"/>
  <c r="U44" s="1"/>
  <c r="P44"/>
  <c r="BV51"/>
  <c r="N59"/>
  <c r="G64"/>
  <c r="G66"/>
  <c r="G54"/>
  <c r="AH55"/>
  <c r="P39"/>
  <c r="E49"/>
  <c r="E61"/>
  <c r="E43"/>
  <c r="E55"/>
  <c r="K39"/>
  <c r="AH49"/>
  <c r="O55"/>
  <c r="O57" s="1"/>
  <c r="AF61"/>
  <c r="J61"/>
  <c r="L64"/>
  <c r="K61" s="1"/>
  <c r="F49"/>
  <c r="J51" s="1"/>
  <c r="G58"/>
  <c r="F55" s="1"/>
  <c r="T61"/>
  <c r="AF49"/>
  <c r="AU49" s="1"/>
  <c r="BQ50" i="136"/>
  <c r="BP43"/>
  <c r="BD50"/>
  <c r="BC43"/>
  <c r="BI51"/>
  <c r="AH55"/>
  <c r="P39"/>
  <c r="O43"/>
  <c r="I64"/>
  <c r="L64"/>
  <c r="K61" s="1"/>
  <c r="T51"/>
  <c r="BV51"/>
  <c r="K43"/>
  <c r="N59"/>
  <c r="AF49"/>
  <c r="N65"/>
  <c r="G58"/>
  <c r="F55" s="1"/>
  <c r="AF55"/>
  <c r="T61"/>
  <c r="N58"/>
  <c r="Y57"/>
  <c r="P43"/>
  <c r="N66"/>
  <c r="G52"/>
  <c r="F49" s="1"/>
  <c r="I65"/>
  <c r="N60"/>
  <c r="Q64"/>
  <c r="I59"/>
  <c r="J55" s="1"/>
  <c r="AH61"/>
  <c r="U39"/>
  <c r="G64"/>
  <c r="F61" s="1"/>
  <c r="AF61"/>
  <c r="AE53"/>
  <c r="Q69"/>
  <c r="U43"/>
  <c r="U44" s="1"/>
  <c r="Y51"/>
  <c r="Q65"/>
  <c r="BD50" i="135"/>
  <c r="BC43"/>
  <c r="BI51"/>
  <c r="BQ50"/>
  <c r="BP43"/>
  <c r="BV51"/>
  <c r="N58"/>
  <c r="L64"/>
  <c r="K61" s="1"/>
  <c r="I59"/>
  <c r="J55" s="1"/>
  <c r="Q65"/>
  <c r="Q64"/>
  <c r="T45"/>
  <c r="AH61"/>
  <c r="U39"/>
  <c r="O43"/>
  <c r="N59"/>
  <c r="AF49"/>
  <c r="AH55"/>
  <c r="P39"/>
  <c r="G58"/>
  <c r="F55" s="1"/>
  <c r="AF55"/>
  <c r="Y57"/>
  <c r="N65"/>
  <c r="O61" s="1"/>
  <c r="O63" s="1"/>
  <c r="N66"/>
  <c r="G52"/>
  <c r="F49" s="1"/>
  <c r="J51" s="1"/>
  <c r="I65"/>
  <c r="J61" s="1"/>
  <c r="G64"/>
  <c r="F61" s="1"/>
  <c r="AF61"/>
  <c r="AE53"/>
  <c r="Q69"/>
  <c r="U43"/>
  <c r="K55"/>
  <c r="Y51"/>
  <c r="N60"/>
  <c r="AU55" l="1"/>
  <c r="T51"/>
  <c r="AU61" i="136"/>
  <c r="AU61" i="135"/>
  <c r="AU49"/>
  <c r="AE53" i="138"/>
  <c r="T51"/>
  <c r="AB49"/>
  <c r="AU61"/>
  <c r="AU43" i="135"/>
  <c r="AL43"/>
  <c r="K44"/>
  <c r="AU55" i="138"/>
  <c r="AU55" i="136"/>
  <c r="AU49"/>
  <c r="AU43"/>
  <c r="AU43" i="138"/>
  <c r="AB49" i="135"/>
  <c r="F61" i="138"/>
  <c r="AC65" s="1"/>
  <c r="O63"/>
  <c r="P61" i="135"/>
  <c r="P62" s="1"/>
  <c r="O55" i="136"/>
  <c r="K56" s="1"/>
  <c r="O61"/>
  <c r="O63" s="1"/>
  <c r="BC43" i="138"/>
  <c r="BD50"/>
  <c r="F56"/>
  <c r="AC59"/>
  <c r="AL55"/>
  <c r="F62"/>
  <c r="AE59"/>
  <c r="J57"/>
  <c r="AB55" s="1"/>
  <c r="Y45"/>
  <c r="T63"/>
  <c r="P62"/>
  <c r="AE65"/>
  <c r="AL49"/>
  <c r="F50"/>
  <c r="Z49" s="1"/>
  <c r="AC53"/>
  <c r="AL43"/>
  <c r="AC47"/>
  <c r="AM43" s="1"/>
  <c r="K44"/>
  <c r="Z43" s="1"/>
  <c r="K62"/>
  <c r="K56"/>
  <c r="O45"/>
  <c r="AB43" s="1"/>
  <c r="J57" i="136"/>
  <c r="P61"/>
  <c r="P62" s="1"/>
  <c r="J61"/>
  <c r="AC53"/>
  <c r="AM49" s="1"/>
  <c r="AL49"/>
  <c r="F50"/>
  <c r="Z49" s="1"/>
  <c r="K62"/>
  <c r="F56"/>
  <c r="AC59"/>
  <c r="K44"/>
  <c r="AL43"/>
  <c r="AC47"/>
  <c r="P44"/>
  <c r="T45"/>
  <c r="AE47"/>
  <c r="O45"/>
  <c r="Y45"/>
  <c r="J51"/>
  <c r="AB49" s="1"/>
  <c r="AE65" i="135"/>
  <c r="J63"/>
  <c r="AL61"/>
  <c r="F62"/>
  <c r="AC65"/>
  <c r="AM61" s="1"/>
  <c r="F56"/>
  <c r="AC59"/>
  <c r="K62"/>
  <c r="U44"/>
  <c r="Y45"/>
  <c r="AC47"/>
  <c r="AC53"/>
  <c r="AM49" s="1"/>
  <c r="AL49"/>
  <c r="F50"/>
  <c r="Z49" s="1"/>
  <c r="AE47"/>
  <c r="AC43" s="1"/>
  <c r="AY43" s="1"/>
  <c r="O45"/>
  <c r="T63"/>
  <c r="J57"/>
  <c r="AB55" s="1"/>
  <c r="O55"/>
  <c r="O57" s="1"/>
  <c r="AC43" i="138" l="1"/>
  <c r="AY43" s="1"/>
  <c r="AC55"/>
  <c r="AY55" s="1"/>
  <c r="AL61"/>
  <c r="AC61"/>
  <c r="AY61" s="1"/>
  <c r="J63"/>
  <c r="AE59" i="136"/>
  <c r="AL55"/>
  <c r="O57"/>
  <c r="AB55"/>
  <c r="AC61" i="135"/>
  <c r="AY61" s="1"/>
  <c r="AM49" i="138"/>
  <c r="AK49" s="1"/>
  <c r="Z43" i="135"/>
  <c r="AC49"/>
  <c r="AY49" s="1"/>
  <c r="AB61" i="138"/>
  <c r="AC55" i="136"/>
  <c r="AY55" s="1"/>
  <c r="AC43"/>
  <c r="AY43" s="1"/>
  <c r="AC49"/>
  <c r="AY49" s="1"/>
  <c r="AK49"/>
  <c r="AC49" i="138"/>
  <c r="AY49" s="1"/>
  <c r="Z55" i="136"/>
  <c r="Z55" i="138"/>
  <c r="Z61"/>
  <c r="AJ61" s="1"/>
  <c r="AB43" i="135"/>
  <c r="AM55" i="136"/>
  <c r="AL61"/>
  <c r="AJ49" i="138"/>
  <c r="AM55"/>
  <c r="AK55" s="1"/>
  <c r="AJ43"/>
  <c r="AM61"/>
  <c r="AK61" s="1"/>
  <c r="AK43"/>
  <c r="AT55"/>
  <c r="AW55" s="1"/>
  <c r="Z43" i="136"/>
  <c r="AC65"/>
  <c r="AJ49"/>
  <c r="AM43"/>
  <c r="AK43" s="1"/>
  <c r="T63"/>
  <c r="AE65"/>
  <c r="J63"/>
  <c r="AB61" s="1"/>
  <c r="AB43"/>
  <c r="F62"/>
  <c r="Z61" s="1"/>
  <c r="AJ49" i="135"/>
  <c r="Z61"/>
  <c r="AE59"/>
  <c r="AC55" s="1"/>
  <c r="AY55" s="1"/>
  <c r="AM43"/>
  <c r="AK43" s="1"/>
  <c r="K56"/>
  <c r="AL55"/>
  <c r="AB61"/>
  <c r="AK49"/>
  <c r="Z55"/>
  <c r="AK61"/>
  <c r="AT43" i="138" l="1"/>
  <c r="AW43" s="1"/>
  <c r="AJ43" i="135"/>
  <c r="AS55" i="138"/>
  <c r="AV55" s="1"/>
  <c r="AX55" s="1"/>
  <c r="AT61"/>
  <c r="AW61" s="1"/>
  <c r="AK55" i="136"/>
  <c r="AJ55"/>
  <c r="AS49" i="135"/>
  <c r="AV49" s="1"/>
  <c r="AT61"/>
  <c r="AW61" s="1"/>
  <c r="AT49" i="138"/>
  <c r="AW49" s="1"/>
  <c r="AS61"/>
  <c r="AV61" s="1"/>
  <c r="AX61" s="1"/>
  <c r="AJ55"/>
  <c r="AS49"/>
  <c r="AV49" s="1"/>
  <c r="AS43"/>
  <c r="AV43" s="1"/>
  <c r="AX43" s="1"/>
  <c r="AC61" i="136"/>
  <c r="AY61" s="1"/>
  <c r="AT61" s="1"/>
  <c r="AW61" s="1"/>
  <c r="AJ69" i="138"/>
  <c r="AT43" i="136"/>
  <c r="AW43" s="1"/>
  <c r="AS61"/>
  <c r="AV61" s="1"/>
  <c r="AJ61"/>
  <c r="AS43"/>
  <c r="AV43" s="1"/>
  <c r="AJ43"/>
  <c r="AM61"/>
  <c r="AK61" s="1"/>
  <c r="AS55"/>
  <c r="AV55" s="1"/>
  <c r="AS49"/>
  <c r="AV49" s="1"/>
  <c r="AT55" i="135"/>
  <c r="AW55" s="1"/>
  <c r="AT49"/>
  <c r="AW49" s="1"/>
  <c r="AS43"/>
  <c r="AV43" s="1"/>
  <c r="AS55"/>
  <c r="AV55" s="1"/>
  <c r="AJ55"/>
  <c r="AT43"/>
  <c r="AW43" s="1"/>
  <c r="AM55"/>
  <c r="AK55" s="1"/>
  <c r="AS61"/>
  <c r="AV61" s="1"/>
  <c r="AJ61"/>
  <c r="AG43" i="138" l="1"/>
  <c r="AX61" i="135"/>
  <c r="AX55"/>
  <c r="AX49"/>
  <c r="AX43"/>
  <c r="AX49" i="138"/>
  <c r="AT55" i="136"/>
  <c r="AW55" s="1"/>
  <c r="AX55" s="1"/>
  <c r="AT49"/>
  <c r="AW49" s="1"/>
  <c r="AX49" s="1"/>
  <c r="AX43"/>
  <c r="AX61"/>
  <c r="AG49" i="138"/>
  <c r="AG55"/>
  <c r="AG61"/>
  <c r="AJ69" i="135"/>
  <c r="AG55" s="1"/>
  <c r="BA55" i="138"/>
  <c r="C30" s="1"/>
  <c r="BI55"/>
  <c r="Z30" s="1"/>
  <c r="BN55"/>
  <c r="C33" s="1"/>
  <c r="BV55"/>
  <c r="Z33" s="1"/>
  <c r="AJ69" i="136"/>
  <c r="AG61" i="135" l="1"/>
  <c r="AG43"/>
  <c r="BA55" s="1"/>
  <c r="C30" s="1"/>
  <c r="AG49"/>
  <c r="AG61" i="136"/>
  <c r="AG55"/>
  <c r="AG49"/>
  <c r="AG43"/>
  <c r="BV55" i="135"/>
  <c r="Z33" s="1"/>
  <c r="BI55" l="1"/>
  <c r="Z30" s="1"/>
  <c r="BN55"/>
  <c r="C33" s="1"/>
  <c r="BV55" i="136"/>
  <c r="Z33" s="1"/>
  <c r="BA55"/>
  <c r="C30" s="1"/>
  <c r="BI55"/>
  <c r="Z30" s="1"/>
  <c r="BN55"/>
  <c r="C33" s="1"/>
</calcChain>
</file>

<file path=xl/sharedStrings.xml><?xml version="1.0" encoding="utf-8"?>
<sst xmlns="http://schemas.openxmlformats.org/spreadsheetml/2006/main" count="5125" uniqueCount="744">
  <si>
    <t>チーム名</t>
    <rPh sb="3" eb="4">
      <t>メイ</t>
    </rPh>
    <phoneticPr fontId="2"/>
  </si>
  <si>
    <t>愛知県ソフトバレーボール連盟 東三河支部</t>
  </si>
  <si>
    <t>豊橋市総合体育館体育館</t>
  </si>
  <si>
    <t xml:space="preserve">主  催 ： </t>
    <rPh sb="0" eb="1">
      <t>シュ</t>
    </rPh>
    <rPh sb="3" eb="4">
      <t>モヨオ</t>
    </rPh>
    <phoneticPr fontId="2"/>
  </si>
  <si>
    <t>東三河教育事務所新城設楽支所</t>
    <rPh sb="0" eb="1">
      <t>ヒガシ</t>
    </rPh>
    <rPh sb="1" eb="3">
      <t>ミカワ</t>
    </rPh>
    <rPh sb="3" eb="5">
      <t>キョウイク</t>
    </rPh>
    <rPh sb="5" eb="7">
      <t>ジム</t>
    </rPh>
    <rPh sb="7" eb="8">
      <t>ショ</t>
    </rPh>
    <rPh sb="8" eb="10">
      <t>シンシロ</t>
    </rPh>
    <rPh sb="10" eb="12">
      <t>シタラ</t>
    </rPh>
    <rPh sb="12" eb="14">
      <t>シショ</t>
    </rPh>
    <phoneticPr fontId="2"/>
  </si>
  <si>
    <t>東三河教育事務所新城設楽支所設楽教育指導室</t>
    <rPh sb="0" eb="1">
      <t>ヒガシ</t>
    </rPh>
    <rPh sb="1" eb="3">
      <t>ミカワ</t>
    </rPh>
    <rPh sb="3" eb="5">
      <t>キョウイク</t>
    </rPh>
    <rPh sb="5" eb="7">
      <t>ジム</t>
    </rPh>
    <rPh sb="7" eb="8">
      <t>ショ</t>
    </rPh>
    <rPh sb="8" eb="10">
      <t>シンシロ</t>
    </rPh>
    <rPh sb="10" eb="12">
      <t>シタラ</t>
    </rPh>
    <rPh sb="12" eb="14">
      <t>シショ</t>
    </rPh>
    <rPh sb="16" eb="18">
      <t>キョウイク</t>
    </rPh>
    <rPh sb="18" eb="20">
      <t>シドウ</t>
    </rPh>
    <rPh sb="20" eb="21">
      <t>シツ</t>
    </rPh>
    <phoneticPr fontId="2"/>
  </si>
  <si>
    <t>東三河各市町村教育委員会</t>
    <rPh sb="0" eb="1">
      <t>ヒガシ</t>
    </rPh>
    <rPh sb="1" eb="3">
      <t>ミカワ</t>
    </rPh>
    <rPh sb="3" eb="6">
      <t>カクシチョウ</t>
    </rPh>
    <rPh sb="6" eb="7">
      <t>ソン</t>
    </rPh>
    <rPh sb="7" eb="9">
      <t>キョウイク</t>
    </rPh>
    <rPh sb="9" eb="12">
      <t>イインカイ</t>
    </rPh>
    <phoneticPr fontId="2"/>
  </si>
  <si>
    <t>愛知ｽﾎﾟｰﾂ・ﾚｸﾘｴｰｼｮﾝﾌｪｽﾃｨﾊﾞﾙ東三河地区実行委員会</t>
    <rPh sb="0" eb="2">
      <t>アイチ</t>
    </rPh>
    <rPh sb="24" eb="25">
      <t>ヒガシ</t>
    </rPh>
    <rPh sb="25" eb="27">
      <t>ミカワ</t>
    </rPh>
    <rPh sb="27" eb="29">
      <t>チク</t>
    </rPh>
    <rPh sb="29" eb="31">
      <t>ジッコウ</t>
    </rPh>
    <rPh sb="31" eb="34">
      <t>イインカイ</t>
    </rPh>
    <phoneticPr fontId="2"/>
  </si>
  <si>
    <t xml:space="preserve">共  催 ： </t>
    <rPh sb="0" eb="1">
      <t>トモ</t>
    </rPh>
    <rPh sb="3" eb="4">
      <t>モヨオ</t>
    </rPh>
    <phoneticPr fontId="2"/>
  </si>
  <si>
    <t>愛知県体育協会東三河支部 ・ 東三河各市町村体育協会</t>
    <rPh sb="0" eb="3">
      <t>アイチケン</t>
    </rPh>
    <rPh sb="3" eb="5">
      <t>タイイク</t>
    </rPh>
    <rPh sb="5" eb="7">
      <t>キョウカイ</t>
    </rPh>
    <rPh sb="7" eb="8">
      <t>ヒガシ</t>
    </rPh>
    <rPh sb="8" eb="10">
      <t>ミカワ</t>
    </rPh>
    <rPh sb="10" eb="12">
      <t>シブ</t>
    </rPh>
    <phoneticPr fontId="2"/>
  </si>
  <si>
    <t>東三河各市町村レクリエーション協会</t>
    <rPh sb="0" eb="1">
      <t>ヒガシ</t>
    </rPh>
    <rPh sb="1" eb="3">
      <t>ミカワ</t>
    </rPh>
    <rPh sb="3" eb="6">
      <t>カクシチョウ</t>
    </rPh>
    <rPh sb="6" eb="7">
      <t>ソン</t>
    </rPh>
    <rPh sb="15" eb="17">
      <t>キョウカイ</t>
    </rPh>
    <phoneticPr fontId="2"/>
  </si>
  <si>
    <t>主  管 ：</t>
    <rPh sb="0" eb="1">
      <t>シュ</t>
    </rPh>
    <rPh sb="3" eb="4">
      <t>カン</t>
    </rPh>
    <phoneticPr fontId="2"/>
  </si>
  <si>
    <t>A-1</t>
  </si>
  <si>
    <t>B-1</t>
  </si>
  <si>
    <t>A-2</t>
  </si>
  <si>
    <t>B-2</t>
  </si>
  <si>
    <t>A-3</t>
  </si>
  <si>
    <t>B-3</t>
  </si>
  <si>
    <t>A-4</t>
  </si>
  <si>
    <t>B-4</t>
  </si>
  <si>
    <t>A-5</t>
  </si>
  <si>
    <t>B-5</t>
  </si>
  <si>
    <t>A-1</t>
    <phoneticPr fontId="2"/>
  </si>
  <si>
    <t>B-1</t>
    <phoneticPr fontId="2"/>
  </si>
  <si>
    <t>地区名</t>
    <rPh sb="0" eb="2">
      <t>チク</t>
    </rPh>
    <rPh sb="2" eb="3">
      <t>メイ</t>
    </rPh>
    <phoneticPr fontId="2"/>
  </si>
  <si>
    <t>豊橋市</t>
    <rPh sb="0" eb="2">
      <t>トヨハシ</t>
    </rPh>
    <rPh sb="2" eb="3">
      <t>シ</t>
    </rPh>
    <phoneticPr fontId="2"/>
  </si>
  <si>
    <t>豊川市</t>
    <rPh sb="0" eb="2">
      <t>トヨカワ</t>
    </rPh>
    <rPh sb="2" eb="3">
      <t>シ</t>
    </rPh>
    <phoneticPr fontId="2"/>
  </si>
  <si>
    <t>豊川市</t>
    <rPh sb="0" eb="3">
      <t>トヨカワシ</t>
    </rPh>
    <phoneticPr fontId="2"/>
  </si>
  <si>
    <t>蒲郡市</t>
    <rPh sb="0" eb="3">
      <t>ガマゴオリシ</t>
    </rPh>
    <phoneticPr fontId="2"/>
  </si>
  <si>
    <t>田原市</t>
    <rPh sb="0" eb="3">
      <t>タハラシ</t>
    </rPh>
    <phoneticPr fontId="2"/>
  </si>
  <si>
    <t>新城市</t>
    <rPh sb="0" eb="3">
      <t>シンシロシ</t>
    </rPh>
    <phoneticPr fontId="2"/>
  </si>
  <si>
    <t>しじみ</t>
    <phoneticPr fontId="2"/>
  </si>
  <si>
    <t>豊橋市</t>
    <rPh sb="0" eb="3">
      <t>トヨハシシ</t>
    </rPh>
    <phoneticPr fontId="2"/>
  </si>
  <si>
    <t>くのいち</t>
    <phoneticPr fontId="2"/>
  </si>
  <si>
    <t>A-2</t>
    <phoneticPr fontId="2"/>
  </si>
  <si>
    <t>A-3</t>
    <phoneticPr fontId="2"/>
  </si>
  <si>
    <t>B-3</t>
    <phoneticPr fontId="2"/>
  </si>
  <si>
    <t>A-4</t>
    <phoneticPr fontId="2"/>
  </si>
  <si>
    <t>B-4</t>
    <phoneticPr fontId="2"/>
  </si>
  <si>
    <t>B-5</t>
    <phoneticPr fontId="2"/>
  </si>
  <si>
    <t>Ｂ-1</t>
  </si>
  <si>
    <t>Ｂ-2</t>
  </si>
  <si>
    <t>Ｂ-3</t>
  </si>
  <si>
    <t>Ｂ-4</t>
  </si>
  <si>
    <t>F-2</t>
  </si>
  <si>
    <t>F-3</t>
  </si>
  <si>
    <t>F-4</t>
  </si>
  <si>
    <t>F-5</t>
  </si>
  <si>
    <t>出入口</t>
  </si>
  <si>
    <t>B-2</t>
    <phoneticPr fontId="2"/>
  </si>
  <si>
    <t>コート レイアウト</t>
    <phoneticPr fontId="2"/>
  </si>
  <si>
    <t>シャネルっ子</t>
    <rPh sb="5" eb="6">
      <t>コ</t>
    </rPh>
    <phoneticPr fontId="2"/>
  </si>
  <si>
    <t>あかつき</t>
    <phoneticPr fontId="2"/>
  </si>
  <si>
    <t>ｺｰﾄNo.</t>
    <phoneticPr fontId="2"/>
  </si>
  <si>
    <t>A-5</t>
    <phoneticPr fontId="2"/>
  </si>
  <si>
    <t>D-2</t>
    <phoneticPr fontId="2"/>
  </si>
  <si>
    <t>D-3</t>
    <phoneticPr fontId="2"/>
  </si>
  <si>
    <t>愛知県 ・ 愛知県教育委員会</t>
    <phoneticPr fontId="2"/>
  </si>
  <si>
    <t>東三河教育事務所</t>
    <phoneticPr fontId="2"/>
  </si>
  <si>
    <t>東三河各市町村スポーツ推進委員連絡協議会</t>
    <phoneticPr fontId="2"/>
  </si>
  <si>
    <t>期　日　：　</t>
    <phoneticPr fontId="2"/>
  </si>
  <si>
    <t>会　場　：　</t>
    <phoneticPr fontId="2"/>
  </si>
  <si>
    <t>℡ ０５３２ - ３２ - ９６１１</t>
    <phoneticPr fontId="2"/>
  </si>
  <si>
    <t>№</t>
    <phoneticPr fontId="2"/>
  </si>
  <si>
    <t>マロンズ</t>
    <phoneticPr fontId="2"/>
  </si>
  <si>
    <t>えのみ</t>
    <phoneticPr fontId="2"/>
  </si>
  <si>
    <t>おちゃめガールズ</t>
    <phoneticPr fontId="2"/>
  </si>
  <si>
    <t>田原市</t>
    <rPh sb="0" eb="2">
      <t>タハラ</t>
    </rPh>
    <rPh sb="2" eb="3">
      <t>シ</t>
    </rPh>
    <phoneticPr fontId="2"/>
  </si>
  <si>
    <t>新城市</t>
    <rPh sb="0" eb="2">
      <t>シンシロ</t>
    </rPh>
    <rPh sb="2" eb="3">
      <t>シ</t>
    </rPh>
    <phoneticPr fontId="2"/>
  </si>
  <si>
    <t xml:space="preserve"> ＵＮＩＴＥ ☆</t>
    <phoneticPr fontId="2"/>
  </si>
  <si>
    <t>C-1</t>
    <phoneticPr fontId="2"/>
  </si>
  <si>
    <t>D-1</t>
    <phoneticPr fontId="2"/>
  </si>
  <si>
    <t>C-2</t>
    <phoneticPr fontId="2"/>
  </si>
  <si>
    <t xml:space="preserve"> ＳＵＺＵＫＩ　１</t>
    <phoneticPr fontId="2"/>
  </si>
  <si>
    <t>C-3</t>
    <phoneticPr fontId="2"/>
  </si>
  <si>
    <t>C-4</t>
    <phoneticPr fontId="2"/>
  </si>
  <si>
    <t>D-4</t>
    <phoneticPr fontId="2"/>
  </si>
  <si>
    <t>C-5</t>
    <phoneticPr fontId="2"/>
  </si>
  <si>
    <t>D-5</t>
    <phoneticPr fontId="2"/>
  </si>
  <si>
    <t>E-1</t>
    <phoneticPr fontId="2"/>
  </si>
  <si>
    <t>F-1</t>
    <phoneticPr fontId="2"/>
  </si>
  <si>
    <t>E-2</t>
    <phoneticPr fontId="2"/>
  </si>
  <si>
    <t xml:space="preserve"> ＣＡＴＳ (Ａ)</t>
    <phoneticPr fontId="2"/>
  </si>
  <si>
    <t xml:space="preserve"> 富士見ファミリー Ａ</t>
    <rPh sb="1" eb="4">
      <t>フジミ</t>
    </rPh>
    <phoneticPr fontId="2"/>
  </si>
  <si>
    <t xml:space="preserve"> ＣＡＴＳ (Ｂ)</t>
    <phoneticPr fontId="2"/>
  </si>
  <si>
    <t>A-6</t>
    <phoneticPr fontId="2"/>
  </si>
  <si>
    <t>エントリー・チーム一覧</t>
    <phoneticPr fontId="2"/>
  </si>
  <si>
    <t>№</t>
    <phoneticPr fontId="2"/>
  </si>
  <si>
    <t>１０チーム</t>
    <phoneticPr fontId="2"/>
  </si>
  <si>
    <t>おちゃめＧ・やんちゃＢ</t>
    <phoneticPr fontId="2"/>
  </si>
  <si>
    <t>Ｃａｓｓｉｓ</t>
    <phoneticPr fontId="2"/>
  </si>
  <si>
    <t>ＦＴ マダム</t>
    <phoneticPr fontId="2"/>
  </si>
  <si>
    <t>【種目別グループ一覧】</t>
    <phoneticPr fontId="2"/>
  </si>
  <si>
    <t xml:space="preserve"> 〔 種目　：  トリム ( １８歳以上 )  の部 〕</t>
    <rPh sb="17" eb="18">
      <t>サイ</t>
    </rPh>
    <rPh sb="18" eb="20">
      <t>イジョウ</t>
    </rPh>
    <phoneticPr fontId="2"/>
  </si>
  <si>
    <t>Group Ａ</t>
    <phoneticPr fontId="2"/>
  </si>
  <si>
    <t>Group Ｂ</t>
    <phoneticPr fontId="2"/>
  </si>
  <si>
    <t>Group Ｃ</t>
    <phoneticPr fontId="2"/>
  </si>
  <si>
    <t>Group Ｄ</t>
    <phoneticPr fontId="2"/>
  </si>
  <si>
    <t>Group Ｅ</t>
    <phoneticPr fontId="2"/>
  </si>
  <si>
    <t>Group F</t>
    <phoneticPr fontId="2"/>
  </si>
  <si>
    <t xml:space="preserve"> 〔 種目　：  トリム ( ３０歳以上 )  の部 〕</t>
    <rPh sb="17" eb="20">
      <t>サイイジョウ</t>
    </rPh>
    <phoneticPr fontId="2"/>
  </si>
  <si>
    <t xml:space="preserve"> 〔 種目　：  トリム ( ５０歳以上 )  の部 〕</t>
    <rPh sb="17" eb="20">
      <t>サイイジョウ</t>
    </rPh>
    <phoneticPr fontId="2"/>
  </si>
  <si>
    <t xml:space="preserve"> 〔 種目　：  レディース ( ４０歳以上 )  の部 〕</t>
    <rPh sb="19" eb="22">
      <t>サイイジョウ</t>
    </rPh>
    <phoneticPr fontId="2"/>
  </si>
  <si>
    <t xml:space="preserve"> 〔 種目　：  小学生  の部 〕</t>
    <rPh sb="9" eb="12">
      <t>ショウガクセイ</t>
    </rPh>
    <phoneticPr fontId="2"/>
  </si>
  <si>
    <t>平成 ３０年 ８月 ２６日</t>
    <rPh sb="5" eb="6">
      <t>ネン</t>
    </rPh>
    <phoneticPr fontId="2"/>
  </si>
  <si>
    <t>愛知スポーツ・レクリエーションフェスティバル ２０１８年 東三河地区大会</t>
    <rPh sb="27" eb="28">
      <t>ネン</t>
    </rPh>
    <rPh sb="29" eb="30">
      <t>ヒガシ</t>
    </rPh>
    <rPh sb="30" eb="32">
      <t>ミカワ</t>
    </rPh>
    <rPh sb="32" eb="34">
      <t>チク</t>
    </rPh>
    <rPh sb="34" eb="36">
      <t>タイカイ</t>
    </rPh>
    <phoneticPr fontId="2"/>
  </si>
  <si>
    <t>３４チーム</t>
    <phoneticPr fontId="2"/>
  </si>
  <si>
    <t>４チーム</t>
    <phoneticPr fontId="2"/>
  </si>
  <si>
    <t>◎ 小学生 の部</t>
    <rPh sb="2" eb="5">
      <t>ショウガクセイ</t>
    </rPh>
    <rPh sb="7" eb="8">
      <t>ブ</t>
    </rPh>
    <phoneticPr fontId="2"/>
  </si>
  <si>
    <t>◎ ファミリー の部</t>
    <rPh sb="9" eb="10">
      <t>ブ</t>
    </rPh>
    <phoneticPr fontId="2"/>
  </si>
  <si>
    <t>◎ トリム  ３０歳以上 の部</t>
    <rPh sb="14" eb="15">
      <t>ブ</t>
    </rPh>
    <phoneticPr fontId="2"/>
  </si>
  <si>
    <t>◎ トリム  １８歳以上 の部</t>
    <rPh sb="14" eb="15">
      <t>ブ</t>
    </rPh>
    <phoneticPr fontId="2"/>
  </si>
  <si>
    <t>◎ レディース  ４０歳以上 の部</t>
    <phoneticPr fontId="2"/>
  </si>
  <si>
    <t>◎ レディース  １８歳以上 の部</t>
    <phoneticPr fontId="2"/>
  </si>
  <si>
    <t>４チーム</t>
    <phoneticPr fontId="2"/>
  </si>
  <si>
    <t>２１チーム</t>
    <phoneticPr fontId="2"/>
  </si>
  <si>
    <t>くろしお</t>
    <phoneticPr fontId="2"/>
  </si>
  <si>
    <t>フラワー</t>
    <phoneticPr fontId="2"/>
  </si>
  <si>
    <t>ハピネス</t>
    <phoneticPr fontId="2"/>
  </si>
  <si>
    <t>ラッコ・ワカメ</t>
    <phoneticPr fontId="2"/>
  </si>
  <si>
    <t>Ｓｈｏｃｋ</t>
    <phoneticPr fontId="2"/>
  </si>
  <si>
    <t>愛知スポーツ・レクリエーション フェスティバル２０１８年</t>
    <phoneticPr fontId="2"/>
  </si>
  <si>
    <t xml:space="preserve"> 単細胞</t>
    <phoneticPr fontId="2"/>
  </si>
  <si>
    <t xml:space="preserve"> ARMADA  Ａ</t>
    <phoneticPr fontId="2"/>
  </si>
  <si>
    <t xml:space="preserve"> ARMADA  Ｂ</t>
    <phoneticPr fontId="2"/>
  </si>
  <si>
    <t xml:space="preserve"> guess</t>
    <phoneticPr fontId="2"/>
  </si>
  <si>
    <t xml:space="preserve"> Ｈ．Ｓ．Ｄ</t>
    <phoneticPr fontId="2"/>
  </si>
  <si>
    <t xml:space="preserve"> 群雄割拠</t>
    <rPh sb="1" eb="2">
      <t>グン</t>
    </rPh>
    <rPh sb="2" eb="3">
      <t>ユウ</t>
    </rPh>
    <rPh sb="3" eb="4">
      <t>ワ</t>
    </rPh>
    <phoneticPr fontId="2"/>
  </si>
  <si>
    <t xml:space="preserve"> ＳＯＲＡ－ Ａ</t>
    <phoneticPr fontId="2"/>
  </si>
  <si>
    <t xml:space="preserve"> 轟  桜  Ｂ</t>
    <rPh sb="1" eb="2">
      <t>トドロキ</t>
    </rPh>
    <rPh sb="4" eb="5">
      <t>サクラ</t>
    </rPh>
    <phoneticPr fontId="2"/>
  </si>
  <si>
    <t xml:space="preserve"> 轟  桜  Ａ</t>
    <rPh sb="1" eb="2">
      <t>トドロキ</t>
    </rPh>
    <rPh sb="4" eb="5">
      <t>サクラ</t>
    </rPh>
    <phoneticPr fontId="2"/>
  </si>
  <si>
    <t xml:space="preserve"> R-Stones 25</t>
    <phoneticPr fontId="2"/>
  </si>
  <si>
    <t xml:space="preserve"> 桜町アクティブ</t>
    <rPh sb="1" eb="3">
      <t>サクラマチ</t>
    </rPh>
    <phoneticPr fontId="2"/>
  </si>
  <si>
    <t>◎ トリム  ５０歳以上 の部</t>
    <rPh sb="9" eb="12">
      <t>サイイジョウ</t>
    </rPh>
    <rPh sb="14" eb="15">
      <t>ブ</t>
    </rPh>
    <phoneticPr fontId="2"/>
  </si>
  <si>
    <t>７チーム</t>
    <phoneticPr fontId="2"/>
  </si>
  <si>
    <t xml:space="preserve"> 〔 種目　：  レディース ( １８歳以上 )  の部 〕</t>
    <rPh sb="19" eb="22">
      <t>サイイジョウ</t>
    </rPh>
    <phoneticPr fontId="2"/>
  </si>
  <si>
    <t xml:space="preserve"> 田原クラブ</t>
    <rPh sb="1" eb="3">
      <t>タハラ</t>
    </rPh>
    <phoneticPr fontId="2"/>
  </si>
  <si>
    <t xml:space="preserve"> 富士見ファミリー</t>
    <rPh sb="1" eb="4">
      <t>フジミ</t>
    </rPh>
    <phoneticPr fontId="2"/>
  </si>
  <si>
    <t xml:space="preserve"> 大  地</t>
    <rPh sb="1" eb="2">
      <t>ダイ</t>
    </rPh>
    <rPh sb="4" eb="5">
      <t>チ</t>
    </rPh>
    <phoneticPr fontId="2"/>
  </si>
  <si>
    <t xml:space="preserve"> 富士見台ファミリー</t>
    <rPh sb="1" eb="5">
      <t>フジミダイ</t>
    </rPh>
    <phoneticPr fontId="2"/>
  </si>
  <si>
    <t xml:space="preserve"> シャネルっ子</t>
    <rPh sb="6" eb="7">
      <t>コ</t>
    </rPh>
    <phoneticPr fontId="2"/>
  </si>
  <si>
    <t>ｸﾞﾙｰﾌﾟ/ｺｰﾄ</t>
    <phoneticPr fontId="2"/>
  </si>
  <si>
    <t>Ｃ / 3</t>
    <phoneticPr fontId="2"/>
  </si>
  <si>
    <t>Ｄ / 4</t>
    <phoneticPr fontId="2"/>
  </si>
  <si>
    <t>Ｂ / 2</t>
    <phoneticPr fontId="2"/>
  </si>
  <si>
    <t>Ｅ / 5</t>
    <phoneticPr fontId="2"/>
  </si>
  <si>
    <t>Ｆ / 6</t>
    <phoneticPr fontId="2"/>
  </si>
  <si>
    <t>Ａ / 1</t>
    <phoneticPr fontId="2"/>
  </si>
  <si>
    <t xml:space="preserve">Ｂ / 2 </t>
    <phoneticPr fontId="2"/>
  </si>
  <si>
    <t>Ａ / 1</t>
    <phoneticPr fontId="2"/>
  </si>
  <si>
    <t xml:space="preserve"> ジャック C</t>
    <phoneticPr fontId="2"/>
  </si>
  <si>
    <t xml:space="preserve"> Ａｃｈｏｏ！ Ａ</t>
    <phoneticPr fontId="2"/>
  </si>
  <si>
    <t xml:space="preserve"> Ａｃｈｏｏ！ Ｂ</t>
    <phoneticPr fontId="2"/>
  </si>
  <si>
    <t xml:space="preserve"> Ｐｏｗｅｒｆｌuｓ</t>
    <phoneticPr fontId="2"/>
  </si>
  <si>
    <t xml:space="preserve"> Ｈ．Ｓ．Ｄ</t>
    <phoneticPr fontId="2"/>
  </si>
  <si>
    <t xml:space="preserve"> ＣＡＴＳ (Ｃ)</t>
    <phoneticPr fontId="2"/>
  </si>
  <si>
    <t>ジャック Ａ</t>
    <phoneticPr fontId="2"/>
  </si>
  <si>
    <t xml:space="preserve"> ジャック D</t>
    <phoneticPr fontId="2"/>
  </si>
  <si>
    <t xml:space="preserve"> ジャック E</t>
    <phoneticPr fontId="2"/>
  </si>
  <si>
    <t xml:space="preserve"> ジャック F</t>
    <phoneticPr fontId="2"/>
  </si>
  <si>
    <t xml:space="preserve"> Ａｃｈｏｏ！ Ａ</t>
    <phoneticPr fontId="2"/>
  </si>
  <si>
    <t xml:space="preserve"> Ａｃｈｏｏ！ Ｂ</t>
    <phoneticPr fontId="2"/>
  </si>
  <si>
    <t xml:space="preserve"> ＡＢＵＲＥ</t>
    <phoneticPr fontId="2"/>
  </si>
  <si>
    <t xml:space="preserve"> ＬＥＯ</t>
    <phoneticPr fontId="2"/>
  </si>
  <si>
    <t xml:space="preserve"> Ｐｏｗｅｒｆｌuｓ</t>
    <phoneticPr fontId="2"/>
  </si>
  <si>
    <t xml:space="preserve"> ユナイト A</t>
    <phoneticPr fontId="2"/>
  </si>
  <si>
    <t xml:space="preserve"> Ｔ C  A</t>
    <phoneticPr fontId="2"/>
  </si>
  <si>
    <t xml:space="preserve"> T C   B</t>
    <phoneticPr fontId="2"/>
  </si>
  <si>
    <t xml:space="preserve"> Juntos</t>
    <phoneticPr fontId="2"/>
  </si>
  <si>
    <t xml:space="preserve"> SPARK</t>
    <phoneticPr fontId="2"/>
  </si>
  <si>
    <t xml:space="preserve"> ＳＵＺＵＫＩ　１</t>
    <phoneticPr fontId="2"/>
  </si>
  <si>
    <t xml:space="preserve"> C-DASH</t>
    <phoneticPr fontId="2"/>
  </si>
  <si>
    <t xml:space="preserve"> A-Tap</t>
    <phoneticPr fontId="2"/>
  </si>
  <si>
    <t xml:space="preserve"> ユナイト A</t>
    <phoneticPr fontId="2"/>
  </si>
  <si>
    <r>
      <t xml:space="preserve"> Ｈｏｎｅｙ</t>
    </r>
    <r>
      <rPr>
        <vertAlign val="superscript"/>
        <sz val="12"/>
        <rFont val="HG丸ｺﾞｼｯｸM-PRO"/>
        <family val="3"/>
        <charset val="128"/>
      </rPr>
      <t>2</t>
    </r>
    <phoneticPr fontId="2"/>
  </si>
  <si>
    <t xml:space="preserve"> ＵＮＩＴＥ ☆</t>
    <phoneticPr fontId="2"/>
  </si>
  <si>
    <t xml:space="preserve"> ペコ</t>
    <phoneticPr fontId="2"/>
  </si>
  <si>
    <t xml:space="preserve"> 単細胞</t>
    <phoneticPr fontId="2"/>
  </si>
  <si>
    <t>ＳＯＲＡ- Ａ</t>
    <phoneticPr fontId="2"/>
  </si>
  <si>
    <t>ＳＯＲＡ- Ｂ</t>
    <phoneticPr fontId="2"/>
  </si>
  <si>
    <t>ＳＯＲＡ- Ｒ</t>
    <phoneticPr fontId="2"/>
  </si>
  <si>
    <t>轟  桜  Ｂ</t>
    <rPh sb="0" eb="1">
      <t>トドロキ</t>
    </rPh>
    <rPh sb="3" eb="4">
      <t>サクラ</t>
    </rPh>
    <phoneticPr fontId="2"/>
  </si>
  <si>
    <t>ＣＡＴＳ (Ａ)</t>
    <phoneticPr fontId="2"/>
  </si>
  <si>
    <t>ＣＡＴＳ (Ｂ)</t>
    <phoneticPr fontId="2"/>
  </si>
  <si>
    <t>ＣＡＴＳ (Ｃ)</t>
    <phoneticPr fontId="2"/>
  </si>
  <si>
    <t>ＣＡＴＳ (Ｄ)</t>
    <phoneticPr fontId="2"/>
  </si>
  <si>
    <t>WHITE CATS</t>
    <phoneticPr fontId="2"/>
  </si>
  <si>
    <t>ジャック Ｂ</t>
    <phoneticPr fontId="2"/>
  </si>
  <si>
    <t>ジャック C</t>
    <phoneticPr fontId="2"/>
  </si>
  <si>
    <t>轟  桜  Ａ</t>
    <rPh sb="0" eb="1">
      <t>トドロキ</t>
    </rPh>
    <rPh sb="3" eb="4">
      <t>サクラ</t>
    </rPh>
    <phoneticPr fontId="2"/>
  </si>
  <si>
    <t xml:space="preserve"> ＢＯＡ  ＳＯＲＴＥ</t>
    <phoneticPr fontId="2"/>
  </si>
  <si>
    <t xml:space="preserve"> Ａ</t>
    <phoneticPr fontId="2"/>
  </si>
  <si>
    <t xml:space="preserve"> Ｆ・ヒルズ Ａ</t>
    <phoneticPr fontId="2"/>
  </si>
  <si>
    <t>ＢＬＡＣＫ ＣＡＴＳ</t>
    <phoneticPr fontId="2"/>
  </si>
  <si>
    <t xml:space="preserve"> ソルティーズ</t>
    <phoneticPr fontId="2"/>
  </si>
  <si>
    <t xml:space="preserve"> 富士見ファミリー A</t>
    <rPh sb="1" eb="4">
      <t>フジミ</t>
    </rPh>
    <phoneticPr fontId="2"/>
  </si>
  <si>
    <t xml:space="preserve"> 富士見ファミリー B</t>
    <rPh sb="1" eb="4">
      <t>フジミ</t>
    </rPh>
    <phoneticPr fontId="2"/>
  </si>
  <si>
    <t xml:space="preserve"> ＲＯＵＧＥ</t>
    <phoneticPr fontId="2"/>
  </si>
  <si>
    <t xml:space="preserve"> ユナイト  Ｂ</t>
    <phoneticPr fontId="2"/>
  </si>
  <si>
    <t xml:space="preserve"> ましみず</t>
    <phoneticPr fontId="2"/>
  </si>
  <si>
    <t xml:space="preserve"> ビックコーナー  Ａ</t>
    <phoneticPr fontId="2"/>
  </si>
  <si>
    <t xml:space="preserve"> Ｆ・ヒルズ B</t>
    <phoneticPr fontId="2"/>
  </si>
  <si>
    <t xml:space="preserve"> ＳＵＺＵＫＩ  ２</t>
    <phoneticPr fontId="2"/>
  </si>
  <si>
    <t xml:space="preserve"> 祭 Red</t>
    <phoneticPr fontId="2"/>
  </si>
  <si>
    <t xml:space="preserve"> ＲＯＵＧＥ</t>
    <phoneticPr fontId="2"/>
  </si>
  <si>
    <t xml:space="preserve"> 祭 Ｒｅｄ</t>
    <rPh sb="1" eb="2">
      <t>マツリ</t>
    </rPh>
    <phoneticPr fontId="2"/>
  </si>
  <si>
    <t xml:space="preserve"> ＢＬＡＣＫ ＣＡＴＳ</t>
    <phoneticPr fontId="2"/>
  </si>
  <si>
    <t xml:space="preserve"> ＳＯＲＡ－ Ｂ</t>
    <phoneticPr fontId="2"/>
  </si>
  <si>
    <t>C-6</t>
    <phoneticPr fontId="2"/>
  </si>
  <si>
    <t>E-3</t>
    <phoneticPr fontId="2"/>
  </si>
  <si>
    <t>E-4</t>
    <phoneticPr fontId="2"/>
  </si>
  <si>
    <t>くるくる</t>
    <phoneticPr fontId="2"/>
  </si>
  <si>
    <t>マーベル</t>
    <phoneticPr fontId="2"/>
  </si>
  <si>
    <t>富士見ファミリー</t>
    <phoneticPr fontId="2"/>
  </si>
  <si>
    <t>大  地</t>
    <phoneticPr fontId="2"/>
  </si>
  <si>
    <t>田原クラブ</t>
    <phoneticPr fontId="2"/>
  </si>
  <si>
    <t>ＫＯＲＯ</t>
    <phoneticPr fontId="2"/>
  </si>
  <si>
    <t>ＴＦ 1</t>
    <phoneticPr fontId="2"/>
  </si>
  <si>
    <t>ＴＦ 2</t>
    <phoneticPr fontId="2"/>
  </si>
  <si>
    <t>ＴＦ 3</t>
    <phoneticPr fontId="2"/>
  </si>
  <si>
    <t>ＴＦ 4</t>
    <phoneticPr fontId="2"/>
  </si>
  <si>
    <t>新城ブレイカ―ズ</t>
    <rPh sb="0" eb="2">
      <t>シンシロ</t>
    </rPh>
    <phoneticPr fontId="2"/>
  </si>
  <si>
    <t>おしゃモン</t>
    <phoneticPr fontId="2"/>
  </si>
  <si>
    <t xml:space="preserve"> ＡＲＭＡＤＡ  Ｂ</t>
    <phoneticPr fontId="2"/>
  </si>
  <si>
    <t xml:space="preserve"> ジャック Ａ</t>
    <phoneticPr fontId="2"/>
  </si>
  <si>
    <t xml:space="preserve"> ＡＲＭＡＤＡ  Ａ</t>
    <phoneticPr fontId="2"/>
  </si>
  <si>
    <t xml:space="preserve"> Ａ-Ｔａｐ</t>
    <phoneticPr fontId="2"/>
  </si>
  <si>
    <t xml:space="preserve"> Ｃ-ＤＡＳＨ</t>
    <phoneticPr fontId="2"/>
  </si>
  <si>
    <t xml:space="preserve"> Ｔ Ｃ  Ａ</t>
    <phoneticPr fontId="2"/>
  </si>
  <si>
    <t xml:space="preserve"> ＳＰＡＲＫ</t>
    <phoneticPr fontId="2"/>
  </si>
  <si>
    <t xml:space="preserve"> ＷＨＩＴＥ ＣＡＴＳ</t>
    <phoneticPr fontId="2"/>
  </si>
  <si>
    <t xml:space="preserve"> Ｔ Ｃ   Ｂ</t>
    <phoneticPr fontId="2"/>
  </si>
  <si>
    <t xml:space="preserve"> Ｊｕｎｔｏｓ</t>
    <phoneticPr fontId="2"/>
  </si>
  <si>
    <t>E-5</t>
    <phoneticPr fontId="2"/>
  </si>
  <si>
    <t>B-6</t>
    <phoneticPr fontId="2"/>
  </si>
  <si>
    <t>D-6</t>
    <phoneticPr fontId="2"/>
  </si>
  <si>
    <r>
      <t xml:space="preserve"> Ｈｏｎｅｙ</t>
    </r>
    <r>
      <rPr>
        <vertAlign val="superscript"/>
        <sz val="12"/>
        <rFont val="ＭＳ Ｐゴシック"/>
        <family val="3"/>
        <charset val="128"/>
      </rPr>
      <t>2</t>
    </r>
    <phoneticPr fontId="2"/>
  </si>
  <si>
    <t xml:space="preserve"> ジャック Ｂ</t>
    <phoneticPr fontId="2"/>
  </si>
  <si>
    <t xml:space="preserve"> ＣＡＴＳ (Ｄ)</t>
    <phoneticPr fontId="2"/>
  </si>
  <si>
    <t>１コート</t>
    <phoneticPr fontId="63"/>
  </si>
  <si>
    <t>Gr</t>
  </si>
  <si>
    <t>No.</t>
    <phoneticPr fontId="2"/>
  </si>
  <si>
    <t>No.</t>
  </si>
  <si>
    <t xml:space="preserve"> ☆  対　　戦　　表  ☆</t>
  </si>
  <si>
    <t>試　合　結　果</t>
    <rPh sb="0" eb="1">
      <t>ココロ</t>
    </rPh>
    <rPh sb="2" eb="3">
      <t>ゴウ</t>
    </rPh>
    <phoneticPr fontId="2"/>
  </si>
  <si>
    <t xml:space="preserve"> ☆  競 技 結 果 表  ☆</t>
    <rPh sb="4" eb="5">
      <t>セリ</t>
    </rPh>
    <rPh sb="6" eb="7">
      <t>ワザ</t>
    </rPh>
    <rPh sb="8" eb="9">
      <t>ユウ</t>
    </rPh>
    <rPh sb="10" eb="11">
      <t>ハテ</t>
    </rPh>
    <rPh sb="12" eb="13">
      <t>ヒョウ</t>
    </rPh>
    <phoneticPr fontId="2"/>
  </si>
  <si>
    <t>グループ</t>
    <phoneticPr fontId="2"/>
  </si>
  <si>
    <t>チーム名</t>
  </si>
  <si>
    <t>勝    負</t>
    <rPh sb="0" eb="1">
      <t>ショウ</t>
    </rPh>
    <rPh sb="5" eb="6">
      <t>フ</t>
    </rPh>
    <phoneticPr fontId="2"/>
  </si>
  <si>
    <t>得失セット</t>
    <rPh sb="0" eb="2">
      <t>トクシツ</t>
    </rPh>
    <phoneticPr fontId="2"/>
  </si>
  <si>
    <t>得点率</t>
    <rPh sb="0" eb="2">
      <t>トクテン</t>
    </rPh>
    <rPh sb="2" eb="3">
      <t>リツ</t>
    </rPh>
    <phoneticPr fontId="2"/>
  </si>
  <si>
    <t>順    位</t>
    <rPh sb="0" eb="1">
      <t>ジュン</t>
    </rPh>
    <rPh sb="5" eb="6">
      <t>イ</t>
    </rPh>
    <phoneticPr fontId="2"/>
  </si>
  <si>
    <t>勝敗</t>
    <rPh sb="0" eb="2">
      <t>ショウハイ</t>
    </rPh>
    <phoneticPr fontId="2"/>
  </si>
  <si>
    <t>２位</t>
    <rPh sb="1" eb="2">
      <t>イ</t>
    </rPh>
    <phoneticPr fontId="2"/>
  </si>
  <si>
    <t>１位</t>
    <rPh sb="1" eb="2">
      <t>イ</t>
    </rPh>
    <phoneticPr fontId="2"/>
  </si>
  <si>
    <t>-</t>
  </si>
  <si>
    <t>３位</t>
    <rPh sb="1" eb="2">
      <t>イ</t>
    </rPh>
    <phoneticPr fontId="2"/>
  </si>
  <si>
    <t>４位</t>
    <rPh sb="1" eb="2">
      <t>イ</t>
    </rPh>
    <phoneticPr fontId="2"/>
  </si>
  <si>
    <t>富樫　義信</t>
  </si>
  <si>
    <t>北</t>
  </si>
  <si>
    <t>小坂井　淳</t>
  </si>
  <si>
    <t>港</t>
  </si>
  <si>
    <t>服部　幸代</t>
  </si>
  <si>
    <t>相馬　栄子</t>
  </si>
  <si>
    <t>守山</t>
  </si>
  <si>
    <t>木塚 まこ</t>
  </si>
  <si>
    <t>東</t>
  </si>
  <si>
    <t>うさぎ２</t>
  </si>
  <si>
    <t>長谷川哲生</t>
  </si>
  <si>
    <t>北名古屋</t>
  </si>
  <si>
    <t>ZERO</t>
  </si>
  <si>
    <t>マイペースA</t>
  </si>
  <si>
    <t>五十川　陽介</t>
  </si>
  <si>
    <t>春日井</t>
  </si>
  <si>
    <t>マイペースB</t>
  </si>
  <si>
    <t>白木　1</t>
  </si>
  <si>
    <t>伊藤　博</t>
  </si>
  <si>
    <t>平林　清</t>
  </si>
  <si>
    <t>坂野　英里名</t>
  </si>
  <si>
    <t>山田　実千代</t>
  </si>
  <si>
    <t>濱野　幸枝</t>
  </si>
  <si>
    <t>緑</t>
  </si>
  <si>
    <t>Rookies　</t>
  </si>
  <si>
    <t>石島　昭彦</t>
  </si>
  <si>
    <t>セルフィッシュブルー</t>
  </si>
  <si>
    <t>セルフィッシュブラック</t>
  </si>
  <si>
    <t>楠西ホ－ムランズ</t>
  </si>
  <si>
    <t>野元　多佳子</t>
  </si>
  <si>
    <t>ＧＡＬＡＸＹ　Ａ</t>
  </si>
  <si>
    <t>松井　大宗</t>
  </si>
  <si>
    <t>中村</t>
  </si>
  <si>
    <t>友松　由香里</t>
  </si>
  <si>
    <t>名東</t>
  </si>
  <si>
    <t>坂本　せい子</t>
  </si>
  <si>
    <t>和田 こうじ</t>
  </si>
  <si>
    <t>熱田</t>
  </si>
  <si>
    <t>田中　美智代</t>
  </si>
  <si>
    <t>岡田　佐代子</t>
  </si>
  <si>
    <t>First</t>
  </si>
  <si>
    <t>佐藤　由貴江</t>
  </si>
  <si>
    <t>Flapper　A</t>
  </si>
  <si>
    <t>木塚まこ</t>
  </si>
  <si>
    <t>Big Treasure</t>
  </si>
  <si>
    <t>小島　辰五郎</t>
  </si>
  <si>
    <t>ジョーカー</t>
  </si>
  <si>
    <t>平松　一彦</t>
  </si>
  <si>
    <t>中川</t>
  </si>
  <si>
    <t>ＧＡＬＡＸＹ　Ｂ</t>
  </si>
  <si>
    <t>佐久間　司朗</t>
  </si>
  <si>
    <t>天白</t>
  </si>
  <si>
    <t>足立　重夫</t>
  </si>
  <si>
    <t>須藤　徹也</t>
  </si>
  <si>
    <t>川瀬　政子</t>
  </si>
  <si>
    <t>豊山</t>
  </si>
  <si>
    <t>岸　善三</t>
  </si>
  <si>
    <t>ドルフィン</t>
  </si>
  <si>
    <t>杉浦 しのぶ</t>
  </si>
  <si>
    <t>UB30’ｓ</t>
  </si>
  <si>
    <t>磯村　嘉孝</t>
  </si>
  <si>
    <t>東郷</t>
  </si>
  <si>
    <t>ＭｘＫｘ２</t>
  </si>
  <si>
    <t>ポプリC</t>
  </si>
  <si>
    <t>プレミアムSC</t>
  </si>
  <si>
    <t>川上　和博</t>
  </si>
  <si>
    <t>広江　優子</t>
  </si>
  <si>
    <t>井口　幸子</t>
  </si>
  <si>
    <t>西</t>
  </si>
  <si>
    <t>栗島</t>
  </si>
  <si>
    <t>両角　ゆり</t>
  </si>
  <si>
    <t>Flapper　C</t>
  </si>
  <si>
    <t>ＴＷＥＮＴＹ</t>
  </si>
  <si>
    <t>種目①</t>
    <rPh sb="0" eb="2">
      <t>シュモク</t>
    </rPh>
    <phoneticPr fontId="2"/>
  </si>
  <si>
    <t/>
  </si>
  <si>
    <t>種目②</t>
    <rPh sb="0" eb="2">
      <t>シュモク</t>
    </rPh>
    <phoneticPr fontId="2"/>
  </si>
  <si>
    <t>年齢①</t>
    <rPh sb="0" eb="2">
      <t>ネンレイ</t>
    </rPh>
    <phoneticPr fontId="2"/>
  </si>
  <si>
    <t>年齢②</t>
    <rPh sb="0" eb="2">
      <t>ネンレイ</t>
    </rPh>
    <phoneticPr fontId="2"/>
  </si>
  <si>
    <t>A / 16</t>
    <phoneticPr fontId="2"/>
  </si>
  <si>
    <t>愛知スポレク ２０１８  東三河地区大会</t>
    <rPh sb="0" eb="2">
      <t>アイチ</t>
    </rPh>
    <rPh sb="13" eb="14">
      <t>ヒガシ</t>
    </rPh>
    <rPh sb="14" eb="16">
      <t>ミカワ</t>
    </rPh>
    <rPh sb="16" eb="18">
      <t>チク</t>
    </rPh>
    <rPh sb="18" eb="19">
      <t>タイ</t>
    </rPh>
    <rPh sb="19" eb="20">
      <t>カイ</t>
    </rPh>
    <phoneticPr fontId="2"/>
  </si>
  <si>
    <t>期 日 ： 平成 ３０年 ８月 ２６日</t>
    <phoneticPr fontId="2"/>
  </si>
  <si>
    <t xml:space="preserve">会 場 ： 豊橋市総合体育館
</t>
    <phoneticPr fontId="2"/>
  </si>
  <si>
    <t>備            考</t>
    <rPh sb="0" eb="1">
      <t>ソノウ</t>
    </rPh>
    <rPh sb="13" eb="14">
      <t>コウ</t>
    </rPh>
    <phoneticPr fontId="63"/>
  </si>
  <si>
    <t xml:space="preserve">  ◆　競 技 結 果 表</t>
    <phoneticPr fontId="2"/>
  </si>
  <si>
    <t>勝負</t>
    <rPh sb="0" eb="2">
      <t>ショウブ</t>
    </rPh>
    <phoneticPr fontId="2"/>
  </si>
  <si>
    <t>順位</t>
    <rPh sb="0" eb="2">
      <t>ジュンイ</t>
    </rPh>
    <phoneticPr fontId="2"/>
  </si>
  <si>
    <t>備        考</t>
    <rPh sb="0" eb="1">
      <t>ソナエ</t>
    </rPh>
    <rPh sb="9" eb="10">
      <t>コウ</t>
    </rPh>
    <phoneticPr fontId="63"/>
  </si>
  <si>
    <t xml:space="preserve"> トリム ( １８歳以上 )  の部</t>
    <phoneticPr fontId="2"/>
  </si>
  <si>
    <t>２コート</t>
    <phoneticPr fontId="63"/>
  </si>
  <si>
    <t xml:space="preserve"> トリム ( ３０歳以上 )  の部</t>
    <rPh sb="9" eb="12">
      <t>サイイジョウ</t>
    </rPh>
    <phoneticPr fontId="2"/>
  </si>
  <si>
    <t xml:space="preserve">  ◆　競 技 結 果 表</t>
    <phoneticPr fontId="2"/>
  </si>
  <si>
    <t>支部名</t>
    <rPh sb="0" eb="2">
      <t>シブ</t>
    </rPh>
    <rPh sb="2" eb="3">
      <t>メイ</t>
    </rPh>
    <phoneticPr fontId="2"/>
  </si>
  <si>
    <t xml:space="preserve"> トリム ( ５０歳以上 )  の部</t>
    <phoneticPr fontId="2"/>
  </si>
  <si>
    <t>Ａグループ</t>
    <phoneticPr fontId="2"/>
  </si>
  <si>
    <t>レディース ( １８歳以上 )  の部</t>
    <phoneticPr fontId="2"/>
  </si>
  <si>
    <t>Ｂ /  2</t>
    <phoneticPr fontId="2"/>
  </si>
  <si>
    <t xml:space="preserve"> guess</t>
    <phoneticPr fontId="2"/>
  </si>
  <si>
    <t>A / 7</t>
    <phoneticPr fontId="2"/>
  </si>
  <si>
    <t>B / 8</t>
    <phoneticPr fontId="2"/>
  </si>
  <si>
    <t>Ａ / 7</t>
    <phoneticPr fontId="2"/>
  </si>
  <si>
    <t>C / ９</t>
    <phoneticPr fontId="2"/>
  </si>
  <si>
    <t>東三河地区大会</t>
    <phoneticPr fontId="2"/>
  </si>
  <si>
    <t>A-6</t>
    <phoneticPr fontId="2"/>
  </si>
  <si>
    <t>A-6</t>
    <phoneticPr fontId="2"/>
  </si>
  <si>
    <t xml:space="preserve"> ビックコーナー  Ａ</t>
    <phoneticPr fontId="2"/>
  </si>
  <si>
    <t>B-6</t>
    <phoneticPr fontId="2"/>
  </si>
  <si>
    <t>B-6</t>
    <phoneticPr fontId="2"/>
  </si>
  <si>
    <t xml:space="preserve"> Ｆ・ヒルズ Ａ</t>
    <phoneticPr fontId="2"/>
  </si>
  <si>
    <t>A-7</t>
    <phoneticPr fontId="2"/>
  </si>
  <si>
    <t>A-7</t>
    <phoneticPr fontId="2"/>
  </si>
  <si>
    <t xml:space="preserve"> ユナイト  Ｂ</t>
    <phoneticPr fontId="2"/>
  </si>
  <si>
    <t>B-7</t>
    <phoneticPr fontId="2"/>
  </si>
  <si>
    <t>B-7</t>
    <phoneticPr fontId="2"/>
  </si>
  <si>
    <t>Group Ｃ</t>
    <phoneticPr fontId="2"/>
  </si>
  <si>
    <t>№</t>
    <phoneticPr fontId="2"/>
  </si>
  <si>
    <t>ｺｰﾄNo.</t>
    <phoneticPr fontId="2"/>
  </si>
  <si>
    <t>C-1</t>
    <phoneticPr fontId="2"/>
  </si>
  <si>
    <t xml:space="preserve"> ＳＯＲＡ－ Ｒ</t>
    <phoneticPr fontId="2"/>
  </si>
  <si>
    <t>C-2</t>
    <phoneticPr fontId="2"/>
  </si>
  <si>
    <t xml:space="preserve"> Ｆ・ヒルズ B</t>
    <phoneticPr fontId="2"/>
  </si>
  <si>
    <t>C-3</t>
    <phoneticPr fontId="2"/>
  </si>
  <si>
    <t xml:space="preserve"> ソルティーズ</t>
    <phoneticPr fontId="2"/>
  </si>
  <si>
    <t>C-4</t>
    <phoneticPr fontId="2"/>
  </si>
  <si>
    <t xml:space="preserve"> ＳＵＺＵＫＩ  ２</t>
    <phoneticPr fontId="2"/>
  </si>
  <si>
    <t>C-5</t>
    <phoneticPr fontId="2"/>
  </si>
  <si>
    <t>C-6</t>
    <phoneticPr fontId="2"/>
  </si>
  <si>
    <t>C-7</t>
    <phoneticPr fontId="2"/>
  </si>
  <si>
    <t>C-7</t>
    <phoneticPr fontId="2"/>
  </si>
  <si>
    <t xml:space="preserve"> Ｒ-Stones ２５</t>
    <phoneticPr fontId="2"/>
  </si>
  <si>
    <t xml:space="preserve">Group Ａ </t>
    <phoneticPr fontId="2"/>
  </si>
  <si>
    <t>A-1</t>
    <phoneticPr fontId="2"/>
  </si>
  <si>
    <t xml:space="preserve"> くるくる</t>
    <phoneticPr fontId="2"/>
  </si>
  <si>
    <t>A-2</t>
    <phoneticPr fontId="2"/>
  </si>
  <si>
    <t xml:space="preserve"> マーベル</t>
    <phoneticPr fontId="2"/>
  </si>
  <si>
    <t>A-3</t>
    <phoneticPr fontId="2"/>
  </si>
  <si>
    <t>A-4</t>
    <phoneticPr fontId="2"/>
  </si>
  <si>
    <t>A-5</t>
    <phoneticPr fontId="2"/>
  </si>
  <si>
    <t xml:space="preserve"> ラッコ ・ サザエ</t>
    <phoneticPr fontId="2"/>
  </si>
  <si>
    <t xml:space="preserve"> ＫＯＲＯ</t>
    <phoneticPr fontId="2"/>
  </si>
  <si>
    <t>【種目別グループ一覧】</t>
    <phoneticPr fontId="2"/>
  </si>
  <si>
    <t>Group Ａ</t>
    <phoneticPr fontId="2"/>
  </si>
  <si>
    <t xml:space="preserve"> くろしお</t>
    <phoneticPr fontId="2"/>
  </si>
  <si>
    <t>ＦＴ マダム</t>
    <phoneticPr fontId="2"/>
  </si>
  <si>
    <t>Group Ｂ</t>
    <phoneticPr fontId="2"/>
  </si>
  <si>
    <t xml:space="preserve"> くのいち</t>
    <phoneticPr fontId="2"/>
  </si>
  <si>
    <t xml:space="preserve"> マロンズ</t>
    <phoneticPr fontId="2"/>
  </si>
  <si>
    <t xml:space="preserve"> フラワー</t>
    <phoneticPr fontId="2"/>
  </si>
  <si>
    <t xml:space="preserve"> ハピネス</t>
    <phoneticPr fontId="2"/>
  </si>
  <si>
    <t xml:space="preserve"> Ｃａｓｓｉｓ</t>
    <phoneticPr fontId="2"/>
  </si>
  <si>
    <t xml:space="preserve"> Ｓｈｏｃｋ</t>
    <phoneticPr fontId="2"/>
  </si>
  <si>
    <t xml:space="preserve"> Ｐ ☆ Ｇ</t>
    <phoneticPr fontId="2"/>
  </si>
  <si>
    <t>Ｂ-5</t>
    <phoneticPr fontId="2"/>
  </si>
  <si>
    <t xml:space="preserve"> ラッコ ・ ワカメ</t>
    <phoneticPr fontId="2"/>
  </si>
  <si>
    <t xml:space="preserve"> 〔 種目　：  ファミリー  の部 〕</t>
    <phoneticPr fontId="2"/>
  </si>
  <si>
    <t xml:space="preserve"> おちゃめＧ ・ やんちゃＢ</t>
    <phoneticPr fontId="2"/>
  </si>
  <si>
    <t xml:space="preserve"> しじみ</t>
    <phoneticPr fontId="2"/>
  </si>
  <si>
    <t xml:space="preserve"> えのみ</t>
    <phoneticPr fontId="2"/>
  </si>
  <si>
    <t xml:space="preserve"> おしゃモン</t>
    <phoneticPr fontId="2"/>
  </si>
  <si>
    <t xml:space="preserve"> ひまわりクラブ  Ａ</t>
    <phoneticPr fontId="2"/>
  </si>
  <si>
    <t xml:space="preserve"> ひまわりクラブ  Ｂ</t>
    <phoneticPr fontId="2"/>
  </si>
  <si>
    <t>A / 10</t>
    <phoneticPr fontId="2"/>
  </si>
  <si>
    <t>A / 11</t>
    <phoneticPr fontId="2"/>
  </si>
  <si>
    <t>A / 12</t>
    <phoneticPr fontId="2"/>
  </si>
  <si>
    <t>B / 13</t>
    <phoneticPr fontId="2"/>
  </si>
  <si>
    <t>A / 14</t>
    <phoneticPr fontId="2"/>
  </si>
  <si>
    <t>B / 15</t>
    <phoneticPr fontId="2"/>
  </si>
  <si>
    <t>８コート</t>
    <phoneticPr fontId="63"/>
  </si>
  <si>
    <t>９コート</t>
    <phoneticPr fontId="63"/>
  </si>
  <si>
    <t>１１コート</t>
    <phoneticPr fontId="63"/>
  </si>
  <si>
    <t>１０コート</t>
    <phoneticPr fontId="63"/>
  </si>
  <si>
    <t>１２コート</t>
    <phoneticPr fontId="63"/>
  </si>
  <si>
    <t>１３コート</t>
    <phoneticPr fontId="63"/>
  </si>
  <si>
    <t>１４コート</t>
    <phoneticPr fontId="63"/>
  </si>
  <si>
    <t xml:space="preserve"> Ａ</t>
    <phoneticPr fontId="2"/>
  </si>
  <si>
    <t xml:space="preserve"> ＳＯＲＡ－ Ａ</t>
    <phoneticPr fontId="2"/>
  </si>
  <si>
    <t xml:space="preserve"> ＲＯＵＧＥ</t>
    <phoneticPr fontId="2"/>
  </si>
  <si>
    <t xml:space="preserve"> Ｆ・ヒルズ Ａ</t>
    <phoneticPr fontId="2"/>
  </si>
  <si>
    <t>№</t>
    <phoneticPr fontId="2"/>
  </si>
  <si>
    <t>A-5</t>
    <phoneticPr fontId="2"/>
  </si>
  <si>
    <t>C-1</t>
    <phoneticPr fontId="2"/>
  </si>
  <si>
    <t xml:space="preserve"> ＳＯＲＡ－ Ｒ</t>
    <phoneticPr fontId="2"/>
  </si>
  <si>
    <t>C-2</t>
    <phoneticPr fontId="2"/>
  </si>
  <si>
    <t xml:space="preserve"> Ｆ・ヒルズ B</t>
    <phoneticPr fontId="2"/>
  </si>
  <si>
    <t>C-3</t>
    <phoneticPr fontId="2"/>
  </si>
  <si>
    <t xml:space="preserve"> ソルティーズ</t>
    <phoneticPr fontId="2"/>
  </si>
  <si>
    <t>C-4</t>
    <phoneticPr fontId="2"/>
  </si>
  <si>
    <t xml:space="preserve"> ＳＵＺＵＫＩ  ２</t>
    <phoneticPr fontId="2"/>
  </si>
  <si>
    <t>C-5</t>
    <phoneticPr fontId="2"/>
  </si>
  <si>
    <t>C-6</t>
    <phoneticPr fontId="2"/>
  </si>
  <si>
    <t xml:space="preserve"> Ｒ-Stones ２５</t>
    <phoneticPr fontId="2"/>
  </si>
  <si>
    <t>A-1</t>
    <phoneticPr fontId="2"/>
  </si>
  <si>
    <t xml:space="preserve"> くるくる</t>
    <phoneticPr fontId="2"/>
  </si>
  <si>
    <t>A-2</t>
    <phoneticPr fontId="2"/>
  </si>
  <si>
    <t xml:space="preserve"> マーベル</t>
    <phoneticPr fontId="2"/>
  </si>
  <si>
    <t>A-3</t>
    <phoneticPr fontId="2"/>
  </si>
  <si>
    <t>A-4</t>
    <phoneticPr fontId="2"/>
  </si>
  <si>
    <t xml:space="preserve"> ラッコ ・ サザエ</t>
    <phoneticPr fontId="2"/>
  </si>
  <si>
    <t xml:space="preserve"> ＫＯＲＯ</t>
    <phoneticPr fontId="2"/>
  </si>
  <si>
    <t>サブアリーナ
１７コートで
第１試合実施</t>
    <rPh sb="14" eb="15">
      <t>ダイ</t>
    </rPh>
    <rPh sb="16" eb="18">
      <t>シアイ</t>
    </rPh>
    <rPh sb="18" eb="20">
      <t>ジッシ</t>
    </rPh>
    <phoneticPr fontId="2"/>
  </si>
  <si>
    <t>サブアリーナ
１７コートで
第２試合実施</t>
    <rPh sb="14" eb="15">
      <t>ダイ</t>
    </rPh>
    <rPh sb="16" eb="18">
      <t>シアイ</t>
    </rPh>
    <rPh sb="18" eb="20">
      <t>ジッシ</t>
    </rPh>
    <phoneticPr fontId="2"/>
  </si>
  <si>
    <t>サブアリーナ
１８コートで
第１試合実施</t>
    <rPh sb="14" eb="15">
      <t>ダイ</t>
    </rPh>
    <rPh sb="16" eb="18">
      <t>シアイ</t>
    </rPh>
    <rPh sb="18" eb="20">
      <t>ジッシ</t>
    </rPh>
    <phoneticPr fontId="2"/>
  </si>
  <si>
    <t>サブアリーナ
１８コートで
第２試合実施</t>
    <rPh sb="14" eb="15">
      <t>ダイ</t>
    </rPh>
    <rPh sb="16" eb="18">
      <t>シアイ</t>
    </rPh>
    <rPh sb="18" eb="20">
      <t>ジッシ</t>
    </rPh>
    <phoneticPr fontId="2"/>
  </si>
  <si>
    <t>サブアリーナ
１９コートで
第１試合実施</t>
    <rPh sb="14" eb="15">
      <t>ダイ</t>
    </rPh>
    <rPh sb="16" eb="18">
      <t>シアイ</t>
    </rPh>
    <rPh sb="18" eb="20">
      <t>ジッシ</t>
    </rPh>
    <phoneticPr fontId="2"/>
  </si>
  <si>
    <t>サブアリーナ
１９コートで
第２試合実施</t>
    <rPh sb="14" eb="15">
      <t>ダイ</t>
    </rPh>
    <rPh sb="16" eb="18">
      <t>シアイ</t>
    </rPh>
    <rPh sb="18" eb="20">
      <t>ジッシ</t>
    </rPh>
    <phoneticPr fontId="2"/>
  </si>
  <si>
    <t>サブアリーナ
２０コートで
第１試合実施</t>
    <rPh sb="14" eb="15">
      <t>ダイ</t>
    </rPh>
    <rPh sb="16" eb="18">
      <t>シアイ</t>
    </rPh>
    <rPh sb="18" eb="20">
      <t>ジッシ</t>
    </rPh>
    <phoneticPr fontId="2"/>
  </si>
  <si>
    <t>サブアリーナ
２０コートで
第２試合実施</t>
    <rPh sb="14" eb="15">
      <t>ダイ</t>
    </rPh>
    <rPh sb="16" eb="18">
      <t>シアイ</t>
    </rPh>
    <rPh sb="18" eb="20">
      <t>ジッシ</t>
    </rPh>
    <phoneticPr fontId="2"/>
  </si>
  <si>
    <t>試合順</t>
    <phoneticPr fontId="2"/>
  </si>
  <si>
    <t>チーム名</t>
    <phoneticPr fontId="2"/>
  </si>
  <si>
    <t xml:space="preserve">審       判 </t>
    <phoneticPr fontId="2"/>
  </si>
  <si>
    <t>Ⅱ</t>
    <phoneticPr fontId="2"/>
  </si>
  <si>
    <t>　◆　対　　戦　　表</t>
    <phoneticPr fontId="2"/>
  </si>
  <si>
    <t>Ａグループ</t>
    <phoneticPr fontId="2"/>
  </si>
  <si>
    <t>Ⅰ</t>
    <phoneticPr fontId="2"/>
  </si>
  <si>
    <t>補助審判</t>
    <phoneticPr fontId="2"/>
  </si>
  <si>
    <t>１・２位のチームで
仲好く 審判をお願い！</t>
    <rPh sb="3" eb="4">
      <t>イ</t>
    </rPh>
    <rPh sb="14" eb="16">
      <t>シンパン</t>
    </rPh>
    <rPh sb="18" eb="19">
      <t>ネガ</t>
    </rPh>
    <phoneticPr fontId="63"/>
  </si>
  <si>
    <t>３・４位のチームで
仲好く 審判をお願い！</t>
    <rPh sb="3" eb="4">
      <t>イ</t>
    </rPh>
    <rPh sb="14" eb="16">
      <t>シンパン</t>
    </rPh>
    <rPh sb="18" eb="19">
      <t>ネガ</t>
    </rPh>
    <phoneticPr fontId="63"/>
  </si>
  <si>
    <t>ＭＲＳ， ＢＩＧ</t>
    <phoneticPr fontId="2"/>
  </si>
  <si>
    <t>Ｒｅ ： Ｓｅｎｔ</t>
    <phoneticPr fontId="2"/>
  </si>
  <si>
    <t>９チーム</t>
    <phoneticPr fontId="2"/>
  </si>
  <si>
    <t xml:space="preserve"> Ｔ Ｆ ３</t>
    <phoneticPr fontId="2"/>
  </si>
  <si>
    <t>ひまわり クラブ Ａ</t>
    <phoneticPr fontId="2"/>
  </si>
  <si>
    <t>ひまわり クラブ Ｂ</t>
    <phoneticPr fontId="2"/>
  </si>
  <si>
    <t>P ☆ G</t>
    <phoneticPr fontId="2"/>
  </si>
  <si>
    <t xml:space="preserve"> 新城ブレイカ―ズ</t>
    <rPh sb="1" eb="3">
      <t>シンシロ</t>
    </rPh>
    <phoneticPr fontId="2"/>
  </si>
  <si>
    <t xml:space="preserve"> ＭＲＳ． ＢＩＧ</t>
    <phoneticPr fontId="2"/>
  </si>
  <si>
    <t xml:space="preserve"> guess</t>
  </si>
  <si>
    <t xml:space="preserve"> 富士見ファミリー </t>
    <rPh sb="1" eb="4">
      <t>フジミ</t>
    </rPh>
    <phoneticPr fontId="2"/>
  </si>
  <si>
    <t xml:space="preserve"> 富士見ﾌｧﾐﾘｰ </t>
    <rPh sb="1" eb="4">
      <t>フジミ</t>
    </rPh>
    <phoneticPr fontId="2"/>
  </si>
  <si>
    <t>Ｂグループ</t>
    <phoneticPr fontId="2"/>
  </si>
  <si>
    <t>Ｃグループ</t>
    <phoneticPr fontId="2"/>
  </si>
  <si>
    <t xml:space="preserve"> あかつき</t>
    <phoneticPr fontId="2"/>
  </si>
  <si>
    <t xml:space="preserve"> Ｔ Ｆ １</t>
    <phoneticPr fontId="2"/>
  </si>
  <si>
    <t xml:space="preserve"> Ｔ Ｆ ２</t>
    <phoneticPr fontId="2"/>
  </si>
  <si>
    <t xml:space="preserve"> Ｔ Ｆ ４</t>
    <phoneticPr fontId="2"/>
  </si>
  <si>
    <t xml:space="preserve"> おちゃめ ガールズ</t>
    <phoneticPr fontId="2"/>
  </si>
  <si>
    <t>ラッコ ・ サザエ</t>
    <phoneticPr fontId="2"/>
  </si>
  <si>
    <t>富士見ファミリー</t>
    <rPh sb="0" eb="3">
      <t>フジミ</t>
    </rPh>
    <phoneticPr fontId="2"/>
  </si>
  <si>
    <t>①</t>
    <phoneticPr fontId="2"/>
  </si>
  <si>
    <t>⑧</t>
    <phoneticPr fontId="2"/>
  </si>
  <si>
    <t>⑫</t>
    <phoneticPr fontId="2"/>
  </si>
  <si>
    <t>④</t>
    <phoneticPr fontId="2"/>
  </si>
  <si>
    <t>-</t>
    <phoneticPr fontId="2"/>
  </si>
  <si>
    <t>⑤</t>
    <phoneticPr fontId="2"/>
  </si>
  <si>
    <t>⑨</t>
    <phoneticPr fontId="2"/>
  </si>
  <si>
    <t>⑬</t>
    <phoneticPr fontId="2"/>
  </si>
  <si>
    <t>②</t>
    <phoneticPr fontId="2"/>
  </si>
  <si>
    <t>⑥</t>
    <phoneticPr fontId="2"/>
  </si>
  <si>
    <t>⑩</t>
    <phoneticPr fontId="2"/>
  </si>
  <si>
    <t>⑭</t>
    <phoneticPr fontId="2"/>
  </si>
  <si>
    <t>⑪</t>
    <phoneticPr fontId="2"/>
  </si>
  <si>
    <t>③</t>
    <phoneticPr fontId="2"/>
  </si>
  <si>
    <t>⑦</t>
    <phoneticPr fontId="2"/>
  </si>
  <si>
    <t>Ⅲ</t>
    <phoneticPr fontId="2"/>
  </si>
  <si>
    <t>５コート</t>
    <phoneticPr fontId="63"/>
  </si>
  <si>
    <t>期 日 ： 平成 ３０年 ８月 ２６日</t>
    <phoneticPr fontId="2"/>
  </si>
  <si>
    <t xml:space="preserve">会 場 ： 豊橋市総合体育館
</t>
    <phoneticPr fontId="2"/>
  </si>
  <si>
    <t>No.</t>
    <phoneticPr fontId="2"/>
  </si>
  <si>
    <t>G①</t>
    <phoneticPr fontId="2"/>
  </si>
  <si>
    <t>G②</t>
    <phoneticPr fontId="2"/>
  </si>
  <si>
    <t xml:space="preserve"> トリム ( １８歳以上 )  の部</t>
    <phoneticPr fontId="2"/>
  </si>
  <si>
    <t>№</t>
    <phoneticPr fontId="2"/>
  </si>
  <si>
    <t>期 日 ： 平成 ３０年 ８月 ２６日</t>
    <phoneticPr fontId="2"/>
  </si>
  <si>
    <t>A-1</t>
    <phoneticPr fontId="2"/>
  </si>
  <si>
    <t xml:space="preserve"> ＵＮＩＴＥ ☆</t>
    <phoneticPr fontId="2"/>
  </si>
  <si>
    <t>Ａグループ</t>
    <phoneticPr fontId="2"/>
  </si>
  <si>
    <t xml:space="preserve">会 場 ： 豊橋市総合体育館
</t>
    <phoneticPr fontId="2"/>
  </si>
  <si>
    <t>A-2</t>
    <phoneticPr fontId="2"/>
  </si>
  <si>
    <t xml:space="preserve"> 単細胞</t>
    <phoneticPr fontId="2"/>
  </si>
  <si>
    <t>No.</t>
    <phoneticPr fontId="2"/>
  </si>
  <si>
    <t>A-3</t>
    <phoneticPr fontId="2"/>
  </si>
  <si>
    <r>
      <t xml:space="preserve"> Ｈｏｎｅｙ</t>
    </r>
    <r>
      <rPr>
        <vertAlign val="superscript"/>
        <sz val="14"/>
        <rFont val="ＭＳ Ｐゴシック"/>
        <family val="3"/>
        <charset val="128"/>
      </rPr>
      <t>2</t>
    </r>
    <phoneticPr fontId="2"/>
  </si>
  <si>
    <t>A-4</t>
    <phoneticPr fontId="2"/>
  </si>
  <si>
    <t xml:space="preserve"> ＡＲＭＡＤＡ  Ａ</t>
    <phoneticPr fontId="2"/>
  </si>
  <si>
    <t>A-5</t>
    <phoneticPr fontId="2"/>
  </si>
  <si>
    <t xml:space="preserve"> Ａｃｈｏｏ！ Ａ</t>
    <phoneticPr fontId="2"/>
  </si>
  <si>
    <t>A-6</t>
    <phoneticPr fontId="2"/>
  </si>
  <si>
    <t xml:space="preserve"> ジャック Ａ</t>
    <phoneticPr fontId="2"/>
  </si>
  <si>
    <t>　◆　対　　戦　　表</t>
    <phoneticPr fontId="2"/>
  </si>
  <si>
    <t>試合順</t>
    <phoneticPr fontId="2"/>
  </si>
  <si>
    <t>チーム名</t>
    <phoneticPr fontId="2"/>
  </si>
  <si>
    <t xml:space="preserve">審       判 </t>
    <phoneticPr fontId="2"/>
  </si>
  <si>
    <t>Ⅰ</t>
    <phoneticPr fontId="2"/>
  </si>
  <si>
    <t>Ⅱ</t>
    <phoneticPr fontId="2"/>
  </si>
  <si>
    <t>Ⅲ</t>
    <phoneticPr fontId="2"/>
  </si>
  <si>
    <t xml:space="preserve">  ◆　競 技 結 果 表</t>
    <phoneticPr fontId="2"/>
  </si>
  <si>
    <t>グループ</t>
    <phoneticPr fontId="2"/>
  </si>
  <si>
    <t>得失
セット</t>
    <phoneticPr fontId="2"/>
  </si>
  <si>
    <t>⑪</t>
    <phoneticPr fontId="2"/>
  </si>
  <si>
    <t>①</t>
    <phoneticPr fontId="2"/>
  </si>
  <si>
    <t>⑦</t>
    <phoneticPr fontId="2"/>
  </si>
  <si>
    <t>⑤</t>
    <phoneticPr fontId="2"/>
  </si>
  <si>
    <t>-</t>
    <phoneticPr fontId="2"/>
  </si>
  <si>
    <t>②</t>
    <phoneticPr fontId="2"/>
  </si>
  <si>
    <t>⑨</t>
    <phoneticPr fontId="2"/>
  </si>
  <si>
    <t>⑥</t>
    <phoneticPr fontId="2"/>
  </si>
  <si>
    <t>⑩</t>
    <phoneticPr fontId="2"/>
  </si>
  <si>
    <t>③</t>
    <phoneticPr fontId="2"/>
  </si>
  <si>
    <t>⑧</t>
    <phoneticPr fontId="2"/>
  </si>
  <si>
    <t>④</t>
    <phoneticPr fontId="2"/>
  </si>
  <si>
    <t>⑫</t>
    <phoneticPr fontId="2"/>
  </si>
  <si>
    <t>1-6ｺｰﾄ</t>
    <phoneticPr fontId="2"/>
  </si>
  <si>
    <t>7-12ｺｰﾄ</t>
    <phoneticPr fontId="2"/>
  </si>
  <si>
    <t>13-16ｺｰﾄ</t>
    <phoneticPr fontId="2"/>
  </si>
  <si>
    <t>B-1</t>
    <phoneticPr fontId="2"/>
  </si>
  <si>
    <t xml:space="preserve"> ＡＲＭＡＤＡ  Ｂ</t>
    <phoneticPr fontId="2"/>
  </si>
  <si>
    <t>Ｂグループ</t>
    <phoneticPr fontId="2"/>
  </si>
  <si>
    <t>B-2</t>
    <phoneticPr fontId="2"/>
  </si>
  <si>
    <t xml:space="preserve"> ＬＥＯ</t>
    <phoneticPr fontId="2"/>
  </si>
  <si>
    <t>B-3</t>
    <phoneticPr fontId="2"/>
  </si>
  <si>
    <t xml:space="preserve"> ジャック Ｂ</t>
    <phoneticPr fontId="2"/>
  </si>
  <si>
    <t>B-4</t>
    <phoneticPr fontId="2"/>
  </si>
  <si>
    <t xml:space="preserve"> Ａｃｈｏｏ！ Ｂ</t>
    <phoneticPr fontId="2"/>
  </si>
  <si>
    <t>B-5</t>
    <phoneticPr fontId="2"/>
  </si>
  <si>
    <t xml:space="preserve"> ＣＡＴＳ (Ａ)</t>
    <phoneticPr fontId="2"/>
  </si>
  <si>
    <t>B-6</t>
    <phoneticPr fontId="2"/>
  </si>
  <si>
    <t xml:space="preserve"> ＡＢＵＲＥ</t>
    <phoneticPr fontId="2"/>
  </si>
  <si>
    <t>C-1</t>
    <phoneticPr fontId="2"/>
  </si>
  <si>
    <t xml:space="preserve"> guess</t>
    <phoneticPr fontId="2"/>
  </si>
  <si>
    <t>Ｃグループ</t>
    <phoneticPr fontId="2"/>
  </si>
  <si>
    <t>C-2</t>
    <phoneticPr fontId="2"/>
  </si>
  <si>
    <t xml:space="preserve"> ＳＵＺＵＫＩ　１</t>
    <phoneticPr fontId="2"/>
  </si>
  <si>
    <t>C-3</t>
    <phoneticPr fontId="2"/>
  </si>
  <si>
    <t xml:space="preserve"> Ｈ．Ｓ．Ｄ</t>
    <phoneticPr fontId="2"/>
  </si>
  <si>
    <t>C-4</t>
    <phoneticPr fontId="2"/>
  </si>
  <si>
    <t xml:space="preserve"> ジャック C</t>
    <phoneticPr fontId="2"/>
  </si>
  <si>
    <t>C-5</t>
    <phoneticPr fontId="2"/>
  </si>
  <si>
    <t xml:space="preserve"> Ａ-Ｔａｐ</t>
    <phoneticPr fontId="2"/>
  </si>
  <si>
    <t>C-6</t>
    <phoneticPr fontId="2"/>
  </si>
  <si>
    <t xml:space="preserve"> ＣＡＴＳ (Ｂ)</t>
    <phoneticPr fontId="2"/>
  </si>
  <si>
    <t>D-1</t>
    <phoneticPr fontId="2"/>
  </si>
  <si>
    <t xml:space="preserve"> ユナイト A</t>
    <phoneticPr fontId="2"/>
  </si>
  <si>
    <t>Ｄグループ</t>
    <phoneticPr fontId="2"/>
  </si>
  <si>
    <t>D-2</t>
    <phoneticPr fontId="2"/>
  </si>
  <si>
    <t xml:space="preserve"> ジャック D</t>
    <phoneticPr fontId="2"/>
  </si>
  <si>
    <t>D-3</t>
    <phoneticPr fontId="2"/>
  </si>
  <si>
    <t>D-4</t>
    <phoneticPr fontId="2"/>
  </si>
  <si>
    <t>D-5</t>
    <phoneticPr fontId="2"/>
  </si>
  <si>
    <t xml:space="preserve"> Ｐｏｗｅｒｆｌuｓ</t>
    <phoneticPr fontId="2"/>
  </si>
  <si>
    <t>D-6</t>
    <phoneticPr fontId="2"/>
  </si>
  <si>
    <t xml:space="preserve"> ＷＨＩＴＥ ＣＡＴＳ</t>
    <phoneticPr fontId="2"/>
  </si>
  <si>
    <t>⑩</t>
    <phoneticPr fontId="2"/>
  </si>
  <si>
    <t>E-1</t>
    <phoneticPr fontId="2"/>
  </si>
  <si>
    <t xml:space="preserve"> ジャック E</t>
    <phoneticPr fontId="2"/>
  </si>
  <si>
    <t>Ｅグループ</t>
    <phoneticPr fontId="2"/>
  </si>
  <si>
    <t>E-2</t>
    <phoneticPr fontId="2"/>
  </si>
  <si>
    <t xml:space="preserve"> Ｃ-ＤＡＳＨ</t>
    <phoneticPr fontId="2"/>
  </si>
  <si>
    <t>E-3</t>
    <phoneticPr fontId="2"/>
  </si>
  <si>
    <t xml:space="preserve"> Ｔ Ｃ  Ａ</t>
    <phoneticPr fontId="2"/>
  </si>
  <si>
    <t>E-4</t>
    <phoneticPr fontId="2"/>
  </si>
  <si>
    <t xml:space="preserve"> ＳＰＡＲＫ</t>
    <phoneticPr fontId="2"/>
  </si>
  <si>
    <t>E-5</t>
    <phoneticPr fontId="2"/>
  </si>
  <si>
    <t xml:space="preserve"> ＣＡＴＳ (Ｃ)</t>
    <phoneticPr fontId="2"/>
  </si>
  <si>
    <t>◆ 対　戦　表</t>
    <phoneticPr fontId="2"/>
  </si>
  <si>
    <t xml:space="preserve">                                                                </t>
    <phoneticPr fontId="2"/>
  </si>
  <si>
    <t>◆ 競 技 結 果 表</t>
    <phoneticPr fontId="2"/>
  </si>
  <si>
    <t>６コート</t>
    <phoneticPr fontId="63"/>
  </si>
  <si>
    <t>F-1</t>
    <phoneticPr fontId="2"/>
  </si>
  <si>
    <t xml:space="preserve"> ペコ</t>
    <phoneticPr fontId="2"/>
  </si>
  <si>
    <t>Ｆグループ</t>
    <phoneticPr fontId="2"/>
  </si>
  <si>
    <t xml:space="preserve"> ＣＡＴＳ (Ｄ)</t>
    <phoneticPr fontId="2"/>
  </si>
  <si>
    <t xml:space="preserve"> ジャック F</t>
    <phoneticPr fontId="2"/>
  </si>
  <si>
    <t xml:space="preserve"> Ｊｕｎｔｏｓ</t>
    <phoneticPr fontId="2"/>
  </si>
  <si>
    <t xml:space="preserve"> Ｊｕｎｔｏｓ</t>
    <phoneticPr fontId="2"/>
  </si>
  <si>
    <t xml:space="preserve"> Ｔ Ｃ   Ｂ</t>
    <phoneticPr fontId="2"/>
  </si>
  <si>
    <t>◆ 対　戦　表</t>
    <phoneticPr fontId="2"/>
  </si>
  <si>
    <t>試合順</t>
    <phoneticPr fontId="2"/>
  </si>
  <si>
    <t>チーム名</t>
    <phoneticPr fontId="2"/>
  </si>
  <si>
    <t xml:space="preserve">審       判 </t>
    <phoneticPr fontId="2"/>
  </si>
  <si>
    <t>Ⅰ</t>
    <phoneticPr fontId="2"/>
  </si>
  <si>
    <t>Ⅱ</t>
    <phoneticPr fontId="2"/>
  </si>
  <si>
    <t>Ⅲ</t>
    <phoneticPr fontId="2"/>
  </si>
  <si>
    <t xml:space="preserve">                                                                </t>
    <phoneticPr fontId="2"/>
  </si>
  <si>
    <t>◆ 競 技 結 果 表</t>
    <phoneticPr fontId="2"/>
  </si>
  <si>
    <t>グループ</t>
    <phoneticPr fontId="2"/>
  </si>
  <si>
    <t>得失
セット</t>
    <phoneticPr fontId="2"/>
  </si>
  <si>
    <t>①</t>
    <phoneticPr fontId="2"/>
  </si>
  <si>
    <t>⑥</t>
    <phoneticPr fontId="2"/>
  </si>
  <si>
    <t>⑨</t>
    <phoneticPr fontId="2"/>
  </si>
  <si>
    <t>③</t>
    <phoneticPr fontId="2"/>
  </si>
  <si>
    <t>-</t>
    <phoneticPr fontId="2"/>
  </si>
  <si>
    <t>④</t>
    <phoneticPr fontId="2"/>
  </si>
  <si>
    <t>⑦</t>
    <phoneticPr fontId="2"/>
  </si>
  <si>
    <t>⑩</t>
    <phoneticPr fontId="2"/>
  </si>
  <si>
    <t>②</t>
    <phoneticPr fontId="2"/>
  </si>
  <si>
    <t>⑧</t>
    <phoneticPr fontId="2"/>
  </si>
  <si>
    <t>⑤</t>
    <phoneticPr fontId="2"/>
  </si>
  <si>
    <t>1-6ｺｰﾄ</t>
    <phoneticPr fontId="2"/>
  </si>
  <si>
    <t>7-12ｺｰﾄ</t>
    <phoneticPr fontId="2"/>
  </si>
  <si>
    <t>13-16ｺｰﾄ</t>
    <phoneticPr fontId="2"/>
  </si>
  <si>
    <t>７コート</t>
    <phoneticPr fontId="63"/>
  </si>
  <si>
    <t xml:space="preserve"> ＢＬＡＣＫ ＣＡＴＳ</t>
    <phoneticPr fontId="2"/>
  </si>
  <si>
    <t>Ａグループ</t>
    <phoneticPr fontId="2"/>
  </si>
  <si>
    <t xml:space="preserve">会 場 ： 豊橋市総合体育館
</t>
    <phoneticPr fontId="2"/>
  </si>
  <si>
    <t xml:space="preserve"> ＳＯＲＡ－ Ｂ</t>
    <phoneticPr fontId="2"/>
  </si>
  <si>
    <t>No.</t>
    <phoneticPr fontId="2"/>
  </si>
  <si>
    <t xml:space="preserve"> ましみず</t>
    <phoneticPr fontId="2"/>
  </si>
  <si>
    <t xml:space="preserve"> ＢＯＡ  ＳＯＲＴＥ</t>
    <phoneticPr fontId="2"/>
  </si>
  <si>
    <t>A-5</t>
    <phoneticPr fontId="2"/>
  </si>
  <si>
    <t>A-6</t>
    <phoneticPr fontId="2"/>
  </si>
  <si>
    <t xml:space="preserve"> ビックコーナー  Ａ</t>
    <phoneticPr fontId="2"/>
  </si>
  <si>
    <t>A-7</t>
    <phoneticPr fontId="2"/>
  </si>
  <si>
    <t xml:space="preserve"> ユナイト  Ｂ</t>
    <phoneticPr fontId="2"/>
  </si>
  <si>
    <t>　◆　対　　戦　　表</t>
    <phoneticPr fontId="2"/>
  </si>
  <si>
    <t>試合順</t>
    <phoneticPr fontId="2"/>
  </si>
  <si>
    <t>チーム名</t>
    <phoneticPr fontId="2"/>
  </si>
  <si>
    <t xml:space="preserve">審       判 </t>
    <phoneticPr fontId="2"/>
  </si>
  <si>
    <t>補助審判</t>
    <phoneticPr fontId="2"/>
  </si>
  <si>
    <t>Ⅰ</t>
    <phoneticPr fontId="2"/>
  </si>
  <si>
    <t>ユナイト  Ｂ</t>
    <phoneticPr fontId="2"/>
  </si>
  <si>
    <t>Ⅱ</t>
    <phoneticPr fontId="2"/>
  </si>
  <si>
    <t>Ⅲ</t>
    <phoneticPr fontId="2"/>
  </si>
  <si>
    <t xml:space="preserve">  ◆　競 技 結 果 表</t>
    <phoneticPr fontId="2"/>
  </si>
  <si>
    <t>グループ</t>
    <phoneticPr fontId="2"/>
  </si>
  <si>
    <t>①</t>
    <phoneticPr fontId="2"/>
  </si>
  <si>
    <t>⑧</t>
    <phoneticPr fontId="2"/>
  </si>
  <si>
    <t>⑫</t>
    <phoneticPr fontId="2"/>
  </si>
  <si>
    <t>④</t>
    <phoneticPr fontId="2"/>
  </si>
  <si>
    <t>-</t>
    <phoneticPr fontId="2"/>
  </si>
  <si>
    <t>⑤</t>
    <phoneticPr fontId="2"/>
  </si>
  <si>
    <t>⑨</t>
    <phoneticPr fontId="2"/>
  </si>
  <si>
    <t>⑬</t>
    <phoneticPr fontId="2"/>
  </si>
  <si>
    <t>②</t>
    <phoneticPr fontId="2"/>
  </si>
  <si>
    <t>⑥</t>
    <phoneticPr fontId="2"/>
  </si>
  <si>
    <t>⑩</t>
    <phoneticPr fontId="2"/>
  </si>
  <si>
    <t>⑭</t>
    <phoneticPr fontId="2"/>
  </si>
  <si>
    <t>⑪</t>
    <phoneticPr fontId="2"/>
  </si>
  <si>
    <t>③</t>
    <phoneticPr fontId="2"/>
  </si>
  <si>
    <t>⑦</t>
    <phoneticPr fontId="2"/>
  </si>
  <si>
    <t xml:space="preserve">会 場 ： 豊橋市総合体育館
</t>
    <phoneticPr fontId="2"/>
  </si>
  <si>
    <t>№</t>
    <phoneticPr fontId="2"/>
  </si>
  <si>
    <t xml:space="preserve"> くろしお</t>
    <phoneticPr fontId="2"/>
  </si>
  <si>
    <t xml:space="preserve"> ＭＲＳ． ＢＩＧ</t>
    <phoneticPr fontId="2"/>
  </si>
  <si>
    <t>Ｒｅ ： Ｓｅｎｔ</t>
    <phoneticPr fontId="2"/>
  </si>
  <si>
    <t>ＦＴ マダム</t>
    <phoneticPr fontId="2"/>
  </si>
  <si>
    <t>昼  休  憩</t>
    <phoneticPr fontId="2"/>
  </si>
  <si>
    <t>得失
セット</t>
    <phoneticPr fontId="2"/>
  </si>
  <si>
    <t>1-6ｺｰﾄ</t>
    <phoneticPr fontId="2"/>
  </si>
  <si>
    <t>7-12ｺｰﾄ</t>
    <phoneticPr fontId="2"/>
  </si>
  <si>
    <t>13-16ｺｰﾄ</t>
    <phoneticPr fontId="2"/>
  </si>
  <si>
    <t xml:space="preserve"> くのいち</t>
    <phoneticPr fontId="2"/>
  </si>
  <si>
    <t xml:space="preserve"> フラワー</t>
    <phoneticPr fontId="2"/>
  </si>
  <si>
    <t xml:space="preserve"> フラワー</t>
    <phoneticPr fontId="2"/>
  </si>
  <si>
    <t xml:space="preserve"> Ｃａｓｓｉｓ</t>
    <phoneticPr fontId="2"/>
  </si>
  <si>
    <t xml:space="preserve"> Ｐ ☆ Ｇ</t>
    <phoneticPr fontId="2"/>
  </si>
  <si>
    <t xml:space="preserve"> マロンズ</t>
    <phoneticPr fontId="2"/>
  </si>
  <si>
    <t xml:space="preserve"> マロンズ</t>
    <phoneticPr fontId="2"/>
  </si>
  <si>
    <t>Ｂグループ</t>
    <phoneticPr fontId="2"/>
  </si>
  <si>
    <t xml:space="preserve"> ハピネス</t>
    <phoneticPr fontId="2"/>
  </si>
  <si>
    <t xml:space="preserve"> Ｓｈｏｃｋ</t>
    <phoneticPr fontId="2"/>
  </si>
  <si>
    <t xml:space="preserve"> Ｓｈｏｃｋ</t>
    <phoneticPr fontId="2"/>
  </si>
  <si>
    <t>Ｂ-5</t>
    <phoneticPr fontId="2"/>
  </si>
  <si>
    <t xml:space="preserve"> ラッコ ・ ワカメ</t>
    <phoneticPr fontId="2"/>
  </si>
  <si>
    <t>◆ 対　戦　表</t>
    <phoneticPr fontId="2"/>
  </si>
  <si>
    <t xml:space="preserve">                                                                </t>
    <phoneticPr fontId="2"/>
  </si>
  <si>
    <t>◆ 競 技 結 果 表</t>
    <phoneticPr fontId="2"/>
  </si>
  <si>
    <t xml:space="preserve"> ファミリー  の部</t>
    <phoneticPr fontId="2"/>
  </si>
  <si>
    <t xml:space="preserve"> おちゃめＧ ・ やんちゃＢ</t>
    <phoneticPr fontId="2"/>
  </si>
  <si>
    <t xml:space="preserve"> Ｔ Ｆ ２</t>
    <phoneticPr fontId="2"/>
  </si>
  <si>
    <t xml:space="preserve"> Ｔ Ｆ １</t>
    <phoneticPr fontId="2"/>
  </si>
  <si>
    <t xml:space="preserve"> えのみ</t>
    <phoneticPr fontId="2"/>
  </si>
  <si>
    <t>えのみ</t>
    <phoneticPr fontId="2"/>
  </si>
  <si>
    <t xml:space="preserve"> Ｔ Ｆ ４</t>
    <phoneticPr fontId="2"/>
  </si>
  <si>
    <t>おしゃモン</t>
    <phoneticPr fontId="2"/>
  </si>
  <si>
    <t>あかつき</t>
    <phoneticPr fontId="2"/>
  </si>
  <si>
    <t xml:space="preserve"> Ｔ Ｆ ３</t>
    <phoneticPr fontId="2"/>
  </si>
  <si>
    <t>１６コート</t>
    <phoneticPr fontId="63"/>
  </si>
  <si>
    <t xml:space="preserve">小学生  の部 </t>
    <phoneticPr fontId="2"/>
  </si>
  <si>
    <t xml:space="preserve"> ひまわりクラブ Ａ</t>
    <phoneticPr fontId="2"/>
  </si>
  <si>
    <t xml:space="preserve"> おちゃめガールズ</t>
    <phoneticPr fontId="2"/>
  </si>
  <si>
    <t xml:space="preserve"> ひまわりクラブ Ｂ</t>
    <phoneticPr fontId="2"/>
  </si>
  <si>
    <t>チーム名</t>
    <phoneticPr fontId="2"/>
  </si>
  <si>
    <t xml:space="preserve">審       判 </t>
    <phoneticPr fontId="2"/>
  </si>
  <si>
    <t>補助審判</t>
    <phoneticPr fontId="2"/>
  </si>
  <si>
    <t>昼  休  憩</t>
    <phoneticPr fontId="2"/>
  </si>
  <si>
    <t>G①</t>
    <phoneticPr fontId="2"/>
  </si>
  <si>
    <t>G②</t>
    <phoneticPr fontId="2"/>
  </si>
  <si>
    <t xml:space="preserve"> Ｔ Ｆ ２</t>
    <phoneticPr fontId="2"/>
  </si>
  <si>
    <t>Ｂグループ</t>
    <phoneticPr fontId="2"/>
  </si>
  <si>
    <t xml:space="preserve"> しじみ</t>
    <phoneticPr fontId="2"/>
  </si>
  <si>
    <t xml:space="preserve"> Ｔ Ｆ ４</t>
    <phoneticPr fontId="2"/>
  </si>
  <si>
    <t>あかつき</t>
    <phoneticPr fontId="2"/>
  </si>
  <si>
    <t>１５コート</t>
    <phoneticPr fontId="63"/>
  </si>
  <si>
    <t xml:space="preserve"> ファミリー  の部</t>
    <phoneticPr fontId="2"/>
  </si>
  <si>
    <t>レディース ( ４０歳以上 )  の部</t>
    <phoneticPr fontId="2"/>
  </si>
  <si>
    <t>４コート</t>
    <phoneticPr fontId="63"/>
  </si>
  <si>
    <t>３コート</t>
    <phoneticPr fontId="63"/>
  </si>
</sst>
</file>

<file path=xl/styles.xml><?xml version="1.0" encoding="utf-8"?>
<styleSheet xmlns="http://schemas.openxmlformats.org/spreadsheetml/2006/main">
  <numFmts count="2">
    <numFmt numFmtId="176" formatCode="[$-411]ggge&quot;年&quot;m&quot;月&quot;d&quot;日&quot;;@"/>
    <numFmt numFmtId="177" formatCode="0.000"/>
  </numFmts>
  <fonts count="82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1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2"/>
      <name val="ＭＳ Ｐ明朝"/>
      <family val="1"/>
      <charset val="128"/>
    </font>
    <font>
      <sz val="14"/>
      <name val="ＭＳ Ｐ明朝"/>
      <family val="1"/>
      <charset val="128"/>
    </font>
    <font>
      <sz val="11"/>
      <name val="ＭＳ Ｐ明朝"/>
      <family val="1"/>
      <charset val="128"/>
    </font>
    <font>
      <sz val="12"/>
      <name val="HG丸ｺﾞｼｯｸM-PRO"/>
      <family val="3"/>
      <charset val="128"/>
    </font>
    <font>
      <sz val="12"/>
      <name val="ＭＳ Ｐゴシック"/>
      <family val="3"/>
      <charset val="128"/>
    </font>
    <font>
      <sz val="18"/>
      <name val="ＭＳ Ｐ明朝"/>
      <family val="1"/>
      <charset val="128"/>
    </font>
    <font>
      <b/>
      <sz val="12"/>
      <color indexed="20"/>
      <name val="ＭＳ Ｐゴシック"/>
      <family val="3"/>
      <charset val="128"/>
    </font>
    <font>
      <b/>
      <sz val="18"/>
      <name val="ＭＳ Ｐゴシック"/>
      <family val="3"/>
      <charset val="128"/>
    </font>
    <font>
      <b/>
      <sz val="14"/>
      <name val="HG創英角ﾎﾟｯﾌﾟ体"/>
      <family val="3"/>
      <charset val="128"/>
    </font>
    <font>
      <b/>
      <sz val="12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11"/>
      <color rgb="FFFFFFFF"/>
      <name val="ＭＳ Ｐゴシック"/>
      <family val="3"/>
      <charset val="128"/>
    </font>
    <font>
      <sz val="9"/>
      <color rgb="FFFFFFFF"/>
      <name val="ＭＳ Ｐゴシック"/>
      <family val="3"/>
      <charset val="128"/>
    </font>
    <font>
      <b/>
      <sz val="28"/>
      <name val="ＭＳ Ｐゴシック"/>
      <family val="3"/>
      <charset val="128"/>
    </font>
    <font>
      <b/>
      <sz val="12"/>
      <name val="HG丸ｺﾞｼｯｸM-PRO"/>
      <family val="3"/>
      <charset val="128"/>
    </font>
    <font>
      <vertAlign val="superscript"/>
      <sz val="12"/>
      <name val="ＭＳ Ｐゴシック"/>
      <family val="3"/>
      <charset val="128"/>
    </font>
    <font>
      <sz val="11"/>
      <color indexed="8"/>
      <name val="HG丸ｺﾞｼｯｸM-PRO"/>
      <family val="3"/>
      <charset val="128"/>
    </font>
    <font>
      <sz val="11"/>
      <name val="HG丸ｺﾞｼｯｸM-PRO"/>
      <family val="3"/>
      <charset val="128"/>
    </font>
    <font>
      <sz val="12"/>
      <color indexed="8"/>
      <name val="HG丸ｺﾞｼｯｸM-PRO"/>
      <family val="3"/>
      <charset val="128"/>
    </font>
    <font>
      <b/>
      <sz val="12"/>
      <color indexed="8"/>
      <name val="HG丸ｺﾞｼｯｸM-PRO"/>
      <family val="3"/>
      <charset val="128"/>
    </font>
    <font>
      <sz val="18"/>
      <name val="HG丸ｺﾞｼｯｸM-PRO"/>
      <family val="3"/>
      <charset val="128"/>
    </font>
    <font>
      <b/>
      <sz val="14"/>
      <color indexed="8"/>
      <name val="HG丸ｺﾞｼｯｸM-PRO"/>
      <family val="3"/>
      <charset val="128"/>
    </font>
    <font>
      <b/>
      <sz val="16"/>
      <color indexed="8"/>
      <name val="HG丸ｺﾞｼｯｸM-PRO"/>
      <family val="3"/>
      <charset val="128"/>
    </font>
    <font>
      <vertAlign val="superscript"/>
      <sz val="12"/>
      <name val="HG丸ｺﾞｼｯｸM-PRO"/>
      <family val="3"/>
      <charset val="128"/>
    </font>
    <font>
      <b/>
      <sz val="14"/>
      <name val="HG丸ｺﾞｼｯｸM-PRO"/>
      <family val="3"/>
      <charset val="128"/>
    </font>
    <font>
      <sz val="14"/>
      <name val="HG丸ｺﾞｼｯｸM-PRO"/>
      <family val="3"/>
      <charset val="128"/>
    </font>
    <font>
      <b/>
      <sz val="16"/>
      <name val="HG丸ｺﾞｼｯｸM-PRO"/>
      <family val="3"/>
      <charset val="128"/>
    </font>
    <font>
      <sz val="13"/>
      <name val="HG丸ｺﾞｼｯｸM-PRO"/>
      <family val="3"/>
      <charset val="128"/>
    </font>
    <font>
      <sz val="22"/>
      <name val="HGPｺﾞｼｯｸE"/>
      <family val="3"/>
      <charset val="128"/>
    </font>
    <font>
      <sz val="12"/>
      <name val="HGPｺﾞｼｯｸE"/>
      <family val="3"/>
      <charset val="128"/>
    </font>
    <font>
      <sz val="16"/>
      <name val="HGPｺﾞｼｯｸE"/>
      <family val="3"/>
      <charset val="128"/>
    </font>
    <font>
      <sz val="24"/>
      <name val="HGPｺﾞｼｯｸE"/>
      <family val="3"/>
      <charset val="128"/>
    </font>
    <font>
      <sz val="18"/>
      <name val="ＭＳ Ｐゴシック"/>
      <family val="3"/>
      <charset val="128"/>
    </font>
    <font>
      <sz val="13"/>
      <name val="ＭＳ Ｐゴシック"/>
      <family val="3"/>
      <charset val="128"/>
    </font>
    <font>
      <b/>
      <sz val="10"/>
      <color indexed="8"/>
      <name val="HG丸ｺﾞｼｯｸM-PRO"/>
      <family val="3"/>
      <charset val="128"/>
    </font>
    <font>
      <sz val="12"/>
      <name val="Gulim"/>
      <family val="2"/>
      <charset val="129"/>
    </font>
    <font>
      <sz val="10"/>
      <name val="ＭＳ Ｐゴシック"/>
      <family val="3"/>
      <charset val="128"/>
    </font>
    <font>
      <b/>
      <sz val="18"/>
      <color theme="0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b/>
      <sz val="16"/>
      <color theme="0"/>
      <name val="ＭＳ Ｐゴシック"/>
      <family val="3"/>
      <charset val="128"/>
    </font>
    <font>
      <b/>
      <sz val="12"/>
      <color theme="0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0"/>
      <name val="HG丸ｺﾞｼｯｸM-PRO"/>
      <family val="3"/>
      <charset val="128"/>
    </font>
    <font>
      <b/>
      <sz val="10"/>
      <name val="ＭＳ Ｐゴシック"/>
      <family val="3"/>
      <charset val="128"/>
    </font>
    <font>
      <sz val="11"/>
      <name val="ＭＳ Ｐゴシック"/>
      <family val="3"/>
      <charset val="128"/>
      <scheme val="minor"/>
    </font>
    <font>
      <sz val="8"/>
      <name val="ＭＳ Ｐゴシック"/>
      <family val="3"/>
      <charset val="128"/>
    </font>
    <font>
      <sz val="9"/>
      <name val="ＭＳ Ｐゴシック"/>
      <family val="3"/>
      <charset val="128"/>
    </font>
    <font>
      <vertAlign val="superscript"/>
      <sz val="14"/>
      <name val="ＭＳ Ｐゴシック"/>
      <family val="3"/>
      <charset val="128"/>
    </font>
    <font>
      <sz val="14"/>
      <name val="ＭＳ Ｐゴシック"/>
      <family val="3"/>
      <charset val="128"/>
      <scheme val="minor"/>
    </font>
    <font>
      <sz val="14"/>
      <color theme="0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sz val="14"/>
      <name val="Gulim"/>
      <family val="2"/>
      <charset val="129"/>
    </font>
    <font>
      <sz val="18"/>
      <name val="Gulim"/>
      <family val="2"/>
      <charset val="129"/>
    </font>
    <font>
      <sz val="16"/>
      <name val="Gulim"/>
      <family val="2"/>
      <charset val="129"/>
    </font>
    <font>
      <sz val="16"/>
      <name val="Gulim"/>
      <family val="2"/>
    </font>
    <font>
      <b/>
      <sz val="11"/>
      <name val="ＭＳ Ｐゴシック"/>
      <family val="3"/>
      <charset val="128"/>
      <scheme val="minor"/>
    </font>
    <font>
      <sz val="18"/>
      <color theme="0"/>
      <name val="ＭＳ Ｐゴシック"/>
      <family val="3"/>
      <charset val="128"/>
    </font>
  </fonts>
  <fills count="3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</fills>
  <borders count="86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/>
      <top style="thin">
        <color indexed="64"/>
      </top>
      <bottom/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</borders>
  <cellStyleXfs count="60">
    <xf numFmtId="0" fontId="0" fillId="0" borderId="0"/>
    <xf numFmtId="0" fontId="7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20" borderId="1" applyNumberFormat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top"/>
      <protection locked="0"/>
    </xf>
    <xf numFmtId="0" fontId="5" fillId="22" borderId="2" applyNumberFormat="0" applyFont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4" fillId="23" borderId="4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23" borderId="9" applyNumberForma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7" borderId="4" applyNumberFormat="0" applyAlignment="0" applyProtection="0">
      <alignment vertical="center"/>
    </xf>
    <xf numFmtId="0" fontId="7" fillId="0" borderId="0">
      <alignment vertical="center"/>
    </xf>
    <xf numFmtId="0" fontId="5" fillId="0" borderId="0"/>
    <xf numFmtId="0" fontId="5" fillId="0" borderId="0"/>
    <xf numFmtId="0" fontId="7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1" fillId="0" borderId="0">
      <alignment vertical="center"/>
    </xf>
    <xf numFmtId="0" fontId="5" fillId="0" borderId="0"/>
  </cellStyleXfs>
  <cellXfs count="870">
    <xf numFmtId="0" fontId="0" fillId="0" borderId="0" xfId="0"/>
    <xf numFmtId="0" fontId="5" fillId="0" borderId="0" xfId="48">
      <alignment vertical="center"/>
    </xf>
    <xf numFmtId="0" fontId="25" fillId="0" borderId="0" xfId="48" applyFont="1">
      <alignment vertical="center"/>
    </xf>
    <xf numFmtId="0" fontId="26" fillId="0" borderId="0" xfId="48" applyFont="1">
      <alignment vertical="center"/>
    </xf>
    <xf numFmtId="0" fontId="29" fillId="0" borderId="0" xfId="48" applyFont="1">
      <alignment vertical="center"/>
    </xf>
    <xf numFmtId="0" fontId="4" fillId="0" borderId="0" xfId="48" applyFont="1">
      <alignment vertical="center"/>
    </xf>
    <xf numFmtId="0" fontId="4" fillId="0" borderId="0" xfId="48" applyFont="1" applyAlignment="1">
      <alignment horizontal="left" vertical="center"/>
    </xf>
    <xf numFmtId="0" fontId="30" fillId="0" borderId="0" xfId="48" applyFont="1" applyAlignment="1">
      <alignment horizontal="center" vertical="center"/>
    </xf>
    <xf numFmtId="0" fontId="31" fillId="0" borderId="0" xfId="51" applyFont="1" applyAlignment="1">
      <alignment horizontal="center"/>
    </xf>
    <xf numFmtId="0" fontId="6" fillId="0" borderId="0" xfId="48" applyFont="1" applyAlignment="1">
      <alignment horizontal="left" vertical="center"/>
    </xf>
    <xf numFmtId="0" fontId="3" fillId="0" borderId="0" xfId="48" applyFont="1" applyAlignment="1">
      <alignment horizontal="center" vertical="center"/>
    </xf>
    <xf numFmtId="0" fontId="33" fillId="0" borderId="0" xfId="51" applyFont="1" applyAlignment="1">
      <alignment horizontal="center" vertical="center" wrapText="1"/>
    </xf>
    <xf numFmtId="0" fontId="5" fillId="0" borderId="0" xfId="51" applyFont="1"/>
    <xf numFmtId="0" fontId="3" fillId="0" borderId="0" xfId="52" applyFont="1" applyFill="1" applyBorder="1" applyAlignment="1">
      <alignment horizontal="center" vertical="center"/>
    </xf>
    <xf numFmtId="0" fontId="5" fillId="0" borderId="0" xfId="52" applyFont="1" applyBorder="1" applyAlignment="1">
      <alignment horizontal="center" vertical="center"/>
    </xf>
    <xf numFmtId="0" fontId="5" fillId="0" borderId="0" xfId="53" applyFont="1" applyFill="1" applyBorder="1" applyAlignment="1">
      <alignment horizontal="center" vertical="center" shrinkToFit="1"/>
    </xf>
    <xf numFmtId="0" fontId="25" fillId="0" borderId="0" xfId="47" applyFont="1">
      <alignment vertical="center"/>
    </xf>
    <xf numFmtId="0" fontId="26" fillId="0" borderId="0" xfId="47" applyFont="1">
      <alignment vertical="center"/>
    </xf>
    <xf numFmtId="0" fontId="27" fillId="0" borderId="0" xfId="47" applyFont="1">
      <alignment vertical="center"/>
    </xf>
    <xf numFmtId="0" fontId="28" fillId="0" borderId="0" xfId="47" applyFont="1">
      <alignment vertical="center"/>
    </xf>
    <xf numFmtId="0" fontId="32" fillId="0" borderId="0" xfId="51" applyFont="1" applyAlignment="1">
      <alignment horizontal="center" vertical="center"/>
    </xf>
    <xf numFmtId="0" fontId="6" fillId="0" borderId="0" xfId="51" applyFont="1" applyAlignment="1">
      <alignment horizontal="right"/>
    </xf>
    <xf numFmtId="0" fontId="6" fillId="0" borderId="0" xfId="51" applyFont="1"/>
    <xf numFmtId="0" fontId="5" fillId="0" borderId="0" xfId="51"/>
    <xf numFmtId="0" fontId="36" fillId="0" borderId="0" xfId="43" applyFont="1"/>
    <xf numFmtId="0" fontId="37" fillId="0" borderId="0" xfId="43" applyFont="1"/>
    <xf numFmtId="0" fontId="0" fillId="0" borderId="0" xfId="47" applyFont="1">
      <alignment vertical="center"/>
    </xf>
    <xf numFmtId="0" fontId="5" fillId="0" borderId="0" xfId="51" applyBorder="1"/>
    <xf numFmtId="0" fontId="42" fillId="0" borderId="12" xfId="47" applyFont="1" applyFill="1" applyBorder="1" applyAlignment="1">
      <alignment horizontal="left" vertical="center" shrinkToFit="1"/>
    </xf>
    <xf numFmtId="0" fontId="42" fillId="0" borderId="0" xfId="47" applyFont="1" applyFill="1" applyBorder="1" applyAlignment="1">
      <alignment vertical="center" shrinkToFit="1"/>
    </xf>
    <xf numFmtId="0" fontId="42" fillId="0" borderId="0" xfId="53" applyFont="1" applyFill="1" applyBorder="1" applyAlignment="1">
      <alignment horizontal="center" vertical="center" shrinkToFit="1"/>
    </xf>
    <xf numFmtId="0" fontId="42" fillId="0" borderId="12" xfId="47" applyFont="1" applyFill="1" applyBorder="1" applyAlignment="1">
      <alignment vertical="center" shrinkToFit="1"/>
    </xf>
    <xf numFmtId="0" fontId="39" fillId="0" borderId="0" xfId="52" applyFont="1" applyFill="1" applyBorder="1" applyAlignment="1">
      <alignment horizontal="left" vertical="center" shrinkToFit="1"/>
    </xf>
    <xf numFmtId="0" fontId="52" fillId="0" borderId="0" xfId="49" applyFont="1" applyFill="1" applyBorder="1" applyAlignment="1">
      <alignment horizontal="left" vertical="center" shrinkToFit="1"/>
    </xf>
    <xf numFmtId="176" fontId="52" fillId="0" borderId="0" xfId="49" applyNumberFormat="1" applyFont="1" applyFill="1" applyAlignment="1">
      <alignment horizontal="left" vertical="center" shrinkToFit="1"/>
    </xf>
    <xf numFmtId="0" fontId="5" fillId="0" borderId="0" xfId="49" applyFont="1" applyAlignment="1">
      <alignment vertical="center"/>
    </xf>
    <xf numFmtId="0" fontId="29" fillId="0" borderId="10" xfId="49" applyFont="1" applyBorder="1" applyAlignment="1">
      <alignment horizontal="center" vertical="center"/>
    </xf>
    <xf numFmtId="0" fontId="29" fillId="0" borderId="14" xfId="49" applyFont="1" applyBorder="1" applyAlignment="1">
      <alignment horizontal="center" vertical="center"/>
    </xf>
    <xf numFmtId="0" fontId="29" fillId="0" borderId="10" xfId="49" applyFont="1" applyFill="1" applyBorder="1" applyAlignment="1">
      <alignment horizontal="center" vertical="center"/>
    </xf>
    <xf numFmtId="0" fontId="29" fillId="0" borderId="12" xfId="47" applyFont="1" applyFill="1" applyBorder="1" applyAlignment="1">
      <alignment horizontal="left" vertical="center"/>
    </xf>
    <xf numFmtId="0" fontId="29" fillId="0" borderId="14" xfId="49" applyFont="1" applyFill="1" applyBorder="1" applyAlignment="1">
      <alignment horizontal="center" vertical="center"/>
    </xf>
    <xf numFmtId="0" fontId="41" fillId="0" borderId="0" xfId="49" applyFont="1" applyFill="1" applyAlignment="1">
      <alignment vertical="center" shrinkToFit="1"/>
    </xf>
    <xf numFmtId="0" fontId="46" fillId="0" borderId="0" xfId="49" applyFont="1" applyFill="1" applyAlignment="1">
      <alignment vertical="center" shrinkToFit="1"/>
    </xf>
    <xf numFmtId="0" fontId="43" fillId="0" borderId="0" xfId="49" applyFont="1" applyFill="1" applyAlignment="1">
      <alignment horizontal="right" vertical="center" shrinkToFit="1"/>
    </xf>
    <xf numFmtId="0" fontId="42" fillId="0" borderId="0" xfId="0" applyFont="1" applyAlignment="1">
      <alignment horizontal="center" shrinkToFit="1"/>
    </xf>
    <xf numFmtId="0" fontId="44" fillId="0" borderId="0" xfId="49" applyFont="1" applyFill="1" applyBorder="1" applyAlignment="1">
      <alignment horizontal="left" vertical="center" shrinkToFit="1"/>
    </xf>
    <xf numFmtId="0" fontId="44" fillId="0" borderId="0" xfId="49" applyFont="1" applyFill="1" applyBorder="1" applyAlignment="1">
      <alignment horizontal="center" vertical="center" shrinkToFit="1"/>
    </xf>
    <xf numFmtId="0" fontId="41" fillId="0" borderId="0" xfId="49" applyFont="1" applyFill="1" applyBorder="1" applyAlignment="1">
      <alignment horizontal="left" vertical="center" shrinkToFit="1"/>
    </xf>
    <xf numFmtId="0" fontId="41" fillId="0" borderId="10" xfId="49" applyFont="1" applyFill="1" applyBorder="1" applyAlignment="1">
      <alignment horizontal="center" vertical="center" shrinkToFit="1"/>
    </xf>
    <xf numFmtId="0" fontId="41" fillId="0" borderId="13" xfId="49" applyFont="1" applyFill="1" applyBorder="1" applyAlignment="1">
      <alignment horizontal="center" vertical="center" shrinkToFit="1"/>
    </xf>
    <xf numFmtId="0" fontId="41" fillId="0" borderId="12" xfId="49" applyFont="1" applyFill="1" applyBorder="1" applyAlignment="1">
      <alignment horizontal="center" vertical="center" shrinkToFit="1"/>
    </xf>
    <xf numFmtId="0" fontId="41" fillId="0" borderId="0" xfId="49" applyFont="1" applyFill="1" applyBorder="1" applyAlignment="1">
      <alignment vertical="center" shrinkToFit="1"/>
    </xf>
    <xf numFmtId="0" fontId="28" fillId="0" borderId="10" xfId="47" applyFont="1" applyFill="1" applyBorder="1" applyAlignment="1">
      <alignment horizontal="center" vertical="center" shrinkToFit="1"/>
    </xf>
    <xf numFmtId="0" fontId="42" fillId="0" borderId="10" xfId="47" applyFont="1" applyFill="1" applyBorder="1" applyAlignment="1">
      <alignment horizontal="center" vertical="center" shrinkToFit="1"/>
    </xf>
    <xf numFmtId="0" fontId="41" fillId="0" borderId="14" xfId="49" applyFont="1" applyFill="1" applyBorder="1" applyAlignment="1">
      <alignment horizontal="center" vertical="center" shrinkToFit="1"/>
    </xf>
    <xf numFmtId="0" fontId="42" fillId="0" borderId="0" xfId="52" applyFont="1" applyFill="1" applyBorder="1" applyAlignment="1">
      <alignment shrinkToFit="1"/>
    </xf>
    <xf numFmtId="0" fontId="49" fillId="0" borderId="0" xfId="52" applyFont="1" applyFill="1" applyBorder="1" applyAlignment="1">
      <alignment horizontal="left" vertical="center" shrinkToFit="1"/>
    </xf>
    <xf numFmtId="0" fontId="49" fillId="0" borderId="0" xfId="52" applyFont="1" applyFill="1" applyBorder="1" applyAlignment="1">
      <alignment horizontal="center" vertical="center" shrinkToFit="1"/>
    </xf>
    <xf numFmtId="0" fontId="51" fillId="0" borderId="0" xfId="52" applyFont="1" applyFill="1" applyBorder="1" applyAlignment="1">
      <alignment horizontal="center" vertical="center" shrinkToFit="1"/>
    </xf>
    <xf numFmtId="0" fontId="50" fillId="0" borderId="0" xfId="52" applyFont="1" applyFill="1" applyBorder="1" applyAlignment="1">
      <alignment horizontal="left" vertical="center" shrinkToFit="1"/>
    </xf>
    <xf numFmtId="0" fontId="42" fillId="0" borderId="0" xfId="52" applyFont="1" applyFill="1" applyBorder="1" applyAlignment="1">
      <alignment horizontal="center" vertical="center" shrinkToFit="1"/>
    </xf>
    <xf numFmtId="0" fontId="41" fillId="0" borderId="15" xfId="49" applyFont="1" applyFill="1" applyBorder="1" applyAlignment="1">
      <alignment horizontal="center" vertical="center" shrinkToFit="1"/>
    </xf>
    <xf numFmtId="0" fontId="41" fillId="0" borderId="0" xfId="49" applyFont="1" applyFill="1" applyBorder="1" applyAlignment="1">
      <alignment horizontal="center" vertical="center" shrinkToFit="1"/>
    </xf>
    <xf numFmtId="0" fontId="28" fillId="0" borderId="0" xfId="47" applyFont="1" applyFill="1" applyBorder="1" applyAlignment="1">
      <alignment horizontal="center" vertical="center" shrinkToFit="1"/>
    </xf>
    <xf numFmtId="0" fontId="42" fillId="0" borderId="0" xfId="47" applyFont="1" applyFill="1" applyBorder="1" applyAlignment="1">
      <alignment horizontal="center" vertical="center" shrinkToFit="1"/>
    </xf>
    <xf numFmtId="0" fontId="28" fillId="0" borderId="0" xfId="47" applyFont="1" applyFill="1" applyBorder="1" applyAlignment="1">
      <alignment vertical="center" shrinkToFit="1"/>
    </xf>
    <xf numFmtId="0" fontId="43" fillId="0" borderId="10" xfId="49" applyFont="1" applyFill="1" applyBorder="1" applyAlignment="1">
      <alignment horizontal="center" vertical="center" shrinkToFit="1"/>
    </xf>
    <xf numFmtId="0" fontId="43" fillId="0" borderId="0" xfId="49" applyFont="1" applyFill="1" applyBorder="1" applyAlignment="1">
      <alignment horizontal="center" vertical="center" shrinkToFit="1"/>
    </xf>
    <xf numFmtId="0" fontId="41" fillId="0" borderId="16" xfId="49" applyFont="1" applyFill="1" applyBorder="1" applyAlignment="1">
      <alignment horizontal="center" vertical="center" shrinkToFit="1"/>
    </xf>
    <xf numFmtId="0" fontId="41" fillId="0" borderId="20" xfId="49" applyFont="1" applyFill="1" applyBorder="1" applyAlignment="1">
      <alignment vertical="center" shrinkToFit="1"/>
    </xf>
    <xf numFmtId="0" fontId="41" fillId="0" borderId="12" xfId="49" applyFont="1" applyFill="1" applyBorder="1" applyAlignment="1">
      <alignment vertical="center" shrinkToFit="1"/>
    </xf>
    <xf numFmtId="0" fontId="41" fillId="0" borderId="18" xfId="49" applyFont="1" applyFill="1" applyBorder="1" applyAlignment="1">
      <alignment vertical="center" shrinkToFit="1"/>
    </xf>
    <xf numFmtId="0" fontId="28" fillId="0" borderId="0" xfId="52" applyFont="1" applyFill="1" applyBorder="1" applyAlignment="1">
      <alignment horizontal="center" vertical="center" shrinkToFit="1"/>
    </xf>
    <xf numFmtId="0" fontId="41" fillId="0" borderId="17" xfId="49" applyFont="1" applyFill="1" applyBorder="1" applyAlignment="1">
      <alignment horizontal="center" vertical="center" shrinkToFit="1"/>
    </xf>
    <xf numFmtId="0" fontId="28" fillId="0" borderId="10" xfId="49" applyFont="1" applyFill="1" applyBorder="1" applyAlignment="1">
      <alignment horizontal="center" vertical="center" shrinkToFit="1"/>
    </xf>
    <xf numFmtId="0" fontId="42" fillId="0" borderId="0" xfId="47" applyFont="1" applyFill="1" applyBorder="1" applyAlignment="1">
      <alignment horizontal="left" vertical="center" shrinkToFit="1"/>
    </xf>
    <xf numFmtId="0" fontId="43" fillId="0" borderId="0" xfId="49" applyFont="1" applyFill="1" applyAlignment="1">
      <alignment horizontal="right" vertical="center" shrinkToFit="1"/>
    </xf>
    <xf numFmtId="0" fontId="45" fillId="0" borderId="0" xfId="49" applyFont="1" applyFill="1" applyAlignment="1">
      <alignment horizontal="center" vertical="center" shrinkToFit="1"/>
    </xf>
    <xf numFmtId="0" fontId="29" fillId="0" borderId="0" xfId="47" applyFont="1" applyFill="1" applyBorder="1" applyAlignment="1">
      <alignment horizontal="left" vertical="center"/>
    </xf>
    <xf numFmtId="56" fontId="54" fillId="0" borderId="0" xfId="57" quotePrefix="1" applyNumberFormat="1" applyFont="1" applyBorder="1" applyAlignment="1">
      <alignment horizontal="center" vertical="center" shrinkToFit="1"/>
    </xf>
    <xf numFmtId="0" fontId="55" fillId="0" borderId="0" xfId="57" applyFont="1" applyBorder="1" applyAlignment="1">
      <alignment horizontal="center" vertical="center"/>
    </xf>
    <xf numFmtId="0" fontId="56" fillId="0" borderId="0" xfId="57" applyFont="1" applyBorder="1" applyAlignment="1">
      <alignment horizontal="center" vertical="center"/>
    </xf>
    <xf numFmtId="0" fontId="5" fillId="0" borderId="0" xfId="49" applyFont="1" applyBorder="1" applyAlignment="1">
      <alignment vertical="center"/>
    </xf>
    <xf numFmtId="0" fontId="55" fillId="0" borderId="0" xfId="57" applyFont="1" applyBorder="1" applyAlignment="1">
      <alignment horizontal="center" vertical="center" shrinkToFit="1"/>
    </xf>
    <xf numFmtId="0" fontId="29" fillId="0" borderId="0" xfId="47" applyFont="1" applyFill="1" applyBorder="1" applyAlignment="1">
      <alignment horizontal="center" vertical="center"/>
    </xf>
    <xf numFmtId="0" fontId="3" fillId="0" borderId="0" xfId="49" applyFont="1" applyAlignment="1">
      <alignment vertical="center"/>
    </xf>
    <xf numFmtId="0" fontId="5" fillId="0" borderId="0" xfId="49" applyFont="1" applyFill="1" applyAlignment="1">
      <alignment vertical="center"/>
    </xf>
    <xf numFmtId="0" fontId="5" fillId="0" borderId="0" xfId="49" applyFont="1" applyAlignment="1">
      <alignment horizontal="left" vertical="center"/>
    </xf>
    <xf numFmtId="0" fontId="57" fillId="0" borderId="0" xfId="49" applyFont="1" applyFill="1" applyAlignment="1">
      <alignment horizontal="center" vertical="center" shrinkToFit="1"/>
    </xf>
    <xf numFmtId="0" fontId="34" fillId="0" borderId="0" xfId="49" applyFont="1" applyFill="1" applyAlignment="1">
      <alignment horizontal="left" vertical="center"/>
    </xf>
    <xf numFmtId="176" fontId="58" fillId="0" borderId="0" xfId="49" applyNumberFormat="1" applyFont="1" applyFill="1" applyAlignment="1">
      <alignment horizontal="left" vertical="center" shrinkToFit="1"/>
    </xf>
    <xf numFmtId="0" fontId="5" fillId="0" borderId="0" xfId="47" applyFont="1" applyFill="1" applyBorder="1">
      <alignment vertical="center"/>
    </xf>
    <xf numFmtId="0" fontId="5" fillId="0" borderId="0" xfId="47" applyFont="1" applyFill="1" applyBorder="1" applyAlignment="1">
      <alignment vertical="center"/>
    </xf>
    <xf numFmtId="0" fontId="4" fillId="0" borderId="0" xfId="50" applyFont="1" applyFill="1" applyBorder="1" applyAlignment="1">
      <alignment horizontal="center" vertical="center"/>
    </xf>
    <xf numFmtId="0" fontId="3" fillId="0" borderId="0" xfId="52" applyFont="1" applyFill="1" applyBorder="1" applyAlignment="1">
      <alignment horizontal="left" vertical="center"/>
    </xf>
    <xf numFmtId="0" fontId="35" fillId="0" borderId="0" xfId="52" applyFont="1" applyFill="1" applyBorder="1" applyAlignment="1">
      <alignment horizontal="center" vertical="center"/>
    </xf>
    <xf numFmtId="0" fontId="4" fillId="0" borderId="0" xfId="52" applyFont="1" applyBorder="1" applyAlignment="1">
      <alignment horizontal="left" vertical="center"/>
    </xf>
    <xf numFmtId="0" fontId="34" fillId="0" borderId="0" xfId="52" applyFont="1" applyBorder="1" applyAlignment="1">
      <alignment horizontal="left" vertical="center"/>
    </xf>
    <xf numFmtId="0" fontId="3" fillId="0" borderId="0" xfId="52" applyFont="1" applyBorder="1" applyAlignment="1">
      <alignment horizontal="left" vertical="center"/>
    </xf>
    <xf numFmtId="0" fontId="5" fillId="0" borderId="0" xfId="52" applyFont="1" applyBorder="1" applyAlignment="1">
      <alignment vertical="center"/>
    </xf>
    <xf numFmtId="0" fontId="5" fillId="0" borderId="0" xfId="47" applyFont="1" applyFill="1" applyBorder="1" applyAlignment="1">
      <alignment horizontal="center" vertical="center"/>
    </xf>
    <xf numFmtId="0" fontId="29" fillId="0" borderId="0" xfId="49" applyFont="1" applyFill="1" applyBorder="1" applyAlignment="1">
      <alignment horizontal="center" vertical="center"/>
    </xf>
    <xf numFmtId="0" fontId="5" fillId="0" borderId="0" xfId="50" applyFont="1" applyFill="1" applyBorder="1" applyAlignment="1">
      <alignment vertical="center"/>
    </xf>
    <xf numFmtId="0" fontId="4" fillId="0" borderId="0" xfId="49" applyFont="1" applyFill="1" applyBorder="1" applyAlignment="1">
      <alignment horizontal="center" vertical="center"/>
    </xf>
    <xf numFmtId="0" fontId="29" fillId="0" borderId="0" xfId="50" applyFont="1" applyFill="1" applyBorder="1" applyAlignment="1">
      <alignment horizontal="left" vertical="center"/>
    </xf>
    <xf numFmtId="0" fontId="5" fillId="0" borderId="0" xfId="47" applyFont="1" applyFill="1" applyBorder="1" applyAlignment="1">
      <alignment horizontal="left" vertical="center"/>
    </xf>
    <xf numFmtId="0" fontId="3" fillId="0" borderId="0" xfId="49" applyFont="1" applyFill="1" applyAlignment="1">
      <alignment horizontal="center" vertical="center" shrinkToFit="1"/>
    </xf>
    <xf numFmtId="0" fontId="4" fillId="0" borderId="0" xfId="52" applyFont="1" applyFill="1" applyBorder="1" applyAlignment="1">
      <alignment vertical="center"/>
    </xf>
    <xf numFmtId="0" fontId="5" fillId="0" borderId="0" xfId="52" applyFont="1" applyFill="1" applyBorder="1" applyAlignment="1">
      <alignment vertical="center"/>
    </xf>
    <xf numFmtId="0" fontId="5" fillId="0" borderId="0" xfId="50" applyFont="1" applyFill="1" applyBorder="1" applyAlignment="1">
      <alignment horizontal="left" vertical="center"/>
    </xf>
    <xf numFmtId="0" fontId="3" fillId="0" borderId="0" xfId="50" applyFont="1" applyFill="1" applyBorder="1" applyAlignment="1">
      <alignment horizontal="center" vertical="center"/>
    </xf>
    <xf numFmtId="0" fontId="3" fillId="0" borderId="0" xfId="0" applyFont="1" applyBorder="1"/>
    <xf numFmtId="0" fontId="29" fillId="0" borderId="0" xfId="49" applyFont="1" applyBorder="1" applyAlignment="1">
      <alignment horizontal="center" vertical="center"/>
    </xf>
    <xf numFmtId="0" fontId="5" fillId="0" borderId="0" xfId="49" applyFont="1" applyFill="1" applyBorder="1" applyAlignment="1">
      <alignment vertical="center"/>
    </xf>
    <xf numFmtId="0" fontId="3" fillId="0" borderId="0" xfId="49" applyFont="1" applyFill="1" applyAlignment="1">
      <alignment vertical="center"/>
    </xf>
    <xf numFmtId="0" fontId="5" fillId="0" borderId="0" xfId="49" applyFont="1" applyAlignment="1">
      <alignment horizontal="center" vertical="center"/>
    </xf>
    <xf numFmtId="0" fontId="41" fillId="0" borderId="19" xfId="49" applyFont="1" applyFill="1" applyBorder="1" applyAlignment="1">
      <alignment horizontal="center" vertical="center" shrinkToFit="1"/>
    </xf>
    <xf numFmtId="0" fontId="59" fillId="0" borderId="0" xfId="49" applyFont="1" applyFill="1" applyBorder="1" applyAlignment="1">
      <alignment horizontal="center" vertical="center" shrinkToFit="1"/>
    </xf>
    <xf numFmtId="0" fontId="59" fillId="0" borderId="0" xfId="49" applyFont="1" applyFill="1" applyBorder="1" applyAlignment="1">
      <alignment horizontal="right" vertical="center" shrinkToFit="1"/>
    </xf>
    <xf numFmtId="0" fontId="41" fillId="0" borderId="13" xfId="49" applyFont="1" applyFill="1" applyBorder="1" applyAlignment="1">
      <alignment vertical="center" shrinkToFit="1"/>
    </xf>
    <xf numFmtId="0" fontId="60" fillId="0" borderId="12" xfId="47" applyFont="1" applyFill="1" applyBorder="1" applyAlignment="1">
      <alignment horizontal="left" vertical="center"/>
    </xf>
    <xf numFmtId="0" fontId="28" fillId="0" borderId="0" xfId="49" applyFont="1" applyFill="1" applyBorder="1" applyAlignment="1">
      <alignment horizontal="center" vertical="center" shrinkToFit="1"/>
    </xf>
    <xf numFmtId="0" fontId="41" fillId="25" borderId="0" xfId="49" applyFont="1" applyFill="1" applyAlignment="1">
      <alignment vertical="center" shrinkToFit="1"/>
    </xf>
    <xf numFmtId="0" fontId="41" fillId="25" borderId="0" xfId="49" applyFont="1" applyFill="1" applyBorder="1" applyAlignment="1">
      <alignment horizontal="center" vertical="center" shrinkToFit="1"/>
    </xf>
    <xf numFmtId="0" fontId="42" fillId="25" borderId="0" xfId="47" applyFont="1" applyFill="1" applyBorder="1" applyAlignment="1">
      <alignment vertical="center" shrinkToFit="1"/>
    </xf>
    <xf numFmtId="0" fontId="28" fillId="25" borderId="0" xfId="47" applyFont="1" applyFill="1" applyBorder="1" applyAlignment="1">
      <alignment horizontal="center" vertical="center" shrinkToFit="1"/>
    </xf>
    <xf numFmtId="0" fontId="42" fillId="25" borderId="0" xfId="47" applyFont="1" applyFill="1" applyBorder="1" applyAlignment="1">
      <alignment horizontal="center" vertical="center" shrinkToFit="1"/>
    </xf>
    <xf numFmtId="0" fontId="42" fillId="25" borderId="0" xfId="47" applyFont="1" applyFill="1" applyBorder="1" applyAlignment="1">
      <alignment horizontal="left" vertical="center" shrinkToFit="1"/>
    </xf>
    <xf numFmtId="0" fontId="28" fillId="25" borderId="0" xfId="49" applyFont="1" applyFill="1" applyBorder="1" applyAlignment="1">
      <alignment horizontal="center" vertical="center" shrinkToFit="1"/>
    </xf>
    <xf numFmtId="0" fontId="41" fillId="25" borderId="0" xfId="49" applyFont="1" applyFill="1" applyBorder="1" applyAlignment="1">
      <alignment vertical="center" shrinkToFit="1"/>
    </xf>
    <xf numFmtId="0" fontId="29" fillId="24" borderId="0" xfId="49" applyFont="1" applyFill="1" applyBorder="1" applyAlignment="1">
      <alignment horizontal="center" vertical="center"/>
    </xf>
    <xf numFmtId="0" fontId="5" fillId="24" borderId="0" xfId="49" applyFont="1" applyFill="1" applyBorder="1" applyAlignment="1">
      <alignment vertical="center"/>
    </xf>
    <xf numFmtId="0" fontId="5" fillId="24" borderId="0" xfId="49" applyFont="1" applyFill="1" applyAlignment="1">
      <alignment vertical="center"/>
    </xf>
    <xf numFmtId="0" fontId="5" fillId="24" borderId="0" xfId="47" applyFont="1" applyFill="1" applyBorder="1" applyAlignment="1">
      <alignment horizontal="center" vertical="center"/>
    </xf>
    <xf numFmtId="0" fontId="4" fillId="24" borderId="0" xfId="50" applyFont="1" applyFill="1" applyBorder="1" applyAlignment="1">
      <alignment horizontal="center" vertical="center"/>
    </xf>
    <xf numFmtId="0" fontId="29" fillId="0" borderId="10" xfId="49" applyFont="1" applyBorder="1" applyAlignment="1">
      <alignment vertical="center"/>
    </xf>
    <xf numFmtId="0" fontId="29" fillId="0" borderId="10" xfId="47" applyFont="1" applyFill="1" applyBorder="1" applyAlignment="1">
      <alignment horizontal="left" vertical="center"/>
    </xf>
    <xf numFmtId="0" fontId="29" fillId="0" borderId="10" xfId="49" applyFont="1" applyBorder="1" applyAlignment="1">
      <alignment horizontal="left" vertical="center"/>
    </xf>
    <xf numFmtId="0" fontId="29" fillId="0" borderId="10" xfId="50" applyFont="1" applyFill="1" applyBorder="1" applyAlignment="1">
      <alignment horizontal="center" vertical="center"/>
    </xf>
    <xf numFmtId="0" fontId="29" fillId="0" borderId="0" xfId="49" applyFont="1" applyBorder="1" applyAlignment="1">
      <alignment vertical="center"/>
    </xf>
    <xf numFmtId="0" fontId="28" fillId="0" borderId="12" xfId="47" applyFont="1" applyFill="1" applyBorder="1" applyAlignment="1">
      <alignment vertical="center" shrinkToFit="1"/>
    </xf>
    <xf numFmtId="0" fontId="29" fillId="0" borderId="12" xfId="47" applyFont="1" applyFill="1" applyBorder="1" applyAlignment="1">
      <alignment vertical="center"/>
    </xf>
    <xf numFmtId="0" fontId="29" fillId="0" borderId="0" xfId="49" applyFont="1" applyFill="1" applyBorder="1" applyAlignment="1">
      <alignment horizontal="center" vertical="center" shrinkToFit="1"/>
    </xf>
    <xf numFmtId="0" fontId="5" fillId="0" borderId="0" xfId="47" applyFont="1" applyFill="1" applyBorder="1" applyAlignment="1">
      <alignment horizontal="left" vertical="center" shrinkToFit="1"/>
    </xf>
    <xf numFmtId="0" fontId="28" fillId="0" borderId="12" xfId="47" applyFont="1" applyFill="1" applyBorder="1" applyAlignment="1">
      <alignment horizontal="left" vertical="center" shrinkToFit="1"/>
    </xf>
    <xf numFmtId="0" fontId="4" fillId="0" borderId="0" xfId="49" applyFont="1" applyFill="1" applyBorder="1" applyAlignment="1">
      <alignment horizontal="center" vertical="center" shrinkToFit="1"/>
    </xf>
    <xf numFmtId="0" fontId="42" fillId="0" borderId="20" xfId="47" applyFont="1" applyFill="1" applyBorder="1" applyAlignment="1">
      <alignment horizontal="left" vertical="center" shrinkToFit="1"/>
    </xf>
    <xf numFmtId="0" fontId="4" fillId="0" borderId="0" xfId="50" applyFont="1" applyFill="1" applyBorder="1" applyAlignment="1">
      <alignment horizontal="center" vertical="center" shrinkToFit="1"/>
    </xf>
    <xf numFmtId="0" fontId="42" fillId="0" borderId="20" xfId="49" applyFont="1" applyBorder="1" applyAlignment="1">
      <alignment horizontal="left" vertical="center" shrinkToFit="1"/>
    </xf>
    <xf numFmtId="0" fontId="5" fillId="0" borderId="0" xfId="49" applyFont="1" applyBorder="1" applyAlignment="1">
      <alignment vertical="center" shrinkToFit="1"/>
    </xf>
    <xf numFmtId="0" fontId="42" fillId="0" borderId="12" xfId="49" applyFont="1" applyBorder="1" applyAlignment="1">
      <alignment vertical="center" shrinkToFit="1"/>
    </xf>
    <xf numFmtId="0" fontId="0" fillId="0" borderId="0" xfId="47" applyFont="1" applyFill="1" applyBorder="1" applyAlignment="1">
      <alignment horizontal="left" vertical="center" shrinkToFit="1"/>
    </xf>
    <xf numFmtId="0" fontId="43" fillId="0" borderId="0" xfId="49" applyFont="1" applyFill="1" applyBorder="1" applyAlignment="1">
      <alignment vertical="center" shrinkToFit="1"/>
    </xf>
    <xf numFmtId="0" fontId="29" fillId="0" borderId="18" xfId="49" applyFont="1" applyFill="1" applyBorder="1" applyAlignment="1">
      <alignment horizontal="left" vertical="center"/>
    </xf>
    <xf numFmtId="0" fontId="64" fillId="24" borderId="22" xfId="52" applyFont="1" applyFill="1" applyBorder="1" applyAlignment="1">
      <alignment horizontal="left" vertical="center"/>
    </xf>
    <xf numFmtId="0" fontId="5" fillId="0" borderId="0" xfId="52" applyFont="1" applyFill="1"/>
    <xf numFmtId="0" fontId="34" fillId="0" borderId="0" xfId="52" applyFont="1" applyFill="1" applyAlignment="1">
      <alignment vertical="center" shrinkToFit="1"/>
    </xf>
    <xf numFmtId="0" fontId="65" fillId="24" borderId="11" xfId="52" applyFont="1" applyFill="1" applyBorder="1" applyAlignment="1">
      <alignment horizontal="center" vertical="center"/>
    </xf>
    <xf numFmtId="0" fontId="34" fillId="0" borderId="0" xfId="52" applyFont="1" applyFill="1" applyBorder="1" applyAlignment="1">
      <alignment horizontal="center" vertical="center"/>
    </xf>
    <xf numFmtId="176" fontId="34" fillId="0" borderId="0" xfId="52" applyNumberFormat="1" applyFont="1" applyFill="1" applyAlignment="1">
      <alignment horizontal="left" vertical="center" shrinkToFit="1"/>
    </xf>
    <xf numFmtId="0" fontId="29" fillId="0" borderId="0" xfId="52" applyFont="1" applyFill="1" applyAlignment="1">
      <alignment horizontal="center" vertical="center"/>
    </xf>
    <xf numFmtId="0" fontId="34" fillId="0" borderId="0" xfId="52" applyFont="1" applyFill="1" applyAlignment="1">
      <alignment horizontal="left" vertical="center" shrinkToFit="1"/>
    </xf>
    <xf numFmtId="58" fontId="5" fillId="0" borderId="0" xfId="52" applyNumberFormat="1" applyFont="1" applyFill="1" applyBorder="1" applyAlignment="1">
      <alignment horizontal="center" vertical="center"/>
    </xf>
    <xf numFmtId="0" fontId="4" fillId="0" borderId="0" xfId="52" applyFont="1" applyFill="1" applyAlignment="1">
      <alignment vertical="center"/>
    </xf>
    <xf numFmtId="0" fontId="4" fillId="0" borderId="0" xfId="52" applyFont="1" applyFill="1" applyAlignment="1">
      <alignment horizontal="left" vertical="center"/>
    </xf>
    <xf numFmtId="0" fontId="3" fillId="0" borderId="0" xfId="52" applyFont="1" applyFill="1" applyAlignment="1">
      <alignment horizontal="left" vertical="center"/>
    </xf>
    <xf numFmtId="0" fontId="67" fillId="0" borderId="0" xfId="55" applyFont="1" applyAlignment="1">
      <alignment horizontal="center" vertical="center" readingOrder="1"/>
    </xf>
    <xf numFmtId="0" fontId="29" fillId="0" borderId="21" xfId="52" applyFont="1" applyFill="1" applyBorder="1" applyAlignment="1">
      <alignment horizontal="center" vertical="center" shrinkToFit="1"/>
    </xf>
    <xf numFmtId="0" fontId="29" fillId="0" borderId="22" xfId="52" applyFont="1" applyFill="1" applyBorder="1" applyAlignment="1">
      <alignment horizontal="center" vertical="center" shrinkToFit="1"/>
    </xf>
    <xf numFmtId="0" fontId="29" fillId="0" borderId="0" xfId="52" applyFont="1" applyFill="1" applyBorder="1" applyAlignment="1">
      <alignment horizontal="center" vertical="center" shrinkToFit="1"/>
    </xf>
    <xf numFmtId="0" fontId="29" fillId="0" borderId="18" xfId="52" applyFont="1" applyFill="1" applyBorder="1" applyAlignment="1">
      <alignment horizontal="center" vertical="center" shrinkToFit="1"/>
    </xf>
    <xf numFmtId="0" fontId="29" fillId="0" borderId="11" xfId="52" applyFont="1" applyFill="1" applyBorder="1" applyAlignment="1">
      <alignment horizontal="center" vertical="center" shrinkToFit="1"/>
    </xf>
    <xf numFmtId="0" fontId="29" fillId="0" borderId="27" xfId="52" applyFont="1" applyFill="1" applyBorder="1" applyAlignment="1">
      <alignment horizontal="center" vertical="center" shrinkToFit="1"/>
    </xf>
    <xf numFmtId="0" fontId="29" fillId="0" borderId="20" xfId="52" applyFont="1" applyFill="1" applyBorder="1" applyAlignment="1">
      <alignment horizontal="left" vertical="center"/>
    </xf>
    <xf numFmtId="0" fontId="29" fillId="0" borderId="12" xfId="52" applyFont="1" applyFill="1" applyBorder="1" applyAlignment="1">
      <alignment horizontal="left" vertical="center"/>
    </xf>
    <xf numFmtId="0" fontId="29" fillId="0" borderId="0" xfId="52" applyFont="1" applyFill="1"/>
    <xf numFmtId="58" fontId="5" fillId="0" borderId="42" xfId="52" applyNumberFormat="1" applyFont="1" applyFill="1" applyBorder="1" applyAlignment="1">
      <alignment horizontal="center" vertical="center"/>
    </xf>
    <xf numFmtId="0" fontId="5" fillId="27" borderId="45" xfId="52" applyFont="1" applyFill="1" applyBorder="1" applyAlignment="1">
      <alignment horizontal="center" vertical="center"/>
    </xf>
    <xf numFmtId="0" fontId="5" fillId="27" borderId="50" xfId="52" applyFont="1" applyFill="1" applyBorder="1" applyAlignment="1">
      <alignment horizontal="center" vertical="center"/>
    </xf>
    <xf numFmtId="0" fontId="5" fillId="28" borderId="45" xfId="52" applyFont="1" applyFill="1" applyBorder="1" applyAlignment="1">
      <alignment horizontal="center" vertical="center"/>
    </xf>
    <xf numFmtId="0" fontId="5" fillId="28" borderId="50" xfId="52" applyFont="1" applyFill="1" applyBorder="1" applyAlignment="1">
      <alignment horizontal="center" vertical="center"/>
    </xf>
    <xf numFmtId="0" fontId="5" fillId="28" borderId="46" xfId="52" applyFont="1" applyFill="1" applyBorder="1" applyAlignment="1">
      <alignment horizontal="center" vertical="center"/>
    </xf>
    <xf numFmtId="0" fontId="5" fillId="0" borderId="0" xfId="52" applyFont="1" applyFill="1" applyAlignment="1">
      <alignment vertical="center"/>
    </xf>
    <xf numFmtId="0" fontId="66" fillId="0" borderId="0" xfId="52" applyFont="1" applyFill="1" applyAlignment="1">
      <alignment vertical="center"/>
    </xf>
    <xf numFmtId="0" fontId="5" fillId="27" borderId="0" xfId="52" applyFont="1" applyFill="1" applyBorder="1" applyAlignment="1">
      <alignment horizontal="center" vertical="center"/>
    </xf>
    <xf numFmtId="0" fontId="5" fillId="27" borderId="18" xfId="52" applyFont="1" applyFill="1" applyBorder="1" applyAlignment="1">
      <alignment horizontal="center" vertical="center"/>
    </xf>
    <xf numFmtId="0" fontId="5" fillId="0" borderId="17" xfId="52" applyFont="1" applyFill="1" applyBorder="1" applyAlignment="1">
      <alignment vertical="center"/>
    </xf>
    <xf numFmtId="0" fontId="5" fillId="27" borderId="11" xfId="52" applyFont="1" applyFill="1" applyBorder="1" applyAlignment="1">
      <alignment horizontal="center" vertical="center"/>
    </xf>
    <xf numFmtId="0" fontId="5" fillId="27" borderId="27" xfId="52" applyFont="1" applyFill="1" applyBorder="1" applyAlignment="1">
      <alignment horizontal="center" vertical="center"/>
    </xf>
    <xf numFmtId="0" fontId="5" fillId="0" borderId="11" xfId="52" applyFont="1" applyFill="1" applyBorder="1" applyAlignment="1">
      <alignment vertical="center"/>
    </xf>
    <xf numFmtId="0" fontId="5" fillId="0" borderId="27" xfId="52" applyFont="1" applyFill="1" applyBorder="1" applyAlignment="1">
      <alignment vertical="center"/>
    </xf>
    <xf numFmtId="0" fontId="5" fillId="28" borderId="22" xfId="52" applyFont="1" applyFill="1" applyBorder="1" applyAlignment="1">
      <alignment horizontal="center" vertical="center"/>
    </xf>
    <xf numFmtId="0" fontId="5" fillId="28" borderId="21" xfId="52" applyFont="1" applyFill="1" applyBorder="1" applyAlignment="1">
      <alignment horizontal="center" vertical="center"/>
    </xf>
    <xf numFmtId="0" fontId="5" fillId="27" borderId="16" xfId="52" applyFont="1" applyFill="1" applyBorder="1" applyAlignment="1">
      <alignment horizontal="center" vertical="center"/>
    </xf>
    <xf numFmtId="0" fontId="5" fillId="27" borderId="22" xfId="52" applyFont="1" applyFill="1" applyBorder="1" applyAlignment="1">
      <alignment horizontal="center" vertical="center"/>
    </xf>
    <xf numFmtId="0" fontId="5" fillId="27" borderId="21" xfId="52" applyFont="1" applyFill="1" applyBorder="1" applyAlignment="1">
      <alignment horizontal="center" vertical="center"/>
    </xf>
    <xf numFmtId="0" fontId="5" fillId="28" borderId="72" xfId="52" applyFont="1" applyFill="1" applyBorder="1" applyAlignment="1">
      <alignment horizontal="center" vertical="center"/>
    </xf>
    <xf numFmtId="0" fontId="5" fillId="0" borderId="21" xfId="52" applyFont="1" applyFill="1" applyBorder="1" applyAlignment="1">
      <alignment vertical="center"/>
    </xf>
    <xf numFmtId="0" fontId="5" fillId="27" borderId="17" xfId="52" applyFont="1" applyFill="1" applyBorder="1" applyAlignment="1">
      <alignment horizontal="center" vertical="center"/>
    </xf>
    <xf numFmtId="0" fontId="5" fillId="0" borderId="18" xfId="52" applyFont="1" applyFill="1" applyBorder="1" applyAlignment="1">
      <alignment vertical="center"/>
    </xf>
    <xf numFmtId="0" fontId="5" fillId="27" borderId="19" xfId="52" applyFont="1" applyFill="1" applyBorder="1" applyAlignment="1">
      <alignment horizontal="center" vertical="center"/>
    </xf>
    <xf numFmtId="0" fontId="5" fillId="0" borderId="0" xfId="52" applyFont="1" applyFill="1" applyBorder="1" applyAlignment="1">
      <alignment horizontal="center"/>
    </xf>
    <xf numFmtId="0" fontId="5" fillId="0" borderId="0" xfId="52" applyFont="1" applyFill="1" applyBorder="1"/>
    <xf numFmtId="0" fontId="5" fillId="27" borderId="72" xfId="52" applyFont="1" applyFill="1" applyBorder="1" applyAlignment="1">
      <alignment horizontal="center" vertical="center"/>
    </xf>
    <xf numFmtId="0" fontId="5" fillId="27" borderId="55" xfId="52" applyFont="1" applyFill="1" applyBorder="1" applyAlignment="1">
      <alignment horizontal="center" vertical="center"/>
    </xf>
    <xf numFmtId="0" fontId="5" fillId="27" borderId="63" xfId="52" applyFont="1" applyFill="1" applyBorder="1" applyAlignment="1">
      <alignment horizontal="center" vertical="center"/>
    </xf>
    <xf numFmtId="0" fontId="5" fillId="27" borderId="42" xfId="52" applyFont="1" applyFill="1" applyBorder="1" applyAlignment="1">
      <alignment horizontal="center" vertical="center"/>
    </xf>
    <xf numFmtId="0" fontId="5" fillId="27" borderId="60" xfId="52" applyFont="1" applyFill="1" applyBorder="1" applyAlignment="1">
      <alignment horizontal="center" vertical="center"/>
    </xf>
    <xf numFmtId="0" fontId="5" fillId="0" borderId="0" xfId="52" applyFont="1" applyFill="1" applyBorder="1" applyAlignment="1">
      <alignment vertical="center" shrinkToFit="1"/>
    </xf>
    <xf numFmtId="0" fontId="34" fillId="0" borderId="0" xfId="52" applyFont="1" applyFill="1" applyAlignment="1">
      <alignment horizontal="left" vertical="center"/>
    </xf>
    <xf numFmtId="0" fontId="34" fillId="0" borderId="0" xfId="52" applyFont="1" applyFill="1" applyBorder="1" applyAlignment="1">
      <alignment vertical="center"/>
    </xf>
    <xf numFmtId="0" fontId="5" fillId="29" borderId="16" xfId="52" applyFont="1" applyFill="1" applyBorder="1" applyAlignment="1">
      <alignment horizontal="center" vertical="center"/>
    </xf>
    <xf numFmtId="0" fontId="5" fillId="29" borderId="22" xfId="52" applyFont="1" applyFill="1" applyBorder="1" applyAlignment="1">
      <alignment horizontal="center" vertical="center"/>
    </xf>
    <xf numFmtId="0" fontId="5" fillId="29" borderId="21" xfId="52" applyFont="1" applyFill="1" applyBorder="1" applyAlignment="1">
      <alignment horizontal="center" vertical="center"/>
    </xf>
    <xf numFmtId="0" fontId="29" fillId="28" borderId="22" xfId="52" applyFont="1" applyFill="1" applyBorder="1" applyAlignment="1">
      <alignment horizontal="center" vertical="center"/>
    </xf>
    <xf numFmtId="0" fontId="5" fillId="29" borderId="17" xfId="52" applyFont="1" applyFill="1" applyBorder="1" applyAlignment="1">
      <alignment horizontal="center" vertical="center"/>
    </xf>
    <xf numFmtId="0" fontId="5" fillId="29" borderId="0" xfId="52" applyFont="1" applyFill="1" applyBorder="1" applyAlignment="1">
      <alignment horizontal="center" vertical="center"/>
    </xf>
    <xf numFmtId="0" fontId="5" fillId="29" borderId="18" xfId="52" applyFont="1" applyFill="1" applyBorder="1" applyAlignment="1">
      <alignment horizontal="center" vertical="center"/>
    </xf>
    <xf numFmtId="0" fontId="5" fillId="29" borderId="19" xfId="52" applyFont="1" applyFill="1" applyBorder="1" applyAlignment="1">
      <alignment horizontal="center" vertical="center"/>
    </xf>
    <xf numFmtId="0" fontId="5" fillId="29" borderId="11" xfId="52" applyFont="1" applyFill="1" applyBorder="1" applyAlignment="1">
      <alignment horizontal="center" vertical="center"/>
    </xf>
    <xf numFmtId="0" fontId="5" fillId="29" borderId="27" xfId="52" applyFont="1" applyFill="1" applyBorder="1" applyAlignment="1">
      <alignment horizontal="center" vertical="center"/>
    </xf>
    <xf numFmtId="0" fontId="29" fillId="28" borderId="0" xfId="52" applyFont="1" applyFill="1" applyBorder="1" applyAlignment="1">
      <alignment horizontal="center" vertical="center"/>
    </xf>
    <xf numFmtId="0" fontId="62" fillId="24" borderId="0" xfId="52" applyFont="1" applyFill="1" applyBorder="1" applyAlignment="1">
      <alignment horizontal="left" vertical="center"/>
    </xf>
    <xf numFmtId="0" fontId="35" fillId="0" borderId="0" xfId="52" applyFont="1" applyFill="1" applyBorder="1" applyAlignment="1">
      <alignment horizontal="left" vertical="center"/>
    </xf>
    <xf numFmtId="0" fontId="5" fillId="0" borderId="0" xfId="52" applyFont="1" applyFill="1" applyBorder="1" applyAlignment="1">
      <alignment horizontal="left" vertical="center" shrinkToFit="1"/>
    </xf>
    <xf numFmtId="0" fontId="5" fillId="29" borderId="44" xfId="52" applyFont="1" applyFill="1" applyBorder="1" applyAlignment="1">
      <alignment horizontal="center" vertical="center"/>
    </xf>
    <xf numFmtId="0" fontId="5" fillId="29" borderId="45" xfId="52" applyFont="1" applyFill="1" applyBorder="1" applyAlignment="1">
      <alignment horizontal="center" vertical="center"/>
    </xf>
    <xf numFmtId="0" fontId="5" fillId="29" borderId="50" xfId="52" applyFont="1" applyFill="1" applyBorder="1" applyAlignment="1">
      <alignment horizontal="center" vertical="center"/>
    </xf>
    <xf numFmtId="0" fontId="5" fillId="30" borderId="45" xfId="52" applyFont="1" applyFill="1" applyBorder="1" applyAlignment="1">
      <alignment horizontal="center" vertical="center"/>
    </xf>
    <xf numFmtId="0" fontId="5" fillId="30" borderId="50" xfId="52" applyFont="1" applyFill="1" applyBorder="1" applyAlignment="1">
      <alignment horizontal="center" vertical="center"/>
    </xf>
    <xf numFmtId="0" fontId="5" fillId="30" borderId="46" xfId="52" applyFont="1" applyFill="1" applyBorder="1" applyAlignment="1">
      <alignment horizontal="center" vertical="center"/>
    </xf>
    <xf numFmtId="0" fontId="5" fillId="29" borderId="54" xfId="52" applyFont="1" applyFill="1" applyBorder="1" applyAlignment="1">
      <alignment horizontal="center" vertical="center"/>
    </xf>
    <xf numFmtId="0" fontId="5" fillId="29" borderId="69" xfId="52" applyFont="1" applyFill="1" applyBorder="1" applyAlignment="1">
      <alignment horizontal="center" vertical="center"/>
    </xf>
    <xf numFmtId="0" fontId="5" fillId="30" borderId="22" xfId="52" applyFont="1" applyFill="1" applyBorder="1" applyAlignment="1">
      <alignment horizontal="center" vertical="center"/>
    </xf>
    <xf numFmtId="0" fontId="5" fillId="30" borderId="21" xfId="52" applyFont="1" applyFill="1" applyBorder="1" applyAlignment="1">
      <alignment horizontal="center" vertical="center"/>
    </xf>
    <xf numFmtId="0" fontId="5" fillId="30" borderId="72" xfId="52" applyFont="1" applyFill="1" applyBorder="1" applyAlignment="1">
      <alignment horizontal="center" vertical="center"/>
    </xf>
    <xf numFmtId="0" fontId="5" fillId="29" borderId="72" xfId="52" applyFont="1" applyFill="1" applyBorder="1" applyAlignment="1">
      <alignment horizontal="center" vertical="center"/>
    </xf>
    <xf numFmtId="0" fontId="5" fillId="29" borderId="55" xfId="52" applyFont="1" applyFill="1" applyBorder="1" applyAlignment="1">
      <alignment horizontal="center" vertical="center"/>
    </xf>
    <xf numFmtId="0" fontId="5" fillId="29" borderId="63" xfId="52" applyFont="1" applyFill="1" applyBorder="1" applyAlignment="1">
      <alignment horizontal="center" vertical="center"/>
    </xf>
    <xf numFmtId="0" fontId="5" fillId="29" borderId="42" xfId="52" applyFont="1" applyFill="1" applyBorder="1" applyAlignment="1">
      <alignment horizontal="center" vertical="center"/>
    </xf>
    <xf numFmtId="0" fontId="5" fillId="29" borderId="60" xfId="52" applyFont="1" applyFill="1" applyBorder="1" applyAlignment="1">
      <alignment horizontal="center" vertical="center"/>
    </xf>
    <xf numFmtId="0" fontId="29" fillId="0" borderId="10" xfId="47" applyFont="1" applyFill="1" applyBorder="1" applyAlignment="1">
      <alignment horizontal="center" vertical="center"/>
    </xf>
    <xf numFmtId="0" fontId="60" fillId="0" borderId="10" xfId="47" applyFont="1" applyFill="1" applyBorder="1" applyAlignment="1">
      <alignment horizontal="center" vertical="center"/>
    </xf>
    <xf numFmtId="0" fontId="5" fillId="0" borderId="0" xfId="52" applyFont="1" applyFill="1" applyAlignment="1">
      <alignment horizontal="center"/>
    </xf>
    <xf numFmtId="0" fontId="5" fillId="0" borderId="0" xfId="52" applyFill="1" applyAlignment="1">
      <alignment horizontal="center" vertical="center"/>
    </xf>
    <xf numFmtId="0" fontId="5" fillId="0" borderId="0" xfId="43" applyAlignment="1">
      <alignment horizontal="center" vertical="center"/>
    </xf>
    <xf numFmtId="0" fontId="5" fillId="0" borderId="0" xfId="52" applyFill="1" applyAlignment="1">
      <alignment vertical="center"/>
    </xf>
    <xf numFmtId="0" fontId="5" fillId="0" borderId="0" xfId="43"/>
    <xf numFmtId="0" fontId="5" fillId="0" borderId="0" xfId="52" applyFill="1" applyBorder="1" applyAlignment="1">
      <alignment horizontal="center" vertical="center"/>
    </xf>
    <xf numFmtId="0" fontId="5" fillId="0" borderId="0" xfId="43" applyFill="1" applyBorder="1" applyAlignment="1">
      <alignment horizontal="center" vertical="center"/>
    </xf>
    <xf numFmtId="0" fontId="5" fillId="0" borderId="0" xfId="43" applyAlignment="1">
      <alignment horizontal="center"/>
    </xf>
    <xf numFmtId="0" fontId="5" fillId="33" borderId="0" xfId="43" applyFill="1" applyAlignment="1">
      <alignment horizontal="center" vertical="center"/>
    </xf>
    <xf numFmtId="0" fontId="5" fillId="0" borderId="0" xfId="43" applyFill="1" applyAlignment="1">
      <alignment horizontal="center" vertical="center"/>
    </xf>
    <xf numFmtId="0" fontId="5" fillId="34" borderId="0" xfId="43" applyFill="1" applyBorder="1" applyAlignment="1">
      <alignment horizontal="center" vertical="center"/>
    </xf>
    <xf numFmtId="0" fontId="15" fillId="35" borderId="16" xfId="43" applyFont="1" applyFill="1" applyBorder="1" applyAlignment="1">
      <alignment horizontal="center" vertical="center"/>
    </xf>
    <xf numFmtId="0" fontId="15" fillId="35" borderId="22" xfId="43" applyFont="1" applyFill="1" applyBorder="1" applyAlignment="1">
      <alignment horizontal="center" vertical="center"/>
    </xf>
    <xf numFmtId="0" fontId="15" fillId="35" borderId="21" xfId="43" applyFont="1" applyFill="1" applyBorder="1" applyAlignment="1">
      <alignment horizontal="center" vertical="center"/>
    </xf>
    <xf numFmtId="0" fontId="15" fillId="36" borderId="22" xfId="43" applyFont="1" applyFill="1" applyBorder="1" applyAlignment="1">
      <alignment horizontal="center" vertical="center"/>
    </xf>
    <xf numFmtId="0" fontId="5" fillId="36" borderId="22" xfId="43" applyFill="1" applyBorder="1" applyAlignment="1">
      <alignment horizontal="center" vertical="center"/>
    </xf>
    <xf numFmtId="0" fontId="15" fillId="36" borderId="21" xfId="43" applyFont="1" applyFill="1" applyBorder="1" applyAlignment="1">
      <alignment horizontal="center" vertical="center"/>
    </xf>
    <xf numFmtId="0" fontId="5" fillId="35" borderId="22" xfId="43" applyFill="1" applyBorder="1" applyAlignment="1">
      <alignment horizontal="center" vertical="center"/>
    </xf>
    <xf numFmtId="0" fontId="15" fillId="35" borderId="17" xfId="43" applyFont="1" applyFill="1" applyBorder="1" applyAlignment="1">
      <alignment horizontal="center" vertical="center"/>
    </xf>
    <xf numFmtId="0" fontId="15" fillId="35" borderId="0" xfId="43" applyFont="1" applyFill="1" applyBorder="1" applyAlignment="1">
      <alignment horizontal="center" vertical="center"/>
    </xf>
    <xf numFmtId="0" fontId="15" fillId="35" borderId="18" xfId="43" applyFont="1" applyFill="1" applyBorder="1" applyAlignment="1">
      <alignment horizontal="center" vertical="center"/>
    </xf>
    <xf numFmtId="0" fontId="15" fillId="0" borderId="0" xfId="43" applyFont="1" applyFill="1" applyBorder="1" applyAlignment="1">
      <alignment horizontal="center" vertical="center"/>
    </xf>
    <xf numFmtId="0" fontId="15" fillId="0" borderId="18" xfId="43" applyFont="1" applyFill="1" applyBorder="1" applyAlignment="1">
      <alignment horizontal="center" vertical="center"/>
    </xf>
    <xf numFmtId="0" fontId="5" fillId="35" borderId="0" xfId="43" applyFill="1" applyBorder="1" applyAlignment="1">
      <alignment horizontal="center" vertical="center"/>
    </xf>
    <xf numFmtId="0" fontId="5" fillId="37" borderId="0" xfId="43" applyFill="1" applyBorder="1" applyAlignment="1">
      <alignment horizontal="center" vertical="center"/>
    </xf>
    <xf numFmtId="0" fontId="5" fillId="37" borderId="18" xfId="43" applyFill="1" applyBorder="1" applyAlignment="1">
      <alignment horizontal="center" vertical="center"/>
    </xf>
    <xf numFmtId="0" fontId="5" fillId="35" borderId="18" xfId="43" applyFill="1" applyBorder="1" applyAlignment="1">
      <alignment horizontal="center" vertical="center"/>
    </xf>
    <xf numFmtId="0" fontId="15" fillId="35" borderId="19" xfId="43" applyFont="1" applyFill="1" applyBorder="1" applyAlignment="1">
      <alignment horizontal="center" vertical="center"/>
    </xf>
    <xf numFmtId="0" fontId="15" fillId="35" borderId="11" xfId="43" applyFont="1" applyFill="1" applyBorder="1" applyAlignment="1">
      <alignment horizontal="center" vertical="center"/>
    </xf>
    <xf numFmtId="0" fontId="15" fillId="35" borderId="27" xfId="43" applyFont="1" applyFill="1" applyBorder="1" applyAlignment="1">
      <alignment horizontal="center" vertical="center"/>
    </xf>
    <xf numFmtId="0" fontId="5" fillId="35" borderId="11" xfId="43" applyFill="1" applyBorder="1" applyAlignment="1">
      <alignment horizontal="center" vertical="center"/>
    </xf>
    <xf numFmtId="0" fontId="5" fillId="35" borderId="27" xfId="43" applyFill="1" applyBorder="1" applyAlignment="1">
      <alignment horizontal="center" vertical="center"/>
    </xf>
    <xf numFmtId="0" fontId="5" fillId="36" borderId="16" xfId="43" applyFont="1" applyFill="1" applyBorder="1" applyAlignment="1">
      <alignment horizontal="center" vertical="center"/>
    </xf>
    <xf numFmtId="0" fontId="5" fillId="36" borderId="22" xfId="43" applyFont="1" applyFill="1" applyBorder="1" applyAlignment="1">
      <alignment horizontal="center" vertical="center"/>
    </xf>
    <xf numFmtId="0" fontId="5" fillId="35" borderId="16" xfId="43" applyFont="1" applyFill="1" applyBorder="1" applyAlignment="1">
      <alignment horizontal="center" vertical="center"/>
    </xf>
    <xf numFmtId="0" fontId="5" fillId="35" borderId="22" xfId="43" applyFont="1" applyFill="1" applyBorder="1" applyAlignment="1">
      <alignment horizontal="center" vertical="center"/>
    </xf>
    <xf numFmtId="0" fontId="5" fillId="35" borderId="21" xfId="43" applyFont="1" applyFill="1" applyBorder="1" applyAlignment="1">
      <alignment horizontal="center" vertical="center"/>
    </xf>
    <xf numFmtId="0" fontId="5" fillId="0" borderId="17" xfId="43" applyFont="1" applyFill="1" applyBorder="1" applyAlignment="1">
      <alignment horizontal="center" vertical="center"/>
    </xf>
    <xf numFmtId="0" fontId="5" fillId="0" borderId="0" xfId="43" applyFont="1" applyFill="1" applyBorder="1" applyAlignment="1">
      <alignment horizontal="center" vertical="center"/>
    </xf>
    <xf numFmtId="0" fontId="5" fillId="35" borderId="17" xfId="43" applyFont="1" applyFill="1" applyBorder="1" applyAlignment="1">
      <alignment horizontal="center" vertical="center"/>
    </xf>
    <xf numFmtId="0" fontId="5" fillId="35" borderId="0" xfId="43" applyFont="1" applyFill="1" applyBorder="1" applyAlignment="1">
      <alignment horizontal="center" vertical="center"/>
    </xf>
    <xf numFmtId="0" fontId="5" fillId="35" borderId="18" xfId="43" applyFont="1" applyFill="1" applyBorder="1" applyAlignment="1">
      <alignment horizontal="center" vertical="center"/>
    </xf>
    <xf numFmtId="0" fontId="5" fillId="0" borderId="19" xfId="43" applyFont="1" applyFill="1" applyBorder="1" applyAlignment="1">
      <alignment horizontal="center" vertical="center"/>
    </xf>
    <xf numFmtId="0" fontId="5" fillId="0" borderId="11" xfId="43" applyFont="1" applyFill="1" applyBorder="1" applyAlignment="1">
      <alignment horizontal="center" vertical="center"/>
    </xf>
    <xf numFmtId="0" fontId="5" fillId="35" borderId="19" xfId="43" applyFont="1" applyFill="1" applyBorder="1" applyAlignment="1">
      <alignment horizontal="center" vertical="center"/>
    </xf>
    <xf numFmtId="0" fontId="5" fillId="35" borderId="11" xfId="43" applyFont="1" applyFill="1" applyBorder="1" applyAlignment="1">
      <alignment horizontal="center" vertical="center"/>
    </xf>
    <xf numFmtId="0" fontId="5" fillId="35" borderId="27" xfId="43" applyFont="1" applyFill="1" applyBorder="1" applyAlignment="1">
      <alignment horizontal="center" vertical="center"/>
    </xf>
    <xf numFmtId="0" fontId="5" fillId="37" borderId="11" xfId="43" applyFill="1" applyBorder="1" applyAlignment="1">
      <alignment horizontal="center" vertical="center"/>
    </xf>
    <xf numFmtId="0" fontId="5" fillId="37" borderId="27" xfId="43" applyFill="1" applyBorder="1" applyAlignment="1">
      <alignment horizontal="center" vertical="center"/>
    </xf>
    <xf numFmtId="0" fontId="5" fillId="37" borderId="19" xfId="43" applyFill="1" applyBorder="1" applyAlignment="1">
      <alignment horizontal="center" vertical="center"/>
    </xf>
    <xf numFmtId="0" fontId="5" fillId="36" borderId="21" xfId="43" applyFont="1" applyFill="1" applyBorder="1" applyAlignment="1">
      <alignment horizontal="center" vertical="center"/>
    </xf>
    <xf numFmtId="0" fontId="15" fillId="36" borderId="16" xfId="43" applyFont="1" applyFill="1" applyBorder="1" applyAlignment="1">
      <alignment horizontal="center" vertical="center"/>
    </xf>
    <xf numFmtId="0" fontId="15" fillId="0" borderId="17" xfId="43" applyFont="1" applyFill="1" applyBorder="1" applyAlignment="1">
      <alignment horizontal="center" vertical="center"/>
    </xf>
    <xf numFmtId="0" fontId="5" fillId="35" borderId="17" xfId="43" applyFill="1" applyBorder="1" applyAlignment="1">
      <alignment horizontal="center" vertical="center"/>
    </xf>
    <xf numFmtId="0" fontId="5" fillId="35" borderId="19" xfId="43" applyFill="1" applyBorder="1" applyAlignment="1">
      <alignment horizontal="center" vertical="center"/>
    </xf>
    <xf numFmtId="0" fontId="5" fillId="0" borderId="0" xfId="43" applyAlignment="1">
      <alignment horizontal="left" vertical="center"/>
    </xf>
    <xf numFmtId="0" fontId="5" fillId="34" borderId="0" xfId="43" applyFill="1" applyAlignment="1">
      <alignment horizontal="center" vertical="center"/>
    </xf>
    <xf numFmtId="0" fontId="5" fillId="0" borderId="10" xfId="43" applyBorder="1" applyAlignment="1">
      <alignment horizontal="center" vertical="center"/>
    </xf>
    <xf numFmtId="0" fontId="15" fillId="0" borderId="10" xfId="43" applyFont="1" applyBorder="1" applyAlignment="1">
      <alignment horizontal="center" vertical="center"/>
    </xf>
    <xf numFmtId="0" fontId="29" fillId="0" borderId="0" xfId="49" applyFont="1" applyAlignment="1">
      <alignment vertical="center"/>
    </xf>
    <xf numFmtId="0" fontId="34" fillId="0" borderId="0" xfId="52" applyFont="1" applyFill="1" applyAlignment="1">
      <alignment horizontal="left" vertical="center"/>
    </xf>
    <xf numFmtId="0" fontId="4" fillId="0" borderId="0" xfId="52" applyFont="1" applyFill="1" applyBorder="1" applyAlignment="1">
      <alignment horizontal="center" vertical="center"/>
    </xf>
    <xf numFmtId="0" fontId="5" fillId="0" borderId="0" xfId="43" applyFill="1" applyBorder="1" applyAlignment="1">
      <alignment horizontal="center" vertical="center"/>
    </xf>
    <xf numFmtId="0" fontId="5" fillId="0" borderId="0" xfId="43" applyAlignment="1">
      <alignment horizontal="center" vertical="center"/>
    </xf>
    <xf numFmtId="0" fontId="57" fillId="0" borderId="0" xfId="49" applyFont="1" applyFill="1" applyBorder="1" applyAlignment="1">
      <alignment horizontal="center" vertical="center" shrinkToFit="1"/>
    </xf>
    <xf numFmtId="0" fontId="42" fillId="0" borderId="0" xfId="49" applyFont="1" applyFill="1" applyBorder="1" applyAlignment="1">
      <alignment horizontal="left" vertical="center" shrinkToFit="1"/>
    </xf>
    <xf numFmtId="0" fontId="5" fillId="0" borderId="0" xfId="43" applyFont="1" applyAlignment="1">
      <alignment horizontal="center" vertical="center"/>
    </xf>
    <xf numFmtId="0" fontId="4" fillId="0" borderId="10" xfId="52" applyFont="1" applyFill="1" applyBorder="1" applyAlignment="1">
      <alignment horizontal="center" vertical="center"/>
    </xf>
    <xf numFmtId="0" fontId="4" fillId="0" borderId="0" xfId="52" applyFont="1" applyFill="1" applyAlignment="1">
      <alignment horizontal="center" vertical="center"/>
    </xf>
    <xf numFmtId="58" fontId="4" fillId="0" borderId="0" xfId="52" applyNumberFormat="1" applyFont="1" applyFill="1" applyBorder="1" applyAlignment="1">
      <alignment horizontal="center" vertical="center"/>
    </xf>
    <xf numFmtId="0" fontId="4" fillId="0" borderId="0" xfId="52" applyFont="1" applyFill="1" applyBorder="1"/>
    <xf numFmtId="0" fontId="3" fillId="0" borderId="0" xfId="52" applyFont="1" applyFill="1" applyBorder="1" applyAlignment="1">
      <alignment horizontal="right" vertical="center"/>
    </xf>
    <xf numFmtId="0" fontId="3" fillId="0" borderId="0" xfId="52" applyFont="1" applyFill="1" applyAlignment="1">
      <alignment horizontal="center" vertical="center"/>
    </xf>
    <xf numFmtId="0" fontId="4" fillId="0" borderId="35" xfId="52" applyFont="1" applyFill="1" applyBorder="1" applyAlignment="1">
      <alignment horizontal="center" vertical="center" shrinkToFit="1"/>
    </xf>
    <xf numFmtId="0" fontId="4" fillId="0" borderId="20" xfId="52" applyFont="1" applyFill="1" applyBorder="1" applyAlignment="1">
      <alignment horizontal="left" vertical="center"/>
    </xf>
    <xf numFmtId="0" fontId="4" fillId="0" borderId="10" xfId="49" applyFont="1" applyFill="1" applyBorder="1" applyAlignment="1">
      <alignment horizontal="center" vertical="center"/>
    </xf>
    <xf numFmtId="0" fontId="4" fillId="0" borderId="12" xfId="47" applyFont="1" applyFill="1" applyBorder="1" applyAlignment="1">
      <alignment horizontal="left" vertical="center"/>
    </xf>
    <xf numFmtId="0" fontId="4" fillId="0" borderId="10" xfId="47" applyFont="1" applyFill="1" applyBorder="1" applyAlignment="1">
      <alignment horizontal="center" vertical="center"/>
    </xf>
    <xf numFmtId="0" fontId="4" fillId="0" borderId="10" xfId="47" applyFont="1" applyFill="1" applyBorder="1" applyAlignment="1">
      <alignment horizontal="left" vertical="center"/>
    </xf>
    <xf numFmtId="0" fontId="4" fillId="0" borderId="10" xfId="52" applyFont="1" applyFill="1" applyBorder="1" applyAlignment="1">
      <alignment horizontal="center" vertical="center" shrinkToFit="1"/>
    </xf>
    <xf numFmtId="0" fontId="4" fillId="31" borderId="13" xfId="52" applyFont="1" applyFill="1" applyBorder="1" applyAlignment="1">
      <alignment horizontal="center" vertical="center"/>
    </xf>
    <xf numFmtId="0" fontId="4" fillId="31" borderId="12" xfId="52" applyFont="1" applyFill="1" applyBorder="1" applyAlignment="1">
      <alignment horizontal="center" vertical="center"/>
    </xf>
    <xf numFmtId="0" fontId="4" fillId="31" borderId="20" xfId="52" applyFont="1" applyFill="1" applyBorder="1" applyAlignment="1">
      <alignment horizontal="center" vertical="center"/>
    </xf>
    <xf numFmtId="0" fontId="4" fillId="0" borderId="0" xfId="43" applyFont="1" applyAlignment="1">
      <alignment horizontal="center" vertical="center"/>
    </xf>
    <xf numFmtId="0" fontId="4" fillId="31" borderId="10" xfId="52" applyFont="1" applyFill="1" applyBorder="1" applyAlignment="1">
      <alignment horizontal="center" vertical="center"/>
    </xf>
    <xf numFmtId="0" fontId="4" fillId="0" borderId="20" xfId="52" applyFont="1" applyFill="1" applyBorder="1" applyAlignment="1">
      <alignment horizontal="center" vertical="center" shrinkToFit="1"/>
    </xf>
    <xf numFmtId="0" fontId="4" fillId="32" borderId="22" xfId="52" applyFont="1" applyFill="1" applyBorder="1" applyAlignment="1">
      <alignment horizontal="center" vertical="center" shrinkToFit="1"/>
    </xf>
    <xf numFmtId="0" fontId="4" fillId="32" borderId="0" xfId="52" applyFont="1" applyFill="1" applyBorder="1" applyAlignment="1">
      <alignment horizontal="center" vertical="center" shrinkToFit="1"/>
    </xf>
    <xf numFmtId="0" fontId="4" fillId="32" borderId="11" xfId="52" applyFont="1" applyFill="1" applyBorder="1" applyAlignment="1">
      <alignment horizontal="center" vertical="center" shrinkToFit="1"/>
    </xf>
    <xf numFmtId="0" fontId="4" fillId="32" borderId="10" xfId="52" applyFont="1" applyFill="1" applyBorder="1" applyAlignment="1">
      <alignment horizontal="center" vertical="center" shrinkToFit="1"/>
    </xf>
    <xf numFmtId="0" fontId="4" fillId="0" borderId="0" xfId="52" applyFont="1" applyFill="1"/>
    <xf numFmtId="0" fontId="75" fillId="0" borderId="12" xfId="49" applyFont="1" applyFill="1" applyBorder="1" applyAlignment="1">
      <alignment vertical="center" shrinkToFit="1"/>
    </xf>
    <xf numFmtId="0" fontId="29" fillId="0" borderId="12" xfId="47" applyFont="1" applyFill="1" applyBorder="1" applyAlignment="1">
      <alignment vertical="center" shrinkToFit="1"/>
    </xf>
    <xf numFmtId="0" fontId="75" fillId="0" borderId="18" xfId="49" applyFont="1" applyFill="1" applyBorder="1" applyAlignment="1">
      <alignment vertical="center" shrinkToFit="1"/>
    </xf>
    <xf numFmtId="0" fontId="4" fillId="38" borderId="10" xfId="52" applyFont="1" applyFill="1" applyBorder="1" applyAlignment="1">
      <alignment horizontal="center" vertical="center" shrinkToFit="1"/>
    </xf>
    <xf numFmtId="0" fontId="4" fillId="38" borderId="0" xfId="52" applyFont="1" applyFill="1" applyAlignment="1">
      <alignment vertical="center"/>
    </xf>
    <xf numFmtId="0" fontId="78" fillId="0" borderId="12" xfId="47" applyFont="1" applyFill="1" applyBorder="1" applyAlignment="1">
      <alignment horizontal="left" vertical="center" shrinkToFit="1"/>
    </xf>
    <xf numFmtId="0" fontId="76" fillId="0" borderId="12" xfId="47" applyFont="1" applyFill="1" applyBorder="1" applyAlignment="1">
      <alignment horizontal="left" vertical="center"/>
    </xf>
    <xf numFmtId="0" fontId="5" fillId="0" borderId="17" xfId="43" applyFill="1" applyBorder="1" applyAlignment="1">
      <alignment horizontal="center" vertical="center"/>
    </xf>
    <xf numFmtId="0" fontId="5" fillId="0" borderId="19" xfId="43" applyFill="1" applyBorder="1" applyAlignment="1">
      <alignment horizontal="center" vertical="center"/>
    </xf>
    <xf numFmtId="0" fontId="5" fillId="0" borderId="0" xfId="43" applyFill="1" applyBorder="1" applyAlignment="1">
      <alignment horizontal="center" vertical="center"/>
    </xf>
    <xf numFmtId="0" fontId="5" fillId="0" borderId="11" xfId="43" applyFill="1" applyBorder="1" applyAlignment="1">
      <alignment horizontal="center" vertical="center"/>
    </xf>
    <xf numFmtId="0" fontId="5" fillId="0" borderId="18" xfId="43" applyFill="1" applyBorder="1" applyAlignment="1">
      <alignment horizontal="center" vertical="center"/>
    </xf>
    <xf numFmtId="0" fontId="5" fillId="0" borderId="27" xfId="43" applyFill="1" applyBorder="1" applyAlignment="1">
      <alignment horizontal="center" vertical="center"/>
    </xf>
    <xf numFmtId="0" fontId="5" fillId="0" borderId="0" xfId="43" applyAlignment="1">
      <alignment horizontal="center" vertical="center"/>
    </xf>
    <xf numFmtId="0" fontId="5" fillId="0" borderId="18" xfId="43" applyFont="1" applyFill="1" applyBorder="1" applyAlignment="1">
      <alignment horizontal="center" vertical="center"/>
    </xf>
    <xf numFmtId="0" fontId="5" fillId="0" borderId="27" xfId="43" applyFont="1" applyFill="1" applyBorder="1" applyAlignment="1">
      <alignment horizontal="center" vertical="center"/>
    </xf>
    <xf numFmtId="0" fontId="3" fillId="0" borderId="0" xfId="52" applyFont="1" applyFill="1" applyAlignment="1">
      <alignment horizontal="left" vertical="center"/>
    </xf>
    <xf numFmtId="0" fontId="4" fillId="0" borderId="10" xfId="52" applyFont="1" applyFill="1" applyBorder="1" applyAlignment="1">
      <alignment horizontal="center" vertical="center"/>
    </xf>
    <xf numFmtId="0" fontId="4" fillId="0" borderId="20" xfId="52" applyFont="1" applyFill="1" applyBorder="1" applyAlignment="1">
      <alignment horizontal="center" vertical="center"/>
    </xf>
    <xf numFmtId="0" fontId="4" fillId="0" borderId="10" xfId="52" applyFont="1" applyFill="1" applyBorder="1" applyAlignment="1">
      <alignment horizontal="center" vertical="center" shrinkToFit="1"/>
    </xf>
    <xf numFmtId="0" fontId="4" fillId="0" borderId="0" xfId="52" applyFont="1" applyFill="1" applyBorder="1" applyAlignment="1">
      <alignment horizontal="center" vertical="center"/>
    </xf>
    <xf numFmtId="0" fontId="4" fillId="0" borderId="22" xfId="52" applyFont="1" applyFill="1" applyBorder="1" applyAlignment="1">
      <alignment horizontal="center" vertical="center" shrinkToFit="1"/>
    </xf>
    <xf numFmtId="0" fontId="4" fillId="0" borderId="21" xfId="52" applyFont="1" applyFill="1" applyBorder="1" applyAlignment="1">
      <alignment horizontal="center" vertical="center" shrinkToFit="1"/>
    </xf>
    <xf numFmtId="0" fontId="4" fillId="0" borderId="0" xfId="52" applyFont="1" applyFill="1" applyBorder="1" applyAlignment="1">
      <alignment horizontal="center" vertical="center" shrinkToFit="1"/>
    </xf>
    <xf numFmtId="0" fontId="4" fillId="0" borderId="11" xfId="52" applyFont="1" applyFill="1" applyBorder="1" applyAlignment="1">
      <alignment horizontal="center" vertical="center" shrinkToFit="1"/>
    </xf>
    <xf numFmtId="0" fontId="4" fillId="0" borderId="27" xfId="52" applyFont="1" applyFill="1" applyBorder="1" applyAlignment="1">
      <alignment horizontal="center" vertical="center" shrinkToFit="1"/>
    </xf>
    <xf numFmtId="0" fontId="35" fillId="0" borderId="0" xfId="52" applyFont="1" applyFill="1" applyAlignment="1">
      <alignment horizontal="left" vertical="center"/>
    </xf>
    <xf numFmtId="0" fontId="5" fillId="0" borderId="22" xfId="52" applyFont="1" applyFill="1" applyBorder="1" applyAlignment="1">
      <alignment horizontal="center" vertical="center"/>
    </xf>
    <xf numFmtId="0" fontId="5" fillId="0" borderId="0" xfId="52" applyFont="1" applyFill="1" applyBorder="1" applyAlignment="1">
      <alignment horizontal="center" vertical="center"/>
    </xf>
    <xf numFmtId="0" fontId="5" fillId="0" borderId="18" xfId="52" applyFont="1" applyFill="1" applyBorder="1" applyAlignment="1">
      <alignment horizontal="center" vertical="center"/>
    </xf>
    <xf numFmtId="0" fontId="5" fillId="0" borderId="11" xfId="52" applyFont="1" applyFill="1" applyBorder="1" applyAlignment="1">
      <alignment horizontal="center" vertical="center"/>
    </xf>
    <xf numFmtId="0" fontId="5" fillId="0" borderId="27" xfId="52" applyFont="1" applyFill="1" applyBorder="1" applyAlignment="1">
      <alignment horizontal="center" vertical="center"/>
    </xf>
    <xf numFmtId="0" fontId="5" fillId="0" borderId="0" xfId="52" applyFont="1" applyFill="1" applyAlignment="1">
      <alignment horizontal="center" vertical="center"/>
    </xf>
    <xf numFmtId="0" fontId="29" fillId="0" borderId="0" xfId="52" applyFont="1" applyFill="1" applyBorder="1" applyAlignment="1">
      <alignment horizontal="center" vertical="center"/>
    </xf>
    <xf numFmtId="0" fontId="66" fillId="0" borderId="0" xfId="52" applyFont="1" applyFill="1" applyAlignment="1">
      <alignment horizontal="center" vertical="center"/>
    </xf>
    <xf numFmtId="0" fontId="5" fillId="0" borderId="45" xfId="52" applyFont="1" applyFill="1" applyBorder="1" applyAlignment="1">
      <alignment horizontal="center" vertical="center"/>
    </xf>
    <xf numFmtId="0" fontId="5" fillId="0" borderId="55" xfId="52" applyFont="1" applyFill="1" applyBorder="1" applyAlignment="1">
      <alignment horizontal="center" vertical="center"/>
    </xf>
    <xf numFmtId="0" fontId="5" fillId="0" borderId="42" xfId="52" applyFont="1" applyFill="1" applyBorder="1" applyAlignment="1">
      <alignment horizontal="center" vertical="center"/>
    </xf>
    <xf numFmtId="0" fontId="5" fillId="0" borderId="0" xfId="52" applyFont="1" applyFill="1" applyBorder="1" applyAlignment="1">
      <alignment horizontal="center" vertical="center" shrinkToFit="1"/>
    </xf>
    <xf numFmtId="0" fontId="5" fillId="0" borderId="64" xfId="52" applyFont="1" applyFill="1" applyBorder="1" applyAlignment="1">
      <alignment horizontal="center" vertical="center"/>
    </xf>
    <xf numFmtId="0" fontId="4" fillId="38" borderId="21" xfId="52" applyFont="1" applyFill="1" applyBorder="1" applyAlignment="1">
      <alignment horizontal="center" vertical="center" shrinkToFit="1"/>
    </xf>
    <xf numFmtId="0" fontId="4" fillId="38" borderId="10" xfId="52" applyFont="1" applyFill="1" applyBorder="1" applyAlignment="1">
      <alignment horizontal="center" vertical="center" shrinkToFit="1"/>
    </xf>
    <xf numFmtId="0" fontId="4" fillId="0" borderId="20" xfId="52" applyFont="1" applyFill="1" applyBorder="1" applyAlignment="1">
      <alignment horizontal="center" vertical="center" shrinkToFit="1"/>
    </xf>
    <xf numFmtId="0" fontId="62" fillId="24" borderId="0" xfId="52" applyFont="1" applyFill="1" applyBorder="1" applyAlignment="1">
      <alignment horizontal="center" vertical="center"/>
    </xf>
    <xf numFmtId="0" fontId="5" fillId="0" borderId="10" xfId="52" applyFont="1" applyFill="1" applyBorder="1" applyAlignment="1">
      <alignment horizontal="center" vertical="center"/>
    </xf>
    <xf numFmtId="0" fontId="66" fillId="0" borderId="11" xfId="52" applyFont="1" applyFill="1" applyBorder="1" applyAlignment="1">
      <alignment horizontal="center" vertical="center"/>
    </xf>
    <xf numFmtId="0" fontId="66" fillId="0" borderId="0" xfId="52" applyFont="1" applyFill="1" applyBorder="1" applyAlignment="1">
      <alignment horizontal="center" vertical="center"/>
    </xf>
    <xf numFmtId="0" fontId="5" fillId="0" borderId="20" xfId="52" applyFont="1" applyFill="1" applyBorder="1" applyAlignment="1">
      <alignment horizontal="center" vertical="center"/>
    </xf>
    <xf numFmtId="0" fontId="4" fillId="0" borderId="38" xfId="52" applyFont="1" applyFill="1" applyBorder="1" applyAlignment="1">
      <alignment horizontal="center" vertical="center" shrinkToFit="1"/>
    </xf>
    <xf numFmtId="0" fontId="4" fillId="0" borderId="32" xfId="52" applyFont="1" applyFill="1" applyBorder="1" applyAlignment="1">
      <alignment horizontal="center" vertical="center" shrinkToFit="1"/>
    </xf>
    <xf numFmtId="0" fontId="4" fillId="0" borderId="40" xfId="52" applyFont="1" applyFill="1" applyBorder="1" applyAlignment="1">
      <alignment horizontal="center" vertical="center" shrinkToFit="1"/>
    </xf>
    <xf numFmtId="0" fontId="3" fillId="38" borderId="14" xfId="52" applyFont="1" applyFill="1" applyBorder="1" applyAlignment="1">
      <alignment horizontal="center" vertical="center" shrinkToFit="1"/>
    </xf>
    <xf numFmtId="0" fontId="4" fillId="38" borderId="14" xfId="52" applyFont="1" applyFill="1" applyBorder="1" applyAlignment="1">
      <alignment horizontal="center" vertical="center"/>
    </xf>
    <xf numFmtId="0" fontId="3" fillId="38" borderId="28" xfId="52" applyFont="1" applyFill="1" applyBorder="1" applyAlignment="1">
      <alignment horizontal="center" vertical="center" shrinkToFit="1"/>
    </xf>
    <xf numFmtId="0" fontId="3" fillId="38" borderId="31" xfId="52" applyFont="1" applyFill="1" applyBorder="1" applyAlignment="1">
      <alignment horizontal="center" vertical="center" shrinkToFit="1"/>
    </xf>
    <xf numFmtId="0" fontId="4" fillId="38" borderId="31" xfId="52" applyFont="1" applyFill="1" applyBorder="1" applyAlignment="1">
      <alignment horizontal="center" vertical="center"/>
    </xf>
    <xf numFmtId="0" fontId="4" fillId="38" borderId="32" xfId="52" applyFont="1" applyFill="1" applyBorder="1" applyAlignment="1">
      <alignment horizontal="center" vertical="center" shrinkToFit="1"/>
    </xf>
    <xf numFmtId="0" fontId="3" fillId="38" borderId="33" xfId="52" applyFont="1" applyFill="1" applyBorder="1" applyAlignment="1">
      <alignment horizontal="center" vertical="center" shrinkToFit="1"/>
    </xf>
    <xf numFmtId="0" fontId="4" fillId="38" borderId="15" xfId="52" applyFont="1" applyFill="1" applyBorder="1" applyAlignment="1">
      <alignment horizontal="center" vertical="center"/>
    </xf>
    <xf numFmtId="0" fontId="3" fillId="38" borderId="34" xfId="52" applyFont="1" applyFill="1" applyBorder="1" applyAlignment="1">
      <alignment horizontal="center" vertical="center" shrinkToFit="1"/>
    </xf>
    <xf numFmtId="0" fontId="4" fillId="38" borderId="35" xfId="52" applyFont="1" applyFill="1" applyBorder="1" applyAlignment="1">
      <alignment horizontal="center" vertical="center" shrinkToFit="1"/>
    </xf>
    <xf numFmtId="0" fontId="4" fillId="38" borderId="28" xfId="52" applyFont="1" applyFill="1" applyBorder="1" applyAlignment="1">
      <alignment horizontal="center" vertical="center"/>
    </xf>
    <xf numFmtId="0" fontId="4" fillId="38" borderId="38" xfId="52" applyFont="1" applyFill="1" applyBorder="1" applyAlignment="1">
      <alignment horizontal="center" vertical="center" shrinkToFit="1"/>
    </xf>
    <xf numFmtId="0" fontId="4" fillId="38" borderId="34" xfId="52" applyFont="1" applyFill="1" applyBorder="1" applyAlignment="1">
      <alignment horizontal="center" vertical="center"/>
    </xf>
    <xf numFmtId="0" fontId="4" fillId="38" borderId="40" xfId="52" applyFont="1" applyFill="1" applyBorder="1" applyAlignment="1">
      <alignment horizontal="center" vertical="center" shrinkToFit="1"/>
    </xf>
    <xf numFmtId="0" fontId="4" fillId="38" borderId="20" xfId="52" applyFont="1" applyFill="1" applyBorder="1" applyAlignment="1">
      <alignment horizontal="left" vertical="center"/>
    </xf>
    <xf numFmtId="0" fontId="4" fillId="38" borderId="20" xfId="52" applyFont="1" applyFill="1" applyBorder="1" applyAlignment="1">
      <alignment horizontal="center" vertical="center"/>
    </xf>
    <xf numFmtId="0" fontId="3" fillId="38" borderId="56" xfId="52" applyFont="1" applyFill="1" applyBorder="1" applyAlignment="1">
      <alignment horizontal="center" vertical="center" shrinkToFit="1"/>
    </xf>
    <xf numFmtId="0" fontId="4" fillId="38" borderId="79" xfId="52" applyFont="1" applyFill="1" applyBorder="1" applyAlignment="1">
      <alignment horizontal="center" vertical="center"/>
    </xf>
    <xf numFmtId="0" fontId="3" fillId="38" borderId="79" xfId="52" applyFont="1" applyFill="1" applyBorder="1" applyAlignment="1">
      <alignment horizontal="center" vertical="center" shrinkToFit="1"/>
    </xf>
    <xf numFmtId="0" fontId="4" fillId="38" borderId="33" xfId="52" applyFont="1" applyFill="1" applyBorder="1" applyAlignment="1">
      <alignment horizontal="center" vertical="center"/>
    </xf>
    <xf numFmtId="0" fontId="5" fillId="0" borderId="0" xfId="43" applyFont="1"/>
    <xf numFmtId="0" fontId="66" fillId="0" borderId="33" xfId="52" applyFont="1" applyFill="1" applyBorder="1" applyAlignment="1">
      <alignment horizontal="center" vertical="center" shrinkToFit="1"/>
    </xf>
    <xf numFmtId="0" fontId="66" fillId="0" borderId="31" xfId="52" applyFont="1" applyFill="1" applyBorder="1" applyAlignment="1">
      <alignment horizontal="center" vertical="center" shrinkToFit="1"/>
    </xf>
    <xf numFmtId="0" fontId="66" fillId="0" borderId="32" xfId="52" applyFont="1" applyFill="1" applyBorder="1" applyAlignment="1">
      <alignment horizontal="center" vertical="center" shrinkToFit="1"/>
    </xf>
    <xf numFmtId="0" fontId="66" fillId="0" borderId="79" xfId="52" applyFont="1" applyFill="1" applyBorder="1" applyAlignment="1">
      <alignment horizontal="center" vertical="center" shrinkToFit="1"/>
    </xf>
    <xf numFmtId="0" fontId="66" fillId="0" borderId="78" xfId="52" applyFont="1" applyFill="1" applyBorder="1" applyAlignment="1">
      <alignment horizontal="center" vertical="center" shrinkToFit="1"/>
    </xf>
    <xf numFmtId="0" fontId="5" fillId="0" borderId="0" xfId="43" applyFont="1" applyAlignment="1">
      <alignment horizontal="center"/>
    </xf>
    <xf numFmtId="0" fontId="66" fillId="0" borderId="28" xfId="52" applyFont="1" applyFill="1" applyBorder="1" applyAlignment="1">
      <alignment horizontal="center" vertical="center" shrinkToFit="1"/>
    </xf>
    <xf numFmtId="0" fontId="66" fillId="0" borderId="34" xfId="52" applyFont="1" applyFill="1" applyBorder="1" applyAlignment="1">
      <alignment horizontal="center" vertical="center" shrinkToFit="1"/>
    </xf>
    <xf numFmtId="0" fontId="66" fillId="0" borderId="40" xfId="52" applyFont="1" applyFill="1" applyBorder="1" applyAlignment="1">
      <alignment horizontal="center" vertical="center" shrinkToFit="1"/>
    </xf>
    <xf numFmtId="0" fontId="5" fillId="33" borderId="0" xfId="43" applyFont="1" applyFill="1" applyAlignment="1">
      <alignment horizontal="center" vertical="center"/>
    </xf>
    <xf numFmtId="0" fontId="5" fillId="0" borderId="0" xfId="43" applyFont="1" applyFill="1" applyAlignment="1">
      <alignment horizontal="center" vertical="center"/>
    </xf>
    <xf numFmtId="0" fontId="5" fillId="34" borderId="0" xfId="43" applyFont="1" applyFill="1" applyBorder="1" applyAlignment="1">
      <alignment horizontal="center" vertical="center"/>
    </xf>
    <xf numFmtId="0" fontId="5" fillId="37" borderId="0" xfId="43" applyFont="1" applyFill="1" applyBorder="1" applyAlignment="1">
      <alignment horizontal="center" vertical="center"/>
    </xf>
    <xf numFmtId="0" fontId="5" fillId="37" borderId="18" xfId="43" applyFont="1" applyFill="1" applyBorder="1" applyAlignment="1">
      <alignment horizontal="center" vertical="center"/>
    </xf>
    <xf numFmtId="0" fontId="5" fillId="37" borderId="11" xfId="43" applyFont="1" applyFill="1" applyBorder="1" applyAlignment="1">
      <alignment horizontal="center" vertical="center"/>
    </xf>
    <xf numFmtId="0" fontId="5" fillId="37" borderId="27" xfId="43" applyFont="1" applyFill="1" applyBorder="1" applyAlignment="1">
      <alignment horizontal="center" vertical="center"/>
    </xf>
    <xf numFmtId="0" fontId="5" fillId="37" borderId="19" xfId="43" applyFont="1" applyFill="1" applyBorder="1" applyAlignment="1">
      <alignment horizontal="center" vertical="center"/>
    </xf>
    <xf numFmtId="0" fontId="5" fillId="0" borderId="0" xfId="43" applyFont="1" applyAlignment="1">
      <alignment horizontal="left" vertical="center"/>
    </xf>
    <xf numFmtId="0" fontId="5" fillId="34" borderId="0" xfId="43" applyFont="1" applyFill="1" applyAlignment="1">
      <alignment horizontal="center" vertical="center"/>
    </xf>
    <xf numFmtId="0" fontId="5" fillId="0" borderId="10" xfId="43" applyFont="1" applyBorder="1" applyAlignment="1">
      <alignment horizontal="center" vertical="center"/>
    </xf>
    <xf numFmtId="0" fontId="5" fillId="0" borderId="0" xfId="43" applyFont="1" applyBorder="1" applyAlignment="1">
      <alignment horizontal="center"/>
    </xf>
    <xf numFmtId="0" fontId="28" fillId="0" borderId="12" xfId="49" applyFont="1" applyFill="1" applyBorder="1" applyAlignment="1">
      <alignment vertical="center" shrinkToFit="1"/>
    </xf>
    <xf numFmtId="0" fontId="3" fillId="0" borderId="14" xfId="52" applyFont="1" applyFill="1" applyBorder="1" applyAlignment="1">
      <alignment horizontal="center" vertical="center" shrinkToFit="1"/>
    </xf>
    <xf numFmtId="0" fontId="4" fillId="0" borderId="14" xfId="52" applyFont="1" applyFill="1" applyBorder="1" applyAlignment="1">
      <alignment horizontal="center" vertical="center"/>
    </xf>
    <xf numFmtId="0" fontId="3" fillId="0" borderId="28" xfId="52" applyFont="1" applyFill="1" applyBorder="1" applyAlignment="1">
      <alignment horizontal="center" vertical="center" shrinkToFit="1"/>
    </xf>
    <xf numFmtId="0" fontId="3" fillId="0" borderId="31" xfId="52" applyFont="1" applyFill="1" applyBorder="1" applyAlignment="1">
      <alignment horizontal="center" vertical="center" shrinkToFit="1"/>
    </xf>
    <xf numFmtId="0" fontId="4" fillId="0" borderId="31" xfId="52" applyFont="1" applyFill="1" applyBorder="1" applyAlignment="1">
      <alignment horizontal="center" vertical="center"/>
    </xf>
    <xf numFmtId="0" fontId="3" fillId="0" borderId="33" xfId="52" applyFont="1" applyFill="1" applyBorder="1" applyAlignment="1">
      <alignment horizontal="center" vertical="center" shrinkToFit="1"/>
    </xf>
    <xf numFmtId="0" fontId="4" fillId="0" borderId="15" xfId="52" applyFont="1" applyFill="1" applyBorder="1" applyAlignment="1">
      <alignment horizontal="center" vertical="center"/>
    </xf>
    <xf numFmtId="0" fontId="3" fillId="0" borderId="34" xfId="52" applyFont="1" applyFill="1" applyBorder="1" applyAlignment="1">
      <alignment horizontal="center" vertical="center" shrinkToFit="1"/>
    </xf>
    <xf numFmtId="0" fontId="4" fillId="0" borderId="28" xfId="52" applyFont="1" applyFill="1" applyBorder="1" applyAlignment="1">
      <alignment horizontal="center" vertical="center"/>
    </xf>
    <xf numFmtId="0" fontId="4" fillId="0" borderId="34" xfId="52" applyFont="1" applyFill="1" applyBorder="1" applyAlignment="1">
      <alignment horizontal="center" vertical="center"/>
    </xf>
    <xf numFmtId="0" fontId="3" fillId="24" borderId="20" xfId="52" applyFont="1" applyFill="1" applyBorder="1" applyAlignment="1">
      <alignment horizontal="left" vertical="center"/>
    </xf>
    <xf numFmtId="0" fontId="3" fillId="0" borderId="15" xfId="52" applyFont="1" applyFill="1" applyBorder="1" applyAlignment="1">
      <alignment horizontal="center" vertical="center" shrinkToFit="1"/>
    </xf>
    <xf numFmtId="0" fontId="28" fillId="0" borderId="18" xfId="49" applyFont="1" applyFill="1" applyBorder="1" applyAlignment="1">
      <alignment vertical="center" shrinkToFit="1"/>
    </xf>
    <xf numFmtId="0" fontId="81" fillId="0" borderId="0" xfId="52" applyFont="1" applyFill="1" applyAlignment="1">
      <alignment horizontal="center" vertical="center"/>
    </xf>
    <xf numFmtId="0" fontId="81" fillId="0" borderId="0" xfId="52" applyFont="1" applyFill="1" applyAlignment="1">
      <alignment vertical="center"/>
    </xf>
    <xf numFmtId="0" fontId="38" fillId="0" borderId="0" xfId="51" applyFont="1" applyAlignment="1">
      <alignment horizontal="center" vertical="center"/>
    </xf>
    <xf numFmtId="0" fontId="44" fillId="0" borderId="11" xfId="49" applyFont="1" applyFill="1" applyBorder="1" applyAlignment="1">
      <alignment horizontal="left" vertical="center" shrinkToFit="1"/>
    </xf>
    <xf numFmtId="0" fontId="44" fillId="0" borderId="0" xfId="49" applyFont="1" applyFill="1" applyBorder="1" applyAlignment="1">
      <alignment horizontal="left" vertical="center" shrinkToFit="1"/>
    </xf>
    <xf numFmtId="0" fontId="47" fillId="0" borderId="0" xfId="49" applyFont="1" applyFill="1" applyAlignment="1">
      <alignment horizontal="center" vertical="center" shrinkToFit="1"/>
    </xf>
    <xf numFmtId="0" fontId="43" fillId="0" borderId="0" xfId="49" applyFont="1" applyFill="1" applyAlignment="1">
      <alignment horizontal="right" vertical="center" shrinkToFit="1"/>
    </xf>
    <xf numFmtId="0" fontId="45" fillId="0" borderId="0" xfId="49" applyFont="1" applyFill="1" applyAlignment="1">
      <alignment horizontal="center" vertical="center" shrinkToFit="1"/>
    </xf>
    <xf numFmtId="0" fontId="3" fillId="0" borderId="0" xfId="0" applyFont="1"/>
    <xf numFmtId="0" fontId="53" fillId="0" borderId="0" xfId="57" applyFont="1" applyBorder="1" applyAlignment="1">
      <alignment horizontal="center" vertical="center" shrinkToFit="1"/>
    </xf>
    <xf numFmtId="0" fontId="29" fillId="0" borderId="0" xfId="49" applyFont="1" applyAlignment="1">
      <alignment vertical="center"/>
    </xf>
    <xf numFmtId="0" fontId="29" fillId="0" borderId="0" xfId="49" applyFont="1" applyAlignment="1">
      <alignment horizontal="left" vertical="center"/>
    </xf>
    <xf numFmtId="0" fontId="35" fillId="0" borderId="0" xfId="49" applyFont="1" applyFill="1" applyAlignment="1">
      <alignment horizontal="center" vertical="center" shrinkToFit="1"/>
    </xf>
    <xf numFmtId="0" fontId="3" fillId="0" borderId="0" xfId="50" applyFont="1">
      <alignment vertical="center"/>
    </xf>
    <xf numFmtId="0" fontId="3" fillId="0" borderId="0" xfId="0" applyFont="1" applyBorder="1"/>
    <xf numFmtId="0" fontId="5" fillId="0" borderId="0" xfId="52" applyFont="1" applyFill="1" applyAlignment="1">
      <alignment horizontal="center" vertical="center"/>
    </xf>
    <xf numFmtId="0" fontId="29" fillId="0" borderId="17" xfId="52" applyFont="1" applyFill="1" applyBorder="1" applyAlignment="1">
      <alignment horizontal="center" vertical="center"/>
    </xf>
    <xf numFmtId="0" fontId="29" fillId="0" borderId="19" xfId="52" applyFont="1" applyFill="1" applyBorder="1" applyAlignment="1">
      <alignment horizontal="center" vertical="center"/>
    </xf>
    <xf numFmtId="0" fontId="29" fillId="0" borderId="0" xfId="52" applyFont="1" applyFill="1" applyBorder="1" applyAlignment="1">
      <alignment horizontal="center" vertical="center"/>
    </xf>
    <xf numFmtId="0" fontId="29" fillId="0" borderId="11" xfId="52" applyFont="1" applyFill="1" applyBorder="1" applyAlignment="1">
      <alignment horizontal="center" vertical="center"/>
    </xf>
    <xf numFmtId="0" fontId="29" fillId="0" borderId="18" xfId="52" applyFont="1" applyFill="1" applyBorder="1" applyAlignment="1">
      <alignment horizontal="center" vertical="center"/>
    </xf>
    <xf numFmtId="0" fontId="29" fillId="0" borderId="27" xfId="52" applyFont="1" applyFill="1" applyBorder="1" applyAlignment="1">
      <alignment horizontal="center" vertical="center"/>
    </xf>
    <xf numFmtId="177" fontId="29" fillId="0" borderId="14" xfId="52" applyNumberFormat="1" applyFont="1" applyFill="1" applyBorder="1" applyAlignment="1">
      <alignment horizontal="center" vertical="center"/>
    </xf>
    <xf numFmtId="177" fontId="29" fillId="0" borderId="56" xfId="52" applyNumberFormat="1" applyFont="1" applyFill="1" applyBorder="1" applyAlignment="1">
      <alignment horizontal="center" vertical="center"/>
    </xf>
    <xf numFmtId="177" fontId="29" fillId="0" borderId="15" xfId="52" applyNumberFormat="1" applyFont="1" applyFill="1" applyBorder="1" applyAlignment="1">
      <alignment horizontal="center" vertical="center"/>
    </xf>
    <xf numFmtId="0" fontId="35" fillId="0" borderId="10" xfId="52" applyFont="1" applyFill="1" applyBorder="1" applyAlignment="1">
      <alignment horizontal="center" vertical="center"/>
    </xf>
    <xf numFmtId="0" fontId="61" fillId="0" borderId="13" xfId="52" applyFont="1" applyFill="1" applyBorder="1" applyAlignment="1">
      <alignment horizontal="center" vertical="center" wrapText="1"/>
    </xf>
    <xf numFmtId="0" fontId="61" fillId="0" borderId="20" xfId="52" applyFont="1" applyFill="1" applyBorder="1" applyAlignment="1">
      <alignment horizontal="center" vertical="center" wrapText="1"/>
    </xf>
    <xf numFmtId="0" fontId="61" fillId="0" borderId="12" xfId="52" applyFont="1" applyFill="1" applyBorder="1" applyAlignment="1">
      <alignment horizontal="center" vertical="center" wrapText="1"/>
    </xf>
    <xf numFmtId="0" fontId="61" fillId="0" borderId="22" xfId="52" applyFont="1" applyFill="1" applyBorder="1" applyAlignment="1">
      <alignment horizontal="center" vertical="center" wrapText="1"/>
    </xf>
    <xf numFmtId="0" fontId="61" fillId="0" borderId="0" xfId="52" applyFont="1" applyFill="1" applyBorder="1" applyAlignment="1">
      <alignment horizontal="center" vertical="center" wrapText="1"/>
    </xf>
    <xf numFmtId="0" fontId="61" fillId="0" borderId="11" xfId="52" applyFont="1" applyFill="1" applyBorder="1" applyAlignment="1">
      <alignment horizontal="center" vertical="center" wrapText="1"/>
    </xf>
    <xf numFmtId="0" fontId="4" fillId="0" borderId="16" xfId="52" applyFont="1" applyFill="1" applyBorder="1" applyAlignment="1">
      <alignment horizontal="center" vertical="center"/>
    </xf>
    <xf numFmtId="0" fontId="4" fillId="0" borderId="17" xfId="52" applyFont="1" applyFill="1" applyBorder="1" applyAlignment="1">
      <alignment horizontal="center" vertical="center"/>
    </xf>
    <xf numFmtId="0" fontId="4" fillId="0" borderId="19" xfId="52" applyFont="1" applyFill="1" applyBorder="1" applyAlignment="1">
      <alignment horizontal="center" vertical="center"/>
    </xf>
    <xf numFmtId="0" fontId="4" fillId="0" borderId="22" xfId="52" applyFont="1" applyFill="1" applyBorder="1" applyAlignment="1">
      <alignment horizontal="center" vertical="center"/>
    </xf>
    <xf numFmtId="0" fontId="4" fillId="0" borderId="0" xfId="52" applyFont="1" applyFill="1" applyBorder="1" applyAlignment="1">
      <alignment horizontal="center" vertical="center"/>
    </xf>
    <xf numFmtId="0" fontId="4" fillId="0" borderId="11" xfId="52" applyFont="1" applyFill="1" applyBorder="1" applyAlignment="1">
      <alignment horizontal="center" vertical="center"/>
    </xf>
    <xf numFmtId="0" fontId="4" fillId="0" borderId="21" xfId="52" applyFont="1" applyFill="1" applyBorder="1" applyAlignment="1">
      <alignment horizontal="center" vertical="center"/>
    </xf>
    <xf numFmtId="0" fontId="4" fillId="0" borderId="18" xfId="52" applyFont="1" applyFill="1" applyBorder="1" applyAlignment="1">
      <alignment horizontal="center" vertical="center"/>
    </xf>
    <xf numFmtId="0" fontId="4" fillId="0" borderId="27" xfId="52" applyFont="1" applyFill="1" applyBorder="1" applyAlignment="1">
      <alignment horizontal="center" vertical="center"/>
    </xf>
    <xf numFmtId="0" fontId="29" fillId="0" borderId="16" xfId="52" applyFont="1" applyFill="1" applyBorder="1" applyAlignment="1">
      <alignment horizontal="center" vertical="center"/>
    </xf>
    <xf numFmtId="0" fontId="29" fillId="0" borderId="22" xfId="52" applyFont="1" applyFill="1" applyBorder="1" applyAlignment="1">
      <alignment horizontal="center" vertical="center"/>
    </xf>
    <xf numFmtId="0" fontId="29" fillId="0" borderId="21" xfId="52" applyFont="1" applyFill="1" applyBorder="1" applyAlignment="1">
      <alignment horizontal="center" vertical="center"/>
    </xf>
    <xf numFmtId="0" fontId="5" fillId="0" borderId="0" xfId="52" applyFont="1" applyFill="1" applyAlignment="1">
      <alignment horizontal="center" vertical="center" wrapText="1"/>
    </xf>
    <xf numFmtId="0" fontId="66" fillId="0" borderId="14" xfId="52" applyFont="1" applyFill="1" applyBorder="1" applyAlignment="1">
      <alignment horizontal="center" vertical="center" textRotation="255"/>
    </xf>
    <xf numFmtId="0" fontId="66" fillId="0" borderId="56" xfId="52" applyFont="1" applyFill="1" applyBorder="1" applyAlignment="1">
      <alignment horizontal="center" vertical="center" textRotation="255"/>
    </xf>
    <xf numFmtId="0" fontId="66" fillId="0" borderId="15" xfId="52" applyFont="1" applyFill="1" applyBorder="1" applyAlignment="1">
      <alignment horizontal="center" vertical="center" textRotation="255"/>
    </xf>
    <xf numFmtId="0" fontId="71" fillId="0" borderId="13" xfId="52" applyFont="1" applyFill="1" applyBorder="1" applyAlignment="1">
      <alignment horizontal="center" vertical="center" wrapText="1"/>
    </xf>
    <xf numFmtId="0" fontId="71" fillId="0" borderId="20" xfId="52" applyFont="1" applyFill="1" applyBorder="1" applyAlignment="1">
      <alignment horizontal="center" vertical="center" wrapText="1"/>
    </xf>
    <xf numFmtId="0" fontId="71" fillId="0" borderId="12" xfId="52" applyFont="1" applyFill="1" applyBorder="1" applyAlignment="1">
      <alignment horizontal="center" vertical="center" wrapText="1"/>
    </xf>
    <xf numFmtId="0" fontId="35" fillId="0" borderId="15" xfId="52" applyFont="1" applyFill="1" applyBorder="1" applyAlignment="1">
      <alignment horizontal="center" vertical="center"/>
    </xf>
    <xf numFmtId="0" fontId="35" fillId="0" borderId="0" xfId="52" applyFont="1" applyFill="1" applyAlignment="1">
      <alignment horizontal="left" vertical="center"/>
    </xf>
    <xf numFmtId="0" fontId="68" fillId="0" borderId="16" xfId="52" applyFont="1" applyFill="1" applyBorder="1" applyAlignment="1">
      <alignment horizontal="center" vertical="center" textRotation="255"/>
    </xf>
    <xf numFmtId="0" fontId="68" fillId="0" borderId="17" xfId="52" applyFont="1" applyFill="1" applyBorder="1" applyAlignment="1">
      <alignment horizontal="center" vertical="center" textRotation="255"/>
    </xf>
    <xf numFmtId="0" fontId="68" fillId="0" borderId="19" xfId="52" applyFont="1" applyFill="1" applyBorder="1" applyAlignment="1">
      <alignment horizontal="center" vertical="center" textRotation="255"/>
    </xf>
    <xf numFmtId="0" fontId="5" fillId="0" borderId="16" xfId="52" applyFont="1" applyFill="1" applyBorder="1" applyAlignment="1">
      <alignment horizontal="center" vertical="center"/>
    </xf>
    <xf numFmtId="0" fontId="5" fillId="0" borderId="22" xfId="52" applyFont="1" applyFill="1" applyBorder="1" applyAlignment="1">
      <alignment horizontal="center" vertical="center"/>
    </xf>
    <xf numFmtId="0" fontId="5" fillId="0" borderId="21" xfId="52" applyFont="1" applyFill="1" applyBorder="1" applyAlignment="1">
      <alignment horizontal="center" vertical="center"/>
    </xf>
    <xf numFmtId="0" fontId="5" fillId="0" borderId="17" xfId="52" applyFont="1" applyFill="1" applyBorder="1" applyAlignment="1">
      <alignment horizontal="center" vertical="center"/>
    </xf>
    <xf numFmtId="0" fontId="5" fillId="0" borderId="0" xfId="52" applyFont="1" applyFill="1" applyBorder="1" applyAlignment="1">
      <alignment horizontal="center" vertical="center"/>
    </xf>
    <xf numFmtId="0" fontId="5" fillId="0" borderId="18" xfId="52" applyFont="1" applyFill="1" applyBorder="1" applyAlignment="1">
      <alignment horizontal="center" vertical="center"/>
    </xf>
    <xf numFmtId="0" fontId="5" fillId="0" borderId="19" xfId="52" applyFont="1" applyFill="1" applyBorder="1" applyAlignment="1">
      <alignment horizontal="center" vertical="center"/>
    </xf>
    <xf numFmtId="0" fontId="5" fillId="0" borderId="11" xfId="52" applyFont="1" applyFill="1" applyBorder="1" applyAlignment="1">
      <alignment horizontal="center" vertical="center"/>
    </xf>
    <xf numFmtId="0" fontId="5" fillId="0" borderId="27" xfId="52" applyFont="1" applyFill="1" applyBorder="1" applyAlignment="1">
      <alignment horizontal="center" vertical="center"/>
    </xf>
    <xf numFmtId="0" fontId="70" fillId="0" borderId="10" xfId="52" applyFont="1" applyFill="1" applyBorder="1" applyAlignment="1">
      <alignment horizontal="center" vertical="center" wrapText="1"/>
    </xf>
    <xf numFmtId="0" fontId="61" fillId="0" borderId="10" xfId="52" applyFont="1" applyFill="1" applyBorder="1" applyAlignment="1">
      <alignment horizontal="center" vertical="center" wrapText="1"/>
    </xf>
    <xf numFmtId="0" fontId="5" fillId="0" borderId="14" xfId="52" applyFont="1" applyFill="1" applyBorder="1" applyAlignment="1">
      <alignment horizontal="center" vertical="center"/>
    </xf>
    <xf numFmtId="0" fontId="5" fillId="0" borderId="56" xfId="52" applyFont="1" applyFill="1" applyBorder="1" applyAlignment="1">
      <alignment horizontal="center" vertical="center"/>
    </xf>
    <xf numFmtId="0" fontId="5" fillId="0" borderId="15" xfId="52" applyFont="1" applyFill="1" applyBorder="1" applyAlignment="1">
      <alignment horizontal="center" vertical="center"/>
    </xf>
    <xf numFmtId="0" fontId="4" fillId="0" borderId="10" xfId="52" applyFont="1" applyFill="1" applyBorder="1" applyAlignment="1">
      <alignment horizontal="center" vertical="center"/>
    </xf>
    <xf numFmtId="0" fontId="4" fillId="0" borderId="10" xfId="52" applyFont="1" applyFill="1" applyBorder="1" applyAlignment="1">
      <alignment horizontal="center" vertical="center" shrinkToFit="1"/>
    </xf>
    <xf numFmtId="0" fontId="4" fillId="38" borderId="29" xfId="52" applyFont="1" applyFill="1" applyBorder="1" applyAlignment="1">
      <alignment horizontal="center" vertical="center" shrinkToFit="1"/>
    </xf>
    <xf numFmtId="0" fontId="4" fillId="38" borderId="32" xfId="52" applyFont="1" applyFill="1" applyBorder="1" applyAlignment="1">
      <alignment horizontal="center" vertical="center" shrinkToFit="1"/>
    </xf>
    <xf numFmtId="0" fontId="4" fillId="38" borderId="39" xfId="52" applyFont="1" applyFill="1" applyBorder="1" applyAlignment="1">
      <alignment horizontal="center" vertical="center" shrinkToFit="1"/>
    </xf>
    <xf numFmtId="0" fontId="4" fillId="38" borderId="40" xfId="52" applyFont="1" applyFill="1" applyBorder="1" applyAlignment="1">
      <alignment horizontal="center" vertical="center" shrinkToFit="1"/>
    </xf>
    <xf numFmtId="0" fontId="4" fillId="38" borderId="16" xfId="52" applyFont="1" applyFill="1" applyBorder="1" applyAlignment="1">
      <alignment horizontal="center" vertical="center" shrinkToFit="1"/>
    </xf>
    <xf numFmtId="0" fontId="4" fillId="38" borderId="22" xfId="52" applyFont="1" applyFill="1" applyBorder="1" applyAlignment="1">
      <alignment horizontal="center" vertical="center" shrinkToFit="1"/>
    </xf>
    <xf numFmtId="0" fontId="4" fillId="38" borderId="21" xfId="52" applyFont="1" applyFill="1" applyBorder="1" applyAlignment="1">
      <alignment horizontal="center" vertical="center" shrinkToFit="1"/>
    </xf>
    <xf numFmtId="0" fontId="4" fillId="38" borderId="17" xfId="52" applyFont="1" applyFill="1" applyBorder="1" applyAlignment="1">
      <alignment horizontal="center" vertical="center" shrinkToFit="1"/>
    </xf>
    <xf numFmtId="0" fontId="4" fillId="38" borderId="0" xfId="52" applyFont="1" applyFill="1" applyBorder="1" applyAlignment="1">
      <alignment horizontal="center" vertical="center" shrinkToFit="1"/>
    </xf>
    <xf numFmtId="0" fontId="4" fillId="38" borderId="18" xfId="52" applyFont="1" applyFill="1" applyBorder="1" applyAlignment="1">
      <alignment horizontal="center" vertical="center" shrinkToFit="1"/>
    </xf>
    <xf numFmtId="0" fontId="4" fillId="38" borderId="19" xfId="52" applyFont="1" applyFill="1" applyBorder="1" applyAlignment="1">
      <alignment horizontal="center" vertical="center" shrinkToFit="1"/>
    </xf>
    <xf numFmtId="0" fontId="4" fillId="38" borderId="11" xfId="52" applyFont="1" applyFill="1" applyBorder="1" applyAlignment="1">
      <alignment horizontal="center" vertical="center" shrinkToFit="1"/>
    </xf>
    <xf numFmtId="0" fontId="4" fillId="38" borderId="27" xfId="52" applyFont="1" applyFill="1" applyBorder="1" applyAlignment="1">
      <alignment horizontal="center" vertical="center" shrinkToFit="1"/>
    </xf>
    <xf numFmtId="0" fontId="4" fillId="38" borderId="36" xfId="52" applyFont="1" applyFill="1" applyBorder="1" applyAlignment="1">
      <alignment horizontal="center" vertical="center" shrinkToFit="1"/>
    </xf>
    <xf numFmtId="0" fontId="4" fillId="38" borderId="38" xfId="52" applyFont="1" applyFill="1" applyBorder="1" applyAlignment="1">
      <alignment horizontal="center" vertical="center" shrinkToFit="1"/>
    </xf>
    <xf numFmtId="0" fontId="4" fillId="38" borderId="77" xfId="52" applyFont="1" applyFill="1" applyBorder="1" applyAlignment="1">
      <alignment horizontal="center" vertical="center" shrinkToFit="1"/>
    </xf>
    <xf numFmtId="0" fontId="4" fillId="38" borderId="78" xfId="52" applyFont="1" applyFill="1" applyBorder="1" applyAlignment="1">
      <alignment horizontal="center" vertical="center" shrinkToFit="1"/>
    </xf>
    <xf numFmtId="0" fontId="4" fillId="38" borderId="81" xfId="52" applyFont="1" applyFill="1" applyBorder="1" applyAlignment="1">
      <alignment horizontal="center" vertical="center" shrinkToFit="1"/>
    </xf>
    <xf numFmtId="0" fontId="4" fillId="38" borderId="35" xfId="52" applyFont="1" applyFill="1" applyBorder="1" applyAlignment="1">
      <alignment horizontal="center" vertical="center" shrinkToFit="1"/>
    </xf>
    <xf numFmtId="0" fontId="4" fillId="38" borderId="30" xfId="52" applyFont="1" applyFill="1" applyBorder="1" applyAlignment="1">
      <alignment horizontal="center" vertical="center" shrinkToFit="1"/>
    </xf>
    <xf numFmtId="0" fontId="4" fillId="38" borderId="80" xfId="52" applyFont="1" applyFill="1" applyBorder="1" applyAlignment="1">
      <alignment horizontal="center" vertical="center" shrinkToFit="1"/>
    </xf>
    <xf numFmtId="0" fontId="4" fillId="38" borderId="37" xfId="52" applyFont="1" applyFill="1" applyBorder="1" applyAlignment="1">
      <alignment horizontal="center" vertical="center" shrinkToFit="1"/>
    </xf>
    <xf numFmtId="0" fontId="73" fillId="0" borderId="0" xfId="58" applyFont="1" applyBorder="1">
      <alignment vertical="center"/>
    </xf>
    <xf numFmtId="0" fontId="4" fillId="38" borderId="41" xfId="52" applyFont="1" applyFill="1" applyBorder="1" applyAlignment="1">
      <alignment horizontal="center" vertical="center" shrinkToFit="1"/>
    </xf>
    <xf numFmtId="0" fontId="4" fillId="0" borderId="16" xfId="52" applyFont="1" applyFill="1" applyBorder="1" applyAlignment="1">
      <alignment horizontal="center" vertical="center" shrinkToFit="1"/>
    </xf>
    <xf numFmtId="0" fontId="4" fillId="0" borderId="22" xfId="52" applyFont="1" applyFill="1" applyBorder="1" applyAlignment="1">
      <alignment horizontal="center" vertical="center" shrinkToFit="1"/>
    </xf>
    <xf numFmtId="0" fontId="4" fillId="0" borderId="21" xfId="52" applyFont="1" applyFill="1" applyBorder="1" applyAlignment="1">
      <alignment horizontal="center" vertical="center" shrinkToFit="1"/>
    </xf>
    <xf numFmtId="0" fontId="4" fillId="0" borderId="17" xfId="52" applyFont="1" applyFill="1" applyBorder="1" applyAlignment="1">
      <alignment horizontal="center" vertical="center" shrinkToFit="1"/>
    </xf>
    <xf numFmtId="0" fontId="4" fillId="0" borderId="0" xfId="52" applyFont="1" applyFill="1" applyBorder="1" applyAlignment="1">
      <alignment horizontal="center" vertical="center" shrinkToFit="1"/>
    </xf>
    <xf numFmtId="0" fontId="4" fillId="0" borderId="18" xfId="52" applyFont="1" applyFill="1" applyBorder="1" applyAlignment="1">
      <alignment horizontal="center" vertical="center" shrinkToFit="1"/>
    </xf>
    <xf numFmtId="0" fontId="4" fillId="0" borderId="19" xfId="52" applyFont="1" applyFill="1" applyBorder="1" applyAlignment="1">
      <alignment horizontal="center" vertical="center" shrinkToFit="1"/>
    </xf>
    <xf numFmtId="0" fontId="4" fillId="0" borderId="11" xfId="52" applyFont="1" applyFill="1" applyBorder="1" applyAlignment="1">
      <alignment horizontal="center" vertical="center" shrinkToFit="1"/>
    </xf>
    <xf numFmtId="0" fontId="4" fillId="0" borderId="27" xfId="52" applyFont="1" applyFill="1" applyBorder="1" applyAlignment="1">
      <alignment horizontal="center" vertical="center" shrinkToFit="1"/>
    </xf>
    <xf numFmtId="0" fontId="3" fillId="0" borderId="16" xfId="52" applyFont="1" applyFill="1" applyBorder="1" applyAlignment="1">
      <alignment horizontal="center" vertical="center" wrapText="1" shrinkToFit="1"/>
    </xf>
    <xf numFmtId="0" fontId="3" fillId="0" borderId="22" xfId="52" applyFont="1" applyFill="1" applyBorder="1" applyAlignment="1">
      <alignment horizontal="center" vertical="center" shrinkToFit="1"/>
    </xf>
    <xf numFmtId="0" fontId="3" fillId="0" borderId="21" xfId="52" applyFont="1" applyFill="1" applyBorder="1" applyAlignment="1">
      <alignment horizontal="center" vertical="center" shrinkToFit="1"/>
    </xf>
    <xf numFmtId="0" fontId="3" fillId="0" borderId="17" xfId="52" applyFont="1" applyFill="1" applyBorder="1" applyAlignment="1">
      <alignment horizontal="center" vertical="center" shrinkToFit="1"/>
    </xf>
    <xf numFmtId="0" fontId="3" fillId="0" borderId="0" xfId="52" applyFont="1" applyFill="1" applyBorder="1" applyAlignment="1">
      <alignment horizontal="center" vertical="center" shrinkToFit="1"/>
    </xf>
    <xf numFmtId="0" fontId="3" fillId="0" borderId="18" xfId="52" applyFont="1" applyFill="1" applyBorder="1" applyAlignment="1">
      <alignment horizontal="center" vertical="center" shrinkToFit="1"/>
    </xf>
    <xf numFmtId="0" fontId="3" fillId="0" borderId="19" xfId="52" applyFont="1" applyFill="1" applyBorder="1" applyAlignment="1">
      <alignment horizontal="center" vertical="center" shrinkToFit="1"/>
    </xf>
    <xf numFmtId="0" fontId="3" fillId="0" borderId="11" xfId="52" applyFont="1" applyFill="1" applyBorder="1" applyAlignment="1">
      <alignment horizontal="center" vertical="center" shrinkToFit="1"/>
    </xf>
    <xf numFmtId="0" fontId="3" fillId="0" borderId="27" xfId="52" applyFont="1" applyFill="1" applyBorder="1" applyAlignment="1">
      <alignment horizontal="center" vertical="center" shrinkToFit="1"/>
    </xf>
    <xf numFmtId="0" fontId="3" fillId="0" borderId="0" xfId="52" applyFont="1" applyFill="1" applyAlignment="1">
      <alignment horizontal="left" vertical="center" shrinkToFit="1"/>
    </xf>
    <xf numFmtId="0" fontId="4" fillId="0" borderId="13" xfId="52" applyFont="1" applyFill="1" applyBorder="1" applyAlignment="1">
      <alignment horizontal="center" vertical="center"/>
    </xf>
    <xf numFmtId="0" fontId="4" fillId="0" borderId="20" xfId="52" applyFont="1" applyFill="1" applyBorder="1" applyAlignment="1">
      <alignment horizontal="center" vertical="center"/>
    </xf>
    <xf numFmtId="0" fontId="4" fillId="0" borderId="12" xfId="52" applyFont="1" applyFill="1" applyBorder="1" applyAlignment="1">
      <alignment horizontal="center" vertical="center"/>
    </xf>
    <xf numFmtId="0" fontId="4" fillId="0" borderId="13" xfId="53" applyFont="1" applyFill="1" applyBorder="1" applyAlignment="1">
      <alignment horizontal="center" vertical="center" shrinkToFit="1"/>
    </xf>
    <xf numFmtId="0" fontId="4" fillId="0" borderId="20" xfId="53" applyFont="1" applyFill="1" applyBorder="1" applyAlignment="1">
      <alignment horizontal="center" vertical="center" shrinkToFit="1"/>
    </xf>
    <xf numFmtId="0" fontId="4" fillId="0" borderId="12" xfId="53" applyFont="1" applyFill="1" applyBorder="1" applyAlignment="1">
      <alignment horizontal="center" vertical="center" shrinkToFit="1"/>
    </xf>
    <xf numFmtId="0" fontId="62" fillId="24" borderId="16" xfId="52" applyFont="1" applyFill="1" applyBorder="1" applyAlignment="1">
      <alignment horizontal="center" vertical="center"/>
    </xf>
    <xf numFmtId="0" fontId="62" fillId="24" borderId="22" xfId="52" applyFont="1" applyFill="1" applyBorder="1" applyAlignment="1">
      <alignment horizontal="center" vertical="center"/>
    </xf>
    <xf numFmtId="0" fontId="62" fillId="24" borderId="23" xfId="52" applyFont="1" applyFill="1" applyBorder="1" applyAlignment="1">
      <alignment horizontal="center" vertical="center"/>
    </xf>
    <xf numFmtId="0" fontId="62" fillId="24" borderId="19" xfId="52" applyFont="1" applyFill="1" applyBorder="1" applyAlignment="1">
      <alignment horizontal="center" vertical="center"/>
    </xf>
    <xf numFmtId="0" fontId="62" fillId="24" borderId="11" xfId="52" applyFont="1" applyFill="1" applyBorder="1" applyAlignment="1">
      <alignment horizontal="center" vertical="center"/>
    </xf>
    <xf numFmtId="0" fontId="62" fillId="24" borderId="25" xfId="52" applyFont="1" applyFill="1" applyBorder="1" applyAlignment="1">
      <alignment horizontal="center" vertical="center"/>
    </xf>
    <xf numFmtId="0" fontId="62" fillId="24" borderId="21" xfId="52" applyFont="1" applyFill="1" applyBorder="1" applyAlignment="1">
      <alignment horizontal="center" vertical="center"/>
    </xf>
    <xf numFmtId="0" fontId="62" fillId="24" borderId="27" xfId="52" applyFont="1" applyFill="1" applyBorder="1" applyAlignment="1">
      <alignment horizontal="center" vertical="center"/>
    </xf>
    <xf numFmtId="176" fontId="3" fillId="0" borderId="0" xfId="52" applyNumberFormat="1" applyFont="1" applyFill="1" applyAlignment="1">
      <alignment horizontal="left" vertical="center" shrinkToFit="1"/>
    </xf>
    <xf numFmtId="0" fontId="3" fillId="0" borderId="13" xfId="52" applyFont="1" applyFill="1" applyBorder="1" applyAlignment="1">
      <alignment horizontal="center" vertical="center"/>
    </xf>
    <xf numFmtId="0" fontId="3" fillId="0" borderId="12" xfId="52" applyFont="1" applyFill="1" applyBorder="1" applyAlignment="1">
      <alignment horizontal="center" vertical="center"/>
    </xf>
    <xf numFmtId="0" fontId="3" fillId="0" borderId="20" xfId="52" applyFont="1" applyFill="1" applyBorder="1" applyAlignment="1">
      <alignment horizontal="center" vertical="center"/>
    </xf>
    <xf numFmtId="0" fontId="3" fillId="26" borderId="13" xfId="52" applyFont="1" applyFill="1" applyBorder="1" applyAlignment="1">
      <alignment horizontal="center" vertical="center"/>
    </xf>
    <xf numFmtId="0" fontId="3" fillId="26" borderId="20" xfId="52" applyFont="1" applyFill="1" applyBorder="1" applyAlignment="1">
      <alignment horizontal="center" vertical="center"/>
    </xf>
    <xf numFmtId="0" fontId="3" fillId="26" borderId="12" xfId="52" applyFont="1" applyFill="1" applyBorder="1" applyAlignment="1">
      <alignment horizontal="center" vertical="center"/>
    </xf>
    <xf numFmtId="0" fontId="3" fillId="0" borderId="0" xfId="52" applyFont="1" applyFill="1" applyAlignment="1">
      <alignment horizontal="left" vertical="center" wrapText="1"/>
    </xf>
    <xf numFmtId="0" fontId="3" fillId="0" borderId="0" xfId="52" applyFont="1" applyFill="1" applyAlignment="1">
      <alignment horizontal="left" vertical="center"/>
    </xf>
    <xf numFmtId="0" fontId="3" fillId="0" borderId="0" xfId="52" applyFont="1" applyFill="1" applyAlignment="1">
      <alignment vertical="center" shrinkToFit="1"/>
    </xf>
    <xf numFmtId="0" fontId="3" fillId="0" borderId="18" xfId="52" applyFont="1" applyFill="1" applyBorder="1" applyAlignment="1">
      <alignment vertical="center" shrinkToFit="1"/>
    </xf>
    <xf numFmtId="0" fontId="69" fillId="0" borderId="0" xfId="58" applyFont="1" applyBorder="1">
      <alignment vertical="center"/>
    </xf>
    <xf numFmtId="0" fontId="78" fillId="0" borderId="10" xfId="52" applyFont="1" applyFill="1" applyBorder="1" applyAlignment="1">
      <alignment horizontal="center" vertical="center" shrinkToFit="1"/>
    </xf>
    <xf numFmtId="0" fontId="78" fillId="0" borderId="10" xfId="52" applyFont="1" applyFill="1" applyBorder="1" applyAlignment="1">
      <alignment horizontal="center" vertical="center"/>
    </xf>
    <xf numFmtId="0" fontId="78" fillId="0" borderId="16" xfId="52" applyFont="1" applyFill="1" applyBorder="1" applyAlignment="1">
      <alignment horizontal="center" vertical="center"/>
    </xf>
    <xf numFmtId="0" fontId="79" fillId="0" borderId="22" xfId="52" applyFont="1" applyFill="1" applyBorder="1" applyAlignment="1">
      <alignment horizontal="center" vertical="center"/>
    </xf>
    <xf numFmtId="0" fontId="79" fillId="0" borderId="21" xfId="52" applyFont="1" applyFill="1" applyBorder="1" applyAlignment="1">
      <alignment horizontal="center" vertical="center"/>
    </xf>
    <xf numFmtId="0" fontId="79" fillId="0" borderId="17" xfId="52" applyFont="1" applyFill="1" applyBorder="1" applyAlignment="1">
      <alignment horizontal="center" vertical="center"/>
    </xf>
    <xf numFmtId="0" fontId="79" fillId="0" borderId="0" xfId="52" applyFont="1" applyFill="1" applyBorder="1" applyAlignment="1">
      <alignment horizontal="center" vertical="center"/>
    </xf>
    <xf numFmtId="0" fontId="79" fillId="0" borderId="18" xfId="52" applyFont="1" applyFill="1" applyBorder="1" applyAlignment="1">
      <alignment horizontal="center" vertical="center"/>
    </xf>
    <xf numFmtId="0" fontId="79" fillId="0" borderId="19" xfId="52" applyFont="1" applyFill="1" applyBorder="1" applyAlignment="1">
      <alignment horizontal="center" vertical="center"/>
    </xf>
    <xf numFmtId="0" fontId="79" fillId="0" borderId="11" xfId="52" applyFont="1" applyFill="1" applyBorder="1" applyAlignment="1">
      <alignment horizontal="center" vertical="center"/>
    </xf>
    <xf numFmtId="0" fontId="79" fillId="0" borderId="27" xfId="52" applyFont="1" applyFill="1" applyBorder="1" applyAlignment="1">
      <alignment horizontal="center" vertical="center"/>
    </xf>
    <xf numFmtId="0" fontId="77" fillId="0" borderId="13" xfId="53" applyFont="1" applyFill="1" applyBorder="1" applyAlignment="1">
      <alignment horizontal="center" vertical="center" shrinkToFit="1"/>
    </xf>
    <xf numFmtId="0" fontId="77" fillId="0" borderId="20" xfId="53" applyFont="1" applyFill="1" applyBorder="1" applyAlignment="1">
      <alignment horizontal="center" vertical="center" shrinkToFit="1"/>
    </xf>
    <xf numFmtId="0" fontId="77" fillId="0" borderId="12" xfId="53" applyFont="1" applyFill="1" applyBorder="1" applyAlignment="1">
      <alignment horizontal="center" vertical="center" shrinkToFit="1"/>
    </xf>
    <xf numFmtId="0" fontId="35" fillId="0" borderId="20" xfId="52" applyFont="1" applyFill="1" applyBorder="1" applyAlignment="1">
      <alignment horizontal="center" vertical="center"/>
    </xf>
    <xf numFmtId="0" fontId="35" fillId="0" borderId="12" xfId="52" applyFont="1" applyFill="1" applyBorder="1" applyAlignment="1">
      <alignment horizontal="center" vertical="center"/>
    </xf>
    <xf numFmtId="0" fontId="66" fillId="26" borderId="13" xfId="52" applyFont="1" applyFill="1" applyBorder="1" applyAlignment="1">
      <alignment horizontal="center" vertical="center"/>
    </xf>
    <xf numFmtId="0" fontId="66" fillId="26" borderId="20" xfId="52" applyFont="1" applyFill="1" applyBorder="1" applyAlignment="1">
      <alignment horizontal="center" vertical="center"/>
    </xf>
    <xf numFmtId="0" fontId="66" fillId="26" borderId="12" xfId="52" applyFont="1" applyFill="1" applyBorder="1" applyAlignment="1">
      <alignment horizontal="center" vertical="center"/>
    </xf>
    <xf numFmtId="0" fontId="34" fillId="26" borderId="13" xfId="52" applyFont="1" applyFill="1" applyBorder="1" applyAlignment="1">
      <alignment horizontal="center" vertical="center"/>
    </xf>
    <xf numFmtId="0" fontId="34" fillId="26" borderId="20" xfId="52" applyFont="1" applyFill="1" applyBorder="1" applyAlignment="1">
      <alignment horizontal="center" vertical="center"/>
    </xf>
    <xf numFmtId="0" fontId="34" fillId="26" borderId="12" xfId="52" applyFont="1" applyFill="1" applyBorder="1" applyAlignment="1">
      <alignment horizontal="center" vertical="center"/>
    </xf>
    <xf numFmtId="0" fontId="5" fillId="0" borderId="64" xfId="52" applyFont="1" applyFill="1" applyBorder="1" applyAlignment="1">
      <alignment horizontal="center" vertical="center"/>
    </xf>
    <xf numFmtId="0" fontId="5" fillId="0" borderId="71" xfId="52" applyFont="1" applyFill="1" applyBorder="1" applyAlignment="1">
      <alignment horizontal="center" vertical="center" wrapText="1"/>
    </xf>
    <xf numFmtId="0" fontId="5" fillId="0" borderId="22" xfId="52" applyFont="1" applyFill="1" applyBorder="1" applyAlignment="1">
      <alignment horizontal="center" vertical="center" wrapText="1"/>
    </xf>
    <xf numFmtId="0" fontId="5" fillId="0" borderId="72" xfId="52" applyFont="1" applyFill="1" applyBorder="1" applyAlignment="1">
      <alignment horizontal="center" vertical="center" wrapText="1"/>
    </xf>
    <xf numFmtId="0" fontId="5" fillId="0" borderId="54" xfId="52" applyFont="1" applyFill="1" applyBorder="1" applyAlignment="1">
      <alignment horizontal="center" vertical="center" wrapText="1"/>
    </xf>
    <xf numFmtId="0" fontId="5" fillId="0" borderId="0" xfId="52" applyFont="1" applyFill="1" applyBorder="1" applyAlignment="1">
      <alignment horizontal="center" vertical="center" wrapText="1"/>
    </xf>
    <xf numFmtId="0" fontId="5" fillId="0" borderId="55" xfId="52" applyFont="1" applyFill="1" applyBorder="1" applyAlignment="1">
      <alignment horizontal="center" vertical="center" wrapText="1"/>
    </xf>
    <xf numFmtId="0" fontId="5" fillId="0" borderId="69" xfId="52" applyFont="1" applyFill="1" applyBorder="1" applyAlignment="1">
      <alignment horizontal="center" vertical="center" wrapText="1"/>
    </xf>
    <xf numFmtId="0" fontId="5" fillId="0" borderId="11" xfId="52" applyFont="1" applyFill="1" applyBorder="1" applyAlignment="1">
      <alignment horizontal="center" vertical="center" wrapText="1"/>
    </xf>
    <xf numFmtId="0" fontId="5" fillId="0" borderId="70" xfId="52" applyFont="1" applyFill="1" applyBorder="1" applyAlignment="1">
      <alignment horizontal="center" vertical="center" wrapText="1"/>
    </xf>
    <xf numFmtId="0" fontId="5" fillId="0" borderId="71" xfId="52" applyFont="1" applyFill="1" applyBorder="1" applyAlignment="1">
      <alignment horizontal="center" vertical="center"/>
    </xf>
    <xf numFmtId="0" fontId="5" fillId="0" borderId="54" xfId="52" applyFont="1" applyFill="1" applyBorder="1" applyAlignment="1">
      <alignment horizontal="center" vertical="center"/>
    </xf>
    <xf numFmtId="0" fontId="5" fillId="0" borderId="69" xfId="52" applyFont="1" applyFill="1" applyBorder="1" applyAlignment="1">
      <alignment horizontal="center" vertical="center"/>
    </xf>
    <xf numFmtId="0" fontId="5" fillId="0" borderId="63" xfId="52" applyFont="1" applyFill="1" applyBorder="1" applyAlignment="1">
      <alignment horizontal="center" vertical="center"/>
    </xf>
    <xf numFmtId="0" fontId="5" fillId="0" borderId="42" xfId="52" applyFont="1" applyFill="1" applyBorder="1" applyAlignment="1">
      <alignment horizontal="center" vertical="center"/>
    </xf>
    <xf numFmtId="177" fontId="5" fillId="0" borderId="21" xfId="52" applyNumberFormat="1" applyFont="1" applyFill="1" applyBorder="1" applyAlignment="1">
      <alignment horizontal="center" vertical="center"/>
    </xf>
    <xf numFmtId="177" fontId="5" fillId="0" borderId="18" xfId="52" applyNumberFormat="1" applyFont="1" applyFill="1" applyBorder="1" applyAlignment="1">
      <alignment horizontal="center" vertical="center"/>
    </xf>
    <xf numFmtId="177" fontId="5" fillId="0" borderId="64" xfId="52" applyNumberFormat="1" applyFont="1" applyFill="1" applyBorder="1" applyAlignment="1">
      <alignment horizontal="center" vertical="center"/>
    </xf>
    <xf numFmtId="0" fontId="42" fillId="0" borderId="83" xfId="52" applyFont="1" applyFill="1" applyBorder="1" applyAlignment="1">
      <alignment horizontal="center" vertical="center"/>
    </xf>
    <xf numFmtId="0" fontId="42" fillId="0" borderId="57" xfId="52" applyFont="1" applyFill="1" applyBorder="1" applyAlignment="1">
      <alignment horizontal="center" vertical="center"/>
    </xf>
    <xf numFmtId="0" fontId="42" fillId="0" borderId="66" xfId="52" applyFont="1" applyFill="1" applyBorder="1" applyAlignment="1">
      <alignment horizontal="center" vertical="center"/>
    </xf>
    <xf numFmtId="177" fontId="5" fillId="0" borderId="27" xfId="52" applyNumberFormat="1" applyFont="1" applyFill="1" applyBorder="1" applyAlignment="1">
      <alignment horizontal="center" vertical="center"/>
    </xf>
    <xf numFmtId="0" fontId="42" fillId="0" borderId="82" xfId="52" applyFont="1" applyFill="1" applyBorder="1" applyAlignment="1">
      <alignment horizontal="center" vertical="center"/>
    </xf>
    <xf numFmtId="0" fontId="5" fillId="0" borderId="49" xfId="52" applyFont="1" applyFill="1" applyBorder="1" applyAlignment="1">
      <alignment horizontal="center" vertical="center"/>
    </xf>
    <xf numFmtId="0" fontId="5" fillId="0" borderId="45" xfId="52" applyFont="1" applyFill="1" applyBorder="1" applyAlignment="1">
      <alignment horizontal="center" vertical="center"/>
    </xf>
    <xf numFmtId="0" fontId="5" fillId="0" borderId="50" xfId="52" applyFont="1" applyFill="1" applyBorder="1" applyAlignment="1">
      <alignment horizontal="center" vertical="center"/>
    </xf>
    <xf numFmtId="177" fontId="5" fillId="0" borderId="50" xfId="52" applyNumberFormat="1" applyFont="1" applyFill="1" applyBorder="1" applyAlignment="1">
      <alignment horizontal="center" vertical="center"/>
    </xf>
    <xf numFmtId="0" fontId="42" fillId="0" borderId="52" xfId="52" applyFont="1" applyFill="1" applyBorder="1" applyAlignment="1">
      <alignment horizontal="center" vertical="center"/>
    </xf>
    <xf numFmtId="0" fontId="80" fillId="0" borderId="43" xfId="52" applyFont="1" applyFill="1" applyBorder="1" applyAlignment="1">
      <alignment horizontal="center" vertical="center" textRotation="255"/>
    </xf>
    <xf numFmtId="0" fontId="66" fillId="0" borderId="53" xfId="52" applyFont="1" applyFill="1" applyBorder="1" applyAlignment="1">
      <alignment horizontal="center" vertical="center" textRotation="255"/>
    </xf>
    <xf numFmtId="0" fontId="66" fillId="0" borderId="58" xfId="52" applyFont="1" applyFill="1" applyBorder="1" applyAlignment="1">
      <alignment horizontal="center" vertical="center" textRotation="255"/>
    </xf>
    <xf numFmtId="0" fontId="5" fillId="0" borderId="44" xfId="52" applyFont="1" applyFill="1" applyBorder="1" applyAlignment="1">
      <alignment horizontal="center" vertical="center" wrapText="1"/>
    </xf>
    <xf numFmtId="0" fontId="5" fillId="0" borderId="45" xfId="52" applyFont="1" applyFill="1" applyBorder="1" applyAlignment="1">
      <alignment horizontal="center" vertical="center" wrapText="1"/>
    </xf>
    <xf numFmtId="0" fontId="5" fillId="0" borderId="46" xfId="52" applyFont="1" applyFill="1" applyBorder="1" applyAlignment="1">
      <alignment horizontal="center" vertical="center" wrapText="1"/>
    </xf>
    <xf numFmtId="0" fontId="5" fillId="0" borderId="44" xfId="52" applyFont="1" applyFill="1" applyBorder="1" applyAlignment="1">
      <alignment horizontal="center" vertical="center"/>
    </xf>
    <xf numFmtId="0" fontId="5" fillId="0" borderId="59" xfId="52" applyFont="1" applyFill="1" applyBorder="1" applyAlignment="1">
      <alignment horizontal="center" vertical="center" wrapText="1"/>
    </xf>
    <xf numFmtId="0" fontId="5" fillId="0" borderId="42" xfId="52" applyFont="1" applyFill="1" applyBorder="1" applyAlignment="1">
      <alignment horizontal="center" vertical="center" wrapText="1"/>
    </xf>
    <xf numFmtId="0" fontId="5" fillId="0" borderId="60" xfId="52" applyFont="1" applyFill="1" applyBorder="1" applyAlignment="1">
      <alignment horizontal="center" vertical="center" wrapText="1"/>
    </xf>
    <xf numFmtId="0" fontId="5" fillId="0" borderId="59" xfId="52" applyFont="1" applyFill="1" applyBorder="1" applyAlignment="1">
      <alignment horizontal="center" vertical="center"/>
    </xf>
    <xf numFmtId="0" fontId="5" fillId="0" borderId="46" xfId="52" applyFont="1" applyFill="1" applyBorder="1" applyAlignment="1">
      <alignment horizontal="center" vertical="center"/>
    </xf>
    <xf numFmtId="0" fontId="5" fillId="0" borderId="55" xfId="52" applyFont="1" applyFill="1" applyBorder="1" applyAlignment="1">
      <alignment horizontal="center" vertical="center"/>
    </xf>
    <xf numFmtId="0" fontId="5" fillId="0" borderId="60" xfId="52" applyFont="1" applyFill="1" applyBorder="1" applyAlignment="1">
      <alignment horizontal="center" vertical="center"/>
    </xf>
    <xf numFmtId="0" fontId="5" fillId="0" borderId="50" xfId="52" applyFont="1" applyFill="1" applyBorder="1" applyAlignment="1">
      <alignment horizontal="center" vertical="center" wrapText="1"/>
    </xf>
    <xf numFmtId="0" fontId="5" fillId="0" borderId="18" xfId="52" applyFont="1" applyFill="1" applyBorder="1" applyAlignment="1">
      <alignment horizontal="center" vertical="center" wrapText="1"/>
    </xf>
    <xf numFmtId="0" fontId="5" fillId="0" borderId="64" xfId="52" applyFont="1" applyFill="1" applyBorder="1" applyAlignment="1">
      <alignment horizontal="center" vertical="center" wrapText="1"/>
    </xf>
    <xf numFmtId="0" fontId="5" fillId="0" borderId="49" xfId="52" applyFont="1" applyFill="1" applyBorder="1" applyAlignment="1">
      <alignment horizontal="center" vertical="center" shrinkToFit="1"/>
    </xf>
    <xf numFmtId="0" fontId="5" fillId="0" borderId="45" xfId="52" applyFont="1" applyFill="1" applyBorder="1" applyAlignment="1">
      <alignment horizontal="center" vertical="center" shrinkToFit="1"/>
    </xf>
    <xf numFmtId="0" fontId="5" fillId="0" borderId="50" xfId="52" applyFont="1" applyFill="1" applyBorder="1" applyAlignment="1">
      <alignment horizontal="center" vertical="center" shrinkToFit="1"/>
    </xf>
    <xf numFmtId="0" fontId="5" fillId="0" borderId="17" xfId="52" applyFont="1" applyFill="1" applyBorder="1" applyAlignment="1">
      <alignment horizontal="center" vertical="center" shrinkToFit="1"/>
    </xf>
    <xf numFmtId="0" fontId="5" fillId="0" borderId="0" xfId="52" applyFont="1" applyFill="1" applyBorder="1" applyAlignment="1">
      <alignment horizontal="center" vertical="center" shrinkToFit="1"/>
    </xf>
    <xf numFmtId="0" fontId="5" fillId="0" borderId="18" xfId="52" applyFont="1" applyFill="1" applyBorder="1" applyAlignment="1">
      <alignment horizontal="center" vertical="center" shrinkToFit="1"/>
    </xf>
    <xf numFmtId="0" fontId="5" fillId="0" borderId="63" xfId="52" applyFont="1" applyFill="1" applyBorder="1" applyAlignment="1">
      <alignment horizontal="center" vertical="center" shrinkToFit="1"/>
    </xf>
    <xf numFmtId="0" fontId="5" fillId="0" borderId="42" xfId="52" applyFont="1" applyFill="1" applyBorder="1" applyAlignment="1">
      <alignment horizontal="center" vertical="center" shrinkToFit="1"/>
    </xf>
    <xf numFmtId="0" fontId="5" fillId="0" borderId="64" xfId="52" applyFont="1" applyFill="1" applyBorder="1" applyAlignment="1">
      <alignment horizontal="center" vertical="center" shrinkToFit="1"/>
    </xf>
    <xf numFmtId="0" fontId="5" fillId="0" borderId="49" xfId="52" applyFont="1" applyFill="1" applyBorder="1" applyAlignment="1">
      <alignment horizontal="center" vertical="center" wrapText="1"/>
    </xf>
    <xf numFmtId="0" fontId="5" fillId="0" borderId="17" xfId="52" applyFont="1" applyFill="1" applyBorder="1" applyAlignment="1">
      <alignment horizontal="center" vertical="center" wrapText="1"/>
    </xf>
    <xf numFmtId="0" fontId="5" fillId="0" borderId="63" xfId="52" applyFont="1" applyFill="1" applyBorder="1" applyAlignment="1">
      <alignment horizontal="center" vertical="center" wrapText="1"/>
    </xf>
    <xf numFmtId="0" fontId="5" fillId="0" borderId="52" xfId="52" applyFont="1" applyFill="1" applyBorder="1" applyAlignment="1">
      <alignment horizontal="center" vertical="center"/>
    </xf>
    <xf numFmtId="0" fontId="5" fillId="0" borderId="57" xfId="52" applyFont="1" applyFill="1" applyBorder="1" applyAlignment="1">
      <alignment horizontal="center" vertical="center"/>
    </xf>
    <xf numFmtId="0" fontId="5" fillId="0" borderId="66" xfId="52" applyFont="1" applyFill="1" applyBorder="1" applyAlignment="1">
      <alignment horizontal="center" vertical="center"/>
    </xf>
    <xf numFmtId="0" fontId="66" fillId="0" borderId="0" xfId="52" applyFont="1" applyFill="1" applyAlignment="1">
      <alignment horizontal="center" vertical="center"/>
    </xf>
    <xf numFmtId="176" fontId="3" fillId="0" borderId="18" xfId="52" applyNumberFormat="1" applyFont="1" applyFill="1" applyBorder="1" applyAlignment="1">
      <alignment horizontal="left" vertical="center" shrinkToFit="1"/>
    </xf>
    <xf numFmtId="0" fontId="34" fillId="0" borderId="13" xfId="52" applyFont="1" applyFill="1" applyBorder="1" applyAlignment="1">
      <alignment horizontal="center" vertical="center"/>
    </xf>
    <xf numFmtId="0" fontId="34" fillId="0" borderId="12" xfId="52" applyFont="1" applyFill="1" applyBorder="1" applyAlignment="1">
      <alignment horizontal="center" vertical="center"/>
    </xf>
    <xf numFmtId="0" fontId="3" fillId="0" borderId="18" xfId="52" applyFont="1" applyFill="1" applyBorder="1" applyAlignment="1">
      <alignment horizontal="left" vertical="center" wrapText="1"/>
    </xf>
    <xf numFmtId="0" fontId="4" fillId="27" borderId="10" xfId="52" applyFont="1" applyFill="1" applyBorder="1"/>
    <xf numFmtId="0" fontId="69" fillId="0" borderId="10" xfId="0" applyFont="1" applyFill="1" applyBorder="1" applyAlignment="1">
      <alignment horizontal="center" vertical="center"/>
    </xf>
    <xf numFmtId="0" fontId="69" fillId="28" borderId="10" xfId="0" applyFont="1" applyFill="1" applyBorder="1" applyAlignment="1">
      <alignment horizontal="center" vertical="center"/>
    </xf>
    <xf numFmtId="0" fontId="69" fillId="0" borderId="14" xfId="0" applyFont="1" applyFill="1" applyBorder="1" applyAlignment="1">
      <alignment horizontal="center" vertical="center"/>
    </xf>
    <xf numFmtId="0" fontId="69" fillId="0" borderId="56" xfId="0" applyFont="1" applyFill="1" applyBorder="1" applyAlignment="1">
      <alignment horizontal="center" vertical="center"/>
    </xf>
    <xf numFmtId="0" fontId="69" fillId="0" borderId="15" xfId="0" applyFont="1" applyFill="1" applyBorder="1" applyAlignment="1">
      <alignment horizontal="center" vertical="center"/>
    </xf>
    <xf numFmtId="0" fontId="4" fillId="0" borderId="80" xfId="52" applyFont="1" applyFill="1" applyBorder="1" applyAlignment="1">
      <alignment horizontal="center" vertical="center" shrinkToFit="1"/>
    </xf>
    <xf numFmtId="0" fontId="4" fillId="0" borderId="78" xfId="52" applyFont="1" applyFill="1" applyBorder="1" applyAlignment="1">
      <alignment horizontal="center" vertical="center" shrinkToFit="1"/>
    </xf>
    <xf numFmtId="0" fontId="32" fillId="24" borderId="16" xfId="52" applyFont="1" applyFill="1" applyBorder="1" applyAlignment="1">
      <alignment horizontal="center" vertical="center"/>
    </xf>
    <xf numFmtId="0" fontId="32" fillId="24" borderId="22" xfId="52" applyFont="1" applyFill="1" applyBorder="1" applyAlignment="1">
      <alignment horizontal="center" vertical="center"/>
    </xf>
    <xf numFmtId="0" fontId="32" fillId="24" borderId="23" xfId="52" applyFont="1" applyFill="1" applyBorder="1" applyAlignment="1">
      <alignment horizontal="center" vertical="center"/>
    </xf>
    <xf numFmtId="0" fontId="32" fillId="24" borderId="19" xfId="52" applyFont="1" applyFill="1" applyBorder="1" applyAlignment="1">
      <alignment horizontal="center" vertical="center"/>
    </xf>
    <xf numFmtId="0" fontId="32" fillId="24" borderId="11" xfId="52" applyFont="1" applyFill="1" applyBorder="1" applyAlignment="1">
      <alignment horizontal="center" vertical="center"/>
    </xf>
    <xf numFmtId="0" fontId="32" fillId="24" borderId="0" xfId="52" applyFont="1" applyFill="1" applyBorder="1" applyAlignment="1">
      <alignment horizontal="center" vertical="center"/>
    </xf>
    <xf numFmtId="0" fontId="32" fillId="24" borderId="84" xfId="52" applyFont="1" applyFill="1" applyBorder="1" applyAlignment="1">
      <alignment horizontal="center" vertical="center"/>
    </xf>
    <xf numFmtId="0" fontId="32" fillId="24" borderId="24" xfId="52" applyFont="1" applyFill="1" applyBorder="1" applyAlignment="1">
      <alignment horizontal="center" vertical="center"/>
    </xf>
    <xf numFmtId="0" fontId="32" fillId="24" borderId="21" xfId="52" applyFont="1" applyFill="1" applyBorder="1" applyAlignment="1">
      <alignment horizontal="center" vertical="center"/>
    </xf>
    <xf numFmtId="0" fontId="32" fillId="24" borderId="85" xfId="52" applyFont="1" applyFill="1" applyBorder="1" applyAlignment="1">
      <alignment horizontal="center" vertical="center"/>
    </xf>
    <xf numFmtId="0" fontId="32" fillId="24" borderId="18" xfId="52" applyFont="1" applyFill="1" applyBorder="1" applyAlignment="1">
      <alignment horizontal="center" vertical="center"/>
    </xf>
    <xf numFmtId="0" fontId="4" fillId="31" borderId="10" xfId="52" applyFont="1" applyFill="1" applyBorder="1" applyAlignment="1">
      <alignment horizontal="left" vertical="center"/>
    </xf>
    <xf numFmtId="0" fontId="4" fillId="31" borderId="13" xfId="52" applyFont="1" applyFill="1" applyBorder="1" applyAlignment="1">
      <alignment horizontal="left" vertical="center"/>
    </xf>
    <xf numFmtId="0" fontId="4" fillId="31" borderId="20" xfId="52" applyFont="1" applyFill="1" applyBorder="1" applyAlignment="1">
      <alignment horizontal="left" vertical="center"/>
    </xf>
    <xf numFmtId="0" fontId="4" fillId="31" borderId="12" xfId="52" applyFont="1" applyFill="1" applyBorder="1" applyAlignment="1">
      <alignment horizontal="left" vertical="center"/>
    </xf>
    <xf numFmtId="0" fontId="5" fillId="0" borderId="77" xfId="52" applyFont="1" applyFill="1" applyBorder="1" applyAlignment="1">
      <alignment horizontal="center" vertical="center" shrinkToFit="1"/>
    </xf>
    <xf numFmtId="0" fontId="5" fillId="0" borderId="78" xfId="52" applyFont="1" applyFill="1" applyBorder="1" applyAlignment="1">
      <alignment horizontal="center" vertical="center" shrinkToFit="1"/>
    </xf>
    <xf numFmtId="0" fontId="4" fillId="0" borderId="30" xfId="52" applyFont="1" applyFill="1" applyBorder="1" applyAlignment="1">
      <alignment horizontal="center" vertical="center" shrinkToFit="1"/>
    </xf>
    <xf numFmtId="0" fontId="4" fillId="0" borderId="32" xfId="52" applyFont="1" applyFill="1" applyBorder="1" applyAlignment="1">
      <alignment horizontal="center" vertical="center" shrinkToFit="1"/>
    </xf>
    <xf numFmtId="0" fontId="5" fillId="0" borderId="29" xfId="52" applyFont="1" applyFill="1" applyBorder="1" applyAlignment="1">
      <alignment horizontal="center" vertical="center" shrinkToFit="1"/>
    </xf>
    <xf numFmtId="0" fontId="5" fillId="0" borderId="32" xfId="52" applyFont="1" applyFill="1" applyBorder="1" applyAlignment="1">
      <alignment horizontal="center" vertical="center" shrinkToFit="1"/>
    </xf>
    <xf numFmtId="0" fontId="4" fillId="0" borderId="37" xfId="52" applyFont="1" applyFill="1" applyBorder="1" applyAlignment="1">
      <alignment horizontal="center" vertical="center" shrinkToFit="1"/>
    </xf>
    <xf numFmtId="0" fontId="4" fillId="0" borderId="38" xfId="52" applyFont="1" applyFill="1" applyBorder="1" applyAlignment="1">
      <alignment horizontal="center" vertical="center" shrinkToFit="1"/>
    </xf>
    <xf numFmtId="0" fontId="5" fillId="0" borderId="81" xfId="52" applyFont="1" applyFill="1" applyBorder="1" applyAlignment="1">
      <alignment horizontal="center" vertical="center" shrinkToFit="1"/>
    </xf>
    <xf numFmtId="0" fontId="5" fillId="0" borderId="35" xfId="52" applyFont="1" applyFill="1" applyBorder="1" applyAlignment="1">
      <alignment horizontal="center" vertical="center" shrinkToFit="1"/>
    </xf>
    <xf numFmtId="0" fontId="4" fillId="0" borderId="13" xfId="52" applyFont="1" applyFill="1" applyBorder="1" applyAlignment="1">
      <alignment horizontal="center" vertical="center" shrinkToFit="1"/>
    </xf>
    <xf numFmtId="0" fontId="4" fillId="0" borderId="20" xfId="52" applyFont="1" applyFill="1" applyBorder="1" applyAlignment="1">
      <alignment horizontal="center" vertical="center" shrinkToFit="1"/>
    </xf>
    <xf numFmtId="0" fontId="4" fillId="0" borderId="12" xfId="52" applyFont="1" applyFill="1" applyBorder="1" applyAlignment="1">
      <alignment horizontal="center" vertical="center" shrinkToFit="1"/>
    </xf>
    <xf numFmtId="0" fontId="5" fillId="0" borderId="36" xfId="52" applyFont="1" applyFill="1" applyBorder="1" applyAlignment="1">
      <alignment horizontal="center" vertical="center" shrinkToFit="1"/>
    </xf>
    <xf numFmtId="0" fontId="5" fillId="0" borderId="38" xfId="52" applyFont="1" applyFill="1" applyBorder="1" applyAlignment="1">
      <alignment horizontal="center" vertical="center" shrinkToFit="1"/>
    </xf>
    <xf numFmtId="0" fontId="4" fillId="38" borderId="10" xfId="52" applyFont="1" applyFill="1" applyBorder="1" applyAlignment="1">
      <alignment horizontal="center" vertical="center" shrinkToFit="1"/>
    </xf>
    <xf numFmtId="0" fontId="5" fillId="0" borderId="39" xfId="52" applyFont="1" applyFill="1" applyBorder="1" applyAlignment="1">
      <alignment horizontal="center" vertical="center" shrinkToFit="1"/>
    </xf>
    <xf numFmtId="0" fontId="5" fillId="0" borderId="40" xfId="52" applyFont="1" applyFill="1" applyBorder="1" applyAlignment="1">
      <alignment horizontal="center" vertical="center" shrinkToFit="1"/>
    </xf>
    <xf numFmtId="0" fontId="3" fillId="0" borderId="16" xfId="52" applyFont="1" applyFill="1" applyBorder="1" applyAlignment="1">
      <alignment horizontal="center" vertical="center"/>
    </xf>
    <xf numFmtId="0" fontId="3" fillId="0" borderId="21" xfId="52" applyFont="1" applyFill="1" applyBorder="1" applyAlignment="1">
      <alignment horizontal="center" vertical="center"/>
    </xf>
    <xf numFmtId="0" fontId="3" fillId="0" borderId="17" xfId="52" applyFont="1" applyFill="1" applyBorder="1" applyAlignment="1">
      <alignment horizontal="center" vertical="center"/>
    </xf>
    <xf numFmtId="0" fontId="3" fillId="0" borderId="18" xfId="52" applyFont="1" applyFill="1" applyBorder="1" applyAlignment="1">
      <alignment horizontal="center" vertical="center"/>
    </xf>
    <xf numFmtId="0" fontId="3" fillId="0" borderId="19" xfId="52" applyFont="1" applyFill="1" applyBorder="1" applyAlignment="1">
      <alignment horizontal="center" vertical="center"/>
    </xf>
    <xf numFmtId="0" fontId="3" fillId="0" borderId="27" xfId="52" applyFont="1" applyFill="1" applyBorder="1" applyAlignment="1">
      <alignment horizontal="center" vertical="center"/>
    </xf>
    <xf numFmtId="0" fontId="4" fillId="0" borderId="10" xfId="52" applyFont="1" applyFill="1" applyBorder="1" applyAlignment="1">
      <alignment horizontal="center" vertical="center" wrapText="1" shrinkToFit="1"/>
    </xf>
    <xf numFmtId="0" fontId="3" fillId="38" borderId="16" xfId="52" applyFont="1" applyFill="1" applyBorder="1" applyAlignment="1">
      <alignment horizontal="center" vertical="center" wrapText="1" shrinkToFit="1"/>
    </xf>
    <xf numFmtId="0" fontId="3" fillId="38" borderId="22" xfId="52" applyFont="1" applyFill="1" applyBorder="1" applyAlignment="1">
      <alignment horizontal="center" vertical="center" shrinkToFit="1"/>
    </xf>
    <xf numFmtId="0" fontId="3" fillId="38" borderId="21" xfId="52" applyFont="1" applyFill="1" applyBorder="1" applyAlignment="1">
      <alignment horizontal="center" vertical="center" shrinkToFit="1"/>
    </xf>
    <xf numFmtId="0" fontId="3" fillId="38" borderId="17" xfId="52" applyFont="1" applyFill="1" applyBorder="1" applyAlignment="1">
      <alignment horizontal="center" vertical="center" shrinkToFit="1"/>
    </xf>
    <xf numFmtId="0" fontId="3" fillId="38" borderId="0" xfId="52" applyFont="1" applyFill="1" applyBorder="1" applyAlignment="1">
      <alignment horizontal="center" vertical="center" shrinkToFit="1"/>
    </xf>
    <xf numFmtId="0" fontId="3" fillId="38" borderId="18" xfId="52" applyFont="1" applyFill="1" applyBorder="1" applyAlignment="1">
      <alignment horizontal="center" vertical="center" shrinkToFit="1"/>
    </xf>
    <xf numFmtId="0" fontId="3" fillId="38" borderId="19" xfId="52" applyFont="1" applyFill="1" applyBorder="1" applyAlignment="1">
      <alignment horizontal="center" vertical="center" shrinkToFit="1"/>
    </xf>
    <xf numFmtId="0" fontId="3" fillId="38" borderId="11" xfId="52" applyFont="1" applyFill="1" applyBorder="1" applyAlignment="1">
      <alignment horizontal="center" vertical="center" shrinkToFit="1"/>
    </xf>
    <xf numFmtId="0" fontId="3" fillId="38" borderId="27" xfId="52" applyFont="1" applyFill="1" applyBorder="1" applyAlignment="1">
      <alignment horizontal="center" vertical="center" shrinkToFit="1"/>
    </xf>
    <xf numFmtId="0" fontId="3" fillId="38" borderId="10" xfId="52" applyFont="1" applyFill="1" applyBorder="1" applyAlignment="1">
      <alignment horizontal="center" vertical="center" wrapText="1" shrinkToFit="1"/>
    </xf>
    <xf numFmtId="0" fontId="3" fillId="38" borderId="10" xfId="52" applyFont="1" applyFill="1" applyBorder="1" applyAlignment="1">
      <alignment horizontal="center" vertical="center" shrinkToFit="1"/>
    </xf>
    <xf numFmtId="0" fontId="4" fillId="38" borderId="10" xfId="52" applyFont="1" applyFill="1" applyBorder="1" applyAlignment="1">
      <alignment horizontal="center" vertical="center" wrapText="1" shrinkToFit="1"/>
    </xf>
    <xf numFmtId="0" fontId="3" fillId="0" borderId="10" xfId="52" applyFont="1" applyFill="1" applyBorder="1" applyAlignment="1">
      <alignment horizontal="center" vertical="center" wrapText="1" shrinkToFit="1"/>
    </xf>
    <xf numFmtId="0" fontId="3" fillId="0" borderId="10" xfId="52" applyFont="1" applyFill="1" applyBorder="1" applyAlignment="1">
      <alignment horizontal="center" vertical="center" shrinkToFit="1"/>
    </xf>
    <xf numFmtId="0" fontId="4" fillId="0" borderId="36" xfId="52" applyFont="1" applyFill="1" applyBorder="1" applyAlignment="1">
      <alignment horizontal="center" vertical="center" shrinkToFit="1"/>
    </xf>
    <xf numFmtId="0" fontId="4" fillId="0" borderId="29" xfId="52" applyFont="1" applyFill="1" applyBorder="1" applyAlignment="1">
      <alignment horizontal="center" vertical="center" shrinkToFit="1"/>
    </xf>
    <xf numFmtId="0" fontId="4" fillId="0" borderId="39" xfId="52" applyFont="1" applyFill="1" applyBorder="1" applyAlignment="1">
      <alignment horizontal="center" vertical="center" shrinkToFit="1"/>
    </xf>
    <xf numFmtId="0" fontId="4" fillId="0" borderId="41" xfId="52" applyFont="1" applyFill="1" applyBorder="1" applyAlignment="1">
      <alignment horizontal="center" vertical="center" shrinkToFit="1"/>
    </xf>
    <xf numFmtId="0" fontId="4" fillId="0" borderId="40" xfId="52" applyFont="1" applyFill="1" applyBorder="1" applyAlignment="1">
      <alignment horizontal="center" vertical="center" shrinkToFit="1"/>
    </xf>
    <xf numFmtId="0" fontId="5" fillId="0" borderId="0" xfId="43" applyFont="1" applyFill="1" applyBorder="1" applyAlignment="1">
      <alignment horizontal="center" vertical="center"/>
    </xf>
    <xf numFmtId="0" fontId="5" fillId="0" borderId="11" xfId="43" applyFont="1" applyFill="1" applyBorder="1" applyAlignment="1">
      <alignment horizontal="center" vertical="center"/>
    </xf>
    <xf numFmtId="0" fontId="5" fillId="0" borderId="18" xfId="43" applyFont="1" applyFill="1" applyBorder="1" applyAlignment="1">
      <alignment horizontal="center" vertical="center"/>
    </xf>
    <xf numFmtId="0" fontId="5" fillId="0" borderId="27" xfId="43" applyFont="1" applyFill="1" applyBorder="1" applyAlignment="1">
      <alignment horizontal="center" vertical="center"/>
    </xf>
    <xf numFmtId="177" fontId="5" fillId="0" borderId="17" xfId="43" applyNumberFormat="1" applyFont="1" applyFill="1" applyBorder="1" applyAlignment="1">
      <alignment horizontal="center" vertical="center"/>
    </xf>
    <xf numFmtId="177" fontId="5" fillId="0" borderId="19" xfId="43" applyNumberFormat="1" applyFont="1" applyFill="1" applyBorder="1" applyAlignment="1">
      <alignment horizontal="center" vertical="center"/>
    </xf>
    <xf numFmtId="0" fontId="3" fillId="0" borderId="15" xfId="43" applyFont="1" applyFill="1" applyBorder="1" applyAlignment="1">
      <alignment horizontal="center" vertical="center"/>
    </xf>
    <xf numFmtId="0" fontId="3" fillId="0" borderId="10" xfId="43" applyFont="1" applyFill="1" applyBorder="1" applyAlignment="1">
      <alignment horizontal="center" vertical="center"/>
    </xf>
    <xf numFmtId="0" fontId="61" fillId="0" borderId="10" xfId="43" applyFont="1" applyFill="1" applyBorder="1" applyAlignment="1">
      <alignment horizontal="center" vertical="center" wrapText="1"/>
    </xf>
    <xf numFmtId="0" fontId="5" fillId="0" borderId="16" xfId="43" applyFont="1" applyFill="1" applyBorder="1" applyAlignment="1">
      <alignment horizontal="center" vertical="center"/>
    </xf>
    <xf numFmtId="0" fontId="5" fillId="0" borderId="17" xfId="43" applyFont="1" applyFill="1" applyBorder="1" applyAlignment="1">
      <alignment horizontal="center" vertical="center"/>
    </xf>
    <xf numFmtId="0" fontId="5" fillId="0" borderId="19" xfId="43" applyFont="1" applyFill="1" applyBorder="1" applyAlignment="1">
      <alignment horizontal="center" vertical="center"/>
    </xf>
    <xf numFmtId="0" fontId="61" fillId="0" borderId="16" xfId="52" applyFont="1" applyFill="1" applyBorder="1" applyAlignment="1">
      <alignment horizontal="center" vertical="center" textRotation="255"/>
    </xf>
    <xf numFmtId="0" fontId="61" fillId="0" borderId="17" xfId="52" applyFont="1" applyFill="1" applyBorder="1" applyAlignment="1">
      <alignment horizontal="center" vertical="center" textRotation="255"/>
    </xf>
    <xf numFmtId="0" fontId="61" fillId="0" borderId="19" xfId="52" applyFont="1" applyFill="1" applyBorder="1" applyAlignment="1">
      <alignment horizontal="center" vertical="center" textRotation="255"/>
    </xf>
    <xf numFmtId="0" fontId="5" fillId="0" borderId="10" xfId="43" applyFont="1" applyFill="1" applyBorder="1" applyAlignment="1">
      <alignment horizontal="center" vertical="center"/>
    </xf>
    <xf numFmtId="0" fontId="61" fillId="0" borderId="13" xfId="43" applyFont="1" applyFill="1" applyBorder="1" applyAlignment="1">
      <alignment horizontal="center" vertical="center" wrapText="1"/>
    </xf>
    <xf numFmtId="177" fontId="5" fillId="0" borderId="16" xfId="43" applyNumberFormat="1" applyFont="1" applyFill="1" applyBorder="1" applyAlignment="1">
      <alignment horizontal="center" vertical="center"/>
    </xf>
    <xf numFmtId="0" fontId="5" fillId="0" borderId="13" xfId="43" applyFont="1" applyFill="1" applyBorder="1" applyAlignment="1">
      <alignment horizontal="center" vertical="center"/>
    </xf>
    <xf numFmtId="0" fontId="66" fillId="0" borderId="14" xfId="43" applyFont="1" applyFill="1" applyBorder="1" applyAlignment="1">
      <alignment horizontal="center" vertical="center" textRotation="255"/>
    </xf>
    <xf numFmtId="0" fontId="66" fillId="0" borderId="56" xfId="43" applyFont="1" applyFill="1" applyBorder="1" applyAlignment="1">
      <alignment horizontal="center" vertical="center" textRotation="255"/>
    </xf>
    <xf numFmtId="0" fontId="66" fillId="0" borderId="15" xfId="43" applyFont="1" applyFill="1" applyBorder="1" applyAlignment="1">
      <alignment horizontal="center" vertical="center" textRotation="255"/>
    </xf>
    <xf numFmtId="0" fontId="5" fillId="0" borderId="22" xfId="43" applyFont="1" applyFill="1" applyBorder="1" applyAlignment="1">
      <alignment horizontal="center" vertical="center"/>
    </xf>
    <xf numFmtId="0" fontId="5" fillId="0" borderId="21" xfId="43" applyFont="1" applyFill="1" applyBorder="1" applyAlignment="1">
      <alignment horizontal="center" vertical="center"/>
    </xf>
    <xf numFmtId="0" fontId="62" fillId="24" borderId="0" xfId="52" applyFont="1" applyFill="1" applyBorder="1" applyAlignment="1">
      <alignment horizontal="center" vertical="center"/>
    </xf>
    <xf numFmtId="0" fontId="62" fillId="24" borderId="84" xfId="52" applyFont="1" applyFill="1" applyBorder="1" applyAlignment="1">
      <alignment horizontal="center" vertical="center"/>
    </xf>
    <xf numFmtId="0" fontId="62" fillId="24" borderId="24" xfId="52" applyFont="1" applyFill="1" applyBorder="1" applyAlignment="1">
      <alignment horizontal="center" vertical="center"/>
    </xf>
    <xf numFmtId="0" fontId="62" fillId="24" borderId="85" xfId="52" applyFont="1" applyFill="1" applyBorder="1" applyAlignment="1">
      <alignment horizontal="center" vertical="center"/>
    </xf>
    <xf numFmtId="0" fontId="62" fillId="24" borderId="18" xfId="52" applyFont="1" applyFill="1" applyBorder="1" applyAlignment="1">
      <alignment horizontal="center" vertical="center"/>
    </xf>
    <xf numFmtId="0" fontId="74" fillId="0" borderId="10" xfId="52" applyFont="1" applyFill="1" applyBorder="1" applyAlignment="1">
      <alignment horizontal="center" vertical="center" shrinkToFit="1"/>
    </xf>
    <xf numFmtId="0" fontId="5" fillId="0" borderId="10" xfId="43" applyFill="1" applyBorder="1" applyAlignment="1">
      <alignment horizontal="center" vertical="center"/>
    </xf>
    <xf numFmtId="0" fontId="5" fillId="0" borderId="13" xfId="43" applyFill="1" applyBorder="1" applyAlignment="1">
      <alignment horizontal="center" vertical="center"/>
    </xf>
    <xf numFmtId="0" fontId="5" fillId="0" borderId="17" xfId="43" applyFill="1" applyBorder="1" applyAlignment="1">
      <alignment horizontal="center" vertical="center"/>
    </xf>
    <xf numFmtId="0" fontId="5" fillId="0" borderId="19" xfId="43" applyFill="1" applyBorder="1" applyAlignment="1">
      <alignment horizontal="center" vertical="center"/>
    </xf>
    <xf numFmtId="0" fontId="5" fillId="0" borderId="0" xfId="43" applyFill="1" applyBorder="1" applyAlignment="1">
      <alignment horizontal="center" vertical="center"/>
    </xf>
    <xf numFmtId="0" fontId="5" fillId="0" borderId="11" xfId="43" applyFill="1" applyBorder="1" applyAlignment="1">
      <alignment horizontal="center" vertical="center"/>
    </xf>
    <xf numFmtId="0" fontId="5" fillId="0" borderId="18" xfId="43" applyFill="1" applyBorder="1" applyAlignment="1">
      <alignment horizontal="center" vertical="center"/>
    </xf>
    <xf numFmtId="0" fontId="5" fillId="0" borderId="27" xfId="43" applyFill="1" applyBorder="1" applyAlignment="1">
      <alignment horizontal="center" vertical="center"/>
    </xf>
    <xf numFmtId="177" fontId="5" fillId="0" borderId="17" xfId="43" applyNumberFormat="1" applyFill="1" applyBorder="1" applyAlignment="1">
      <alignment horizontal="center" vertical="center"/>
    </xf>
    <xf numFmtId="177" fontId="5" fillId="0" borderId="19" xfId="43" applyNumberFormat="1" applyFill="1" applyBorder="1" applyAlignment="1">
      <alignment horizontal="center" vertical="center"/>
    </xf>
    <xf numFmtId="0" fontId="5" fillId="0" borderId="16" xfId="43" applyFill="1" applyBorder="1" applyAlignment="1">
      <alignment horizontal="center" vertical="center"/>
    </xf>
    <xf numFmtId="0" fontId="5" fillId="0" borderId="22" xfId="43" applyFill="1" applyBorder="1" applyAlignment="1">
      <alignment horizontal="center" vertical="center"/>
    </xf>
    <xf numFmtId="0" fontId="5" fillId="0" borderId="21" xfId="43" applyFill="1" applyBorder="1" applyAlignment="1">
      <alignment horizontal="center" vertical="center"/>
    </xf>
    <xf numFmtId="177" fontId="5" fillId="0" borderId="16" xfId="43" applyNumberFormat="1" applyFill="1" applyBorder="1" applyAlignment="1">
      <alignment horizontal="center" vertical="center"/>
    </xf>
    <xf numFmtId="0" fontId="66" fillId="0" borderId="0" xfId="52" applyFont="1" applyFill="1" applyBorder="1" applyAlignment="1">
      <alignment horizontal="center" vertical="center" shrinkToFit="1"/>
    </xf>
    <xf numFmtId="177" fontId="5" fillId="0" borderId="14" xfId="52" applyNumberFormat="1" applyFont="1" applyFill="1" applyBorder="1" applyAlignment="1">
      <alignment horizontal="center" vertical="center"/>
    </xf>
    <xf numFmtId="177" fontId="5" fillId="0" borderId="56" xfId="52" applyNumberFormat="1" applyFont="1" applyFill="1" applyBorder="1" applyAlignment="1">
      <alignment horizontal="center" vertical="center"/>
    </xf>
    <xf numFmtId="177" fontId="5" fillId="0" borderId="65" xfId="52" applyNumberFormat="1" applyFont="1" applyFill="1" applyBorder="1" applyAlignment="1">
      <alignment horizontal="center" vertical="center"/>
    </xf>
    <xf numFmtId="0" fontId="32" fillId="0" borderId="68" xfId="52" applyFont="1" applyFill="1" applyBorder="1" applyAlignment="1">
      <alignment horizontal="center" vertical="center"/>
    </xf>
    <xf numFmtId="0" fontId="32" fillId="0" borderId="76" xfId="52" applyFont="1" applyFill="1" applyBorder="1" applyAlignment="1">
      <alignment horizontal="center" vertical="center"/>
    </xf>
    <xf numFmtId="0" fontId="5" fillId="0" borderId="16" xfId="52" applyFont="1" applyFill="1" applyBorder="1" applyAlignment="1">
      <alignment horizontal="center" vertical="center" shrinkToFit="1"/>
    </xf>
    <xf numFmtId="0" fontId="5" fillId="0" borderId="22" xfId="52" applyFont="1" applyFill="1" applyBorder="1" applyAlignment="1">
      <alignment horizontal="center" vertical="center" shrinkToFit="1"/>
    </xf>
    <xf numFmtId="0" fontId="5" fillId="0" borderId="21" xfId="52" applyFont="1" applyFill="1" applyBorder="1" applyAlignment="1">
      <alignment horizontal="center" vertical="center" shrinkToFit="1"/>
    </xf>
    <xf numFmtId="0" fontId="5" fillId="0" borderId="19" xfId="52" applyFont="1" applyFill="1" applyBorder="1" applyAlignment="1">
      <alignment horizontal="center" vertical="center" shrinkToFit="1"/>
    </xf>
    <xf numFmtId="0" fontId="5" fillId="0" borderId="11" xfId="52" applyFont="1" applyFill="1" applyBorder="1" applyAlignment="1">
      <alignment horizontal="center" vertical="center" shrinkToFit="1"/>
    </xf>
    <xf numFmtId="0" fontId="5" fillId="0" borderId="27" xfId="52" applyFont="1" applyFill="1" applyBorder="1" applyAlignment="1">
      <alignment horizontal="center" vertical="center" shrinkToFit="1"/>
    </xf>
    <xf numFmtId="0" fontId="61" fillId="0" borderId="71" xfId="52" applyFont="1" applyFill="1" applyBorder="1" applyAlignment="1">
      <alignment horizontal="center" vertical="center" shrinkToFit="1"/>
    </xf>
    <xf numFmtId="0" fontId="61" fillId="0" borderId="22" xfId="52" applyFont="1" applyFill="1" applyBorder="1" applyAlignment="1">
      <alignment horizontal="center" vertical="center" shrinkToFit="1"/>
    </xf>
    <xf numFmtId="0" fontId="61" fillId="0" borderId="72" xfId="52" applyFont="1" applyFill="1" applyBorder="1" applyAlignment="1">
      <alignment horizontal="center" vertical="center" shrinkToFit="1"/>
    </xf>
    <xf numFmtId="0" fontId="61" fillId="0" borderId="54" xfId="52" applyFont="1" applyFill="1" applyBorder="1" applyAlignment="1">
      <alignment horizontal="center" vertical="center" shrinkToFit="1"/>
    </xf>
    <xf numFmtId="0" fontId="61" fillId="0" borderId="0" xfId="52" applyFont="1" applyFill="1" applyBorder="1" applyAlignment="1">
      <alignment horizontal="center" vertical="center" shrinkToFit="1"/>
    </xf>
    <xf numFmtId="0" fontId="61" fillId="0" borderId="55" xfId="52" applyFont="1" applyFill="1" applyBorder="1" applyAlignment="1">
      <alignment horizontal="center" vertical="center" shrinkToFit="1"/>
    </xf>
    <xf numFmtId="0" fontId="61" fillId="0" borderId="59" xfId="52" applyFont="1" applyFill="1" applyBorder="1" applyAlignment="1">
      <alignment horizontal="center" vertical="center" shrinkToFit="1"/>
    </xf>
    <xf numFmtId="0" fontId="61" fillId="0" borderId="42" xfId="52" applyFont="1" applyFill="1" applyBorder="1" applyAlignment="1">
      <alignment horizontal="center" vertical="center" shrinkToFit="1"/>
    </xf>
    <xf numFmtId="0" fontId="61" fillId="0" borderId="60" xfId="52" applyFont="1" applyFill="1" applyBorder="1" applyAlignment="1">
      <alignment horizontal="center" vertical="center" shrinkToFit="1"/>
    </xf>
    <xf numFmtId="0" fontId="61" fillId="0" borderId="71" xfId="52" applyFont="1" applyFill="1" applyBorder="1" applyAlignment="1">
      <alignment horizontal="center" vertical="center" wrapText="1"/>
    </xf>
    <xf numFmtId="0" fontId="61" fillId="0" borderId="54" xfId="52" applyFont="1" applyFill="1" applyBorder="1" applyAlignment="1">
      <alignment horizontal="center" vertical="center" wrapText="1"/>
    </xf>
    <xf numFmtId="0" fontId="61" fillId="0" borderId="59" xfId="52" applyFont="1" applyFill="1" applyBorder="1" applyAlignment="1">
      <alignment horizontal="center" vertical="center" wrapText="1"/>
    </xf>
    <xf numFmtId="0" fontId="5" fillId="0" borderId="73" xfId="52" applyFont="1" applyFill="1" applyBorder="1" applyAlignment="1">
      <alignment horizontal="center" vertical="center"/>
    </xf>
    <xf numFmtId="0" fontId="5" fillId="0" borderId="74" xfId="52" applyFont="1" applyFill="1" applyBorder="1" applyAlignment="1">
      <alignment horizontal="center" vertical="center"/>
    </xf>
    <xf numFmtId="0" fontId="5" fillId="0" borderId="20" xfId="52" applyFont="1" applyFill="1" applyBorder="1" applyAlignment="1">
      <alignment horizontal="center" vertical="center"/>
    </xf>
    <xf numFmtId="0" fontId="5" fillId="0" borderId="75" xfId="52" applyFont="1" applyFill="1" applyBorder="1" applyAlignment="1">
      <alignment horizontal="center" vertical="center"/>
    </xf>
    <xf numFmtId="0" fontId="5" fillId="0" borderId="12" xfId="52" applyFont="1" applyFill="1" applyBorder="1" applyAlignment="1">
      <alignment horizontal="center" vertical="center"/>
    </xf>
    <xf numFmtId="0" fontId="5" fillId="0" borderId="61" xfId="52" applyFont="1" applyFill="1" applyBorder="1" applyAlignment="1">
      <alignment horizontal="center" vertical="center"/>
    </xf>
    <xf numFmtId="177" fontId="5" fillId="0" borderId="15" xfId="52" applyNumberFormat="1" applyFont="1" applyFill="1" applyBorder="1" applyAlignment="1">
      <alignment horizontal="center" vertical="center"/>
    </xf>
    <xf numFmtId="0" fontId="61" fillId="0" borderId="69" xfId="52" applyFont="1" applyFill="1" applyBorder="1" applyAlignment="1">
      <alignment horizontal="center" vertical="center" shrinkToFit="1"/>
    </xf>
    <xf numFmtId="0" fontId="61" fillId="0" borderId="11" xfId="52" applyFont="1" applyFill="1" applyBorder="1" applyAlignment="1">
      <alignment horizontal="center" vertical="center" shrinkToFit="1"/>
    </xf>
    <xf numFmtId="0" fontId="61" fillId="0" borderId="70" xfId="52" applyFont="1" applyFill="1" applyBorder="1" applyAlignment="1">
      <alignment horizontal="center" vertical="center" shrinkToFit="1"/>
    </xf>
    <xf numFmtId="0" fontId="61" fillId="0" borderId="69" xfId="52" applyFont="1" applyFill="1" applyBorder="1" applyAlignment="1">
      <alignment horizontal="center" vertical="center" wrapText="1"/>
    </xf>
    <xf numFmtId="0" fontId="66" fillId="0" borderId="16" xfId="52" applyFont="1" applyFill="1" applyBorder="1" applyAlignment="1">
      <alignment horizontal="center" vertical="center"/>
    </xf>
    <xf numFmtId="0" fontId="66" fillId="0" borderId="22" xfId="52" applyFont="1" applyFill="1" applyBorder="1" applyAlignment="1">
      <alignment horizontal="center" vertical="center"/>
    </xf>
    <xf numFmtId="0" fontId="66" fillId="0" borderId="21" xfId="52" applyFont="1" applyFill="1" applyBorder="1" applyAlignment="1">
      <alignment horizontal="center" vertical="center"/>
    </xf>
    <xf numFmtId="0" fontId="66" fillId="0" borderId="17" xfId="52" applyFont="1" applyFill="1" applyBorder="1" applyAlignment="1">
      <alignment horizontal="center" vertical="center"/>
    </xf>
    <xf numFmtId="0" fontId="66" fillId="0" borderId="0" xfId="52" applyFont="1" applyFill="1" applyBorder="1" applyAlignment="1">
      <alignment horizontal="center" vertical="center"/>
    </xf>
    <xf numFmtId="0" fontId="66" fillId="0" borderId="18" xfId="52" applyFont="1" applyFill="1" applyBorder="1" applyAlignment="1">
      <alignment horizontal="center" vertical="center"/>
    </xf>
    <xf numFmtId="0" fontId="66" fillId="0" borderId="19" xfId="52" applyFont="1" applyFill="1" applyBorder="1" applyAlignment="1">
      <alignment horizontal="center" vertical="center"/>
    </xf>
    <xf numFmtId="0" fontId="66" fillId="0" borderId="11" xfId="52" applyFont="1" applyFill="1" applyBorder="1" applyAlignment="1">
      <alignment horizontal="center" vertical="center"/>
    </xf>
    <xf numFmtId="0" fontId="66" fillId="0" borderId="27" xfId="52" applyFont="1" applyFill="1" applyBorder="1" applyAlignment="1">
      <alignment horizontal="center" vertical="center"/>
    </xf>
    <xf numFmtId="0" fontId="32" fillId="0" borderId="67" xfId="52" applyFont="1" applyFill="1" applyBorder="1" applyAlignment="1">
      <alignment horizontal="center" vertical="center"/>
    </xf>
    <xf numFmtId="0" fontId="5" fillId="0" borderId="43" xfId="52" applyFont="1" applyFill="1" applyBorder="1" applyAlignment="1">
      <alignment horizontal="center" vertical="center" textRotation="255"/>
    </xf>
    <xf numFmtId="0" fontId="5" fillId="0" borderId="53" xfId="52" applyFont="1" applyFill="1" applyBorder="1" applyAlignment="1">
      <alignment horizontal="center" vertical="center" textRotation="255"/>
    </xf>
    <xf numFmtId="0" fontId="5" fillId="0" borderId="58" xfId="52" applyFont="1" applyFill="1" applyBorder="1" applyAlignment="1">
      <alignment horizontal="center" vertical="center" textRotation="255"/>
    </xf>
    <xf numFmtId="0" fontId="61" fillId="0" borderId="44" xfId="52" applyFont="1" applyFill="1" applyBorder="1" applyAlignment="1">
      <alignment horizontal="center" vertical="center" shrinkToFit="1"/>
    </xf>
    <xf numFmtId="0" fontId="61" fillId="0" borderId="45" xfId="52" applyFont="1" applyFill="1" applyBorder="1" applyAlignment="1">
      <alignment horizontal="center" vertical="center" shrinkToFit="1"/>
    </xf>
    <xf numFmtId="0" fontId="61" fillId="0" borderId="46" xfId="52" applyFont="1" applyFill="1" applyBorder="1" applyAlignment="1">
      <alignment horizontal="center" vertical="center" shrinkToFit="1"/>
    </xf>
    <xf numFmtId="0" fontId="61" fillId="0" borderId="44" xfId="52" applyFont="1" applyFill="1" applyBorder="1" applyAlignment="1">
      <alignment horizontal="center" vertical="center" wrapText="1"/>
    </xf>
    <xf numFmtId="177" fontId="5" fillId="0" borderId="51" xfId="52" applyNumberFormat="1" applyFont="1" applyFill="1" applyBorder="1" applyAlignment="1">
      <alignment horizontal="center" vertical="center"/>
    </xf>
    <xf numFmtId="0" fontId="5" fillId="0" borderId="51" xfId="52" applyFont="1" applyFill="1" applyBorder="1" applyAlignment="1">
      <alignment horizontal="center" vertical="center"/>
    </xf>
    <xf numFmtId="0" fontId="5" fillId="0" borderId="65" xfId="52" applyFont="1" applyFill="1" applyBorder="1" applyAlignment="1">
      <alignment horizontal="center" vertical="center"/>
    </xf>
    <xf numFmtId="0" fontId="61" fillId="0" borderId="43" xfId="52" applyFont="1" applyFill="1" applyBorder="1" applyAlignment="1">
      <alignment horizontal="center" vertical="center" textRotation="255"/>
    </xf>
    <xf numFmtId="0" fontId="61" fillId="0" borderId="53" xfId="52" applyFont="1" applyFill="1" applyBorder="1" applyAlignment="1">
      <alignment horizontal="center" vertical="center" textRotation="255"/>
    </xf>
    <xf numFmtId="0" fontId="61" fillId="0" borderId="58" xfId="52" applyFont="1" applyFill="1" applyBorder="1" applyAlignment="1">
      <alignment horizontal="center" vertical="center" textRotation="255"/>
    </xf>
    <xf numFmtId="0" fontId="61" fillId="0" borderId="47" xfId="52" applyFont="1" applyFill="1" applyBorder="1" applyAlignment="1">
      <alignment horizontal="center" vertical="center" shrinkToFit="1"/>
    </xf>
    <xf numFmtId="0" fontId="61" fillId="0" borderId="48" xfId="52" applyFont="1" applyFill="1" applyBorder="1" applyAlignment="1">
      <alignment horizontal="center" vertical="center" shrinkToFit="1"/>
    </xf>
    <xf numFmtId="0" fontId="61" fillId="0" borderId="12" xfId="52" applyFont="1" applyFill="1" applyBorder="1" applyAlignment="1">
      <alignment horizontal="center" vertical="center" shrinkToFit="1"/>
    </xf>
    <xf numFmtId="0" fontId="61" fillId="0" borderId="10" xfId="52" applyFont="1" applyFill="1" applyBorder="1" applyAlignment="1">
      <alignment horizontal="center" vertical="center" shrinkToFit="1"/>
    </xf>
    <xf numFmtId="0" fontId="61" fillId="0" borderId="61" xfId="52" applyFont="1" applyFill="1" applyBorder="1" applyAlignment="1">
      <alignment horizontal="center" vertical="center" shrinkToFit="1"/>
    </xf>
    <xf numFmtId="0" fontId="61" fillId="0" borderId="62" xfId="52" applyFont="1" applyFill="1" applyBorder="1" applyAlignment="1">
      <alignment horizontal="center" vertical="center" shrinkToFit="1"/>
    </xf>
    <xf numFmtId="0" fontId="61" fillId="0" borderId="49" xfId="52" applyFont="1" applyFill="1" applyBorder="1" applyAlignment="1">
      <alignment horizontal="center" vertical="center" shrinkToFit="1"/>
    </xf>
    <xf numFmtId="0" fontId="61" fillId="0" borderId="50" xfId="52" applyFont="1" applyFill="1" applyBorder="1" applyAlignment="1">
      <alignment horizontal="center" vertical="center" shrinkToFit="1"/>
    </xf>
    <xf numFmtId="0" fontId="61" fillId="0" borderId="17" xfId="52" applyFont="1" applyFill="1" applyBorder="1" applyAlignment="1">
      <alignment horizontal="center" vertical="center" shrinkToFit="1"/>
    </xf>
    <xf numFmtId="0" fontId="61" fillId="0" borderId="18" xfId="52" applyFont="1" applyFill="1" applyBorder="1" applyAlignment="1">
      <alignment horizontal="center" vertical="center" shrinkToFit="1"/>
    </xf>
    <xf numFmtId="0" fontId="61" fillId="0" borderId="63" xfId="52" applyFont="1" applyFill="1" applyBorder="1" applyAlignment="1">
      <alignment horizontal="center" vertical="center" shrinkToFit="1"/>
    </xf>
    <xf numFmtId="0" fontId="61" fillId="0" borderId="64" xfId="52" applyFont="1" applyFill="1" applyBorder="1" applyAlignment="1">
      <alignment horizontal="center" vertical="center" shrinkToFit="1"/>
    </xf>
    <xf numFmtId="0" fontId="4" fillId="0" borderId="16" xfId="52" applyFont="1" applyFill="1" applyBorder="1" applyAlignment="1">
      <alignment horizontal="center" vertical="center" wrapText="1" shrinkToFit="1"/>
    </xf>
    <xf numFmtId="0" fontId="4" fillId="0" borderId="22" xfId="52" applyFont="1" applyFill="1" applyBorder="1" applyAlignment="1">
      <alignment horizontal="center" vertical="center" wrapText="1" shrinkToFit="1"/>
    </xf>
    <xf numFmtId="0" fontId="4" fillId="0" borderId="21" xfId="52" applyFont="1" applyFill="1" applyBorder="1" applyAlignment="1">
      <alignment horizontal="center" vertical="center" wrapText="1" shrinkToFit="1"/>
    </xf>
    <xf numFmtId="0" fontId="4" fillId="0" borderId="17" xfId="52" applyFont="1" applyFill="1" applyBorder="1" applyAlignment="1">
      <alignment horizontal="center" vertical="center" wrapText="1" shrinkToFit="1"/>
    </xf>
    <xf numFmtId="0" fontId="4" fillId="0" borderId="0" xfId="52" applyFont="1" applyFill="1" applyBorder="1" applyAlignment="1">
      <alignment horizontal="center" vertical="center" wrapText="1" shrinkToFit="1"/>
    </xf>
    <xf numFmtId="0" fontId="4" fillId="0" borderId="18" xfId="52" applyFont="1" applyFill="1" applyBorder="1" applyAlignment="1">
      <alignment horizontal="center" vertical="center" wrapText="1" shrinkToFit="1"/>
    </xf>
    <xf numFmtId="0" fontId="4" fillId="0" borderId="19" xfId="52" applyFont="1" applyFill="1" applyBorder="1" applyAlignment="1">
      <alignment horizontal="center" vertical="center" wrapText="1" shrinkToFit="1"/>
    </xf>
    <xf numFmtId="0" fontId="4" fillId="0" borderId="11" xfId="52" applyFont="1" applyFill="1" applyBorder="1" applyAlignment="1">
      <alignment horizontal="center" vertical="center" wrapText="1" shrinkToFit="1"/>
    </xf>
    <xf numFmtId="0" fontId="4" fillId="0" borderId="27" xfId="52" applyFont="1" applyFill="1" applyBorder="1" applyAlignment="1">
      <alignment horizontal="center" vertical="center" wrapText="1" shrinkToFit="1"/>
    </xf>
    <xf numFmtId="0" fontId="3" fillId="24" borderId="20" xfId="52" applyFont="1" applyFill="1" applyBorder="1" applyAlignment="1">
      <alignment horizontal="center" vertical="center"/>
    </xf>
    <xf numFmtId="0" fontId="29" fillId="0" borderId="10" xfId="52" applyFont="1" applyFill="1" applyBorder="1" applyAlignment="1">
      <alignment horizontal="center" vertical="center" shrinkToFit="1"/>
    </xf>
    <xf numFmtId="0" fontId="73" fillId="0" borderId="13" xfId="52" applyFont="1" applyFill="1" applyBorder="1" applyAlignment="1">
      <alignment horizontal="center" vertical="center"/>
    </xf>
    <xf numFmtId="0" fontId="73" fillId="0" borderId="10" xfId="52" applyFont="1" applyFill="1" applyBorder="1" applyAlignment="1">
      <alignment horizontal="center" vertical="center"/>
    </xf>
    <xf numFmtId="0" fontId="5" fillId="0" borderId="10" xfId="52" applyFont="1" applyFill="1" applyBorder="1" applyAlignment="1">
      <alignment horizontal="center" vertical="center"/>
    </xf>
    <xf numFmtId="0" fontId="4" fillId="0" borderId="10" xfId="53" applyFont="1" applyFill="1" applyBorder="1" applyAlignment="1">
      <alignment horizontal="center" vertical="center" shrinkToFit="1"/>
    </xf>
    <xf numFmtId="0" fontId="62" fillId="24" borderId="26" xfId="52" applyFont="1" applyFill="1" applyBorder="1" applyAlignment="1">
      <alignment horizontal="center" vertical="center"/>
    </xf>
    <xf numFmtId="0" fontId="4" fillId="0" borderId="13" xfId="52" applyFont="1" applyFill="1" applyBorder="1" applyAlignment="1">
      <alignment horizontal="center" vertical="center" wrapText="1"/>
    </xf>
    <xf numFmtId="0" fontId="4" fillId="0" borderId="20" xfId="52" applyFont="1" applyFill="1" applyBorder="1" applyAlignment="1">
      <alignment horizontal="center" vertical="center" wrapText="1"/>
    </xf>
    <xf numFmtId="0" fontId="4" fillId="0" borderId="12" xfId="52" applyFont="1" applyFill="1" applyBorder="1" applyAlignment="1">
      <alignment horizontal="center" vertical="center" wrapText="1"/>
    </xf>
    <xf numFmtId="0" fontId="3" fillId="0" borderId="10" xfId="52" applyFont="1" applyFill="1" applyBorder="1" applyAlignment="1">
      <alignment horizontal="center" vertical="center"/>
    </xf>
  </cellXfs>
  <cellStyles count="60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ハイパーリンク 2" xfId="28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 2" xfId="42"/>
    <cellStyle name="標準 2 2" xfId="43"/>
    <cellStyle name="標準 2_4ﾁｰﾑ" xfId="44"/>
    <cellStyle name="標準 3" xfId="45"/>
    <cellStyle name="標準 4" xfId="46"/>
    <cellStyle name="標準 4 2" xfId="55"/>
    <cellStyle name="標準 4 3" xfId="59"/>
    <cellStyle name="標準 5" xfId="47"/>
    <cellStyle name="標準 6" xfId="56"/>
    <cellStyle name="標準 7" xfId="58"/>
    <cellStyle name="標準_08年春フェスタ組合" xfId="48"/>
    <cellStyle name="標準_'12 春季ファスタ 参加チーム一覧" xfId="49"/>
    <cellStyle name="標準_'13年 愛知スポレク東三河 (記録用)" xfId="50"/>
    <cellStyle name="標準_2011スポレｸ東三河大会対戦表 （11.9.8）" xfId="51"/>
    <cellStyle name="標準_４試合検討資料" xfId="52"/>
    <cellStyle name="標準_5．第3回ﾒﾝｽﾞ・ﾚﾃﾞｨｰｽ(Δ2 改訂)" xfId="57"/>
    <cellStyle name="標準_東三河大会組合(ﾌｫｰﾏｯﾄ)" xfId="53"/>
    <cellStyle name="良い" xfId="54" builtinId="26" customBuiltin="1"/>
  </cellStyles>
  <dxfs count="109"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9" defaultPivotStyle="PivotStyleLight16"/>
  <colors>
    <mruColors>
      <color rgb="FFFF66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4" Type="http://schemas.openxmlformats.org/officeDocument/2006/relationships/image" Target="../media/image7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676275</xdr:colOff>
      <xdr:row>35</xdr:row>
      <xdr:rowOff>257175</xdr:rowOff>
    </xdr:from>
    <xdr:to>
      <xdr:col>7</xdr:col>
      <xdr:colOff>168275</xdr:colOff>
      <xdr:row>42</xdr:row>
      <xdr:rowOff>114300</xdr:rowOff>
    </xdr:to>
    <xdr:pic>
      <xdr:nvPicPr>
        <xdr:cNvPr id="2" name="図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74775" y="8042275"/>
          <a:ext cx="3683000" cy="15462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28575</xdr:colOff>
      <xdr:row>10</xdr:row>
      <xdr:rowOff>28575</xdr:rowOff>
    </xdr:from>
    <xdr:to>
      <xdr:col>8</xdr:col>
      <xdr:colOff>676275</xdr:colOff>
      <xdr:row>12</xdr:row>
      <xdr:rowOff>0</xdr:rowOff>
    </xdr:to>
    <xdr:sp macro="" textlink="">
      <xdr:nvSpPr>
        <xdr:cNvPr id="3" name="WordArt 2"/>
        <xdr:cNvSpPr>
          <a:spLocks noChangeArrowheads="1" noChangeShapeType="1" noTextEdit="1"/>
        </xdr:cNvSpPr>
      </xdr:nvSpPr>
      <xdr:spPr bwMode="auto">
        <a:xfrm>
          <a:off x="723900" y="2124075"/>
          <a:ext cx="5514975" cy="4095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ja-JP" altLang="en-US" sz="3200" kern="10" spc="0">
              <a:ln w="3175">
                <a:noFill/>
                <a:round/>
                <a:headEnd/>
                <a:tailEnd/>
              </a:ln>
              <a:solidFill>
                <a:srgbClr val="000000"/>
              </a:solidFill>
              <a:effectLst/>
              <a:latin typeface="HG丸ｺﾞｼｯｸM-PRO" pitchFamily="50" charset="-128"/>
              <a:ea typeface="HG丸ｺﾞｼｯｸM-PRO" pitchFamily="50" charset="-128"/>
            </a:rPr>
            <a:t>東三河地区ソフトバレーボール大会</a:t>
          </a:r>
        </a:p>
      </xdr:txBody>
    </xdr:sp>
    <xdr:clientData/>
  </xdr:twoCellAnchor>
  <xdr:twoCellAnchor>
    <xdr:from>
      <xdr:col>0</xdr:col>
      <xdr:colOff>371475</xdr:colOff>
      <xdr:row>6</xdr:row>
      <xdr:rowOff>152400</xdr:rowOff>
    </xdr:from>
    <xdr:to>
      <xdr:col>9</xdr:col>
      <xdr:colOff>333375</xdr:colOff>
      <xdr:row>9</xdr:row>
      <xdr:rowOff>114300</xdr:rowOff>
    </xdr:to>
    <xdr:sp macro="" textlink="">
      <xdr:nvSpPr>
        <xdr:cNvPr id="4" name="WordArt 3"/>
        <xdr:cNvSpPr>
          <a:spLocks noChangeArrowheads="1" noChangeShapeType="1" noTextEdit="1"/>
        </xdr:cNvSpPr>
      </xdr:nvSpPr>
      <xdr:spPr bwMode="auto">
        <a:xfrm>
          <a:off x="371475" y="1371600"/>
          <a:ext cx="6219825" cy="6191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ja-JP" altLang="en-US" sz="40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HG丸ｺﾞｼｯｸM-PRO" pitchFamily="50" charset="-128"/>
              <a:ea typeface="HG丸ｺﾞｼｯｸM-PRO" pitchFamily="50" charset="-128"/>
            </a:rPr>
            <a:t>愛知</a:t>
          </a:r>
          <a:r>
            <a:rPr lang="ja-JP" altLang="en-US" sz="40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Ｃ＆Ｇブーケ"/>
              <a:ea typeface="Ｃ＆Ｇブーケ"/>
            </a:rPr>
            <a:t>スポーツ・レクリエーションフェスティバル ２０</a:t>
          </a:r>
          <a:r>
            <a:rPr lang="en-US" altLang="ja-JP" sz="40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Ｃ＆Ｇブーケ"/>
              <a:ea typeface="Ｃ＆Ｇブーケ"/>
            </a:rPr>
            <a:t>18</a:t>
          </a:r>
          <a:endParaRPr lang="ja-JP" altLang="en-US" sz="4000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000000"/>
            </a:solidFill>
            <a:effectLst/>
            <a:latin typeface="Ｃ＆Ｇブーケ"/>
            <a:ea typeface="Ｃ＆Ｇブーケ"/>
          </a:endParaRPr>
        </a:p>
      </xdr:txBody>
    </xdr:sp>
    <xdr:clientData/>
  </xdr:twoCellAnchor>
  <xdr:twoCellAnchor>
    <xdr:from>
      <xdr:col>3</xdr:col>
      <xdr:colOff>409575</xdr:colOff>
      <xdr:row>13</xdr:row>
      <xdr:rowOff>66675</xdr:rowOff>
    </xdr:from>
    <xdr:to>
      <xdr:col>6</xdr:col>
      <xdr:colOff>295275</xdr:colOff>
      <xdr:row>14</xdr:row>
      <xdr:rowOff>142875</xdr:rowOff>
    </xdr:to>
    <xdr:sp macro="" textlink="">
      <xdr:nvSpPr>
        <xdr:cNvPr id="5" name="WordArt 6"/>
        <xdr:cNvSpPr>
          <a:spLocks noChangeArrowheads="1" noChangeShapeType="1" noTextEdit="1"/>
        </xdr:cNvSpPr>
      </xdr:nvSpPr>
      <xdr:spPr bwMode="auto">
        <a:xfrm>
          <a:off x="2495550" y="2819400"/>
          <a:ext cx="1971675" cy="2952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ja-JP" altLang="en-US" sz="3600" b="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HG丸ｺﾞｼｯｸM-PRO" pitchFamily="50" charset="-128"/>
              <a:ea typeface="HG丸ｺﾞｼｯｸM-PRO" pitchFamily="50" charset="-128"/>
            </a:rPr>
            <a:t>（ 全種目 ）</a:t>
          </a:r>
        </a:p>
      </xdr:txBody>
    </xdr:sp>
    <xdr:clientData/>
  </xdr:twoCellAnchor>
  <xdr:oneCellAnchor>
    <xdr:from>
      <xdr:col>1</xdr:col>
      <xdr:colOff>577867</xdr:colOff>
      <xdr:row>42</xdr:row>
      <xdr:rowOff>194433</xdr:rowOff>
    </xdr:from>
    <xdr:ext cx="3870290" cy="303673"/>
    <xdr:sp macro="" textlink="">
      <xdr:nvSpPr>
        <xdr:cNvPr id="6" name="Text Box 16"/>
        <xdr:cNvSpPr txBox="1">
          <a:spLocks noChangeArrowheads="1"/>
        </xdr:cNvSpPr>
      </xdr:nvSpPr>
      <xdr:spPr bwMode="auto">
        <a:xfrm>
          <a:off x="1276367" y="9668633"/>
          <a:ext cx="3870290" cy="3036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18288" rIns="27432" bIns="18288" anchor="ctr" upright="1">
          <a:spAutoFit/>
        </a:bodyPr>
        <a:lstStyle/>
        <a:p>
          <a:pPr algn="ctr" rtl="0">
            <a:defRPr sz="1000"/>
          </a:pPr>
          <a:r>
            <a:rPr lang="ja-JP" altLang="en-US" sz="1600" b="1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愛知県ソフトバレーボール連盟  東三河支部</a:t>
          </a:r>
        </a:p>
      </xdr:txBody>
    </xdr:sp>
    <xdr:clientData/>
  </xdr:oneCellAnchor>
  <xdr:twoCellAnchor editAs="oneCell">
    <xdr:from>
      <xdr:col>0</xdr:col>
      <xdr:colOff>152400</xdr:colOff>
      <xdr:row>0</xdr:row>
      <xdr:rowOff>0</xdr:rowOff>
    </xdr:from>
    <xdr:to>
      <xdr:col>3</xdr:col>
      <xdr:colOff>675922</xdr:colOff>
      <xdr:row>5</xdr:row>
      <xdr:rowOff>101600</xdr:rowOff>
    </xdr:to>
    <xdr:pic>
      <xdr:nvPicPr>
        <xdr:cNvPr id="8" name="Picture 19" descr="topimage_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" y="0"/>
          <a:ext cx="2619022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32841</xdr:colOff>
      <xdr:row>21</xdr:row>
      <xdr:rowOff>11120</xdr:rowOff>
    </xdr:from>
    <xdr:ext cx="2038635" cy="892552"/>
    <xdr:sp macro="" textlink="">
      <xdr:nvSpPr>
        <xdr:cNvPr id="9" name="テキスト ボックス 8"/>
        <xdr:cNvSpPr txBox="1"/>
      </xdr:nvSpPr>
      <xdr:spPr>
        <a:xfrm rot="20326580">
          <a:off x="2128341" y="4621220"/>
          <a:ext cx="2038635" cy="892552"/>
        </a:xfrm>
        <a:prstGeom prst="rect">
          <a:avLst/>
        </a:prstGeom>
        <a:solidFill>
          <a:srgbClr val="CCFFFF">
            <a:alpha val="35000"/>
          </a:srgbClr>
        </a:solidFill>
        <a:ln w="63500" cmpd="dbl">
          <a:solidFill>
            <a:srgbClr val="000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ctr" anchorCtr="1">
          <a:spAutoFit/>
        </a:bodyPr>
        <a:lstStyle/>
        <a:p>
          <a:pPr algn="ctr"/>
          <a:r>
            <a:rPr kumimoji="1" lang="ja-JP" altLang="en-US" sz="4800" b="1">
              <a:solidFill>
                <a:srgbClr val="0000FF"/>
              </a:solidFill>
            </a:rPr>
            <a:t>記録用</a:t>
          </a:r>
          <a:endParaRPr kumimoji="1" lang="ja-JP" altLang="en-US" sz="6600" b="1">
            <a:solidFill>
              <a:srgbClr val="0000FF"/>
            </a:solidFill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273843</xdr:colOff>
      <xdr:row>49</xdr:row>
      <xdr:rowOff>4762</xdr:rowOff>
    </xdr:from>
    <xdr:to>
      <xdr:col>30</xdr:col>
      <xdr:colOff>0</xdr:colOff>
      <xdr:row>79</xdr:row>
      <xdr:rowOff>0</xdr:rowOff>
    </xdr:to>
    <xdr:cxnSp macro="">
      <xdr:nvCxnSpPr>
        <xdr:cNvPr id="2" name="直線コネクタ 1"/>
        <xdr:cNvCxnSpPr/>
      </xdr:nvCxnSpPr>
      <xdr:spPr>
        <a:xfrm>
          <a:off x="1159668" y="13339762"/>
          <a:ext cx="4421982" cy="4567238"/>
        </a:xfrm>
        <a:prstGeom prst="line">
          <a:avLst/>
        </a:prstGeom>
        <a:ln w="15875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10585</xdr:colOff>
      <xdr:row>3</xdr:row>
      <xdr:rowOff>253994</xdr:rowOff>
    </xdr:from>
    <xdr:to>
      <xdr:col>38</xdr:col>
      <xdr:colOff>571470</xdr:colOff>
      <xdr:row>8</xdr:row>
      <xdr:rowOff>135814</xdr:rowOff>
    </xdr:to>
    <xdr:grpSp>
      <xdr:nvGrpSpPr>
        <xdr:cNvPr id="3" name="グループ化 2"/>
        <xdr:cNvGrpSpPr/>
      </xdr:nvGrpSpPr>
      <xdr:grpSpPr>
        <a:xfrm>
          <a:off x="5956906" y="1233708"/>
          <a:ext cx="3078207" cy="1296963"/>
          <a:chOff x="5408087" y="792398"/>
          <a:chExt cx="3164381" cy="1354255"/>
        </a:xfrm>
      </xdr:grpSpPr>
      <xdr:pic>
        <xdr:nvPicPr>
          <xdr:cNvPr id="4" name="Picture 1" descr="「東京オリンピック ロゴ」の画像検索結果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6244162" y="1154105"/>
            <a:ext cx="1471086" cy="992548"/>
          </a:xfrm>
          <a:prstGeom prst="rect">
            <a:avLst/>
          </a:prstGeom>
          <a:noFill/>
        </xdr:spPr>
      </xdr:pic>
      <xdr:pic>
        <xdr:nvPicPr>
          <xdr:cNvPr id="5" name="図 4" descr="n180228_gorin_1.jp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5408087" y="832873"/>
            <a:ext cx="967423" cy="1282498"/>
          </a:xfrm>
          <a:prstGeom prst="rect">
            <a:avLst/>
          </a:prstGeom>
        </xdr:spPr>
      </xdr:pic>
      <xdr:pic>
        <xdr:nvPicPr>
          <xdr:cNvPr id="6" name="図 5" descr="1520414489304.jpg"/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>
          <a:xfrm>
            <a:off x="7598801" y="792398"/>
            <a:ext cx="973667" cy="1312626"/>
          </a:xfrm>
          <a:prstGeom prst="rect">
            <a:avLst/>
          </a:prstGeom>
        </xdr:spPr>
      </xdr:pic>
    </xdr:grpSp>
    <xdr:clientData/>
  </xdr:twoCellAnchor>
  <xdr:oneCellAnchor>
    <xdr:from>
      <xdr:col>25</xdr:col>
      <xdr:colOff>255509</xdr:colOff>
      <xdr:row>2</xdr:row>
      <xdr:rowOff>107346</xdr:rowOff>
    </xdr:from>
    <xdr:ext cx="1266116" cy="559192"/>
    <xdr:sp macro="" textlink="">
      <xdr:nvSpPr>
        <xdr:cNvPr id="7" name="テキスト ボックス 6"/>
        <xdr:cNvSpPr txBox="1"/>
      </xdr:nvSpPr>
      <xdr:spPr>
        <a:xfrm rot="20326580">
          <a:off x="5004402" y="706060"/>
          <a:ext cx="1266116" cy="559192"/>
        </a:xfrm>
        <a:prstGeom prst="rect">
          <a:avLst/>
        </a:prstGeom>
        <a:solidFill>
          <a:srgbClr val="CCFFFF">
            <a:alpha val="35000"/>
          </a:srgbClr>
        </a:solidFill>
        <a:ln w="63500" cmpd="dbl">
          <a:solidFill>
            <a:srgbClr val="000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ctr" anchorCtr="1">
          <a:spAutoFit/>
        </a:bodyPr>
        <a:lstStyle/>
        <a:p>
          <a:pPr algn="ctr"/>
          <a:r>
            <a:rPr kumimoji="1" lang="ja-JP" altLang="en-US" sz="2800" b="1">
              <a:solidFill>
                <a:srgbClr val="0000FF"/>
              </a:solidFill>
            </a:rPr>
            <a:t>記録用</a:t>
          </a:r>
          <a:endParaRPr kumimoji="1" lang="ja-JP" altLang="en-US" sz="4000" b="1">
            <a:solidFill>
              <a:srgbClr val="0000FF"/>
            </a:solidFill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61</xdr:row>
      <xdr:rowOff>0</xdr:rowOff>
    </xdr:from>
    <xdr:to>
      <xdr:col>38</xdr:col>
      <xdr:colOff>279400</xdr:colOff>
      <xdr:row>102</xdr:row>
      <xdr:rowOff>165100</xdr:rowOff>
    </xdr:to>
    <xdr:cxnSp macro="">
      <xdr:nvCxnSpPr>
        <xdr:cNvPr id="2" name="直線コネクタ 1"/>
        <xdr:cNvCxnSpPr/>
      </xdr:nvCxnSpPr>
      <xdr:spPr>
        <a:xfrm>
          <a:off x="1143000" y="13496925"/>
          <a:ext cx="6003925" cy="50514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29</xdr:col>
      <xdr:colOff>83198</xdr:colOff>
      <xdr:row>2</xdr:row>
      <xdr:rowOff>202444</xdr:rowOff>
    </xdr:from>
    <xdr:ext cx="1626599" cy="559192"/>
    <xdr:sp macro="" textlink="">
      <xdr:nvSpPr>
        <xdr:cNvPr id="3" name="テキスト ボックス 2"/>
        <xdr:cNvSpPr txBox="1"/>
      </xdr:nvSpPr>
      <xdr:spPr>
        <a:xfrm rot="20326580">
          <a:off x="5526055" y="746730"/>
          <a:ext cx="1626599" cy="559192"/>
        </a:xfrm>
        <a:prstGeom prst="rect">
          <a:avLst/>
        </a:prstGeom>
        <a:solidFill>
          <a:srgbClr val="CCFFFF"/>
        </a:solidFill>
        <a:ln w="63500" cmpd="dbl">
          <a:solidFill>
            <a:srgbClr val="000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ctr" anchorCtr="1">
          <a:spAutoFit/>
        </a:bodyPr>
        <a:lstStyle/>
        <a:p>
          <a:pPr algn="ctr"/>
          <a:r>
            <a:rPr kumimoji="1" lang="ja-JP" altLang="en-US" sz="2800" b="1">
              <a:solidFill>
                <a:srgbClr val="0000FF"/>
              </a:solidFill>
            </a:rPr>
            <a:t>記録用紙</a:t>
          </a:r>
        </a:p>
      </xdr:txBody>
    </xdr:sp>
    <xdr:clientData/>
  </xdr:oneCellAnchor>
  <xdr:twoCellAnchor>
    <xdr:from>
      <xdr:col>38</xdr:col>
      <xdr:colOff>111125</xdr:colOff>
      <xdr:row>4</xdr:row>
      <xdr:rowOff>81642</xdr:rowOff>
    </xdr:from>
    <xdr:to>
      <xdr:col>46</xdr:col>
      <xdr:colOff>444500</xdr:colOff>
      <xdr:row>9</xdr:row>
      <xdr:rowOff>217575</xdr:rowOff>
    </xdr:to>
    <xdr:grpSp>
      <xdr:nvGrpSpPr>
        <xdr:cNvPr id="4" name="グループ化 3"/>
        <xdr:cNvGrpSpPr/>
      </xdr:nvGrpSpPr>
      <xdr:grpSpPr>
        <a:xfrm>
          <a:off x="6996339" y="1170213"/>
          <a:ext cx="3163661" cy="1442219"/>
          <a:chOff x="5408087" y="792398"/>
          <a:chExt cx="3164381" cy="1354255"/>
        </a:xfrm>
      </xdr:grpSpPr>
      <xdr:pic>
        <xdr:nvPicPr>
          <xdr:cNvPr id="5" name="Picture 1" descr="「東京オリンピック ロゴ」の画像検索結果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6244162" y="1154105"/>
            <a:ext cx="1471086" cy="992548"/>
          </a:xfrm>
          <a:prstGeom prst="rect">
            <a:avLst/>
          </a:prstGeom>
          <a:noFill/>
        </xdr:spPr>
      </xdr:pic>
      <xdr:pic>
        <xdr:nvPicPr>
          <xdr:cNvPr id="6" name="図 5" descr="n180228_gorin_1.jp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5408087" y="832873"/>
            <a:ext cx="967423" cy="1282498"/>
          </a:xfrm>
          <a:prstGeom prst="rect">
            <a:avLst/>
          </a:prstGeom>
        </xdr:spPr>
      </xdr:pic>
      <xdr:pic>
        <xdr:nvPicPr>
          <xdr:cNvPr id="7" name="図 6" descr="1520414489304.jpg"/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>
          <a:xfrm>
            <a:off x="7598801" y="792398"/>
            <a:ext cx="973667" cy="1312626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0</xdr:colOff>
      <xdr:row>61</xdr:row>
      <xdr:rowOff>0</xdr:rowOff>
    </xdr:from>
    <xdr:to>
      <xdr:col>38</xdr:col>
      <xdr:colOff>279400</xdr:colOff>
      <xdr:row>102</xdr:row>
      <xdr:rowOff>165100</xdr:rowOff>
    </xdr:to>
    <xdr:cxnSp macro="">
      <xdr:nvCxnSpPr>
        <xdr:cNvPr id="8" name="直線コネクタ 7"/>
        <xdr:cNvCxnSpPr/>
      </xdr:nvCxnSpPr>
      <xdr:spPr>
        <a:xfrm>
          <a:off x="1143000" y="13258800"/>
          <a:ext cx="6003925" cy="50514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61</xdr:row>
      <xdr:rowOff>0</xdr:rowOff>
    </xdr:from>
    <xdr:to>
      <xdr:col>38</xdr:col>
      <xdr:colOff>279400</xdr:colOff>
      <xdr:row>102</xdr:row>
      <xdr:rowOff>165100</xdr:rowOff>
    </xdr:to>
    <xdr:cxnSp macro="">
      <xdr:nvCxnSpPr>
        <xdr:cNvPr id="2" name="直線コネクタ 1"/>
        <xdr:cNvCxnSpPr/>
      </xdr:nvCxnSpPr>
      <xdr:spPr>
        <a:xfrm>
          <a:off x="1143000" y="13496925"/>
          <a:ext cx="6003925" cy="50514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29</xdr:col>
      <xdr:colOff>21040</xdr:colOff>
      <xdr:row>2</xdr:row>
      <xdr:rowOff>209957</xdr:rowOff>
    </xdr:from>
    <xdr:ext cx="1832553" cy="625812"/>
    <xdr:sp macro="" textlink="">
      <xdr:nvSpPr>
        <xdr:cNvPr id="3" name="テキスト ボックス 2"/>
        <xdr:cNvSpPr txBox="1"/>
      </xdr:nvSpPr>
      <xdr:spPr>
        <a:xfrm rot="20326580">
          <a:off x="5463897" y="754243"/>
          <a:ext cx="1832553" cy="625812"/>
        </a:xfrm>
        <a:prstGeom prst="rect">
          <a:avLst/>
        </a:prstGeom>
        <a:solidFill>
          <a:srgbClr val="CCFFFF"/>
        </a:solidFill>
        <a:ln w="63500" cmpd="dbl">
          <a:solidFill>
            <a:srgbClr val="000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ctr" anchorCtr="1">
          <a:spAutoFit/>
        </a:bodyPr>
        <a:lstStyle/>
        <a:p>
          <a:pPr algn="ctr"/>
          <a:r>
            <a:rPr kumimoji="1" lang="ja-JP" altLang="en-US" sz="3200" b="1">
              <a:solidFill>
                <a:srgbClr val="0000FF"/>
              </a:solidFill>
            </a:rPr>
            <a:t>記録用紙</a:t>
          </a:r>
        </a:p>
      </xdr:txBody>
    </xdr:sp>
    <xdr:clientData/>
  </xdr:oneCellAnchor>
  <xdr:twoCellAnchor>
    <xdr:from>
      <xdr:col>38</xdr:col>
      <xdr:colOff>111125</xdr:colOff>
      <xdr:row>4</xdr:row>
      <xdr:rowOff>149678</xdr:rowOff>
    </xdr:from>
    <xdr:to>
      <xdr:col>46</xdr:col>
      <xdr:colOff>444500</xdr:colOff>
      <xdr:row>9</xdr:row>
      <xdr:rowOff>217575</xdr:rowOff>
    </xdr:to>
    <xdr:grpSp>
      <xdr:nvGrpSpPr>
        <xdr:cNvPr id="4" name="グループ化 3"/>
        <xdr:cNvGrpSpPr/>
      </xdr:nvGrpSpPr>
      <xdr:grpSpPr>
        <a:xfrm>
          <a:off x="6996339" y="1238249"/>
          <a:ext cx="3163661" cy="1374183"/>
          <a:chOff x="5408087" y="792398"/>
          <a:chExt cx="3164381" cy="1354255"/>
        </a:xfrm>
      </xdr:grpSpPr>
      <xdr:pic>
        <xdr:nvPicPr>
          <xdr:cNvPr id="5" name="Picture 1" descr="「東京オリンピック ロゴ」の画像検索結果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6244162" y="1154105"/>
            <a:ext cx="1471086" cy="992548"/>
          </a:xfrm>
          <a:prstGeom prst="rect">
            <a:avLst/>
          </a:prstGeom>
          <a:noFill/>
        </xdr:spPr>
      </xdr:pic>
      <xdr:pic>
        <xdr:nvPicPr>
          <xdr:cNvPr id="6" name="図 5" descr="n180228_gorin_1.jp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5408087" y="832873"/>
            <a:ext cx="967423" cy="1282498"/>
          </a:xfrm>
          <a:prstGeom prst="rect">
            <a:avLst/>
          </a:prstGeom>
        </xdr:spPr>
      </xdr:pic>
      <xdr:pic>
        <xdr:nvPicPr>
          <xdr:cNvPr id="7" name="図 6" descr="1520414489304.jpg"/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>
          <a:xfrm>
            <a:off x="7598801" y="792398"/>
            <a:ext cx="973667" cy="1312626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0</xdr:colOff>
      <xdr:row>61</xdr:row>
      <xdr:rowOff>0</xdr:rowOff>
    </xdr:from>
    <xdr:to>
      <xdr:col>38</xdr:col>
      <xdr:colOff>279400</xdr:colOff>
      <xdr:row>102</xdr:row>
      <xdr:rowOff>165100</xdr:rowOff>
    </xdr:to>
    <xdr:cxnSp macro="">
      <xdr:nvCxnSpPr>
        <xdr:cNvPr id="8" name="直線コネクタ 7"/>
        <xdr:cNvCxnSpPr/>
      </xdr:nvCxnSpPr>
      <xdr:spPr>
        <a:xfrm>
          <a:off x="1143000" y="13573125"/>
          <a:ext cx="6003925" cy="50514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61</xdr:row>
      <xdr:rowOff>0</xdr:rowOff>
    </xdr:from>
    <xdr:to>
      <xdr:col>38</xdr:col>
      <xdr:colOff>279400</xdr:colOff>
      <xdr:row>102</xdr:row>
      <xdr:rowOff>165100</xdr:rowOff>
    </xdr:to>
    <xdr:cxnSp macro="">
      <xdr:nvCxnSpPr>
        <xdr:cNvPr id="9" name="直線コネクタ 8"/>
        <xdr:cNvCxnSpPr/>
      </xdr:nvCxnSpPr>
      <xdr:spPr>
        <a:xfrm>
          <a:off x="1143000" y="13573125"/>
          <a:ext cx="6003925" cy="50514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61</xdr:row>
      <xdr:rowOff>0</xdr:rowOff>
    </xdr:from>
    <xdr:to>
      <xdr:col>38</xdr:col>
      <xdr:colOff>279400</xdr:colOff>
      <xdr:row>102</xdr:row>
      <xdr:rowOff>165100</xdr:rowOff>
    </xdr:to>
    <xdr:cxnSp macro="">
      <xdr:nvCxnSpPr>
        <xdr:cNvPr id="2" name="直線コネクタ 1"/>
        <xdr:cNvCxnSpPr/>
      </xdr:nvCxnSpPr>
      <xdr:spPr>
        <a:xfrm>
          <a:off x="1143000" y="13496925"/>
          <a:ext cx="6003925" cy="50514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29</xdr:col>
      <xdr:colOff>7433</xdr:colOff>
      <xdr:row>2</xdr:row>
      <xdr:rowOff>209955</xdr:rowOff>
    </xdr:from>
    <xdr:ext cx="1832553" cy="625812"/>
    <xdr:sp macro="" textlink="">
      <xdr:nvSpPr>
        <xdr:cNvPr id="3" name="テキスト ボックス 2"/>
        <xdr:cNvSpPr txBox="1"/>
      </xdr:nvSpPr>
      <xdr:spPr>
        <a:xfrm rot="20326580">
          <a:off x="5450290" y="754241"/>
          <a:ext cx="1832553" cy="625812"/>
        </a:xfrm>
        <a:prstGeom prst="rect">
          <a:avLst/>
        </a:prstGeom>
        <a:solidFill>
          <a:srgbClr val="CCFFFF"/>
        </a:solidFill>
        <a:ln w="63500" cmpd="dbl">
          <a:solidFill>
            <a:srgbClr val="000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ctr" anchorCtr="1">
          <a:spAutoFit/>
        </a:bodyPr>
        <a:lstStyle/>
        <a:p>
          <a:pPr algn="ctr"/>
          <a:r>
            <a:rPr kumimoji="1" lang="ja-JP" altLang="en-US" sz="3200" b="1">
              <a:solidFill>
                <a:srgbClr val="0000FF"/>
              </a:solidFill>
            </a:rPr>
            <a:t>記録用紙</a:t>
          </a:r>
        </a:p>
      </xdr:txBody>
    </xdr:sp>
    <xdr:clientData/>
  </xdr:oneCellAnchor>
  <xdr:twoCellAnchor>
    <xdr:from>
      <xdr:col>38</xdr:col>
      <xdr:colOff>111125</xdr:colOff>
      <xdr:row>4</xdr:row>
      <xdr:rowOff>13608</xdr:rowOff>
    </xdr:from>
    <xdr:to>
      <xdr:col>46</xdr:col>
      <xdr:colOff>444500</xdr:colOff>
      <xdr:row>9</xdr:row>
      <xdr:rowOff>217576</xdr:rowOff>
    </xdr:to>
    <xdr:grpSp>
      <xdr:nvGrpSpPr>
        <xdr:cNvPr id="4" name="グループ化 3"/>
        <xdr:cNvGrpSpPr/>
      </xdr:nvGrpSpPr>
      <xdr:grpSpPr>
        <a:xfrm>
          <a:off x="6996339" y="1102179"/>
          <a:ext cx="3163661" cy="1510254"/>
          <a:chOff x="5408087" y="792398"/>
          <a:chExt cx="3164381" cy="1354255"/>
        </a:xfrm>
      </xdr:grpSpPr>
      <xdr:pic>
        <xdr:nvPicPr>
          <xdr:cNvPr id="5" name="Picture 1" descr="「東京オリンピック ロゴ」の画像検索結果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6244162" y="1154105"/>
            <a:ext cx="1471086" cy="992548"/>
          </a:xfrm>
          <a:prstGeom prst="rect">
            <a:avLst/>
          </a:prstGeom>
          <a:noFill/>
        </xdr:spPr>
      </xdr:pic>
      <xdr:pic>
        <xdr:nvPicPr>
          <xdr:cNvPr id="6" name="図 5" descr="n180228_gorin_1.jp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5408087" y="832873"/>
            <a:ext cx="967423" cy="1282498"/>
          </a:xfrm>
          <a:prstGeom prst="rect">
            <a:avLst/>
          </a:prstGeom>
        </xdr:spPr>
      </xdr:pic>
      <xdr:pic>
        <xdr:nvPicPr>
          <xdr:cNvPr id="7" name="図 6" descr="1520414489304.jpg"/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>
          <a:xfrm>
            <a:off x="7598801" y="792398"/>
            <a:ext cx="973667" cy="1312626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0</xdr:colOff>
      <xdr:row>61</xdr:row>
      <xdr:rowOff>0</xdr:rowOff>
    </xdr:from>
    <xdr:to>
      <xdr:col>38</xdr:col>
      <xdr:colOff>279400</xdr:colOff>
      <xdr:row>102</xdr:row>
      <xdr:rowOff>165100</xdr:rowOff>
    </xdr:to>
    <xdr:cxnSp macro="">
      <xdr:nvCxnSpPr>
        <xdr:cNvPr id="8" name="直線コネクタ 7"/>
        <xdr:cNvCxnSpPr/>
      </xdr:nvCxnSpPr>
      <xdr:spPr>
        <a:xfrm>
          <a:off x="1143000" y="13573125"/>
          <a:ext cx="6003925" cy="50514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61</xdr:row>
      <xdr:rowOff>0</xdr:rowOff>
    </xdr:from>
    <xdr:to>
      <xdr:col>38</xdr:col>
      <xdr:colOff>279400</xdr:colOff>
      <xdr:row>102</xdr:row>
      <xdr:rowOff>165100</xdr:rowOff>
    </xdr:to>
    <xdr:cxnSp macro="">
      <xdr:nvCxnSpPr>
        <xdr:cNvPr id="9" name="直線コネクタ 8"/>
        <xdr:cNvCxnSpPr/>
      </xdr:nvCxnSpPr>
      <xdr:spPr>
        <a:xfrm>
          <a:off x="1143000" y="13573125"/>
          <a:ext cx="6003925" cy="50514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61</xdr:row>
      <xdr:rowOff>0</xdr:rowOff>
    </xdr:from>
    <xdr:to>
      <xdr:col>38</xdr:col>
      <xdr:colOff>279400</xdr:colOff>
      <xdr:row>102</xdr:row>
      <xdr:rowOff>165100</xdr:rowOff>
    </xdr:to>
    <xdr:cxnSp macro="">
      <xdr:nvCxnSpPr>
        <xdr:cNvPr id="2" name="直線コネクタ 1"/>
        <xdr:cNvCxnSpPr/>
      </xdr:nvCxnSpPr>
      <xdr:spPr>
        <a:xfrm>
          <a:off x="1143000" y="13258800"/>
          <a:ext cx="6003925" cy="50514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29</xdr:col>
      <xdr:colOff>48255</xdr:colOff>
      <xdr:row>2</xdr:row>
      <xdr:rowOff>264384</xdr:rowOff>
    </xdr:from>
    <xdr:ext cx="1832553" cy="625812"/>
    <xdr:sp macro="" textlink="">
      <xdr:nvSpPr>
        <xdr:cNvPr id="4" name="テキスト ボックス 3"/>
        <xdr:cNvSpPr txBox="1"/>
      </xdr:nvSpPr>
      <xdr:spPr>
        <a:xfrm rot="20326580">
          <a:off x="5491112" y="808670"/>
          <a:ext cx="1832553" cy="625812"/>
        </a:xfrm>
        <a:prstGeom prst="rect">
          <a:avLst/>
        </a:prstGeom>
        <a:solidFill>
          <a:srgbClr val="CCFFFF"/>
        </a:solidFill>
        <a:ln w="63500" cmpd="dbl">
          <a:solidFill>
            <a:srgbClr val="000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ctr" anchorCtr="1">
          <a:spAutoFit/>
        </a:bodyPr>
        <a:lstStyle/>
        <a:p>
          <a:pPr algn="ctr"/>
          <a:r>
            <a:rPr kumimoji="1" lang="ja-JP" altLang="en-US" sz="3200" b="1">
              <a:solidFill>
                <a:srgbClr val="0000FF"/>
              </a:solidFill>
            </a:rPr>
            <a:t>記録用紙</a:t>
          </a:r>
        </a:p>
      </xdr:txBody>
    </xdr:sp>
    <xdr:clientData/>
  </xdr:oneCellAnchor>
  <xdr:twoCellAnchor>
    <xdr:from>
      <xdr:col>38</xdr:col>
      <xdr:colOff>111125</xdr:colOff>
      <xdr:row>4</xdr:row>
      <xdr:rowOff>122464</xdr:rowOff>
    </xdr:from>
    <xdr:to>
      <xdr:col>46</xdr:col>
      <xdr:colOff>444500</xdr:colOff>
      <xdr:row>9</xdr:row>
      <xdr:rowOff>217575</xdr:rowOff>
    </xdr:to>
    <xdr:grpSp>
      <xdr:nvGrpSpPr>
        <xdr:cNvPr id="5" name="グループ化 4"/>
        <xdr:cNvGrpSpPr/>
      </xdr:nvGrpSpPr>
      <xdr:grpSpPr>
        <a:xfrm>
          <a:off x="6996339" y="1211035"/>
          <a:ext cx="3163661" cy="1401397"/>
          <a:chOff x="5408087" y="792398"/>
          <a:chExt cx="3164381" cy="1354255"/>
        </a:xfrm>
      </xdr:grpSpPr>
      <xdr:pic>
        <xdr:nvPicPr>
          <xdr:cNvPr id="6" name="Picture 1" descr="「東京オリンピック ロゴ」の画像検索結果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6244162" y="1154105"/>
            <a:ext cx="1471086" cy="992548"/>
          </a:xfrm>
          <a:prstGeom prst="rect">
            <a:avLst/>
          </a:prstGeom>
          <a:noFill/>
        </xdr:spPr>
      </xdr:pic>
      <xdr:pic>
        <xdr:nvPicPr>
          <xdr:cNvPr id="7" name="図 6" descr="n180228_gorin_1.jp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5408087" y="832873"/>
            <a:ext cx="967423" cy="1282498"/>
          </a:xfrm>
          <a:prstGeom prst="rect">
            <a:avLst/>
          </a:prstGeom>
        </xdr:spPr>
      </xdr:pic>
      <xdr:pic>
        <xdr:nvPicPr>
          <xdr:cNvPr id="8" name="図 7" descr="1520414489304.jpg"/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>
          <a:xfrm>
            <a:off x="7598801" y="792398"/>
            <a:ext cx="973667" cy="1312626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0</xdr:colOff>
      <xdr:row>61</xdr:row>
      <xdr:rowOff>0</xdr:rowOff>
    </xdr:from>
    <xdr:to>
      <xdr:col>38</xdr:col>
      <xdr:colOff>279400</xdr:colOff>
      <xdr:row>102</xdr:row>
      <xdr:rowOff>165100</xdr:rowOff>
    </xdr:to>
    <xdr:cxnSp macro="">
      <xdr:nvCxnSpPr>
        <xdr:cNvPr id="9" name="直線コネクタ 8"/>
        <xdr:cNvCxnSpPr/>
      </xdr:nvCxnSpPr>
      <xdr:spPr>
        <a:xfrm>
          <a:off x="1143000" y="13573125"/>
          <a:ext cx="6003925" cy="50514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61</xdr:row>
      <xdr:rowOff>0</xdr:rowOff>
    </xdr:from>
    <xdr:to>
      <xdr:col>38</xdr:col>
      <xdr:colOff>279400</xdr:colOff>
      <xdr:row>102</xdr:row>
      <xdr:rowOff>165100</xdr:rowOff>
    </xdr:to>
    <xdr:cxnSp macro="">
      <xdr:nvCxnSpPr>
        <xdr:cNvPr id="10" name="直線コネクタ 9"/>
        <xdr:cNvCxnSpPr/>
      </xdr:nvCxnSpPr>
      <xdr:spPr>
        <a:xfrm>
          <a:off x="1143000" y="13573125"/>
          <a:ext cx="6003925" cy="50514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42</xdr:row>
      <xdr:rowOff>9525</xdr:rowOff>
    </xdr:from>
    <xdr:to>
      <xdr:col>25</xdr:col>
      <xdr:colOff>0</xdr:colOff>
      <xdr:row>65</xdr:row>
      <xdr:rowOff>219075</xdr:rowOff>
    </xdr:to>
    <xdr:cxnSp macro="">
      <xdr:nvCxnSpPr>
        <xdr:cNvPr id="2" name="直線コネクタ 1"/>
        <xdr:cNvCxnSpPr/>
      </xdr:nvCxnSpPr>
      <xdr:spPr>
        <a:xfrm>
          <a:off x="1181100" y="10401300"/>
          <a:ext cx="3543300" cy="363855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14</xdr:col>
      <xdr:colOff>237370</xdr:colOff>
      <xdr:row>29</xdr:row>
      <xdr:rowOff>212048</xdr:rowOff>
    </xdr:from>
    <xdr:ext cx="1008738" cy="359073"/>
    <xdr:sp macro="" textlink="">
      <xdr:nvSpPr>
        <xdr:cNvPr id="3" name="テキスト ボックス 2"/>
        <xdr:cNvSpPr txBox="1"/>
      </xdr:nvSpPr>
      <xdr:spPr>
        <a:xfrm>
          <a:off x="2931584" y="7614334"/>
          <a:ext cx="1008738" cy="359073"/>
        </a:xfrm>
        <a:prstGeom prst="rect">
          <a:avLst/>
        </a:prstGeom>
        <a:solidFill>
          <a:schemeClr val="tx2">
            <a:lumMod val="5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ctr" anchorCtr="1">
          <a:spAutoFit/>
        </a:bodyPr>
        <a:lstStyle/>
        <a:p>
          <a:r>
            <a:rPr kumimoji="1" lang="ja-JP" altLang="en-US" sz="1600" b="1">
              <a:solidFill>
                <a:schemeClr val="bg1"/>
              </a:solidFill>
            </a:rPr>
            <a:t>交流試合</a:t>
          </a:r>
        </a:p>
      </xdr:txBody>
    </xdr:sp>
    <xdr:clientData/>
  </xdr:oneCellAnchor>
  <xdr:oneCellAnchor>
    <xdr:from>
      <xdr:col>14</xdr:col>
      <xdr:colOff>237370</xdr:colOff>
      <xdr:row>32</xdr:row>
      <xdr:rowOff>212048</xdr:rowOff>
    </xdr:from>
    <xdr:ext cx="1008738" cy="359073"/>
    <xdr:sp macro="" textlink="">
      <xdr:nvSpPr>
        <xdr:cNvPr id="4" name="テキスト ボックス 3"/>
        <xdr:cNvSpPr txBox="1"/>
      </xdr:nvSpPr>
      <xdr:spPr>
        <a:xfrm>
          <a:off x="2931584" y="8430762"/>
          <a:ext cx="1008738" cy="359073"/>
        </a:xfrm>
        <a:prstGeom prst="rect">
          <a:avLst/>
        </a:prstGeom>
        <a:solidFill>
          <a:schemeClr val="tx2">
            <a:lumMod val="5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ctr" anchorCtr="1">
          <a:spAutoFit/>
        </a:bodyPr>
        <a:lstStyle/>
        <a:p>
          <a:r>
            <a:rPr kumimoji="1" lang="ja-JP" altLang="en-US" sz="1600" b="1">
              <a:solidFill>
                <a:schemeClr val="bg1"/>
              </a:solidFill>
            </a:rPr>
            <a:t>交流試合</a:t>
          </a:r>
        </a:p>
      </xdr:txBody>
    </xdr:sp>
    <xdr:clientData/>
  </xdr:oneCellAnchor>
  <xdr:twoCellAnchor>
    <xdr:from>
      <xdr:col>28</xdr:col>
      <xdr:colOff>95243</xdr:colOff>
      <xdr:row>3</xdr:row>
      <xdr:rowOff>2</xdr:rowOff>
    </xdr:from>
    <xdr:to>
      <xdr:col>34</xdr:col>
      <xdr:colOff>190494</xdr:colOff>
      <xdr:row>7</xdr:row>
      <xdr:rowOff>220489</xdr:rowOff>
    </xdr:to>
    <xdr:grpSp>
      <xdr:nvGrpSpPr>
        <xdr:cNvPr id="5" name="グループ化 4"/>
        <xdr:cNvGrpSpPr/>
      </xdr:nvGrpSpPr>
      <xdr:grpSpPr>
        <a:xfrm>
          <a:off x="5783029" y="816431"/>
          <a:ext cx="3075215" cy="1309058"/>
          <a:chOff x="5408087" y="792398"/>
          <a:chExt cx="3164381" cy="1354255"/>
        </a:xfrm>
      </xdr:grpSpPr>
      <xdr:pic>
        <xdr:nvPicPr>
          <xdr:cNvPr id="6" name="Picture 1" descr="「東京オリンピック ロゴ」の画像検索結果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6244162" y="1154105"/>
            <a:ext cx="1471086" cy="992548"/>
          </a:xfrm>
          <a:prstGeom prst="rect">
            <a:avLst/>
          </a:prstGeom>
          <a:noFill/>
        </xdr:spPr>
      </xdr:pic>
      <xdr:pic>
        <xdr:nvPicPr>
          <xdr:cNvPr id="7" name="図 6" descr="n180228_gorin_1.jp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5408087" y="832873"/>
            <a:ext cx="967423" cy="1282498"/>
          </a:xfrm>
          <a:prstGeom prst="rect">
            <a:avLst/>
          </a:prstGeom>
        </xdr:spPr>
      </xdr:pic>
      <xdr:pic>
        <xdr:nvPicPr>
          <xdr:cNvPr id="8" name="図 7" descr="1520414489304.jpg"/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>
          <a:xfrm>
            <a:off x="7598801" y="792398"/>
            <a:ext cx="973667" cy="1312626"/>
          </a:xfrm>
          <a:prstGeom prst="rect">
            <a:avLst/>
          </a:prstGeom>
        </xdr:spPr>
      </xdr:pic>
    </xdr:grpSp>
    <xdr:clientData/>
  </xdr:twoCellAnchor>
  <xdr:oneCellAnchor>
    <xdr:from>
      <xdr:col>25</xdr:col>
      <xdr:colOff>127000</xdr:colOff>
      <xdr:row>1</xdr:row>
      <xdr:rowOff>176894</xdr:rowOff>
    </xdr:from>
    <xdr:ext cx="1266116" cy="559192"/>
    <xdr:sp macro="" textlink="">
      <xdr:nvSpPr>
        <xdr:cNvPr id="9" name="テキスト ボックス 8"/>
        <xdr:cNvSpPr txBox="1"/>
      </xdr:nvSpPr>
      <xdr:spPr>
        <a:xfrm rot="20326580">
          <a:off x="4916714" y="449037"/>
          <a:ext cx="1266116" cy="559192"/>
        </a:xfrm>
        <a:prstGeom prst="rect">
          <a:avLst/>
        </a:prstGeom>
        <a:solidFill>
          <a:srgbClr val="CCFFFF">
            <a:alpha val="35000"/>
          </a:srgbClr>
        </a:solidFill>
        <a:ln w="63500" cmpd="dbl">
          <a:solidFill>
            <a:srgbClr val="000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ctr" anchorCtr="1">
          <a:spAutoFit/>
        </a:bodyPr>
        <a:lstStyle/>
        <a:p>
          <a:pPr algn="ctr"/>
          <a:r>
            <a:rPr kumimoji="1" lang="ja-JP" altLang="en-US" sz="2800" b="1">
              <a:solidFill>
                <a:srgbClr val="0000FF"/>
              </a:solidFill>
            </a:rPr>
            <a:t>記録用</a:t>
          </a:r>
          <a:endParaRPr kumimoji="1" lang="ja-JP" altLang="en-US" sz="4000" b="1">
            <a:solidFill>
              <a:srgbClr val="0000FF"/>
            </a:solidFill>
          </a:endParaRPr>
        </a:p>
      </xdr:txBody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273843</xdr:colOff>
      <xdr:row>49</xdr:row>
      <xdr:rowOff>4762</xdr:rowOff>
    </xdr:from>
    <xdr:to>
      <xdr:col>30</xdr:col>
      <xdr:colOff>0</xdr:colOff>
      <xdr:row>79</xdr:row>
      <xdr:rowOff>0</xdr:rowOff>
    </xdr:to>
    <xdr:cxnSp macro="">
      <xdr:nvCxnSpPr>
        <xdr:cNvPr id="2" name="直線コネクタ 1"/>
        <xdr:cNvCxnSpPr/>
      </xdr:nvCxnSpPr>
      <xdr:spPr>
        <a:xfrm>
          <a:off x="1159668" y="13339762"/>
          <a:ext cx="4421982" cy="4567238"/>
        </a:xfrm>
        <a:prstGeom prst="line">
          <a:avLst/>
        </a:prstGeom>
        <a:ln w="15875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10585</xdr:colOff>
      <xdr:row>3</xdr:row>
      <xdr:rowOff>253994</xdr:rowOff>
    </xdr:from>
    <xdr:to>
      <xdr:col>38</xdr:col>
      <xdr:colOff>571470</xdr:colOff>
      <xdr:row>8</xdr:row>
      <xdr:rowOff>135814</xdr:rowOff>
    </xdr:to>
    <xdr:grpSp>
      <xdr:nvGrpSpPr>
        <xdr:cNvPr id="3" name="グループ化 2"/>
        <xdr:cNvGrpSpPr/>
      </xdr:nvGrpSpPr>
      <xdr:grpSpPr>
        <a:xfrm>
          <a:off x="5956906" y="1233708"/>
          <a:ext cx="3078207" cy="1296963"/>
          <a:chOff x="5408087" y="792398"/>
          <a:chExt cx="3164381" cy="1354255"/>
        </a:xfrm>
      </xdr:grpSpPr>
      <xdr:pic>
        <xdr:nvPicPr>
          <xdr:cNvPr id="4" name="Picture 1" descr="「東京オリンピック ロゴ」の画像検索結果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6244162" y="1154105"/>
            <a:ext cx="1471086" cy="992548"/>
          </a:xfrm>
          <a:prstGeom prst="rect">
            <a:avLst/>
          </a:prstGeom>
          <a:noFill/>
        </xdr:spPr>
      </xdr:pic>
      <xdr:pic>
        <xdr:nvPicPr>
          <xdr:cNvPr id="5" name="図 4" descr="n180228_gorin_1.jp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5408087" y="832873"/>
            <a:ext cx="967423" cy="1282498"/>
          </a:xfrm>
          <a:prstGeom prst="rect">
            <a:avLst/>
          </a:prstGeom>
        </xdr:spPr>
      </xdr:pic>
      <xdr:pic>
        <xdr:nvPicPr>
          <xdr:cNvPr id="6" name="図 5" descr="1520414489304.jpg"/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>
          <a:xfrm>
            <a:off x="7598801" y="792398"/>
            <a:ext cx="973667" cy="1312626"/>
          </a:xfrm>
          <a:prstGeom prst="rect">
            <a:avLst/>
          </a:prstGeom>
        </xdr:spPr>
      </xdr:pic>
    </xdr:grpSp>
    <xdr:clientData/>
  </xdr:twoCellAnchor>
  <xdr:oneCellAnchor>
    <xdr:from>
      <xdr:col>25</xdr:col>
      <xdr:colOff>228294</xdr:colOff>
      <xdr:row>2</xdr:row>
      <xdr:rowOff>66524</xdr:rowOff>
    </xdr:from>
    <xdr:ext cx="1266116" cy="559192"/>
    <xdr:sp macro="" textlink="">
      <xdr:nvSpPr>
        <xdr:cNvPr id="7" name="テキスト ボックス 6"/>
        <xdr:cNvSpPr txBox="1"/>
      </xdr:nvSpPr>
      <xdr:spPr>
        <a:xfrm rot="20326580">
          <a:off x="4977187" y="665238"/>
          <a:ext cx="1266116" cy="559192"/>
        </a:xfrm>
        <a:prstGeom prst="rect">
          <a:avLst/>
        </a:prstGeom>
        <a:solidFill>
          <a:srgbClr val="CCFFFF">
            <a:alpha val="35000"/>
          </a:srgbClr>
        </a:solidFill>
        <a:ln w="63500" cmpd="dbl">
          <a:solidFill>
            <a:srgbClr val="000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ctr" anchorCtr="1">
          <a:spAutoFit/>
        </a:bodyPr>
        <a:lstStyle/>
        <a:p>
          <a:pPr algn="ctr"/>
          <a:r>
            <a:rPr kumimoji="1" lang="ja-JP" altLang="en-US" sz="2800" b="1">
              <a:solidFill>
                <a:srgbClr val="0000FF"/>
              </a:solidFill>
            </a:rPr>
            <a:t>記録用</a:t>
          </a:r>
          <a:endParaRPr kumimoji="1" lang="ja-JP" altLang="en-US" sz="4000" b="1">
            <a:solidFill>
              <a:srgbClr val="0000FF"/>
            </a:solidFill>
          </a:endParaRPr>
        </a:p>
      </xdr:txBody>
    </xdr:sp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273843</xdr:colOff>
      <xdr:row>49</xdr:row>
      <xdr:rowOff>4762</xdr:rowOff>
    </xdr:from>
    <xdr:to>
      <xdr:col>30</xdr:col>
      <xdr:colOff>0</xdr:colOff>
      <xdr:row>79</xdr:row>
      <xdr:rowOff>0</xdr:rowOff>
    </xdr:to>
    <xdr:cxnSp macro="">
      <xdr:nvCxnSpPr>
        <xdr:cNvPr id="2" name="直線コネクタ 1"/>
        <xdr:cNvCxnSpPr/>
      </xdr:nvCxnSpPr>
      <xdr:spPr>
        <a:xfrm>
          <a:off x="1159668" y="13339762"/>
          <a:ext cx="4421982" cy="4567238"/>
        </a:xfrm>
        <a:prstGeom prst="line">
          <a:avLst/>
        </a:prstGeom>
        <a:ln w="15875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10585</xdr:colOff>
      <xdr:row>3</xdr:row>
      <xdr:rowOff>253994</xdr:rowOff>
    </xdr:from>
    <xdr:to>
      <xdr:col>38</xdr:col>
      <xdr:colOff>571470</xdr:colOff>
      <xdr:row>8</xdr:row>
      <xdr:rowOff>135814</xdr:rowOff>
    </xdr:to>
    <xdr:grpSp>
      <xdr:nvGrpSpPr>
        <xdr:cNvPr id="3" name="グループ化 2"/>
        <xdr:cNvGrpSpPr/>
      </xdr:nvGrpSpPr>
      <xdr:grpSpPr>
        <a:xfrm>
          <a:off x="5956906" y="1233708"/>
          <a:ext cx="3078207" cy="1296963"/>
          <a:chOff x="5408087" y="792398"/>
          <a:chExt cx="3164381" cy="1354255"/>
        </a:xfrm>
      </xdr:grpSpPr>
      <xdr:pic>
        <xdr:nvPicPr>
          <xdr:cNvPr id="4" name="Picture 1" descr="「東京オリンピック ロゴ」の画像検索結果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6244162" y="1154105"/>
            <a:ext cx="1471086" cy="992548"/>
          </a:xfrm>
          <a:prstGeom prst="rect">
            <a:avLst/>
          </a:prstGeom>
          <a:noFill/>
        </xdr:spPr>
      </xdr:pic>
      <xdr:pic>
        <xdr:nvPicPr>
          <xdr:cNvPr id="5" name="図 4" descr="n180228_gorin_1.jp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5408087" y="832873"/>
            <a:ext cx="967423" cy="1282498"/>
          </a:xfrm>
          <a:prstGeom prst="rect">
            <a:avLst/>
          </a:prstGeom>
        </xdr:spPr>
      </xdr:pic>
      <xdr:pic>
        <xdr:nvPicPr>
          <xdr:cNvPr id="6" name="図 5" descr="1520414489304.jpg"/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>
          <a:xfrm>
            <a:off x="7598801" y="792398"/>
            <a:ext cx="973667" cy="1312626"/>
          </a:xfrm>
          <a:prstGeom prst="rect">
            <a:avLst/>
          </a:prstGeom>
        </xdr:spPr>
      </xdr:pic>
    </xdr:grpSp>
    <xdr:clientData/>
  </xdr:twoCellAnchor>
  <xdr:oneCellAnchor>
    <xdr:from>
      <xdr:col>26</xdr:col>
      <xdr:colOff>10581</xdr:colOff>
      <xdr:row>2</xdr:row>
      <xdr:rowOff>12095</xdr:rowOff>
    </xdr:from>
    <xdr:ext cx="1266116" cy="559192"/>
    <xdr:sp macro="" textlink="">
      <xdr:nvSpPr>
        <xdr:cNvPr id="7" name="テキスト ボックス 6"/>
        <xdr:cNvSpPr txBox="1"/>
      </xdr:nvSpPr>
      <xdr:spPr>
        <a:xfrm rot="20326580">
          <a:off x="5058831" y="610809"/>
          <a:ext cx="1266116" cy="559192"/>
        </a:xfrm>
        <a:prstGeom prst="rect">
          <a:avLst/>
        </a:prstGeom>
        <a:solidFill>
          <a:srgbClr val="CCFFFF">
            <a:alpha val="35000"/>
          </a:srgbClr>
        </a:solidFill>
        <a:ln w="63500" cmpd="dbl">
          <a:solidFill>
            <a:srgbClr val="000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ctr" anchorCtr="1">
          <a:spAutoFit/>
        </a:bodyPr>
        <a:lstStyle/>
        <a:p>
          <a:pPr algn="ctr"/>
          <a:r>
            <a:rPr kumimoji="1" lang="ja-JP" altLang="en-US" sz="2800" b="1">
              <a:solidFill>
                <a:srgbClr val="0000FF"/>
              </a:solidFill>
            </a:rPr>
            <a:t>記録用</a:t>
          </a:r>
          <a:endParaRPr kumimoji="1" lang="ja-JP" altLang="en-US" sz="4000" b="1">
            <a:solidFill>
              <a:srgbClr val="0000FF"/>
            </a:solidFill>
          </a:endParaRPr>
        </a:p>
      </xdr:txBody>
    </xdr:sp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273843</xdr:colOff>
      <xdr:row>49</xdr:row>
      <xdr:rowOff>4762</xdr:rowOff>
    </xdr:from>
    <xdr:to>
      <xdr:col>30</xdr:col>
      <xdr:colOff>0</xdr:colOff>
      <xdr:row>79</xdr:row>
      <xdr:rowOff>0</xdr:rowOff>
    </xdr:to>
    <xdr:cxnSp macro="">
      <xdr:nvCxnSpPr>
        <xdr:cNvPr id="2" name="直線コネクタ 1"/>
        <xdr:cNvCxnSpPr/>
      </xdr:nvCxnSpPr>
      <xdr:spPr>
        <a:xfrm>
          <a:off x="1159668" y="13339762"/>
          <a:ext cx="4421982" cy="4567238"/>
        </a:xfrm>
        <a:prstGeom prst="line">
          <a:avLst/>
        </a:prstGeom>
        <a:ln w="15875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10585</xdr:colOff>
      <xdr:row>3</xdr:row>
      <xdr:rowOff>253994</xdr:rowOff>
    </xdr:from>
    <xdr:to>
      <xdr:col>38</xdr:col>
      <xdr:colOff>571470</xdr:colOff>
      <xdr:row>8</xdr:row>
      <xdr:rowOff>135814</xdr:rowOff>
    </xdr:to>
    <xdr:grpSp>
      <xdr:nvGrpSpPr>
        <xdr:cNvPr id="3" name="グループ化 2"/>
        <xdr:cNvGrpSpPr/>
      </xdr:nvGrpSpPr>
      <xdr:grpSpPr>
        <a:xfrm>
          <a:off x="5956906" y="1233708"/>
          <a:ext cx="3078207" cy="1296963"/>
          <a:chOff x="5408087" y="792398"/>
          <a:chExt cx="3164381" cy="1354255"/>
        </a:xfrm>
      </xdr:grpSpPr>
      <xdr:pic>
        <xdr:nvPicPr>
          <xdr:cNvPr id="4" name="Picture 1" descr="「東京オリンピック ロゴ」の画像検索結果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6244162" y="1154105"/>
            <a:ext cx="1471086" cy="992548"/>
          </a:xfrm>
          <a:prstGeom prst="rect">
            <a:avLst/>
          </a:prstGeom>
          <a:noFill/>
        </xdr:spPr>
      </xdr:pic>
      <xdr:pic>
        <xdr:nvPicPr>
          <xdr:cNvPr id="5" name="図 4" descr="n180228_gorin_1.jp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5408087" y="832873"/>
            <a:ext cx="967423" cy="1282498"/>
          </a:xfrm>
          <a:prstGeom prst="rect">
            <a:avLst/>
          </a:prstGeom>
        </xdr:spPr>
      </xdr:pic>
      <xdr:pic>
        <xdr:nvPicPr>
          <xdr:cNvPr id="6" name="図 5" descr="1520414489304.jpg"/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>
          <a:xfrm>
            <a:off x="7598801" y="792398"/>
            <a:ext cx="973667" cy="1312626"/>
          </a:xfrm>
          <a:prstGeom prst="rect">
            <a:avLst/>
          </a:prstGeom>
        </xdr:spPr>
      </xdr:pic>
    </xdr:grpSp>
    <xdr:clientData/>
  </xdr:twoCellAnchor>
  <xdr:oneCellAnchor>
    <xdr:from>
      <xdr:col>26</xdr:col>
      <xdr:colOff>10581</xdr:colOff>
      <xdr:row>2</xdr:row>
      <xdr:rowOff>161774</xdr:rowOff>
    </xdr:from>
    <xdr:ext cx="1266116" cy="559192"/>
    <xdr:sp macro="" textlink="">
      <xdr:nvSpPr>
        <xdr:cNvPr id="7" name="テキスト ボックス 6"/>
        <xdr:cNvSpPr txBox="1"/>
      </xdr:nvSpPr>
      <xdr:spPr>
        <a:xfrm rot="20326580">
          <a:off x="5058831" y="760488"/>
          <a:ext cx="1266116" cy="559192"/>
        </a:xfrm>
        <a:prstGeom prst="rect">
          <a:avLst/>
        </a:prstGeom>
        <a:solidFill>
          <a:srgbClr val="CCFFFF">
            <a:alpha val="35000"/>
          </a:srgbClr>
        </a:solidFill>
        <a:ln w="63500" cmpd="dbl">
          <a:solidFill>
            <a:srgbClr val="000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ctr" anchorCtr="1">
          <a:spAutoFit/>
        </a:bodyPr>
        <a:lstStyle/>
        <a:p>
          <a:pPr algn="ctr"/>
          <a:r>
            <a:rPr kumimoji="1" lang="ja-JP" altLang="en-US" sz="2800" b="1">
              <a:solidFill>
                <a:srgbClr val="0000FF"/>
              </a:solidFill>
            </a:rPr>
            <a:t>記録用</a:t>
          </a:r>
          <a:endParaRPr kumimoji="1" lang="ja-JP" altLang="en-US" sz="4000" b="1">
            <a:solidFill>
              <a:srgbClr val="0000FF"/>
            </a:solidFill>
          </a:endParaRPr>
        </a:p>
      </xdr:txBody>
    </xdr:sp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42</xdr:row>
      <xdr:rowOff>9525</xdr:rowOff>
    </xdr:from>
    <xdr:to>
      <xdr:col>25</xdr:col>
      <xdr:colOff>0</xdr:colOff>
      <xdr:row>65</xdr:row>
      <xdr:rowOff>219075</xdr:rowOff>
    </xdr:to>
    <xdr:cxnSp macro="">
      <xdr:nvCxnSpPr>
        <xdr:cNvPr id="2" name="直線コネクタ 1"/>
        <xdr:cNvCxnSpPr/>
      </xdr:nvCxnSpPr>
      <xdr:spPr>
        <a:xfrm>
          <a:off x="1181100" y="10401300"/>
          <a:ext cx="3543300" cy="363855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15</xdr:col>
      <xdr:colOff>74083</xdr:colOff>
      <xdr:row>29</xdr:row>
      <xdr:rowOff>253725</xdr:rowOff>
    </xdr:from>
    <xdr:ext cx="748923" cy="275717"/>
    <xdr:sp macro="" textlink="">
      <xdr:nvSpPr>
        <xdr:cNvPr id="3" name="テキスト ボックス 2"/>
        <xdr:cNvSpPr txBox="1"/>
      </xdr:nvSpPr>
      <xdr:spPr>
        <a:xfrm>
          <a:off x="3026833" y="7788000"/>
          <a:ext cx="748923" cy="275717"/>
        </a:xfrm>
        <a:prstGeom prst="rect">
          <a:avLst/>
        </a:prstGeom>
        <a:solidFill>
          <a:schemeClr val="tx2">
            <a:lumMod val="5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ctr" anchorCtr="1">
          <a:spAutoFit/>
        </a:bodyPr>
        <a:lstStyle/>
        <a:p>
          <a:r>
            <a:rPr kumimoji="1" lang="ja-JP" altLang="en-US" sz="1100" b="1">
              <a:solidFill>
                <a:schemeClr val="bg1"/>
              </a:solidFill>
            </a:rPr>
            <a:t>交流試合</a:t>
          </a:r>
        </a:p>
      </xdr:txBody>
    </xdr:sp>
    <xdr:clientData/>
  </xdr:oneCellAnchor>
  <xdr:oneCellAnchor>
    <xdr:from>
      <xdr:col>15</xdr:col>
      <xdr:colOff>74083</xdr:colOff>
      <xdr:row>32</xdr:row>
      <xdr:rowOff>253725</xdr:rowOff>
    </xdr:from>
    <xdr:ext cx="748923" cy="275717"/>
    <xdr:sp macro="" textlink="">
      <xdr:nvSpPr>
        <xdr:cNvPr id="4" name="テキスト ボックス 3"/>
        <xdr:cNvSpPr txBox="1"/>
      </xdr:nvSpPr>
      <xdr:spPr>
        <a:xfrm>
          <a:off x="3026833" y="8588100"/>
          <a:ext cx="748923" cy="275717"/>
        </a:xfrm>
        <a:prstGeom prst="rect">
          <a:avLst/>
        </a:prstGeom>
        <a:solidFill>
          <a:schemeClr val="tx2">
            <a:lumMod val="5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ctr" anchorCtr="1">
          <a:spAutoFit/>
        </a:bodyPr>
        <a:lstStyle/>
        <a:p>
          <a:r>
            <a:rPr kumimoji="1" lang="ja-JP" altLang="en-US" sz="1100" b="1">
              <a:solidFill>
                <a:schemeClr val="bg1"/>
              </a:solidFill>
            </a:rPr>
            <a:t>交流試合</a:t>
          </a:r>
        </a:p>
      </xdr:txBody>
    </xdr:sp>
    <xdr:clientData/>
  </xdr:oneCellAnchor>
  <xdr:twoCellAnchor>
    <xdr:from>
      <xdr:col>28</xdr:col>
      <xdr:colOff>74077</xdr:colOff>
      <xdr:row>3</xdr:row>
      <xdr:rowOff>10585</xdr:rowOff>
    </xdr:from>
    <xdr:to>
      <xdr:col>34</xdr:col>
      <xdr:colOff>169328</xdr:colOff>
      <xdr:row>7</xdr:row>
      <xdr:rowOff>231072</xdr:rowOff>
    </xdr:to>
    <xdr:grpSp>
      <xdr:nvGrpSpPr>
        <xdr:cNvPr id="5" name="グループ化 4"/>
        <xdr:cNvGrpSpPr/>
      </xdr:nvGrpSpPr>
      <xdr:grpSpPr>
        <a:xfrm>
          <a:off x="5761863" y="827014"/>
          <a:ext cx="3075215" cy="1309058"/>
          <a:chOff x="5408087" y="792398"/>
          <a:chExt cx="3164381" cy="1354255"/>
        </a:xfrm>
      </xdr:grpSpPr>
      <xdr:pic>
        <xdr:nvPicPr>
          <xdr:cNvPr id="6" name="Picture 1" descr="「東京オリンピック ロゴ」の画像検索結果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6244162" y="1154105"/>
            <a:ext cx="1471086" cy="992548"/>
          </a:xfrm>
          <a:prstGeom prst="rect">
            <a:avLst/>
          </a:prstGeom>
          <a:noFill/>
        </xdr:spPr>
      </xdr:pic>
      <xdr:pic>
        <xdr:nvPicPr>
          <xdr:cNvPr id="7" name="図 6" descr="n180228_gorin_1.jp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5408087" y="832873"/>
            <a:ext cx="967423" cy="1282498"/>
          </a:xfrm>
          <a:prstGeom prst="rect">
            <a:avLst/>
          </a:prstGeom>
        </xdr:spPr>
      </xdr:pic>
      <xdr:pic>
        <xdr:nvPicPr>
          <xdr:cNvPr id="8" name="図 7" descr="1520414489304.jpg"/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>
          <a:xfrm>
            <a:off x="7598801" y="792398"/>
            <a:ext cx="973667" cy="1312626"/>
          </a:xfrm>
          <a:prstGeom prst="rect">
            <a:avLst/>
          </a:prstGeom>
        </xdr:spPr>
      </xdr:pic>
    </xdr:grpSp>
    <xdr:clientData/>
  </xdr:twoCellAnchor>
  <xdr:oneCellAnchor>
    <xdr:from>
      <xdr:col>25</xdr:col>
      <xdr:colOff>198060</xdr:colOff>
      <xdr:row>1</xdr:row>
      <xdr:rowOff>196546</xdr:rowOff>
    </xdr:from>
    <xdr:ext cx="1266116" cy="559192"/>
    <xdr:sp macro="" textlink="">
      <xdr:nvSpPr>
        <xdr:cNvPr id="9" name="テキスト ボックス 8"/>
        <xdr:cNvSpPr txBox="1"/>
      </xdr:nvSpPr>
      <xdr:spPr>
        <a:xfrm rot="20326580">
          <a:off x="4987774" y="468689"/>
          <a:ext cx="1266116" cy="559192"/>
        </a:xfrm>
        <a:prstGeom prst="rect">
          <a:avLst/>
        </a:prstGeom>
        <a:solidFill>
          <a:srgbClr val="CCFFFF">
            <a:alpha val="35000"/>
          </a:srgbClr>
        </a:solidFill>
        <a:ln w="63500" cmpd="dbl">
          <a:solidFill>
            <a:srgbClr val="000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ctr" anchorCtr="1">
          <a:spAutoFit/>
        </a:bodyPr>
        <a:lstStyle/>
        <a:p>
          <a:pPr algn="ctr"/>
          <a:r>
            <a:rPr kumimoji="1" lang="ja-JP" altLang="en-US" sz="2800" b="1">
              <a:solidFill>
                <a:srgbClr val="0000FF"/>
              </a:solidFill>
            </a:rPr>
            <a:t>記録用</a:t>
          </a:r>
          <a:endParaRPr kumimoji="1" lang="ja-JP" altLang="en-US" sz="4000" b="1">
            <a:solidFill>
              <a:srgbClr val="0000FF"/>
            </a:solidFill>
          </a:endParaRPr>
        </a:p>
      </xdr:txBody>
    </xdr:sp>
    <xdr:clientData/>
  </xdr:oneCellAnchor>
  <xdr:oneCellAnchor>
    <xdr:from>
      <xdr:col>14</xdr:col>
      <xdr:colOff>237370</xdr:colOff>
      <xdr:row>29</xdr:row>
      <xdr:rowOff>212048</xdr:rowOff>
    </xdr:from>
    <xdr:ext cx="1008738" cy="359073"/>
    <xdr:sp macro="" textlink="">
      <xdr:nvSpPr>
        <xdr:cNvPr id="10" name="テキスト ボックス 9"/>
        <xdr:cNvSpPr txBox="1"/>
      </xdr:nvSpPr>
      <xdr:spPr>
        <a:xfrm>
          <a:off x="2931584" y="7614334"/>
          <a:ext cx="1008738" cy="359073"/>
        </a:xfrm>
        <a:prstGeom prst="rect">
          <a:avLst/>
        </a:prstGeom>
        <a:solidFill>
          <a:schemeClr val="tx2">
            <a:lumMod val="5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ctr" anchorCtr="1">
          <a:spAutoFit/>
        </a:bodyPr>
        <a:lstStyle/>
        <a:p>
          <a:r>
            <a:rPr kumimoji="1" lang="ja-JP" altLang="en-US" sz="1600" b="1">
              <a:solidFill>
                <a:schemeClr val="bg1"/>
              </a:solidFill>
            </a:rPr>
            <a:t>交流試合</a:t>
          </a:r>
        </a:p>
      </xdr:txBody>
    </xdr:sp>
    <xdr:clientData/>
  </xdr:oneCellAnchor>
  <xdr:oneCellAnchor>
    <xdr:from>
      <xdr:col>14</xdr:col>
      <xdr:colOff>237370</xdr:colOff>
      <xdr:row>32</xdr:row>
      <xdr:rowOff>212048</xdr:rowOff>
    </xdr:from>
    <xdr:ext cx="1008738" cy="359073"/>
    <xdr:sp macro="" textlink="">
      <xdr:nvSpPr>
        <xdr:cNvPr id="11" name="テキスト ボックス 10"/>
        <xdr:cNvSpPr txBox="1"/>
      </xdr:nvSpPr>
      <xdr:spPr>
        <a:xfrm>
          <a:off x="2931584" y="8430762"/>
          <a:ext cx="1008738" cy="359073"/>
        </a:xfrm>
        <a:prstGeom prst="rect">
          <a:avLst/>
        </a:prstGeom>
        <a:solidFill>
          <a:schemeClr val="tx2">
            <a:lumMod val="5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ctr" anchorCtr="1">
          <a:spAutoFit/>
        </a:bodyPr>
        <a:lstStyle/>
        <a:p>
          <a:r>
            <a:rPr kumimoji="1" lang="ja-JP" altLang="en-US" sz="1600" b="1">
              <a:solidFill>
                <a:schemeClr val="bg1"/>
              </a:solidFill>
            </a:rPr>
            <a:t>交流試合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393700</xdr:colOff>
      <xdr:row>5</xdr:row>
      <xdr:rowOff>25400</xdr:rowOff>
    </xdr:from>
    <xdr:to>
      <xdr:col>9</xdr:col>
      <xdr:colOff>317500</xdr:colOff>
      <xdr:row>40</xdr:row>
      <xdr:rowOff>177800</xdr:rowOff>
    </xdr:to>
    <xdr:sp macro="" textlink="">
      <xdr:nvSpPr>
        <xdr:cNvPr id="2" name="正方形/長方形 1"/>
        <xdr:cNvSpPr/>
      </xdr:nvSpPr>
      <xdr:spPr>
        <a:xfrm>
          <a:off x="812800" y="1263650"/>
          <a:ext cx="5181600" cy="6819900"/>
        </a:xfrm>
        <a:prstGeom prst="rect">
          <a:avLst/>
        </a:prstGeom>
        <a:noFill/>
        <a:ln w="381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oneCellAnchor>
    <xdr:from>
      <xdr:col>4</xdr:col>
      <xdr:colOff>523089</xdr:colOff>
      <xdr:row>43</xdr:row>
      <xdr:rowOff>85839</xdr:rowOff>
    </xdr:from>
    <xdr:ext cx="969946" cy="488852"/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2913864" y="8544039"/>
          <a:ext cx="969946" cy="4888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36576" tIns="27432" rIns="36576" bIns="27432" anchor="ctr" upright="1">
          <a:spAutoFit/>
        </a:bodyPr>
        <a:lstStyle/>
        <a:p>
          <a:pPr algn="ctr" rtl="0">
            <a:defRPr sz="1000"/>
          </a:pPr>
          <a:r>
            <a:rPr lang="ja-JP" altLang="en-US" sz="2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ロビー</a:t>
          </a:r>
        </a:p>
      </xdr:txBody>
    </xdr:sp>
    <xdr:clientData/>
  </xdr:oneCellAnchor>
  <xdr:oneCellAnchor>
    <xdr:from>
      <xdr:col>4</xdr:col>
      <xdr:colOff>254615</xdr:colOff>
      <xdr:row>3</xdr:row>
      <xdr:rowOff>347240</xdr:rowOff>
    </xdr:from>
    <xdr:ext cx="1579920" cy="455509"/>
    <xdr:sp macro="" textlink="">
      <xdr:nvSpPr>
        <xdr:cNvPr id="4" name="Text Box 6"/>
        <xdr:cNvSpPr txBox="1">
          <a:spLocks noChangeArrowheads="1"/>
        </xdr:cNvSpPr>
      </xdr:nvSpPr>
      <xdr:spPr bwMode="auto">
        <a:xfrm>
          <a:off x="2645390" y="1042565"/>
          <a:ext cx="1579920" cy="455509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wrap="none" lIns="36576" tIns="27432" rIns="36576" bIns="27432" anchor="ctr" upright="1">
          <a:spAutoFit/>
        </a:bodyPr>
        <a:lstStyle/>
        <a:p>
          <a:pPr algn="ctr" rtl="0">
            <a:defRPr sz="1000"/>
          </a:pPr>
          <a:r>
            <a:rPr lang="ja-JP" altLang="en-US" sz="1600" b="0" i="0" u="none" strike="noStrike" baseline="0">
              <a:solidFill>
                <a:srgbClr val="000000"/>
              </a:solidFill>
              <a:latin typeface="AR P新藝体E"/>
              <a:ea typeface="AR P新藝体E"/>
            </a:rPr>
            <a:t>メイン アリーナ</a:t>
          </a:r>
        </a:p>
      </xdr:txBody>
    </xdr:sp>
    <xdr:clientData/>
  </xdr:oneCellAnchor>
  <xdr:oneCellAnchor>
    <xdr:from>
      <xdr:col>9</xdr:col>
      <xdr:colOff>421997</xdr:colOff>
      <xdr:row>20</xdr:row>
      <xdr:rowOff>37446</xdr:rowOff>
    </xdr:from>
    <xdr:ext cx="451406" cy="1118255"/>
    <xdr:sp macro="" textlink="">
      <xdr:nvSpPr>
        <xdr:cNvPr id="5" name="テキスト ボックス 4"/>
        <xdr:cNvSpPr txBox="1"/>
      </xdr:nvSpPr>
      <xdr:spPr>
        <a:xfrm>
          <a:off x="6098897" y="4133196"/>
          <a:ext cx="451406" cy="1118255"/>
        </a:xfrm>
        <a:prstGeom prst="rect">
          <a:avLst/>
        </a:prstGeom>
        <a:solidFill>
          <a:schemeClr val="lt1"/>
        </a:solidFill>
        <a:ln w="19050" cmpd="dbl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270" wrap="none" rtlCol="0" anchor="ctr" anchorCtr="1">
          <a:spAutoFit/>
        </a:bodyPr>
        <a:lstStyle/>
        <a:p>
          <a:r>
            <a:rPr kumimoji="1" lang="ja-JP" altLang="en-US" sz="1600"/>
            <a:t>大会役員室</a:t>
          </a:r>
        </a:p>
      </xdr:txBody>
    </xdr:sp>
    <xdr:clientData/>
  </xdr:oneCellAnchor>
  <xdr:oneCellAnchor>
    <xdr:from>
      <xdr:col>8</xdr:col>
      <xdr:colOff>448471</xdr:colOff>
      <xdr:row>21</xdr:row>
      <xdr:rowOff>16014</xdr:rowOff>
    </xdr:from>
    <xdr:ext cx="451406" cy="707886"/>
    <xdr:sp macro="" textlink="">
      <xdr:nvSpPr>
        <xdr:cNvPr id="6" name="テキスト ボックス 5"/>
        <xdr:cNvSpPr txBox="1"/>
      </xdr:nvSpPr>
      <xdr:spPr>
        <a:xfrm>
          <a:off x="5468146" y="4302264"/>
          <a:ext cx="451406" cy="707886"/>
        </a:xfrm>
        <a:prstGeom prst="rect">
          <a:avLst/>
        </a:prstGeom>
        <a:solidFill>
          <a:schemeClr val="lt1"/>
        </a:solidFill>
        <a:ln w="9525" cmpd="dbl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270" wrap="none" rtlCol="0" anchor="ctr" anchorCtr="1">
          <a:spAutoFit/>
        </a:bodyPr>
        <a:lstStyle/>
        <a:p>
          <a:r>
            <a:rPr kumimoji="1" lang="ja-JP" altLang="en-US" sz="1600"/>
            <a:t>記録席</a:t>
          </a:r>
        </a:p>
      </xdr:txBody>
    </xdr:sp>
    <xdr:clientData/>
  </xdr:oneCellAnchor>
  <xdr:oneCellAnchor>
    <xdr:from>
      <xdr:col>4</xdr:col>
      <xdr:colOff>393700</xdr:colOff>
      <xdr:row>40</xdr:row>
      <xdr:rowOff>12700</xdr:rowOff>
    </xdr:from>
    <xdr:ext cx="1003300" cy="325730"/>
    <xdr:sp macro="" textlink="">
      <xdr:nvSpPr>
        <xdr:cNvPr id="7" name="テキスト ボックス 6"/>
        <xdr:cNvSpPr txBox="1"/>
      </xdr:nvSpPr>
      <xdr:spPr>
        <a:xfrm>
          <a:off x="2784475" y="7918450"/>
          <a:ext cx="1003300" cy="325730"/>
        </a:xfrm>
        <a:prstGeom prst="rect">
          <a:avLst/>
        </a:prstGeom>
        <a:solidFill>
          <a:schemeClr val="tx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1">
          <a:noAutofit/>
        </a:bodyPr>
        <a:lstStyle/>
        <a:p>
          <a:r>
            <a:rPr kumimoji="1" lang="ja-JP" altLang="en-US" sz="1400">
              <a:solidFill>
                <a:schemeClr val="bg1"/>
              </a:solidFill>
            </a:rPr>
            <a:t>出入口</a:t>
          </a:r>
        </a:p>
      </xdr:txBody>
    </xdr:sp>
    <xdr:clientData/>
  </xdr:oneCellAnchor>
  <xdr:oneCellAnchor>
    <xdr:from>
      <xdr:col>9</xdr:col>
      <xdr:colOff>189651</xdr:colOff>
      <xdr:row>6</xdr:row>
      <xdr:rowOff>37106</xdr:rowOff>
    </xdr:from>
    <xdr:ext cx="242374" cy="530915"/>
    <xdr:sp macro="" textlink="">
      <xdr:nvSpPr>
        <xdr:cNvPr id="8" name="テキスト ボックス 7"/>
        <xdr:cNvSpPr txBox="1"/>
      </xdr:nvSpPr>
      <xdr:spPr>
        <a:xfrm rot="16200000">
          <a:off x="5722280" y="1610127"/>
          <a:ext cx="530915" cy="242374"/>
        </a:xfrm>
        <a:prstGeom prst="rect">
          <a:avLst/>
        </a:prstGeom>
        <a:solidFill>
          <a:schemeClr val="tx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ctr" anchorCtr="1">
          <a:spAutoFit/>
        </a:bodyPr>
        <a:lstStyle/>
        <a:p>
          <a:r>
            <a:rPr kumimoji="1" lang="ja-JP" altLang="en-US" sz="900">
              <a:solidFill>
                <a:schemeClr val="bg1"/>
              </a:solidFill>
            </a:rPr>
            <a:t>出入口</a:t>
          </a:r>
        </a:p>
      </xdr:txBody>
    </xdr:sp>
    <xdr:clientData/>
  </xdr:oneCellAnchor>
  <xdr:oneCellAnchor>
    <xdr:from>
      <xdr:col>9</xdr:col>
      <xdr:colOff>194472</xdr:colOff>
      <xdr:row>37</xdr:row>
      <xdr:rowOff>13071</xdr:rowOff>
    </xdr:from>
    <xdr:ext cx="242374" cy="530915"/>
    <xdr:sp macro="" textlink="">
      <xdr:nvSpPr>
        <xdr:cNvPr id="9" name="テキスト ボックス 8"/>
        <xdr:cNvSpPr txBox="1"/>
      </xdr:nvSpPr>
      <xdr:spPr>
        <a:xfrm rot="16200000">
          <a:off x="5727101" y="7491592"/>
          <a:ext cx="530915" cy="242374"/>
        </a:xfrm>
        <a:prstGeom prst="rect">
          <a:avLst/>
        </a:prstGeom>
        <a:solidFill>
          <a:schemeClr val="tx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ctr" anchorCtr="1">
          <a:spAutoFit/>
        </a:bodyPr>
        <a:lstStyle/>
        <a:p>
          <a:r>
            <a:rPr kumimoji="1" lang="ja-JP" altLang="en-US" sz="900">
              <a:solidFill>
                <a:schemeClr val="bg1"/>
              </a:solidFill>
            </a:rPr>
            <a:t>出入口</a:t>
          </a:r>
        </a:p>
      </xdr:txBody>
    </xdr:sp>
    <xdr:clientData/>
  </xdr:oneCellAnchor>
  <xdr:oneCellAnchor>
    <xdr:from>
      <xdr:col>9</xdr:col>
      <xdr:colOff>181772</xdr:colOff>
      <xdr:row>15</xdr:row>
      <xdr:rowOff>114671</xdr:rowOff>
    </xdr:from>
    <xdr:ext cx="242374" cy="530915"/>
    <xdr:sp macro="" textlink="">
      <xdr:nvSpPr>
        <xdr:cNvPr id="10" name="テキスト ボックス 9"/>
        <xdr:cNvSpPr txBox="1"/>
      </xdr:nvSpPr>
      <xdr:spPr>
        <a:xfrm rot="16200000">
          <a:off x="5714401" y="3402192"/>
          <a:ext cx="530915" cy="242374"/>
        </a:xfrm>
        <a:prstGeom prst="rect">
          <a:avLst/>
        </a:prstGeom>
        <a:solidFill>
          <a:schemeClr val="tx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ctr" anchorCtr="1">
          <a:spAutoFit/>
        </a:bodyPr>
        <a:lstStyle/>
        <a:p>
          <a:r>
            <a:rPr kumimoji="1" lang="ja-JP" altLang="en-US" sz="900">
              <a:solidFill>
                <a:schemeClr val="bg1"/>
              </a:solidFill>
            </a:rPr>
            <a:t>出入口</a:t>
          </a:r>
        </a:p>
      </xdr:txBody>
    </xdr:sp>
    <xdr:clientData/>
  </xdr:oneCellAnchor>
  <xdr:oneCellAnchor>
    <xdr:from>
      <xdr:col>9</xdr:col>
      <xdr:colOff>181772</xdr:colOff>
      <xdr:row>27</xdr:row>
      <xdr:rowOff>127371</xdr:rowOff>
    </xdr:from>
    <xdr:ext cx="242374" cy="530915"/>
    <xdr:sp macro="" textlink="">
      <xdr:nvSpPr>
        <xdr:cNvPr id="11" name="テキスト ボックス 10"/>
        <xdr:cNvSpPr txBox="1"/>
      </xdr:nvSpPr>
      <xdr:spPr>
        <a:xfrm rot="16200000">
          <a:off x="5714401" y="5700892"/>
          <a:ext cx="530915" cy="242374"/>
        </a:xfrm>
        <a:prstGeom prst="rect">
          <a:avLst/>
        </a:prstGeom>
        <a:solidFill>
          <a:schemeClr val="tx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ctr" anchorCtr="1">
          <a:spAutoFit/>
        </a:bodyPr>
        <a:lstStyle/>
        <a:p>
          <a:r>
            <a:rPr kumimoji="1" lang="ja-JP" altLang="en-US" sz="900">
              <a:solidFill>
                <a:schemeClr val="bg1"/>
              </a:solidFill>
            </a:rPr>
            <a:t>出入口</a:t>
          </a:r>
          <a:endParaRPr kumimoji="1" lang="ja-JP" altLang="en-US" sz="1100">
            <a:solidFill>
              <a:schemeClr val="bg1"/>
            </a:solidFill>
          </a:endParaRPr>
        </a:p>
      </xdr:txBody>
    </xdr:sp>
    <xdr:clientData/>
  </xdr:oneCellAnchor>
  <xdr:oneCellAnchor>
    <xdr:from>
      <xdr:col>1</xdr:col>
      <xdr:colOff>283372</xdr:colOff>
      <xdr:row>6</xdr:row>
      <xdr:rowOff>25771</xdr:rowOff>
    </xdr:from>
    <xdr:ext cx="242374" cy="530915"/>
    <xdr:sp macro="" textlink="">
      <xdr:nvSpPr>
        <xdr:cNvPr id="12" name="テキスト ボックス 11"/>
        <xdr:cNvSpPr txBox="1"/>
      </xdr:nvSpPr>
      <xdr:spPr>
        <a:xfrm rot="16200000">
          <a:off x="558201" y="1598792"/>
          <a:ext cx="530915" cy="242374"/>
        </a:xfrm>
        <a:prstGeom prst="rect">
          <a:avLst/>
        </a:prstGeom>
        <a:solidFill>
          <a:schemeClr val="tx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ctr" anchorCtr="1">
          <a:spAutoFit/>
        </a:bodyPr>
        <a:lstStyle/>
        <a:p>
          <a:r>
            <a:rPr kumimoji="1" lang="ja-JP" altLang="en-US" sz="900">
              <a:solidFill>
                <a:schemeClr val="bg1"/>
              </a:solidFill>
            </a:rPr>
            <a:t>出入口</a:t>
          </a:r>
        </a:p>
      </xdr:txBody>
    </xdr:sp>
    <xdr:clientData/>
  </xdr:oneCellAnchor>
  <xdr:oneCellAnchor>
    <xdr:from>
      <xdr:col>1</xdr:col>
      <xdr:colOff>254001</xdr:colOff>
      <xdr:row>36</xdr:row>
      <xdr:rowOff>165099</xdr:rowOff>
    </xdr:from>
    <xdr:ext cx="266700" cy="607859"/>
    <xdr:sp macro="" textlink="">
      <xdr:nvSpPr>
        <xdr:cNvPr id="13" name="テキスト ボックス 12"/>
        <xdr:cNvSpPr txBox="1"/>
      </xdr:nvSpPr>
      <xdr:spPr>
        <a:xfrm rot="16200000">
          <a:off x="502521" y="7479429"/>
          <a:ext cx="607859" cy="266700"/>
        </a:xfrm>
        <a:prstGeom prst="rect">
          <a:avLst/>
        </a:prstGeom>
        <a:solidFill>
          <a:schemeClr val="tx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1">
          <a:noAutofit/>
        </a:bodyPr>
        <a:lstStyle/>
        <a:p>
          <a:r>
            <a:rPr kumimoji="1" lang="ja-JP" altLang="en-US" sz="900">
              <a:solidFill>
                <a:schemeClr val="bg1"/>
              </a:solidFill>
            </a:rPr>
            <a:t>出入口</a:t>
          </a:r>
        </a:p>
      </xdr:txBody>
    </xdr:sp>
    <xdr:clientData/>
  </xdr:oneCellAnchor>
  <xdr:oneCellAnchor>
    <xdr:from>
      <xdr:col>1</xdr:col>
      <xdr:colOff>279400</xdr:colOff>
      <xdr:row>17</xdr:row>
      <xdr:rowOff>114300</xdr:rowOff>
    </xdr:from>
    <xdr:ext cx="242374" cy="530915"/>
    <xdr:sp macro="" textlink="">
      <xdr:nvSpPr>
        <xdr:cNvPr id="14" name="テキスト ボックス 13"/>
        <xdr:cNvSpPr txBox="1"/>
      </xdr:nvSpPr>
      <xdr:spPr>
        <a:xfrm rot="16200000">
          <a:off x="554229" y="3782821"/>
          <a:ext cx="530915" cy="242374"/>
        </a:xfrm>
        <a:prstGeom prst="rect">
          <a:avLst/>
        </a:prstGeom>
        <a:solidFill>
          <a:schemeClr val="tx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ctr" anchorCtr="1">
          <a:spAutoFit/>
        </a:bodyPr>
        <a:lstStyle/>
        <a:p>
          <a:r>
            <a:rPr kumimoji="1" lang="ja-JP" altLang="en-US" sz="900">
              <a:solidFill>
                <a:schemeClr val="bg1"/>
              </a:solidFill>
            </a:rPr>
            <a:t>出入口</a:t>
          </a:r>
        </a:p>
      </xdr:txBody>
    </xdr:sp>
    <xdr:clientData/>
  </xdr:oneCellAnchor>
  <xdr:oneCellAnchor>
    <xdr:from>
      <xdr:col>1</xdr:col>
      <xdr:colOff>266700</xdr:colOff>
      <xdr:row>27</xdr:row>
      <xdr:rowOff>127000</xdr:rowOff>
    </xdr:from>
    <xdr:ext cx="242374" cy="530915"/>
    <xdr:sp macro="" textlink="">
      <xdr:nvSpPr>
        <xdr:cNvPr id="15" name="テキスト ボックス 14"/>
        <xdr:cNvSpPr txBox="1"/>
      </xdr:nvSpPr>
      <xdr:spPr>
        <a:xfrm rot="16200000">
          <a:off x="541529" y="5700521"/>
          <a:ext cx="530915" cy="242374"/>
        </a:xfrm>
        <a:prstGeom prst="rect">
          <a:avLst/>
        </a:prstGeom>
        <a:solidFill>
          <a:schemeClr val="tx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ctr" anchorCtr="1">
          <a:spAutoFit/>
        </a:bodyPr>
        <a:lstStyle/>
        <a:p>
          <a:r>
            <a:rPr kumimoji="1" lang="ja-JP" altLang="en-US" sz="900">
              <a:solidFill>
                <a:schemeClr val="bg1"/>
              </a:solidFill>
            </a:rPr>
            <a:t>出入口</a:t>
          </a:r>
        </a:p>
      </xdr:txBody>
    </xdr:sp>
    <xdr:clientData/>
  </xdr:oneCellAnchor>
  <xdr:twoCellAnchor>
    <xdr:from>
      <xdr:col>4</xdr:col>
      <xdr:colOff>622300</xdr:colOff>
      <xdr:row>7</xdr:row>
      <xdr:rowOff>139700</xdr:rowOff>
    </xdr:from>
    <xdr:to>
      <xdr:col>6</xdr:col>
      <xdr:colOff>38100</xdr:colOff>
      <xdr:row>38</xdr:row>
      <xdr:rowOff>101600</xdr:rowOff>
    </xdr:to>
    <xdr:sp macro="" textlink="">
      <xdr:nvSpPr>
        <xdr:cNvPr id="16" name="テキスト ボックス 15"/>
        <xdr:cNvSpPr txBox="1"/>
      </xdr:nvSpPr>
      <xdr:spPr>
        <a:xfrm>
          <a:off x="3013075" y="1758950"/>
          <a:ext cx="730250" cy="5867400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 w="9525" cmpd="sng">
          <a:solidFill>
            <a:schemeClr val="tx1">
              <a:lumMod val="85000"/>
              <a:lumOff val="1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wordArtVertRtl" wrap="square" rtlCol="0" anchor="ctr" anchorCtr="1"/>
        <a:lstStyle/>
        <a:p>
          <a:r>
            <a:rPr kumimoji="1" lang="ja-JP" altLang="en-US" sz="2000">
              <a:solidFill>
                <a:schemeClr val="bg1"/>
              </a:solidFill>
              <a:latin typeface="AR P新藝体E" pitchFamily="50" charset="-128"/>
              <a:ea typeface="AR P新藝体E" pitchFamily="50" charset="-128"/>
            </a:rPr>
            <a:t>エリア内での観戦は禁止</a:t>
          </a:r>
        </a:p>
      </xdr:txBody>
    </xdr:sp>
    <xdr:clientData/>
  </xdr:twoCellAnchor>
  <xdr:oneCellAnchor>
    <xdr:from>
      <xdr:col>10</xdr:col>
      <xdr:colOff>351487</xdr:colOff>
      <xdr:row>45</xdr:row>
      <xdr:rowOff>93014</xdr:rowOff>
    </xdr:from>
    <xdr:ext cx="325730" cy="1875485"/>
    <xdr:sp macro="" textlink="">
      <xdr:nvSpPr>
        <xdr:cNvPr id="17" name="テキスト ボックス 16"/>
        <xdr:cNvSpPr txBox="1"/>
      </xdr:nvSpPr>
      <xdr:spPr>
        <a:xfrm rot="16200000">
          <a:off x="5910734" y="9668992"/>
          <a:ext cx="1875485" cy="325730"/>
        </a:xfrm>
        <a:prstGeom prst="rect">
          <a:avLst/>
        </a:prstGeom>
        <a:solidFill>
          <a:schemeClr val="tx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1">
          <a:noAutofit/>
        </a:bodyPr>
        <a:lstStyle/>
        <a:p>
          <a:r>
            <a:rPr kumimoji="1" lang="ja-JP" altLang="en-US" sz="1400">
              <a:solidFill>
                <a:schemeClr val="bg1"/>
              </a:solidFill>
            </a:rPr>
            <a:t>  出入口</a:t>
          </a:r>
        </a:p>
      </xdr:txBody>
    </xdr:sp>
    <xdr:clientData/>
  </xdr:oneCellAnchor>
  <xdr:twoCellAnchor editAs="oneCell">
    <xdr:from>
      <xdr:col>7</xdr:col>
      <xdr:colOff>165101</xdr:colOff>
      <xdr:row>43</xdr:row>
      <xdr:rowOff>8454</xdr:rowOff>
    </xdr:from>
    <xdr:to>
      <xdr:col>9</xdr:col>
      <xdr:colOff>635000</xdr:colOff>
      <xdr:row>50</xdr:row>
      <xdr:rowOff>146050</xdr:rowOff>
    </xdr:to>
    <xdr:pic>
      <xdr:nvPicPr>
        <xdr:cNvPr id="18" name="Picture 2" descr="「階段 イラスト」の画像検索結果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27551" y="8466654"/>
          <a:ext cx="1784349" cy="1337746"/>
        </a:xfrm>
        <a:prstGeom prst="rect">
          <a:avLst/>
        </a:prstGeom>
        <a:noFill/>
      </xdr:spPr>
    </xdr:pic>
    <xdr:clientData/>
  </xdr:twoCellAnchor>
  <xdr:oneCellAnchor>
    <xdr:from>
      <xdr:col>7</xdr:col>
      <xdr:colOff>76200</xdr:colOff>
      <xdr:row>57</xdr:row>
      <xdr:rowOff>106205</xdr:rowOff>
    </xdr:from>
    <xdr:ext cx="1723549" cy="492443"/>
    <xdr:sp macro="" textlink="">
      <xdr:nvSpPr>
        <xdr:cNvPr id="19" name="テキスト ボックス 18"/>
        <xdr:cNvSpPr txBox="1"/>
      </xdr:nvSpPr>
      <xdr:spPr>
        <a:xfrm>
          <a:off x="4438650" y="10964705"/>
          <a:ext cx="1723549" cy="492443"/>
        </a:xfrm>
        <a:prstGeom prst="rect">
          <a:avLst/>
        </a:prstGeom>
        <a:noFill/>
        <a:ln w="254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ctr" anchorCtr="1">
          <a:spAutoFit/>
        </a:bodyPr>
        <a:lstStyle/>
        <a:p>
          <a:r>
            <a:rPr kumimoji="1" lang="ja-JP" altLang="en-US" sz="2400"/>
            <a:t>管理事務所</a:t>
          </a:r>
        </a:p>
      </xdr:txBody>
    </xdr:sp>
    <xdr:clientData/>
  </xdr:oneCellAnchor>
  <xdr:oneCellAnchor>
    <xdr:from>
      <xdr:col>6</xdr:col>
      <xdr:colOff>279400</xdr:colOff>
      <xdr:row>41</xdr:row>
      <xdr:rowOff>58710</xdr:rowOff>
    </xdr:from>
    <xdr:ext cx="813556" cy="425822"/>
    <xdr:sp macro="" textlink="">
      <xdr:nvSpPr>
        <xdr:cNvPr id="20" name="テキスト ボックス 19"/>
        <xdr:cNvSpPr txBox="1"/>
      </xdr:nvSpPr>
      <xdr:spPr>
        <a:xfrm>
          <a:off x="3984625" y="8154960"/>
          <a:ext cx="813556" cy="425822"/>
        </a:xfrm>
        <a:prstGeom prst="rect">
          <a:avLst/>
        </a:prstGeom>
        <a:noFill/>
        <a:ln w="254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ctr" anchorCtr="1">
          <a:spAutoFit/>
        </a:bodyPr>
        <a:lstStyle/>
        <a:p>
          <a:r>
            <a:rPr kumimoji="1" lang="ja-JP" altLang="en-US" sz="2000"/>
            <a:t>受  付</a:t>
          </a:r>
        </a:p>
      </xdr:txBody>
    </xdr:sp>
    <xdr:clientData/>
  </xdr:oneCellAnchor>
  <xdr:twoCellAnchor>
    <xdr:from>
      <xdr:col>0</xdr:col>
      <xdr:colOff>393700</xdr:colOff>
      <xdr:row>47</xdr:row>
      <xdr:rowOff>101600</xdr:rowOff>
    </xdr:from>
    <xdr:to>
      <xdr:col>6</xdr:col>
      <xdr:colOff>12700</xdr:colOff>
      <xdr:row>60</xdr:row>
      <xdr:rowOff>63500</xdr:rowOff>
    </xdr:to>
    <xdr:sp macro="" textlink="">
      <xdr:nvSpPr>
        <xdr:cNvPr id="21" name="正方形/長方形 20"/>
        <xdr:cNvSpPr/>
      </xdr:nvSpPr>
      <xdr:spPr>
        <a:xfrm>
          <a:off x="393700" y="9245600"/>
          <a:ext cx="3324225" cy="2190750"/>
        </a:xfrm>
        <a:prstGeom prst="rect">
          <a:avLst/>
        </a:prstGeom>
        <a:noFill/>
        <a:ln w="381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2</xdr:col>
      <xdr:colOff>469900</xdr:colOff>
      <xdr:row>7</xdr:row>
      <xdr:rowOff>88900</xdr:rowOff>
    </xdr:from>
    <xdr:to>
      <xdr:col>4</xdr:col>
      <xdr:colOff>203200</xdr:colOff>
      <xdr:row>38</xdr:row>
      <xdr:rowOff>180975</xdr:rowOff>
    </xdr:to>
    <xdr:grpSp>
      <xdr:nvGrpSpPr>
        <xdr:cNvPr id="22" name="グループ化 21"/>
        <xdr:cNvGrpSpPr/>
      </xdr:nvGrpSpPr>
      <xdr:grpSpPr>
        <a:xfrm>
          <a:off x="1549400" y="1727200"/>
          <a:ext cx="1054100" cy="5997575"/>
          <a:chOff x="1549400" y="1638300"/>
          <a:chExt cx="1054100" cy="5997575"/>
        </a:xfrm>
      </xdr:grpSpPr>
      <xdr:sp macro="" textlink="">
        <xdr:nvSpPr>
          <xdr:cNvPr id="23" name="正方形/長方形 22"/>
          <xdr:cNvSpPr/>
        </xdr:nvSpPr>
        <xdr:spPr>
          <a:xfrm>
            <a:off x="1574800" y="7073900"/>
            <a:ext cx="1016000" cy="561975"/>
          </a:xfrm>
          <a:prstGeom prst="rect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 anchorCtr="1"/>
          <a:lstStyle/>
          <a:p>
            <a:pPr algn="ctr"/>
            <a:r>
              <a:rPr kumimoji="1" lang="ja-JP" altLang="en-US" sz="2400">
                <a:solidFill>
                  <a:sysClr val="windowText" lastClr="000000"/>
                </a:solidFill>
              </a:rPr>
              <a:t>⑯</a:t>
            </a:r>
          </a:p>
        </xdr:txBody>
      </xdr:sp>
      <xdr:sp macro="" textlink="">
        <xdr:nvSpPr>
          <xdr:cNvPr id="24" name="正方形/長方形 23"/>
          <xdr:cNvSpPr/>
        </xdr:nvSpPr>
        <xdr:spPr>
          <a:xfrm>
            <a:off x="1587500" y="4686300"/>
            <a:ext cx="1016000" cy="561975"/>
          </a:xfrm>
          <a:prstGeom prst="rect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 anchorCtr="1"/>
          <a:lstStyle/>
          <a:p>
            <a:pPr algn="ctr"/>
            <a:r>
              <a:rPr kumimoji="1" lang="ja-JP" altLang="en-US" sz="2400">
                <a:solidFill>
                  <a:sysClr val="windowText" lastClr="000000"/>
                </a:solidFill>
              </a:rPr>
              <a:t>⑩</a:t>
            </a:r>
          </a:p>
        </xdr:txBody>
      </xdr:sp>
      <xdr:sp macro="" textlink="">
        <xdr:nvSpPr>
          <xdr:cNvPr id="25" name="正方形/長方形 24"/>
          <xdr:cNvSpPr/>
        </xdr:nvSpPr>
        <xdr:spPr>
          <a:xfrm>
            <a:off x="1587500" y="3911600"/>
            <a:ext cx="1016000" cy="561975"/>
          </a:xfrm>
          <a:prstGeom prst="rect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 anchorCtr="1"/>
          <a:lstStyle/>
          <a:p>
            <a:pPr algn="ctr"/>
            <a:r>
              <a:rPr kumimoji="1" lang="ja-JP" altLang="en-US" sz="2400">
                <a:solidFill>
                  <a:sysClr val="windowText" lastClr="000000"/>
                </a:solidFill>
              </a:rPr>
              <a:t>⑧</a:t>
            </a:r>
          </a:p>
        </xdr:txBody>
      </xdr:sp>
      <xdr:sp macro="" textlink="">
        <xdr:nvSpPr>
          <xdr:cNvPr id="26" name="正方形/長方形 25"/>
          <xdr:cNvSpPr/>
        </xdr:nvSpPr>
        <xdr:spPr>
          <a:xfrm>
            <a:off x="1587500" y="3175000"/>
            <a:ext cx="1016000" cy="561975"/>
          </a:xfrm>
          <a:prstGeom prst="rect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 anchorCtr="1"/>
          <a:lstStyle/>
          <a:p>
            <a:pPr algn="ctr"/>
            <a:r>
              <a:rPr kumimoji="1" lang="ja-JP" altLang="en-US" sz="2400">
                <a:solidFill>
                  <a:sysClr val="windowText" lastClr="000000"/>
                </a:solidFill>
              </a:rPr>
              <a:t>⑥</a:t>
            </a:r>
          </a:p>
        </xdr:txBody>
      </xdr:sp>
      <xdr:sp macro="" textlink="">
        <xdr:nvSpPr>
          <xdr:cNvPr id="27" name="正方形/長方形 26"/>
          <xdr:cNvSpPr/>
        </xdr:nvSpPr>
        <xdr:spPr>
          <a:xfrm>
            <a:off x="1562100" y="2413000"/>
            <a:ext cx="1041400" cy="561975"/>
          </a:xfrm>
          <a:prstGeom prst="rect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 anchorCtr="1"/>
          <a:lstStyle/>
          <a:p>
            <a:pPr algn="ctr"/>
            <a:r>
              <a:rPr kumimoji="1" lang="ja-JP" altLang="en-US" sz="2400">
                <a:solidFill>
                  <a:sysClr val="windowText" lastClr="000000"/>
                </a:solidFill>
              </a:rPr>
              <a:t>④</a:t>
            </a:r>
          </a:p>
        </xdr:txBody>
      </xdr:sp>
      <xdr:sp macro="" textlink="">
        <xdr:nvSpPr>
          <xdr:cNvPr id="28" name="正方形/長方形 27"/>
          <xdr:cNvSpPr/>
        </xdr:nvSpPr>
        <xdr:spPr>
          <a:xfrm>
            <a:off x="1562100" y="1638300"/>
            <a:ext cx="1041400" cy="561975"/>
          </a:xfrm>
          <a:prstGeom prst="rect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 anchorCtr="1"/>
          <a:lstStyle/>
          <a:p>
            <a:pPr algn="ctr"/>
            <a:r>
              <a:rPr kumimoji="1" lang="ja-JP" altLang="en-US" sz="2400">
                <a:solidFill>
                  <a:sysClr val="windowText" lastClr="000000"/>
                </a:solidFill>
              </a:rPr>
              <a:t>②</a:t>
            </a:r>
          </a:p>
        </xdr:txBody>
      </xdr:sp>
      <xdr:sp macro="" textlink="">
        <xdr:nvSpPr>
          <xdr:cNvPr id="29" name="正方形/長方形 28"/>
          <xdr:cNvSpPr/>
        </xdr:nvSpPr>
        <xdr:spPr>
          <a:xfrm>
            <a:off x="1562100" y="5461000"/>
            <a:ext cx="1016000" cy="561975"/>
          </a:xfrm>
          <a:prstGeom prst="rect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 anchorCtr="1"/>
          <a:lstStyle/>
          <a:p>
            <a:pPr algn="ctr"/>
            <a:r>
              <a:rPr kumimoji="1" lang="ja-JP" altLang="en-US" sz="2400">
                <a:solidFill>
                  <a:sysClr val="windowText" lastClr="000000"/>
                </a:solidFill>
              </a:rPr>
              <a:t>⑫</a:t>
            </a:r>
          </a:p>
        </xdr:txBody>
      </xdr:sp>
      <xdr:sp macro="" textlink="">
        <xdr:nvSpPr>
          <xdr:cNvPr id="30" name="正方形/長方形 29"/>
          <xdr:cNvSpPr/>
        </xdr:nvSpPr>
        <xdr:spPr>
          <a:xfrm>
            <a:off x="1549400" y="6223000"/>
            <a:ext cx="1016000" cy="561975"/>
          </a:xfrm>
          <a:prstGeom prst="rect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 anchorCtr="1"/>
          <a:lstStyle/>
          <a:p>
            <a:pPr algn="ctr"/>
            <a:r>
              <a:rPr kumimoji="1" lang="ja-JP" altLang="en-US" sz="2400">
                <a:solidFill>
                  <a:sysClr val="windowText" lastClr="000000"/>
                </a:solidFill>
              </a:rPr>
              <a:t>⑭</a:t>
            </a:r>
          </a:p>
        </xdr:txBody>
      </xdr:sp>
    </xdr:grpSp>
    <xdr:clientData/>
  </xdr:twoCellAnchor>
  <xdr:twoCellAnchor>
    <xdr:from>
      <xdr:col>6</xdr:col>
      <xdr:colOff>469900</xdr:colOff>
      <xdr:row>7</xdr:row>
      <xdr:rowOff>127000</xdr:rowOff>
    </xdr:from>
    <xdr:to>
      <xdr:col>8</xdr:col>
      <xdr:colOff>190500</xdr:colOff>
      <xdr:row>39</xdr:row>
      <xdr:rowOff>3175</xdr:rowOff>
    </xdr:to>
    <xdr:grpSp>
      <xdr:nvGrpSpPr>
        <xdr:cNvPr id="31" name="グループ化 30"/>
        <xdr:cNvGrpSpPr/>
      </xdr:nvGrpSpPr>
      <xdr:grpSpPr>
        <a:xfrm>
          <a:off x="4191000" y="1765300"/>
          <a:ext cx="1041400" cy="5972175"/>
          <a:chOff x="4191000" y="1651000"/>
          <a:chExt cx="1041400" cy="5972175"/>
        </a:xfrm>
      </xdr:grpSpPr>
      <xdr:sp macro="" textlink="">
        <xdr:nvSpPr>
          <xdr:cNvPr id="32" name="正方形/長方形 31"/>
          <xdr:cNvSpPr/>
        </xdr:nvSpPr>
        <xdr:spPr>
          <a:xfrm>
            <a:off x="4191000" y="7061200"/>
            <a:ext cx="1041400" cy="561975"/>
          </a:xfrm>
          <a:prstGeom prst="rect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 anchorCtr="1"/>
          <a:lstStyle/>
          <a:p>
            <a:pPr algn="ctr"/>
            <a:r>
              <a:rPr kumimoji="1" lang="ja-JP" altLang="en-US" sz="2400">
                <a:solidFill>
                  <a:sysClr val="windowText" lastClr="000000"/>
                </a:solidFill>
              </a:rPr>
              <a:t>⑮</a:t>
            </a:r>
          </a:p>
        </xdr:txBody>
      </xdr:sp>
      <xdr:sp macro="" textlink="">
        <xdr:nvSpPr>
          <xdr:cNvPr id="33" name="正方形/長方形 32"/>
          <xdr:cNvSpPr/>
        </xdr:nvSpPr>
        <xdr:spPr>
          <a:xfrm>
            <a:off x="4191000" y="1651000"/>
            <a:ext cx="1016000" cy="561975"/>
          </a:xfrm>
          <a:prstGeom prst="rect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 anchorCtr="1"/>
          <a:lstStyle/>
          <a:p>
            <a:pPr algn="ctr"/>
            <a:r>
              <a:rPr kumimoji="1" lang="ja-JP" altLang="en-US" sz="2400">
                <a:solidFill>
                  <a:sysClr val="windowText" lastClr="000000"/>
                </a:solidFill>
              </a:rPr>
              <a:t>①</a:t>
            </a:r>
          </a:p>
        </xdr:txBody>
      </xdr:sp>
      <xdr:sp macro="" textlink="">
        <xdr:nvSpPr>
          <xdr:cNvPr id="34" name="正方形/長方形 33"/>
          <xdr:cNvSpPr/>
        </xdr:nvSpPr>
        <xdr:spPr>
          <a:xfrm>
            <a:off x="4203700" y="2400300"/>
            <a:ext cx="1016000" cy="561975"/>
          </a:xfrm>
          <a:prstGeom prst="rect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 anchorCtr="1"/>
          <a:lstStyle/>
          <a:p>
            <a:pPr algn="ctr"/>
            <a:r>
              <a:rPr kumimoji="1" lang="ja-JP" altLang="en-US" sz="2400">
                <a:solidFill>
                  <a:sysClr val="windowText" lastClr="000000"/>
                </a:solidFill>
              </a:rPr>
              <a:t>③</a:t>
            </a:r>
          </a:p>
        </xdr:txBody>
      </xdr:sp>
      <xdr:sp macro="" textlink="">
        <xdr:nvSpPr>
          <xdr:cNvPr id="35" name="正方形/長方形 34"/>
          <xdr:cNvSpPr/>
        </xdr:nvSpPr>
        <xdr:spPr>
          <a:xfrm>
            <a:off x="4191000" y="5461000"/>
            <a:ext cx="1041400" cy="561975"/>
          </a:xfrm>
          <a:prstGeom prst="rect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 anchorCtr="1"/>
          <a:lstStyle/>
          <a:p>
            <a:pPr algn="ctr"/>
            <a:r>
              <a:rPr kumimoji="1" lang="ja-JP" altLang="en-US" sz="2400">
                <a:solidFill>
                  <a:sysClr val="windowText" lastClr="000000"/>
                </a:solidFill>
              </a:rPr>
              <a:t>⑪</a:t>
            </a:r>
          </a:p>
        </xdr:txBody>
      </xdr:sp>
      <xdr:sp macro="" textlink="">
        <xdr:nvSpPr>
          <xdr:cNvPr id="36" name="正方形/長方形 35"/>
          <xdr:cNvSpPr/>
        </xdr:nvSpPr>
        <xdr:spPr>
          <a:xfrm>
            <a:off x="4191000" y="4686300"/>
            <a:ext cx="1041400" cy="561975"/>
          </a:xfrm>
          <a:prstGeom prst="rect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 anchorCtr="1"/>
          <a:lstStyle/>
          <a:p>
            <a:pPr algn="ctr"/>
            <a:r>
              <a:rPr kumimoji="1" lang="ja-JP" altLang="en-US" sz="2400">
                <a:solidFill>
                  <a:sysClr val="windowText" lastClr="000000"/>
                </a:solidFill>
              </a:rPr>
              <a:t>⑨</a:t>
            </a:r>
          </a:p>
        </xdr:txBody>
      </xdr:sp>
      <xdr:sp macro="" textlink="">
        <xdr:nvSpPr>
          <xdr:cNvPr id="37" name="正方形/長方形 36"/>
          <xdr:cNvSpPr/>
        </xdr:nvSpPr>
        <xdr:spPr>
          <a:xfrm>
            <a:off x="4191000" y="3924300"/>
            <a:ext cx="1041400" cy="561975"/>
          </a:xfrm>
          <a:prstGeom prst="rect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 anchorCtr="1"/>
          <a:lstStyle/>
          <a:p>
            <a:pPr algn="ctr"/>
            <a:r>
              <a:rPr kumimoji="1" lang="ja-JP" altLang="en-US" sz="2400">
                <a:solidFill>
                  <a:sysClr val="windowText" lastClr="000000"/>
                </a:solidFill>
              </a:rPr>
              <a:t>⑦</a:t>
            </a:r>
          </a:p>
        </xdr:txBody>
      </xdr:sp>
      <xdr:sp macro="" textlink="">
        <xdr:nvSpPr>
          <xdr:cNvPr id="38" name="正方形/長方形 37"/>
          <xdr:cNvSpPr/>
        </xdr:nvSpPr>
        <xdr:spPr>
          <a:xfrm>
            <a:off x="4191000" y="3175000"/>
            <a:ext cx="1041400" cy="561975"/>
          </a:xfrm>
          <a:prstGeom prst="rect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 anchorCtr="1"/>
          <a:lstStyle/>
          <a:p>
            <a:pPr algn="ctr"/>
            <a:r>
              <a:rPr kumimoji="1" lang="ja-JP" altLang="en-US" sz="2400">
                <a:solidFill>
                  <a:sysClr val="windowText" lastClr="000000"/>
                </a:solidFill>
              </a:rPr>
              <a:t>⑤</a:t>
            </a:r>
          </a:p>
        </xdr:txBody>
      </xdr:sp>
      <xdr:sp macro="" textlink="">
        <xdr:nvSpPr>
          <xdr:cNvPr id="39" name="正方形/長方形 38"/>
          <xdr:cNvSpPr/>
        </xdr:nvSpPr>
        <xdr:spPr>
          <a:xfrm>
            <a:off x="4203700" y="6223000"/>
            <a:ext cx="1016000" cy="561975"/>
          </a:xfrm>
          <a:prstGeom prst="rect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 anchorCtr="1"/>
          <a:lstStyle/>
          <a:p>
            <a:pPr algn="ctr"/>
            <a:r>
              <a:rPr kumimoji="1" lang="ja-JP" altLang="en-US" sz="2400">
                <a:solidFill>
                  <a:sysClr val="windowText" lastClr="000000"/>
                </a:solidFill>
              </a:rPr>
              <a:t>⑬</a:t>
            </a:r>
          </a:p>
        </xdr:txBody>
      </xdr:sp>
    </xdr:grpSp>
    <xdr:clientData/>
  </xdr:twoCellAnchor>
  <xdr:twoCellAnchor>
    <xdr:from>
      <xdr:col>10</xdr:col>
      <xdr:colOff>165100</xdr:colOff>
      <xdr:row>4</xdr:row>
      <xdr:rowOff>76200</xdr:rowOff>
    </xdr:from>
    <xdr:to>
      <xdr:col>10</xdr:col>
      <xdr:colOff>647700</xdr:colOff>
      <xdr:row>41</xdr:row>
      <xdr:rowOff>101601</xdr:rowOff>
    </xdr:to>
    <xdr:sp macro="" textlink="">
      <xdr:nvSpPr>
        <xdr:cNvPr id="40" name="フリーフォーム 39"/>
        <xdr:cNvSpPr/>
      </xdr:nvSpPr>
      <xdr:spPr>
        <a:xfrm>
          <a:off x="6499225" y="1123950"/>
          <a:ext cx="482600" cy="7073901"/>
        </a:xfrm>
        <a:custGeom>
          <a:avLst/>
          <a:gdLst>
            <a:gd name="connsiteX0" fmla="*/ 38100 w 482600"/>
            <a:gd name="connsiteY0" fmla="*/ 0 h 6756400"/>
            <a:gd name="connsiteX1" fmla="*/ 38100 w 482600"/>
            <a:gd name="connsiteY1" fmla="*/ 2311400 h 6756400"/>
            <a:gd name="connsiteX2" fmla="*/ 482600 w 482600"/>
            <a:gd name="connsiteY2" fmla="*/ 2540000 h 6756400"/>
            <a:gd name="connsiteX3" fmla="*/ 482600 w 482600"/>
            <a:gd name="connsiteY3" fmla="*/ 4457700 h 6756400"/>
            <a:gd name="connsiteX4" fmla="*/ 0 w 482600"/>
            <a:gd name="connsiteY4" fmla="*/ 4660900 h 6756400"/>
            <a:gd name="connsiteX5" fmla="*/ 0 w 482600"/>
            <a:gd name="connsiteY5" fmla="*/ 6756400 h 6756400"/>
            <a:gd name="connsiteX0" fmla="*/ 38100 w 482600"/>
            <a:gd name="connsiteY0" fmla="*/ 0 h 6930599"/>
            <a:gd name="connsiteX1" fmla="*/ 38100 w 482600"/>
            <a:gd name="connsiteY1" fmla="*/ 2311400 h 6930599"/>
            <a:gd name="connsiteX2" fmla="*/ 482600 w 482600"/>
            <a:gd name="connsiteY2" fmla="*/ 2540000 h 6930599"/>
            <a:gd name="connsiteX3" fmla="*/ 482600 w 482600"/>
            <a:gd name="connsiteY3" fmla="*/ 4457700 h 6930599"/>
            <a:gd name="connsiteX4" fmla="*/ 0 w 482600"/>
            <a:gd name="connsiteY4" fmla="*/ 4660900 h 6930599"/>
            <a:gd name="connsiteX5" fmla="*/ 0 w 482600"/>
            <a:gd name="connsiteY5" fmla="*/ 6930599 h 693059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482600" h="6930599">
              <a:moveTo>
                <a:pt x="38100" y="0"/>
              </a:moveTo>
              <a:lnTo>
                <a:pt x="38100" y="2311400"/>
              </a:lnTo>
              <a:lnTo>
                <a:pt x="482600" y="2540000"/>
              </a:lnTo>
              <a:lnTo>
                <a:pt x="482600" y="4457700"/>
              </a:lnTo>
              <a:lnTo>
                <a:pt x="0" y="4660900"/>
              </a:lnTo>
              <a:lnTo>
                <a:pt x="0" y="6930599"/>
              </a:lnTo>
            </a:path>
          </a:pathLst>
        </a:custGeom>
        <a:ln w="254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oneCellAnchor>
    <xdr:from>
      <xdr:col>9</xdr:col>
      <xdr:colOff>372346</xdr:colOff>
      <xdr:row>10</xdr:row>
      <xdr:rowOff>149535</xdr:rowOff>
    </xdr:from>
    <xdr:ext cx="418063" cy="532582"/>
    <xdr:sp macro="" textlink="">
      <xdr:nvSpPr>
        <xdr:cNvPr id="41" name="テキスト ボックス 40"/>
        <xdr:cNvSpPr txBox="1"/>
      </xdr:nvSpPr>
      <xdr:spPr>
        <a:xfrm>
          <a:off x="6049246" y="2340285"/>
          <a:ext cx="418063" cy="5325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270" wrap="none" rtlCol="0" anchor="ctr" anchorCtr="1">
          <a:spAutoFit/>
        </a:bodyPr>
        <a:lstStyle/>
        <a:p>
          <a:r>
            <a:rPr kumimoji="1" lang="ja-JP" altLang="en-US" sz="1400"/>
            <a:t>通  路</a:t>
          </a:r>
        </a:p>
      </xdr:txBody>
    </xdr:sp>
    <xdr:clientData/>
  </xdr:oneCellAnchor>
  <xdr:oneCellAnchor>
    <xdr:from>
      <xdr:col>9</xdr:col>
      <xdr:colOff>355600</xdr:colOff>
      <xdr:row>32</xdr:row>
      <xdr:rowOff>88900</xdr:rowOff>
    </xdr:from>
    <xdr:ext cx="418063" cy="532582"/>
    <xdr:sp macro="" textlink="">
      <xdr:nvSpPr>
        <xdr:cNvPr id="42" name="テキスト ボックス 41"/>
        <xdr:cNvSpPr txBox="1"/>
      </xdr:nvSpPr>
      <xdr:spPr>
        <a:xfrm>
          <a:off x="6032500" y="6470650"/>
          <a:ext cx="418063" cy="5325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270" wrap="none" rtlCol="0" anchor="ctr" anchorCtr="1">
          <a:spAutoFit/>
        </a:bodyPr>
        <a:lstStyle/>
        <a:p>
          <a:r>
            <a:rPr kumimoji="1" lang="ja-JP" altLang="en-US" sz="1400"/>
            <a:t>通  路</a:t>
          </a:r>
        </a:p>
      </xdr:txBody>
    </xdr:sp>
    <xdr:clientData/>
  </xdr:oneCellAnchor>
  <xdr:oneCellAnchor>
    <xdr:from>
      <xdr:col>2</xdr:col>
      <xdr:colOff>381246</xdr:colOff>
      <xdr:row>45</xdr:row>
      <xdr:rowOff>142949</xdr:rowOff>
    </xdr:from>
    <xdr:ext cx="1374735" cy="455509"/>
    <xdr:sp macro="" textlink="">
      <xdr:nvSpPr>
        <xdr:cNvPr id="43" name="Text Box 6"/>
        <xdr:cNvSpPr txBox="1">
          <a:spLocks noChangeArrowheads="1"/>
        </xdr:cNvSpPr>
      </xdr:nvSpPr>
      <xdr:spPr bwMode="auto">
        <a:xfrm>
          <a:off x="1457571" y="8944049"/>
          <a:ext cx="1374735" cy="455509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wrap="none" lIns="36576" tIns="27432" rIns="36576" bIns="27432" anchor="ctr" upright="1">
          <a:spAutoFit/>
        </a:bodyPr>
        <a:lstStyle/>
        <a:p>
          <a:pPr algn="ctr" rtl="0">
            <a:defRPr sz="1000"/>
          </a:pPr>
          <a:r>
            <a:rPr lang="ja-JP" altLang="en-US" sz="1600" b="0" i="0" u="none" strike="noStrike" baseline="0">
              <a:solidFill>
                <a:srgbClr val="000000"/>
              </a:solidFill>
              <a:latin typeface="AR P新藝体E"/>
              <a:ea typeface="AR P新藝体E"/>
            </a:rPr>
            <a:t>サブ アリーナ</a:t>
          </a:r>
          <a:endParaRPr lang="en-US" altLang="ja-JP" sz="1600" b="0" i="0" u="none" strike="noStrike" baseline="0">
            <a:solidFill>
              <a:srgbClr val="000000"/>
            </a:solidFill>
            <a:latin typeface="AR P新藝体E"/>
            <a:ea typeface="AR P新藝体E"/>
          </a:endParaRPr>
        </a:p>
      </xdr:txBody>
    </xdr:sp>
    <xdr:clientData/>
  </xdr:oneCellAnchor>
  <xdr:twoCellAnchor>
    <xdr:from>
      <xdr:col>1</xdr:col>
      <xdr:colOff>368300</xdr:colOff>
      <xdr:row>49</xdr:row>
      <xdr:rowOff>127000</xdr:rowOff>
    </xdr:from>
    <xdr:to>
      <xdr:col>2</xdr:col>
      <xdr:colOff>647700</xdr:colOff>
      <xdr:row>58</xdr:row>
      <xdr:rowOff>88900</xdr:rowOff>
    </xdr:to>
    <xdr:grpSp>
      <xdr:nvGrpSpPr>
        <xdr:cNvPr id="44" name="グループ化 43"/>
        <xdr:cNvGrpSpPr/>
      </xdr:nvGrpSpPr>
      <xdr:grpSpPr>
        <a:xfrm>
          <a:off x="787400" y="9677400"/>
          <a:ext cx="939800" cy="1562100"/>
          <a:chOff x="431800" y="9664700"/>
          <a:chExt cx="939800" cy="1562100"/>
        </a:xfrm>
      </xdr:grpSpPr>
      <xdr:sp macro="" textlink="">
        <xdr:nvSpPr>
          <xdr:cNvPr id="45" name="正方形/長方形 44"/>
          <xdr:cNvSpPr/>
        </xdr:nvSpPr>
        <xdr:spPr>
          <a:xfrm>
            <a:off x="444500" y="9664700"/>
            <a:ext cx="927100" cy="482600"/>
          </a:xfrm>
          <a:prstGeom prst="rect">
            <a:avLst/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r>
              <a:rPr kumimoji="1" lang="ja-JP" altLang="en-US" sz="2400">
                <a:solidFill>
                  <a:sysClr val="windowText" lastClr="000000"/>
                </a:solidFill>
              </a:rPr>
              <a:t>⑰</a:t>
            </a:r>
          </a:p>
        </xdr:txBody>
      </xdr:sp>
      <xdr:sp macro="" textlink="">
        <xdr:nvSpPr>
          <xdr:cNvPr id="47" name="正方形/長方形 46"/>
          <xdr:cNvSpPr/>
        </xdr:nvSpPr>
        <xdr:spPr>
          <a:xfrm>
            <a:off x="431800" y="10744200"/>
            <a:ext cx="927100" cy="482600"/>
          </a:xfrm>
          <a:prstGeom prst="rect">
            <a:avLst/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r>
              <a:rPr kumimoji="1" lang="ja-JP" altLang="en-US" sz="2400">
                <a:solidFill>
                  <a:sysClr val="windowText" lastClr="000000"/>
                </a:solidFill>
              </a:rPr>
              <a:t>⑲</a:t>
            </a:r>
          </a:p>
        </xdr:txBody>
      </xdr:sp>
    </xdr:grpSp>
    <xdr:clientData/>
  </xdr:twoCellAnchor>
  <xdr:twoCellAnchor>
    <xdr:from>
      <xdr:col>4</xdr:col>
      <xdr:colOff>0</xdr:colOff>
      <xdr:row>49</xdr:row>
      <xdr:rowOff>127000</xdr:rowOff>
    </xdr:from>
    <xdr:to>
      <xdr:col>5</xdr:col>
      <xdr:colOff>279400</xdr:colOff>
      <xdr:row>58</xdr:row>
      <xdr:rowOff>63500</xdr:rowOff>
    </xdr:to>
    <xdr:grpSp>
      <xdr:nvGrpSpPr>
        <xdr:cNvPr id="48" name="グループ化 47"/>
        <xdr:cNvGrpSpPr/>
      </xdr:nvGrpSpPr>
      <xdr:grpSpPr>
        <a:xfrm>
          <a:off x="2400300" y="9677400"/>
          <a:ext cx="939800" cy="1536700"/>
          <a:chOff x="431800" y="9639300"/>
          <a:chExt cx="939800" cy="1536700"/>
        </a:xfrm>
      </xdr:grpSpPr>
      <xdr:sp macro="" textlink="">
        <xdr:nvSpPr>
          <xdr:cNvPr id="49" name="正方形/長方形 48"/>
          <xdr:cNvSpPr/>
        </xdr:nvSpPr>
        <xdr:spPr>
          <a:xfrm>
            <a:off x="444500" y="9639300"/>
            <a:ext cx="927100" cy="482600"/>
          </a:xfrm>
          <a:prstGeom prst="rect">
            <a:avLst/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r>
              <a:rPr kumimoji="1" lang="ja-JP" altLang="en-US" sz="2400">
                <a:solidFill>
                  <a:sysClr val="windowText" lastClr="000000"/>
                </a:solidFill>
              </a:rPr>
              <a:t>⑱</a:t>
            </a:r>
          </a:p>
        </xdr:txBody>
      </xdr:sp>
      <xdr:sp macro="" textlink="">
        <xdr:nvSpPr>
          <xdr:cNvPr id="51" name="正方形/長方形 50"/>
          <xdr:cNvSpPr/>
        </xdr:nvSpPr>
        <xdr:spPr>
          <a:xfrm>
            <a:off x="431800" y="10693400"/>
            <a:ext cx="927100" cy="482600"/>
          </a:xfrm>
          <a:prstGeom prst="rect">
            <a:avLst/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r>
              <a:rPr kumimoji="1" lang="ja-JP" altLang="en-US" sz="2400">
                <a:solidFill>
                  <a:sysClr val="windowText" lastClr="000000"/>
                </a:solidFill>
              </a:rPr>
              <a:t>⑳</a:t>
            </a:r>
          </a:p>
        </xdr:txBody>
      </xdr:sp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42</xdr:row>
      <xdr:rowOff>9525</xdr:rowOff>
    </xdr:from>
    <xdr:to>
      <xdr:col>25</xdr:col>
      <xdr:colOff>0</xdr:colOff>
      <xdr:row>65</xdr:row>
      <xdr:rowOff>219075</xdr:rowOff>
    </xdr:to>
    <xdr:cxnSp macro="">
      <xdr:nvCxnSpPr>
        <xdr:cNvPr id="2" name="直線コネクタ 1"/>
        <xdr:cNvCxnSpPr/>
      </xdr:nvCxnSpPr>
      <xdr:spPr>
        <a:xfrm>
          <a:off x="1181100" y="10401300"/>
          <a:ext cx="3543300" cy="363855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14</xdr:col>
      <xdr:colOff>250977</xdr:colOff>
      <xdr:row>29</xdr:row>
      <xdr:rowOff>212048</xdr:rowOff>
    </xdr:from>
    <xdr:ext cx="1008738" cy="359073"/>
    <xdr:sp macro="" textlink="">
      <xdr:nvSpPr>
        <xdr:cNvPr id="3" name="テキスト ボックス 2"/>
        <xdr:cNvSpPr txBox="1"/>
      </xdr:nvSpPr>
      <xdr:spPr>
        <a:xfrm>
          <a:off x="2945191" y="7600727"/>
          <a:ext cx="1008738" cy="359073"/>
        </a:xfrm>
        <a:prstGeom prst="rect">
          <a:avLst/>
        </a:prstGeom>
        <a:solidFill>
          <a:schemeClr val="tx2">
            <a:lumMod val="5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ctr" anchorCtr="1">
          <a:spAutoFit/>
        </a:bodyPr>
        <a:lstStyle/>
        <a:p>
          <a:r>
            <a:rPr kumimoji="1" lang="ja-JP" altLang="en-US" sz="1600" b="1">
              <a:solidFill>
                <a:schemeClr val="bg1"/>
              </a:solidFill>
            </a:rPr>
            <a:t>交流試合</a:t>
          </a:r>
        </a:p>
      </xdr:txBody>
    </xdr:sp>
    <xdr:clientData/>
  </xdr:oneCellAnchor>
  <xdr:oneCellAnchor>
    <xdr:from>
      <xdr:col>14</xdr:col>
      <xdr:colOff>237370</xdr:colOff>
      <xdr:row>32</xdr:row>
      <xdr:rowOff>212048</xdr:rowOff>
    </xdr:from>
    <xdr:ext cx="1008738" cy="359073"/>
    <xdr:sp macro="" textlink="">
      <xdr:nvSpPr>
        <xdr:cNvPr id="4" name="テキスト ボックス 3"/>
        <xdr:cNvSpPr txBox="1"/>
      </xdr:nvSpPr>
      <xdr:spPr>
        <a:xfrm>
          <a:off x="2931584" y="8417155"/>
          <a:ext cx="1008738" cy="359073"/>
        </a:xfrm>
        <a:prstGeom prst="rect">
          <a:avLst/>
        </a:prstGeom>
        <a:solidFill>
          <a:schemeClr val="tx2">
            <a:lumMod val="5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ctr" anchorCtr="1">
          <a:spAutoFit/>
        </a:bodyPr>
        <a:lstStyle/>
        <a:p>
          <a:r>
            <a:rPr kumimoji="1" lang="ja-JP" altLang="en-US" sz="1600" b="1">
              <a:solidFill>
                <a:schemeClr val="bg1"/>
              </a:solidFill>
            </a:rPr>
            <a:t>交流試合</a:t>
          </a:r>
        </a:p>
      </xdr:txBody>
    </xdr:sp>
    <xdr:clientData/>
  </xdr:oneCellAnchor>
  <xdr:twoCellAnchor>
    <xdr:from>
      <xdr:col>28</xdr:col>
      <xdr:colOff>84660</xdr:colOff>
      <xdr:row>3</xdr:row>
      <xdr:rowOff>2</xdr:rowOff>
    </xdr:from>
    <xdr:to>
      <xdr:col>34</xdr:col>
      <xdr:colOff>179911</xdr:colOff>
      <xdr:row>7</xdr:row>
      <xdr:rowOff>220489</xdr:rowOff>
    </xdr:to>
    <xdr:grpSp>
      <xdr:nvGrpSpPr>
        <xdr:cNvPr id="5" name="グループ化 4"/>
        <xdr:cNvGrpSpPr/>
      </xdr:nvGrpSpPr>
      <xdr:grpSpPr>
        <a:xfrm>
          <a:off x="5772446" y="816431"/>
          <a:ext cx="3075215" cy="1309058"/>
          <a:chOff x="5408087" y="792398"/>
          <a:chExt cx="3164381" cy="1354255"/>
        </a:xfrm>
      </xdr:grpSpPr>
      <xdr:pic>
        <xdr:nvPicPr>
          <xdr:cNvPr id="6" name="Picture 1" descr="「東京オリンピック ロゴ」の画像検索結果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6244162" y="1154105"/>
            <a:ext cx="1471086" cy="992548"/>
          </a:xfrm>
          <a:prstGeom prst="rect">
            <a:avLst/>
          </a:prstGeom>
          <a:noFill/>
        </xdr:spPr>
      </xdr:pic>
      <xdr:pic>
        <xdr:nvPicPr>
          <xdr:cNvPr id="7" name="図 6" descr="n180228_gorin_1.jp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5408087" y="832873"/>
            <a:ext cx="967423" cy="1282498"/>
          </a:xfrm>
          <a:prstGeom prst="rect">
            <a:avLst/>
          </a:prstGeom>
        </xdr:spPr>
      </xdr:pic>
      <xdr:pic>
        <xdr:nvPicPr>
          <xdr:cNvPr id="8" name="図 7" descr="1520414489304.jpg"/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>
          <a:xfrm>
            <a:off x="7598801" y="792398"/>
            <a:ext cx="973667" cy="1312626"/>
          </a:xfrm>
          <a:prstGeom prst="rect">
            <a:avLst/>
          </a:prstGeom>
        </xdr:spPr>
      </xdr:pic>
    </xdr:grpSp>
    <xdr:clientData/>
  </xdr:twoCellAnchor>
  <xdr:oneCellAnchor>
    <xdr:from>
      <xdr:col>25</xdr:col>
      <xdr:colOff>154218</xdr:colOff>
      <xdr:row>2</xdr:row>
      <xdr:rowOff>3023</xdr:rowOff>
    </xdr:from>
    <xdr:ext cx="1266116" cy="559192"/>
    <xdr:sp macro="" textlink="">
      <xdr:nvSpPr>
        <xdr:cNvPr id="9" name="テキスト ボックス 8"/>
        <xdr:cNvSpPr txBox="1"/>
      </xdr:nvSpPr>
      <xdr:spPr>
        <a:xfrm rot="20326580">
          <a:off x="4943932" y="547309"/>
          <a:ext cx="1266116" cy="559192"/>
        </a:xfrm>
        <a:prstGeom prst="rect">
          <a:avLst/>
        </a:prstGeom>
        <a:solidFill>
          <a:srgbClr val="CCFFFF">
            <a:alpha val="35000"/>
          </a:srgbClr>
        </a:solidFill>
        <a:ln w="63500" cmpd="dbl">
          <a:solidFill>
            <a:srgbClr val="000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ctr" anchorCtr="1">
          <a:spAutoFit/>
        </a:bodyPr>
        <a:lstStyle/>
        <a:p>
          <a:pPr algn="ctr"/>
          <a:r>
            <a:rPr kumimoji="1" lang="ja-JP" altLang="en-US" sz="2800" b="1">
              <a:solidFill>
                <a:srgbClr val="0000FF"/>
              </a:solidFill>
            </a:rPr>
            <a:t>記録用</a:t>
          </a:r>
          <a:endParaRPr kumimoji="1" lang="ja-JP" altLang="en-US" sz="4000" b="1">
            <a:solidFill>
              <a:srgbClr val="0000FF"/>
            </a:solidFill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1209675</xdr:colOff>
      <xdr:row>1</xdr:row>
      <xdr:rowOff>36089</xdr:rowOff>
    </xdr:from>
    <xdr:ext cx="1816395" cy="403700"/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5248275" y="340889"/>
          <a:ext cx="1816395" cy="403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18288" anchor="ctr" upright="1">
          <a:spAutoFit/>
        </a:bodyPr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期 日 ： 平成 ３０年 ８月 ２６日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会 場 ： 豊橋市総合体育館</a:t>
          </a:r>
        </a:p>
      </xdr:txBody>
    </xdr:sp>
    <xdr:clientData/>
  </xdr:oneCellAnchor>
  <xdr:oneCellAnchor>
    <xdr:from>
      <xdr:col>8</xdr:col>
      <xdr:colOff>1234524</xdr:colOff>
      <xdr:row>43</xdr:row>
      <xdr:rowOff>64748</xdr:rowOff>
    </xdr:from>
    <xdr:ext cx="1816395" cy="403700"/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5273124" y="11704298"/>
          <a:ext cx="1816395" cy="403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18288" anchor="ctr" upright="1">
          <a:spAutoFit/>
        </a:bodyPr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期 日 ： 平成 ３０年 ８月 ２６日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会 場 ： 豊橋市総合体育館</a:t>
          </a:r>
        </a:p>
      </xdr:txBody>
    </xdr:sp>
    <xdr:clientData/>
  </xdr:oneCellAnchor>
  <xdr:twoCellAnchor editAs="oneCell">
    <xdr:from>
      <xdr:col>8</xdr:col>
      <xdr:colOff>372718</xdr:colOff>
      <xdr:row>79</xdr:row>
      <xdr:rowOff>24848</xdr:rowOff>
    </xdr:from>
    <xdr:to>
      <xdr:col>9</xdr:col>
      <xdr:colOff>804191</xdr:colOff>
      <xdr:row>83</xdr:row>
      <xdr:rowOff>168650</xdr:rowOff>
    </xdr:to>
    <xdr:pic>
      <xdr:nvPicPr>
        <xdr:cNvPr id="10" name="Picture 1" descr="「東京オリンピック ロゴ」の画像検索結果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14631" y="21973761"/>
          <a:ext cx="1847799" cy="1237106"/>
        </a:xfrm>
        <a:prstGeom prst="rect">
          <a:avLst/>
        </a:prstGeom>
        <a:noFill/>
      </xdr:spPr>
    </xdr:pic>
    <xdr:clientData/>
  </xdr:twoCellAnchor>
  <xdr:twoCellAnchor>
    <xdr:from>
      <xdr:col>6</xdr:col>
      <xdr:colOff>207065</xdr:colOff>
      <xdr:row>78</xdr:row>
      <xdr:rowOff>159603</xdr:rowOff>
    </xdr:from>
    <xdr:to>
      <xdr:col>8</xdr:col>
      <xdr:colOff>589599</xdr:colOff>
      <xdr:row>82</xdr:row>
      <xdr:rowOff>30237</xdr:rowOff>
    </xdr:to>
    <xdr:pic>
      <xdr:nvPicPr>
        <xdr:cNvPr id="11" name="図 10" descr="n180228_gorin_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8282" y="21802060"/>
          <a:ext cx="813230" cy="1030199"/>
        </a:xfrm>
        <a:prstGeom prst="rect">
          <a:avLst/>
        </a:prstGeom>
      </xdr:spPr>
    </xdr:pic>
    <xdr:clientData/>
  </xdr:twoCellAnchor>
  <xdr:twoCellAnchor>
    <xdr:from>
      <xdr:col>9</xdr:col>
      <xdr:colOff>642735</xdr:colOff>
      <xdr:row>78</xdr:row>
      <xdr:rowOff>74542</xdr:rowOff>
    </xdr:from>
    <xdr:to>
      <xdr:col>10</xdr:col>
      <xdr:colOff>706093</xdr:colOff>
      <xdr:row>82</xdr:row>
      <xdr:rowOff>42656</xdr:rowOff>
    </xdr:to>
    <xdr:pic>
      <xdr:nvPicPr>
        <xdr:cNvPr id="12" name="図 11" descr="1520414489304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100974" y="21716999"/>
          <a:ext cx="875054" cy="1127679"/>
        </a:xfrm>
        <a:prstGeom prst="rect">
          <a:avLst/>
        </a:prstGeom>
      </xdr:spPr>
    </xdr:pic>
    <xdr:clientData/>
  </xdr:twoCellAnchor>
  <xdr:twoCellAnchor editAs="oneCell">
    <xdr:from>
      <xdr:col>8</xdr:col>
      <xdr:colOff>38527</xdr:colOff>
      <xdr:row>54</xdr:row>
      <xdr:rowOff>26476</xdr:rowOff>
    </xdr:from>
    <xdr:to>
      <xdr:col>8</xdr:col>
      <xdr:colOff>1209263</xdr:colOff>
      <xdr:row>57</xdr:row>
      <xdr:rowOff>61540</xdr:rowOff>
    </xdr:to>
    <xdr:pic>
      <xdr:nvPicPr>
        <xdr:cNvPr id="14" name="図 13" descr="AS20180721004262_commL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80440" y="14777802"/>
          <a:ext cx="1170736" cy="954434"/>
        </a:xfrm>
        <a:prstGeom prst="rect">
          <a:avLst/>
        </a:prstGeom>
      </xdr:spPr>
    </xdr:pic>
    <xdr:clientData/>
  </xdr:twoCellAnchor>
  <xdr:oneCellAnchor>
    <xdr:from>
      <xdr:col>2</xdr:col>
      <xdr:colOff>228600</xdr:colOff>
      <xdr:row>1</xdr:row>
      <xdr:rowOff>133349</xdr:rowOff>
    </xdr:from>
    <xdr:ext cx="1266116" cy="559192"/>
    <xdr:sp macro="" textlink="">
      <xdr:nvSpPr>
        <xdr:cNvPr id="8" name="テキスト ボックス 7"/>
        <xdr:cNvSpPr txBox="1"/>
      </xdr:nvSpPr>
      <xdr:spPr>
        <a:xfrm rot="20326580">
          <a:off x="657225" y="438149"/>
          <a:ext cx="1266116" cy="559192"/>
        </a:xfrm>
        <a:prstGeom prst="rect">
          <a:avLst/>
        </a:prstGeom>
        <a:solidFill>
          <a:srgbClr val="CCFFFF">
            <a:alpha val="35000"/>
          </a:srgbClr>
        </a:solidFill>
        <a:ln w="63500" cmpd="dbl">
          <a:solidFill>
            <a:srgbClr val="000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ctr" anchorCtr="1">
          <a:spAutoFit/>
        </a:bodyPr>
        <a:lstStyle/>
        <a:p>
          <a:pPr algn="ctr"/>
          <a:r>
            <a:rPr kumimoji="1" lang="ja-JP" altLang="en-US" sz="2800" b="1">
              <a:solidFill>
                <a:srgbClr val="0000FF"/>
              </a:solidFill>
            </a:rPr>
            <a:t>記録用</a:t>
          </a:r>
          <a:endParaRPr kumimoji="1" lang="ja-JP" altLang="en-US" sz="4000" b="1">
            <a:solidFill>
              <a:srgbClr val="0000FF"/>
            </a:solidFill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740810</xdr:colOff>
      <xdr:row>2</xdr:row>
      <xdr:rowOff>15020</xdr:rowOff>
    </xdr:from>
    <xdr:ext cx="1979966" cy="437171"/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5131835" y="700820"/>
          <a:ext cx="1979966" cy="4371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18288" anchor="ctr" upright="1">
          <a:spAutoFit/>
        </a:bodyPr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期 日 ： 平成 ３０年 ８月 ２６日</a:t>
          </a: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会 場 ： 豊橋市総合体育館</a:t>
          </a:r>
        </a:p>
      </xdr:txBody>
    </xdr:sp>
    <xdr:clientData/>
  </xdr:oneCellAnchor>
  <xdr:twoCellAnchor editAs="oneCell">
    <xdr:from>
      <xdr:col>4</xdr:col>
      <xdr:colOff>629770</xdr:colOff>
      <xdr:row>76</xdr:row>
      <xdr:rowOff>14568</xdr:rowOff>
    </xdr:from>
    <xdr:to>
      <xdr:col>5</xdr:col>
      <xdr:colOff>1694327</xdr:colOff>
      <xdr:row>80</xdr:row>
      <xdr:rowOff>276658</xdr:rowOff>
    </xdr:to>
    <xdr:pic>
      <xdr:nvPicPr>
        <xdr:cNvPr id="4" name="図 3" descr="AS20180721004262_comm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87370" y="23674668"/>
          <a:ext cx="1797982" cy="1481290"/>
        </a:xfrm>
        <a:prstGeom prst="rect">
          <a:avLst/>
        </a:prstGeom>
      </xdr:spPr>
    </xdr:pic>
    <xdr:clientData/>
  </xdr:twoCellAnchor>
  <xdr:twoCellAnchor editAs="oneCell">
    <xdr:from>
      <xdr:col>4</xdr:col>
      <xdr:colOff>273421</xdr:colOff>
      <xdr:row>55</xdr:row>
      <xdr:rowOff>108135</xdr:rowOff>
    </xdr:from>
    <xdr:to>
      <xdr:col>6</xdr:col>
      <xdr:colOff>28574</xdr:colOff>
      <xdr:row>63</xdr:row>
      <xdr:rowOff>203394</xdr:rowOff>
    </xdr:to>
    <xdr:pic>
      <xdr:nvPicPr>
        <xdr:cNvPr id="5" name="図 4" descr="tko1712070001-p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931021" y="17367435"/>
          <a:ext cx="2250703" cy="2381259"/>
        </a:xfrm>
        <a:prstGeom prst="rect">
          <a:avLst/>
        </a:prstGeom>
      </xdr:spPr>
    </xdr:pic>
    <xdr:clientData/>
  </xdr:twoCellAnchor>
  <xdr:twoCellAnchor editAs="oneCell">
    <xdr:from>
      <xdr:col>4</xdr:col>
      <xdr:colOff>202827</xdr:colOff>
      <xdr:row>106</xdr:row>
      <xdr:rowOff>35142</xdr:rowOff>
    </xdr:from>
    <xdr:to>
      <xdr:col>6</xdr:col>
      <xdr:colOff>527796</xdr:colOff>
      <xdr:row>112</xdr:row>
      <xdr:rowOff>242044</xdr:rowOff>
    </xdr:to>
    <xdr:pic>
      <xdr:nvPicPr>
        <xdr:cNvPr id="6" name="図 5" descr="20180301095019-1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860427" y="31610517"/>
          <a:ext cx="2820519" cy="2035702"/>
        </a:xfrm>
        <a:prstGeom prst="rect">
          <a:avLst/>
        </a:prstGeom>
      </xdr:spPr>
    </xdr:pic>
    <xdr:clientData/>
  </xdr:twoCellAnchor>
  <xdr:oneCellAnchor>
    <xdr:from>
      <xdr:col>5</xdr:col>
      <xdr:colOff>916466</xdr:colOff>
      <xdr:row>37</xdr:row>
      <xdr:rowOff>28583</xdr:rowOff>
    </xdr:from>
    <xdr:ext cx="1266116" cy="559192"/>
    <xdr:sp macro="" textlink="">
      <xdr:nvSpPr>
        <xdr:cNvPr id="7" name="テキスト ボックス 6"/>
        <xdr:cNvSpPr txBox="1"/>
      </xdr:nvSpPr>
      <xdr:spPr>
        <a:xfrm rot="20326580">
          <a:off x="5307491" y="11458583"/>
          <a:ext cx="1266116" cy="559192"/>
        </a:xfrm>
        <a:prstGeom prst="rect">
          <a:avLst/>
        </a:prstGeom>
        <a:solidFill>
          <a:srgbClr val="CCFFFF">
            <a:alpha val="35000"/>
          </a:srgbClr>
        </a:solidFill>
        <a:ln w="63500" cmpd="dbl">
          <a:solidFill>
            <a:srgbClr val="000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ctr" anchorCtr="1">
          <a:spAutoFit/>
        </a:bodyPr>
        <a:lstStyle/>
        <a:p>
          <a:pPr algn="ctr"/>
          <a:r>
            <a:rPr kumimoji="1" lang="ja-JP" altLang="en-US" sz="2800" b="1">
              <a:solidFill>
                <a:srgbClr val="0000FF"/>
              </a:solidFill>
            </a:rPr>
            <a:t>記録用</a:t>
          </a:r>
          <a:endParaRPr kumimoji="1" lang="ja-JP" altLang="en-US" sz="4000" b="1">
            <a:solidFill>
              <a:srgbClr val="0000FF"/>
            </a:solidFill>
          </a:endParaRPr>
        </a:p>
      </xdr:txBody>
    </xdr:sp>
    <xdr:clientData/>
  </xdr:oneCellAnchor>
  <xdr:oneCellAnchor>
    <xdr:from>
      <xdr:col>5</xdr:col>
      <xdr:colOff>923921</xdr:colOff>
      <xdr:row>73</xdr:row>
      <xdr:rowOff>84338</xdr:rowOff>
    </xdr:from>
    <xdr:ext cx="1266116" cy="600380"/>
    <xdr:sp macro="" textlink="">
      <xdr:nvSpPr>
        <xdr:cNvPr id="8" name="テキスト ボックス 7"/>
        <xdr:cNvSpPr txBox="1"/>
      </xdr:nvSpPr>
      <xdr:spPr>
        <a:xfrm rot="20326580">
          <a:off x="5314946" y="22830038"/>
          <a:ext cx="1266116" cy="600380"/>
        </a:xfrm>
        <a:prstGeom prst="rect">
          <a:avLst/>
        </a:prstGeom>
        <a:solidFill>
          <a:srgbClr val="CCFFFF">
            <a:alpha val="35000"/>
          </a:srgbClr>
        </a:solidFill>
        <a:ln w="63500" cmpd="dbl">
          <a:solidFill>
            <a:srgbClr val="000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1">
          <a:noAutofit/>
        </a:bodyPr>
        <a:lstStyle/>
        <a:p>
          <a:pPr algn="ctr"/>
          <a:r>
            <a:rPr kumimoji="1" lang="ja-JP" altLang="en-US" sz="2800" b="1">
              <a:solidFill>
                <a:srgbClr val="0000FF"/>
              </a:solidFill>
            </a:rPr>
            <a:t>記録用</a:t>
          </a:r>
          <a:endParaRPr kumimoji="1" lang="ja-JP" altLang="en-US" sz="4000" b="1">
            <a:solidFill>
              <a:srgbClr val="0000FF"/>
            </a:solidFill>
          </a:endParaRPr>
        </a:p>
      </xdr:txBody>
    </xdr:sp>
    <xdr:clientData/>
  </xdr:oneCellAnchor>
  <xdr:oneCellAnchor>
    <xdr:from>
      <xdr:col>5</xdr:col>
      <xdr:colOff>914400</xdr:colOff>
      <xdr:row>5</xdr:row>
      <xdr:rowOff>114300</xdr:rowOff>
    </xdr:from>
    <xdr:ext cx="1266116" cy="559192"/>
    <xdr:sp macro="" textlink="">
      <xdr:nvSpPr>
        <xdr:cNvPr id="9" name="テキスト ボックス 8"/>
        <xdr:cNvSpPr txBox="1"/>
      </xdr:nvSpPr>
      <xdr:spPr>
        <a:xfrm rot="20326580">
          <a:off x="5305425" y="1524000"/>
          <a:ext cx="1266116" cy="559192"/>
        </a:xfrm>
        <a:prstGeom prst="rect">
          <a:avLst/>
        </a:prstGeom>
        <a:solidFill>
          <a:srgbClr val="CCFFFF">
            <a:alpha val="35000"/>
          </a:srgbClr>
        </a:solidFill>
        <a:ln w="63500" cmpd="dbl">
          <a:solidFill>
            <a:srgbClr val="000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ctr" anchorCtr="1">
          <a:spAutoFit/>
        </a:bodyPr>
        <a:lstStyle/>
        <a:p>
          <a:pPr algn="ctr"/>
          <a:r>
            <a:rPr kumimoji="1" lang="ja-JP" altLang="en-US" sz="2800" b="1">
              <a:solidFill>
                <a:srgbClr val="0000FF"/>
              </a:solidFill>
            </a:rPr>
            <a:t>記録用</a:t>
          </a:r>
          <a:endParaRPr kumimoji="1" lang="ja-JP" altLang="en-US" sz="4000" b="1">
            <a:solidFill>
              <a:srgbClr val="0000FF"/>
            </a:solidFill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53</xdr:row>
      <xdr:rowOff>179917</xdr:rowOff>
    </xdr:from>
    <xdr:to>
      <xdr:col>35</xdr:col>
      <xdr:colOff>0</xdr:colOff>
      <xdr:row>90</xdr:row>
      <xdr:rowOff>0</xdr:rowOff>
    </xdr:to>
    <xdr:cxnSp macro="">
      <xdr:nvCxnSpPr>
        <xdr:cNvPr id="2" name="直線コネクタ 1"/>
        <xdr:cNvCxnSpPr/>
      </xdr:nvCxnSpPr>
      <xdr:spPr>
        <a:xfrm>
          <a:off x="1200150" y="15086542"/>
          <a:ext cx="5314950" cy="5496983"/>
        </a:xfrm>
        <a:prstGeom prst="line">
          <a:avLst/>
        </a:prstGeom>
        <a:ln w="1905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158752</xdr:colOff>
      <xdr:row>3</xdr:row>
      <xdr:rowOff>253995</xdr:rowOff>
    </xdr:from>
    <xdr:to>
      <xdr:col>42</xdr:col>
      <xdr:colOff>634970</xdr:colOff>
      <xdr:row>8</xdr:row>
      <xdr:rowOff>188732</xdr:rowOff>
    </xdr:to>
    <xdr:grpSp>
      <xdr:nvGrpSpPr>
        <xdr:cNvPr id="5" name="グループ化 4"/>
        <xdr:cNvGrpSpPr/>
      </xdr:nvGrpSpPr>
      <xdr:grpSpPr>
        <a:xfrm>
          <a:off x="6758216" y="1179281"/>
          <a:ext cx="3088790" cy="1241022"/>
          <a:chOff x="5408087" y="792398"/>
          <a:chExt cx="3164381" cy="1354255"/>
        </a:xfrm>
      </xdr:grpSpPr>
      <xdr:pic>
        <xdr:nvPicPr>
          <xdr:cNvPr id="6" name="Picture 1" descr="「東京オリンピック ロゴ」の画像検索結果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6244162" y="1154105"/>
            <a:ext cx="1471086" cy="992548"/>
          </a:xfrm>
          <a:prstGeom prst="rect">
            <a:avLst/>
          </a:prstGeom>
          <a:noFill/>
        </xdr:spPr>
      </xdr:pic>
      <xdr:pic>
        <xdr:nvPicPr>
          <xdr:cNvPr id="7" name="図 6" descr="n180228_gorin_1.jp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5408087" y="832873"/>
            <a:ext cx="967423" cy="1282498"/>
          </a:xfrm>
          <a:prstGeom prst="rect">
            <a:avLst/>
          </a:prstGeom>
        </xdr:spPr>
      </xdr:pic>
      <xdr:pic>
        <xdr:nvPicPr>
          <xdr:cNvPr id="8" name="図 7" descr="1520414489304.jpg"/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>
          <a:xfrm>
            <a:off x="7598801" y="792398"/>
            <a:ext cx="973667" cy="1312626"/>
          </a:xfrm>
          <a:prstGeom prst="rect">
            <a:avLst/>
          </a:prstGeom>
        </xdr:spPr>
      </xdr:pic>
    </xdr:grpSp>
    <xdr:clientData/>
  </xdr:twoCellAnchor>
  <xdr:oneCellAnchor>
    <xdr:from>
      <xdr:col>27</xdr:col>
      <xdr:colOff>126997</xdr:colOff>
      <xdr:row>2</xdr:row>
      <xdr:rowOff>167821</xdr:rowOff>
    </xdr:from>
    <xdr:ext cx="1266116" cy="559192"/>
    <xdr:sp macro="" textlink="">
      <xdr:nvSpPr>
        <xdr:cNvPr id="9" name="テキスト ボックス 8"/>
        <xdr:cNvSpPr txBox="1"/>
      </xdr:nvSpPr>
      <xdr:spPr>
        <a:xfrm rot="20326580">
          <a:off x="5229676" y="712107"/>
          <a:ext cx="1266116" cy="559192"/>
        </a:xfrm>
        <a:prstGeom prst="rect">
          <a:avLst/>
        </a:prstGeom>
        <a:solidFill>
          <a:srgbClr val="CCFFFF">
            <a:alpha val="35000"/>
          </a:srgbClr>
        </a:solidFill>
        <a:ln w="63500" cmpd="dbl">
          <a:solidFill>
            <a:srgbClr val="000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ctr" anchorCtr="1">
          <a:spAutoFit/>
        </a:bodyPr>
        <a:lstStyle/>
        <a:p>
          <a:pPr algn="ctr"/>
          <a:r>
            <a:rPr kumimoji="1" lang="ja-JP" altLang="en-US" sz="2800" b="1">
              <a:solidFill>
                <a:srgbClr val="0000FF"/>
              </a:solidFill>
            </a:rPr>
            <a:t>記録用</a:t>
          </a:r>
          <a:endParaRPr kumimoji="1" lang="ja-JP" altLang="en-US" sz="4000" b="1">
            <a:solidFill>
              <a:srgbClr val="0000FF"/>
            </a:solidFill>
          </a:endParaRP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53</xdr:row>
      <xdr:rowOff>179917</xdr:rowOff>
    </xdr:from>
    <xdr:to>
      <xdr:col>35</xdr:col>
      <xdr:colOff>0</xdr:colOff>
      <xdr:row>90</xdr:row>
      <xdr:rowOff>0</xdr:rowOff>
    </xdr:to>
    <xdr:cxnSp macro="">
      <xdr:nvCxnSpPr>
        <xdr:cNvPr id="2" name="直線コネクタ 1"/>
        <xdr:cNvCxnSpPr/>
      </xdr:nvCxnSpPr>
      <xdr:spPr>
        <a:xfrm>
          <a:off x="1200150" y="15086542"/>
          <a:ext cx="5314950" cy="5496983"/>
        </a:xfrm>
        <a:prstGeom prst="line">
          <a:avLst/>
        </a:prstGeom>
        <a:ln w="1905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158752</xdr:colOff>
      <xdr:row>3</xdr:row>
      <xdr:rowOff>253995</xdr:rowOff>
    </xdr:from>
    <xdr:to>
      <xdr:col>42</xdr:col>
      <xdr:colOff>634970</xdr:colOff>
      <xdr:row>8</xdr:row>
      <xdr:rowOff>188732</xdr:rowOff>
    </xdr:to>
    <xdr:grpSp>
      <xdr:nvGrpSpPr>
        <xdr:cNvPr id="3" name="グループ化 2"/>
        <xdr:cNvGrpSpPr/>
      </xdr:nvGrpSpPr>
      <xdr:grpSpPr>
        <a:xfrm>
          <a:off x="6758216" y="1179281"/>
          <a:ext cx="3088790" cy="1241022"/>
          <a:chOff x="5408087" y="792398"/>
          <a:chExt cx="3164381" cy="1354255"/>
        </a:xfrm>
      </xdr:grpSpPr>
      <xdr:pic>
        <xdr:nvPicPr>
          <xdr:cNvPr id="4" name="Picture 1" descr="「東京オリンピック ロゴ」の画像検索結果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6244162" y="1154105"/>
            <a:ext cx="1471086" cy="992548"/>
          </a:xfrm>
          <a:prstGeom prst="rect">
            <a:avLst/>
          </a:prstGeom>
          <a:noFill/>
        </xdr:spPr>
      </xdr:pic>
      <xdr:pic>
        <xdr:nvPicPr>
          <xdr:cNvPr id="5" name="図 4" descr="n180228_gorin_1.jp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5408087" y="832873"/>
            <a:ext cx="967423" cy="1282498"/>
          </a:xfrm>
          <a:prstGeom prst="rect">
            <a:avLst/>
          </a:prstGeom>
        </xdr:spPr>
      </xdr:pic>
      <xdr:pic>
        <xdr:nvPicPr>
          <xdr:cNvPr id="6" name="図 5" descr="1520414489304.jpg"/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>
          <a:xfrm>
            <a:off x="7598801" y="792398"/>
            <a:ext cx="973667" cy="1312626"/>
          </a:xfrm>
          <a:prstGeom prst="rect">
            <a:avLst/>
          </a:prstGeom>
        </xdr:spPr>
      </xdr:pic>
    </xdr:grpSp>
    <xdr:clientData/>
  </xdr:twoCellAnchor>
  <xdr:oneCellAnchor>
    <xdr:from>
      <xdr:col>27</xdr:col>
      <xdr:colOff>126997</xdr:colOff>
      <xdr:row>2</xdr:row>
      <xdr:rowOff>317499</xdr:rowOff>
    </xdr:from>
    <xdr:ext cx="1266116" cy="559192"/>
    <xdr:sp macro="" textlink="">
      <xdr:nvSpPr>
        <xdr:cNvPr id="7" name="テキスト ボックス 6"/>
        <xdr:cNvSpPr txBox="1"/>
      </xdr:nvSpPr>
      <xdr:spPr>
        <a:xfrm rot="20326580">
          <a:off x="5229676" y="861785"/>
          <a:ext cx="1266116" cy="559192"/>
        </a:xfrm>
        <a:prstGeom prst="rect">
          <a:avLst/>
        </a:prstGeom>
        <a:solidFill>
          <a:srgbClr val="CCFFFF">
            <a:alpha val="35000"/>
          </a:srgbClr>
        </a:solidFill>
        <a:ln w="63500" cmpd="dbl">
          <a:solidFill>
            <a:srgbClr val="000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ctr" anchorCtr="1">
          <a:spAutoFit/>
        </a:bodyPr>
        <a:lstStyle/>
        <a:p>
          <a:pPr algn="ctr"/>
          <a:r>
            <a:rPr kumimoji="1" lang="ja-JP" altLang="en-US" sz="2800" b="1">
              <a:solidFill>
                <a:srgbClr val="0000FF"/>
              </a:solidFill>
            </a:rPr>
            <a:t>記録用</a:t>
          </a:r>
          <a:endParaRPr kumimoji="1" lang="ja-JP" altLang="en-US" sz="4000" b="1">
            <a:solidFill>
              <a:srgbClr val="0000FF"/>
            </a:solidFill>
          </a:endParaRP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53</xdr:row>
      <xdr:rowOff>179917</xdr:rowOff>
    </xdr:from>
    <xdr:to>
      <xdr:col>35</xdr:col>
      <xdr:colOff>0</xdr:colOff>
      <xdr:row>90</xdr:row>
      <xdr:rowOff>0</xdr:rowOff>
    </xdr:to>
    <xdr:cxnSp macro="">
      <xdr:nvCxnSpPr>
        <xdr:cNvPr id="2" name="直線コネクタ 1"/>
        <xdr:cNvCxnSpPr/>
      </xdr:nvCxnSpPr>
      <xdr:spPr>
        <a:xfrm>
          <a:off x="1200150" y="15086542"/>
          <a:ext cx="5314950" cy="5496983"/>
        </a:xfrm>
        <a:prstGeom prst="line">
          <a:avLst/>
        </a:prstGeom>
        <a:ln w="1905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158752</xdr:colOff>
      <xdr:row>3</xdr:row>
      <xdr:rowOff>253995</xdr:rowOff>
    </xdr:from>
    <xdr:to>
      <xdr:col>42</xdr:col>
      <xdr:colOff>634970</xdr:colOff>
      <xdr:row>8</xdr:row>
      <xdr:rowOff>188732</xdr:rowOff>
    </xdr:to>
    <xdr:grpSp>
      <xdr:nvGrpSpPr>
        <xdr:cNvPr id="3" name="グループ化 2"/>
        <xdr:cNvGrpSpPr/>
      </xdr:nvGrpSpPr>
      <xdr:grpSpPr>
        <a:xfrm>
          <a:off x="6699252" y="1164162"/>
          <a:ext cx="3069135" cy="1278820"/>
          <a:chOff x="5408087" y="792398"/>
          <a:chExt cx="3164381" cy="1354255"/>
        </a:xfrm>
      </xdr:grpSpPr>
      <xdr:pic>
        <xdr:nvPicPr>
          <xdr:cNvPr id="4" name="Picture 1" descr="「東京オリンピック ロゴ」の画像検索結果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6244162" y="1154105"/>
            <a:ext cx="1471086" cy="992548"/>
          </a:xfrm>
          <a:prstGeom prst="rect">
            <a:avLst/>
          </a:prstGeom>
          <a:noFill/>
        </xdr:spPr>
      </xdr:pic>
      <xdr:pic>
        <xdr:nvPicPr>
          <xdr:cNvPr id="5" name="図 4" descr="n180228_gorin_1.jp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5408087" y="832873"/>
            <a:ext cx="967423" cy="1282498"/>
          </a:xfrm>
          <a:prstGeom prst="rect">
            <a:avLst/>
          </a:prstGeom>
        </xdr:spPr>
      </xdr:pic>
      <xdr:pic>
        <xdr:nvPicPr>
          <xdr:cNvPr id="6" name="図 5" descr="1520414489304.jpg"/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>
          <a:xfrm>
            <a:off x="7598801" y="792398"/>
            <a:ext cx="973667" cy="1312626"/>
          </a:xfrm>
          <a:prstGeom prst="rect">
            <a:avLst/>
          </a:prstGeom>
        </xdr:spPr>
      </xdr:pic>
    </xdr:grpSp>
    <xdr:clientData/>
  </xdr:twoCellAnchor>
  <xdr:oneCellAnchor>
    <xdr:from>
      <xdr:col>25</xdr:col>
      <xdr:colOff>208640</xdr:colOff>
      <xdr:row>2</xdr:row>
      <xdr:rowOff>263071</xdr:rowOff>
    </xdr:from>
    <xdr:ext cx="1266116" cy="559192"/>
    <xdr:sp macro="" textlink="">
      <xdr:nvSpPr>
        <xdr:cNvPr id="7" name="テキスト ボックス 6"/>
        <xdr:cNvSpPr txBox="1"/>
      </xdr:nvSpPr>
      <xdr:spPr>
        <a:xfrm rot="20326580">
          <a:off x="5011961" y="807357"/>
          <a:ext cx="1266116" cy="559192"/>
        </a:xfrm>
        <a:prstGeom prst="rect">
          <a:avLst/>
        </a:prstGeom>
        <a:solidFill>
          <a:srgbClr val="CCFFFF">
            <a:alpha val="35000"/>
          </a:srgbClr>
        </a:solidFill>
        <a:ln w="63500" cmpd="dbl">
          <a:solidFill>
            <a:srgbClr val="000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ctr" anchorCtr="1">
          <a:spAutoFit/>
        </a:bodyPr>
        <a:lstStyle/>
        <a:p>
          <a:pPr algn="ctr"/>
          <a:r>
            <a:rPr kumimoji="1" lang="ja-JP" altLang="en-US" sz="2800" b="1">
              <a:solidFill>
                <a:srgbClr val="0000FF"/>
              </a:solidFill>
            </a:rPr>
            <a:t>記録用</a:t>
          </a:r>
          <a:endParaRPr kumimoji="1" lang="ja-JP" altLang="en-US" sz="4000" b="1">
            <a:solidFill>
              <a:srgbClr val="0000FF"/>
            </a:solidFill>
          </a:endParaRP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53</xdr:row>
      <xdr:rowOff>179917</xdr:rowOff>
    </xdr:from>
    <xdr:to>
      <xdr:col>35</xdr:col>
      <xdr:colOff>0</xdr:colOff>
      <xdr:row>90</xdr:row>
      <xdr:rowOff>0</xdr:rowOff>
    </xdr:to>
    <xdr:cxnSp macro="">
      <xdr:nvCxnSpPr>
        <xdr:cNvPr id="2" name="直線コネクタ 1"/>
        <xdr:cNvCxnSpPr/>
      </xdr:nvCxnSpPr>
      <xdr:spPr>
        <a:xfrm>
          <a:off x="1200150" y="15086542"/>
          <a:ext cx="5314950" cy="5496983"/>
        </a:xfrm>
        <a:prstGeom prst="line">
          <a:avLst/>
        </a:prstGeom>
        <a:ln w="1905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158752</xdr:colOff>
      <xdr:row>3</xdr:row>
      <xdr:rowOff>253995</xdr:rowOff>
    </xdr:from>
    <xdr:to>
      <xdr:col>42</xdr:col>
      <xdr:colOff>634970</xdr:colOff>
      <xdr:row>8</xdr:row>
      <xdr:rowOff>188732</xdr:rowOff>
    </xdr:to>
    <xdr:grpSp>
      <xdr:nvGrpSpPr>
        <xdr:cNvPr id="3" name="グループ化 2"/>
        <xdr:cNvGrpSpPr/>
      </xdr:nvGrpSpPr>
      <xdr:grpSpPr>
        <a:xfrm>
          <a:off x="6590928" y="1172877"/>
          <a:ext cx="3031160" cy="1257031"/>
          <a:chOff x="5408087" y="792398"/>
          <a:chExt cx="3164381" cy="1354255"/>
        </a:xfrm>
      </xdr:grpSpPr>
      <xdr:pic>
        <xdr:nvPicPr>
          <xdr:cNvPr id="4" name="Picture 1" descr="「東京オリンピック ロゴ」の画像検索結果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6244162" y="1154105"/>
            <a:ext cx="1471086" cy="992548"/>
          </a:xfrm>
          <a:prstGeom prst="rect">
            <a:avLst/>
          </a:prstGeom>
          <a:noFill/>
        </xdr:spPr>
      </xdr:pic>
      <xdr:pic>
        <xdr:nvPicPr>
          <xdr:cNvPr id="5" name="図 4" descr="n180228_gorin_1.jp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5408087" y="832873"/>
            <a:ext cx="967423" cy="1282498"/>
          </a:xfrm>
          <a:prstGeom prst="rect">
            <a:avLst/>
          </a:prstGeom>
        </xdr:spPr>
      </xdr:pic>
      <xdr:pic>
        <xdr:nvPicPr>
          <xdr:cNvPr id="6" name="図 5" descr="1520414489304.jpg"/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>
          <a:xfrm>
            <a:off x="7598801" y="792398"/>
            <a:ext cx="973667" cy="1312626"/>
          </a:xfrm>
          <a:prstGeom prst="rect">
            <a:avLst/>
          </a:prstGeom>
        </xdr:spPr>
      </xdr:pic>
    </xdr:grpSp>
    <xdr:clientData/>
  </xdr:twoCellAnchor>
  <xdr:oneCellAnchor>
    <xdr:from>
      <xdr:col>27</xdr:col>
      <xdr:colOff>167819</xdr:colOff>
      <xdr:row>2</xdr:row>
      <xdr:rowOff>167821</xdr:rowOff>
    </xdr:from>
    <xdr:ext cx="1266116" cy="559192"/>
    <xdr:sp macro="" textlink="">
      <xdr:nvSpPr>
        <xdr:cNvPr id="7" name="テキスト ボックス 6"/>
        <xdr:cNvSpPr txBox="1"/>
      </xdr:nvSpPr>
      <xdr:spPr>
        <a:xfrm rot="20326580">
          <a:off x="5270498" y="712107"/>
          <a:ext cx="1266116" cy="559192"/>
        </a:xfrm>
        <a:prstGeom prst="rect">
          <a:avLst/>
        </a:prstGeom>
        <a:solidFill>
          <a:srgbClr val="CCFFFF">
            <a:alpha val="35000"/>
          </a:srgbClr>
        </a:solidFill>
        <a:ln w="63500" cmpd="dbl">
          <a:solidFill>
            <a:srgbClr val="000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ctr" anchorCtr="1">
          <a:spAutoFit/>
        </a:bodyPr>
        <a:lstStyle/>
        <a:p>
          <a:pPr algn="ctr"/>
          <a:r>
            <a:rPr kumimoji="1" lang="ja-JP" altLang="en-US" sz="2800" b="1">
              <a:solidFill>
                <a:srgbClr val="0000FF"/>
              </a:solidFill>
            </a:rPr>
            <a:t>記録用</a:t>
          </a:r>
          <a:endParaRPr kumimoji="1" lang="ja-JP" altLang="en-US" sz="4000" b="1">
            <a:solidFill>
              <a:srgbClr val="0000FF"/>
            </a:solidFill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273843</xdr:colOff>
      <xdr:row>49</xdr:row>
      <xdr:rowOff>4762</xdr:rowOff>
    </xdr:from>
    <xdr:to>
      <xdr:col>30</xdr:col>
      <xdr:colOff>0</xdr:colOff>
      <xdr:row>79</xdr:row>
      <xdr:rowOff>0</xdr:rowOff>
    </xdr:to>
    <xdr:cxnSp macro="">
      <xdr:nvCxnSpPr>
        <xdr:cNvPr id="2" name="直線コネクタ 1"/>
        <xdr:cNvCxnSpPr/>
      </xdr:nvCxnSpPr>
      <xdr:spPr>
        <a:xfrm>
          <a:off x="1159668" y="13339762"/>
          <a:ext cx="4421982" cy="4567238"/>
        </a:xfrm>
        <a:prstGeom prst="line">
          <a:avLst/>
        </a:prstGeom>
        <a:ln w="15875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10585</xdr:colOff>
      <xdr:row>3</xdr:row>
      <xdr:rowOff>253994</xdr:rowOff>
    </xdr:from>
    <xdr:to>
      <xdr:col>38</xdr:col>
      <xdr:colOff>571470</xdr:colOff>
      <xdr:row>8</xdr:row>
      <xdr:rowOff>135814</xdr:rowOff>
    </xdr:to>
    <xdr:grpSp>
      <xdr:nvGrpSpPr>
        <xdr:cNvPr id="5" name="グループ化 4"/>
        <xdr:cNvGrpSpPr/>
      </xdr:nvGrpSpPr>
      <xdr:grpSpPr>
        <a:xfrm>
          <a:off x="5956906" y="1233708"/>
          <a:ext cx="3078207" cy="1296963"/>
          <a:chOff x="5408087" y="792398"/>
          <a:chExt cx="3164381" cy="1354255"/>
        </a:xfrm>
      </xdr:grpSpPr>
      <xdr:pic>
        <xdr:nvPicPr>
          <xdr:cNvPr id="6" name="Picture 1" descr="「東京オリンピック ロゴ」の画像検索結果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6244162" y="1154105"/>
            <a:ext cx="1471086" cy="992548"/>
          </a:xfrm>
          <a:prstGeom prst="rect">
            <a:avLst/>
          </a:prstGeom>
          <a:noFill/>
        </xdr:spPr>
      </xdr:pic>
      <xdr:pic>
        <xdr:nvPicPr>
          <xdr:cNvPr id="7" name="図 6" descr="n180228_gorin_1.jp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5408087" y="832873"/>
            <a:ext cx="967423" cy="1282498"/>
          </a:xfrm>
          <a:prstGeom prst="rect">
            <a:avLst/>
          </a:prstGeom>
        </xdr:spPr>
      </xdr:pic>
      <xdr:pic>
        <xdr:nvPicPr>
          <xdr:cNvPr id="8" name="図 7" descr="1520414489304.jpg"/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>
          <a:xfrm>
            <a:off x="7598801" y="792398"/>
            <a:ext cx="973667" cy="1312626"/>
          </a:xfrm>
          <a:prstGeom prst="rect">
            <a:avLst/>
          </a:prstGeom>
        </xdr:spPr>
      </xdr:pic>
    </xdr:grpSp>
    <xdr:clientData/>
  </xdr:twoCellAnchor>
  <xdr:oneCellAnchor>
    <xdr:from>
      <xdr:col>25</xdr:col>
      <xdr:colOff>201082</xdr:colOff>
      <xdr:row>2</xdr:row>
      <xdr:rowOff>229808</xdr:rowOff>
    </xdr:from>
    <xdr:ext cx="1266116" cy="559192"/>
    <xdr:sp macro="" textlink="">
      <xdr:nvSpPr>
        <xdr:cNvPr id="9" name="テキスト ボックス 8"/>
        <xdr:cNvSpPr txBox="1"/>
      </xdr:nvSpPr>
      <xdr:spPr>
        <a:xfrm rot="20326580">
          <a:off x="4949975" y="828522"/>
          <a:ext cx="1266116" cy="559192"/>
        </a:xfrm>
        <a:prstGeom prst="rect">
          <a:avLst/>
        </a:prstGeom>
        <a:solidFill>
          <a:srgbClr val="CCFFFF">
            <a:alpha val="35000"/>
          </a:srgbClr>
        </a:solidFill>
        <a:ln w="63500" cmpd="dbl">
          <a:solidFill>
            <a:srgbClr val="000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ctr" anchorCtr="1">
          <a:spAutoFit/>
        </a:bodyPr>
        <a:lstStyle/>
        <a:p>
          <a:pPr algn="ctr"/>
          <a:r>
            <a:rPr kumimoji="1" lang="ja-JP" altLang="en-US" sz="2800" b="1">
              <a:solidFill>
                <a:srgbClr val="0000FF"/>
              </a:solidFill>
            </a:rPr>
            <a:t>記録用</a:t>
          </a:r>
          <a:endParaRPr kumimoji="1" lang="ja-JP" altLang="en-US" sz="4000" b="1">
            <a:solidFill>
              <a:srgbClr val="0000FF"/>
            </a:solidFill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file:///J:\&#24859;&#30693;S&#65334;F\&#65298;&#65296;&#65297;&#65299;&#24180;\13&#24180;%20&#65405;&#65422;&#65439;&#65434;&#65400;\'13&#24180;%20&#24351;1&#22238;%20&#12488;&#12522;&#12512;30%20%20(13_07_21).xls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13"/>
  </sheetPr>
  <dimension ref="A3:M47"/>
  <sheetViews>
    <sheetView view="pageBreakPreview" topLeftCell="A13" zoomScale="75" zoomScaleNormal="75" zoomScaleSheetLayoutView="75" workbookViewId="0">
      <selection activeCell="T7" sqref="S7:T7"/>
    </sheetView>
  </sheetViews>
  <sheetFormatPr defaultRowHeight="13.5"/>
  <cols>
    <col min="1" max="9" width="9.125" style="1" customWidth="1"/>
    <col min="10" max="10" width="7.75" style="1" customWidth="1"/>
    <col min="11" max="13" width="9.125" style="1" customWidth="1"/>
    <col min="14" max="16384" width="9" style="1"/>
  </cols>
  <sheetData>
    <row r="3" spans="1:10" ht="17.25" customHeight="1">
      <c r="A3" s="16"/>
      <c r="B3" s="16"/>
      <c r="C3" s="16"/>
      <c r="D3" s="16"/>
      <c r="E3" s="16"/>
      <c r="F3" s="16"/>
      <c r="G3" s="16"/>
      <c r="H3" s="16"/>
      <c r="I3" s="16"/>
      <c r="J3" s="16"/>
    </row>
    <row r="4" spans="1:10" ht="17.25" customHeight="1">
      <c r="A4" s="16"/>
      <c r="B4" s="16"/>
      <c r="C4" s="16"/>
      <c r="D4" s="16"/>
      <c r="E4" s="16"/>
      <c r="F4" s="16"/>
      <c r="G4" s="16"/>
      <c r="H4" s="16"/>
      <c r="I4" s="16"/>
      <c r="J4" s="16"/>
    </row>
    <row r="5" spans="1:10" ht="17.25" customHeight="1">
      <c r="A5" s="16"/>
      <c r="B5" s="16"/>
      <c r="C5" s="16"/>
      <c r="D5" s="16"/>
      <c r="E5" s="16"/>
      <c r="F5" s="16"/>
      <c r="G5" s="16"/>
      <c r="H5" s="16"/>
      <c r="I5" s="16"/>
      <c r="J5" s="16"/>
    </row>
    <row r="6" spans="1:10" ht="17.25" customHeight="1">
      <c r="A6" s="17"/>
      <c r="B6" s="16"/>
      <c r="C6" s="16"/>
      <c r="D6" s="16"/>
      <c r="E6" s="16"/>
      <c r="F6" s="16"/>
      <c r="G6" s="16"/>
      <c r="H6" s="16"/>
      <c r="I6" s="16"/>
      <c r="J6" s="16"/>
    </row>
    <row r="7" spans="1:10" ht="17.25" customHeight="1">
      <c r="A7" s="16"/>
      <c r="B7" s="16"/>
      <c r="C7" s="16"/>
      <c r="D7" s="16"/>
      <c r="E7" s="16"/>
      <c r="F7" s="16"/>
      <c r="G7" s="16"/>
      <c r="H7" s="16"/>
      <c r="I7" s="16"/>
      <c r="J7" s="16"/>
    </row>
    <row r="8" spans="1:10" ht="17.25" customHeight="1">
      <c r="A8" s="16"/>
      <c r="B8" s="16"/>
      <c r="C8" s="16"/>
      <c r="D8" s="16"/>
      <c r="E8" s="16"/>
      <c r="F8" s="16"/>
      <c r="G8" s="16"/>
      <c r="H8" s="16"/>
      <c r="I8" s="16"/>
      <c r="J8" s="16"/>
    </row>
    <row r="9" spans="1:10" ht="17.25" customHeight="1">
      <c r="A9" s="18"/>
      <c r="B9" s="16"/>
      <c r="C9" s="16"/>
      <c r="D9" s="19"/>
      <c r="E9" s="16"/>
      <c r="F9" s="16"/>
      <c r="G9" s="16"/>
      <c r="H9" s="16"/>
      <c r="I9" s="16"/>
      <c r="J9" s="16"/>
    </row>
    <row r="10" spans="1:10" ht="17.25" customHeight="1">
      <c r="A10" s="16"/>
      <c r="B10" s="16"/>
      <c r="C10" s="16"/>
      <c r="D10" s="16"/>
      <c r="E10" s="16"/>
      <c r="F10" s="16"/>
      <c r="G10" s="16"/>
      <c r="H10" s="16"/>
      <c r="I10" s="16"/>
      <c r="J10" s="16"/>
    </row>
    <row r="11" spans="1:10" ht="17.25" customHeight="1">
      <c r="A11" s="16"/>
      <c r="B11" s="16"/>
      <c r="C11" s="16"/>
      <c r="D11" s="16"/>
      <c r="E11" s="16"/>
      <c r="F11" s="16"/>
      <c r="G11" s="16"/>
      <c r="H11" s="16"/>
      <c r="I11" s="16"/>
      <c r="J11" s="16"/>
    </row>
    <row r="12" spans="1:10" ht="17.25" customHeight="1">
      <c r="A12" s="16"/>
      <c r="B12" s="16"/>
      <c r="C12" s="16"/>
      <c r="D12" s="16"/>
      <c r="E12" s="16"/>
      <c r="F12" s="16"/>
      <c r="G12" s="16"/>
      <c r="H12" s="16"/>
      <c r="I12" s="16"/>
      <c r="J12" s="16"/>
    </row>
    <row r="13" spans="1:10" ht="17.25" customHeight="1">
      <c r="A13" s="16"/>
      <c r="B13" s="16"/>
      <c r="C13" s="16"/>
      <c r="D13" s="16"/>
      <c r="E13" s="16"/>
      <c r="F13" s="16"/>
      <c r="G13" s="16"/>
      <c r="H13" s="16"/>
      <c r="I13" s="16"/>
      <c r="J13" s="16"/>
    </row>
    <row r="14" spans="1:10" ht="17.25" customHeight="1">
      <c r="A14" s="16"/>
      <c r="B14" s="16"/>
      <c r="C14" s="16"/>
      <c r="D14" s="16"/>
      <c r="E14" s="16"/>
      <c r="F14" s="16"/>
      <c r="G14" s="16"/>
      <c r="H14" s="16"/>
      <c r="I14" s="16"/>
      <c r="J14" s="16"/>
    </row>
    <row r="15" spans="1:10" ht="17.25" customHeight="1">
      <c r="A15" s="16"/>
      <c r="B15" s="16"/>
      <c r="C15" s="16"/>
      <c r="D15" s="16"/>
      <c r="E15" s="16"/>
      <c r="F15" s="16"/>
      <c r="G15" s="16"/>
      <c r="H15" s="16"/>
      <c r="I15" s="16"/>
      <c r="J15" s="16"/>
    </row>
    <row r="16" spans="1:10" ht="17.25" customHeight="1">
      <c r="A16" s="16"/>
      <c r="B16" s="16"/>
      <c r="C16" s="16"/>
      <c r="D16" s="16"/>
      <c r="E16" s="16"/>
      <c r="F16" s="16"/>
      <c r="G16" s="16"/>
      <c r="H16" s="16"/>
      <c r="I16" s="16"/>
      <c r="J16" s="16"/>
    </row>
    <row r="17" spans="1:10" ht="17.25" customHeight="1">
      <c r="A17" s="16"/>
      <c r="B17" s="16"/>
      <c r="C17" s="16"/>
      <c r="D17" s="16"/>
      <c r="E17" s="16"/>
      <c r="F17" s="16"/>
      <c r="G17" s="16"/>
      <c r="H17" s="16"/>
      <c r="I17" s="16"/>
      <c r="J17" s="16"/>
    </row>
    <row r="18" spans="1:10" ht="21" customHeight="1">
      <c r="A18" s="2"/>
      <c r="B18" s="2"/>
      <c r="C18" s="3"/>
      <c r="D18" s="3"/>
      <c r="E18" s="3"/>
      <c r="F18" s="3"/>
      <c r="G18" s="3"/>
      <c r="H18" s="3"/>
      <c r="I18" s="3"/>
      <c r="J18" s="3"/>
    </row>
    <row r="19" spans="1:10" ht="21" customHeight="1">
      <c r="A19" s="4"/>
      <c r="B19" s="3" t="s">
        <v>3</v>
      </c>
      <c r="C19" s="3" t="s">
        <v>57</v>
      </c>
      <c r="D19" s="3"/>
      <c r="E19" s="3"/>
      <c r="F19" s="3"/>
      <c r="G19" s="3"/>
      <c r="H19" s="3"/>
      <c r="I19" s="3"/>
      <c r="J19" s="5"/>
    </row>
    <row r="20" spans="1:10" ht="21" customHeight="1">
      <c r="A20" s="4"/>
      <c r="B20" s="2"/>
      <c r="C20" s="3" t="s">
        <v>58</v>
      </c>
      <c r="D20" s="3"/>
      <c r="E20" s="3"/>
      <c r="F20" s="3"/>
      <c r="G20" s="3"/>
      <c r="H20" s="3"/>
      <c r="I20" s="3"/>
      <c r="J20" s="5"/>
    </row>
    <row r="21" spans="1:10" ht="17.25" customHeight="1">
      <c r="A21" s="4"/>
      <c r="B21" s="2"/>
      <c r="C21" s="3" t="s">
        <v>4</v>
      </c>
      <c r="D21" s="3"/>
      <c r="E21" s="3"/>
      <c r="F21" s="3"/>
      <c r="G21" s="3"/>
      <c r="H21" s="3"/>
      <c r="I21" s="3"/>
      <c r="J21" s="4"/>
    </row>
    <row r="22" spans="1:10" ht="17.25" customHeight="1">
      <c r="A22" s="4"/>
      <c r="B22" s="2"/>
      <c r="C22" s="3" t="s">
        <v>5</v>
      </c>
      <c r="D22" s="3"/>
      <c r="E22" s="3"/>
      <c r="F22" s="3"/>
      <c r="G22" s="3"/>
      <c r="H22" s="3"/>
      <c r="I22" s="3"/>
      <c r="J22" s="4"/>
    </row>
    <row r="23" spans="1:10" ht="17.25" customHeight="1">
      <c r="A23" s="4"/>
      <c r="B23" s="2"/>
      <c r="C23" s="3" t="s">
        <v>6</v>
      </c>
      <c r="D23" s="3"/>
      <c r="E23" s="3"/>
      <c r="F23" s="3"/>
      <c r="G23" s="3"/>
      <c r="H23" s="3"/>
      <c r="I23" s="3"/>
      <c r="J23" s="4"/>
    </row>
    <row r="24" spans="1:10" ht="17.25" customHeight="1">
      <c r="A24" s="4"/>
      <c r="B24" s="2"/>
      <c r="C24" s="3" t="s">
        <v>7</v>
      </c>
      <c r="D24" s="3"/>
      <c r="E24" s="3"/>
      <c r="F24" s="3"/>
      <c r="G24" s="3"/>
      <c r="H24" s="3"/>
      <c r="I24" s="3"/>
      <c r="J24" s="4"/>
    </row>
    <row r="25" spans="1:10" ht="17.25" customHeight="1">
      <c r="A25" s="4"/>
      <c r="B25" s="2"/>
      <c r="C25" s="3"/>
      <c r="D25" s="3"/>
      <c r="E25" s="3"/>
      <c r="F25" s="3"/>
      <c r="G25" s="3"/>
      <c r="H25" s="3"/>
      <c r="I25" s="3"/>
      <c r="J25" s="4"/>
    </row>
    <row r="26" spans="1:10" ht="17.25" customHeight="1">
      <c r="A26" s="4"/>
      <c r="B26" s="2" t="s">
        <v>8</v>
      </c>
      <c r="C26" s="3" t="s">
        <v>9</v>
      </c>
      <c r="D26" s="3"/>
      <c r="E26" s="3"/>
      <c r="F26" s="3"/>
      <c r="G26" s="3"/>
      <c r="H26" s="3"/>
      <c r="I26" s="3"/>
      <c r="J26" s="4"/>
    </row>
    <row r="27" spans="1:10" ht="17.25" customHeight="1">
      <c r="A27" s="4"/>
      <c r="B27" s="2"/>
      <c r="C27" s="3" t="s">
        <v>10</v>
      </c>
      <c r="D27" s="3"/>
      <c r="E27" s="3"/>
      <c r="F27" s="3"/>
      <c r="G27" s="3"/>
      <c r="H27" s="3"/>
      <c r="I27" s="3"/>
      <c r="J27" s="4"/>
    </row>
    <row r="28" spans="1:10" ht="17.25" customHeight="1">
      <c r="A28" s="4"/>
      <c r="B28" s="2"/>
      <c r="C28" s="3" t="s">
        <v>59</v>
      </c>
      <c r="D28" s="3"/>
      <c r="E28" s="3"/>
      <c r="F28" s="3"/>
      <c r="G28" s="3"/>
      <c r="H28" s="3"/>
      <c r="I28" s="3"/>
      <c r="J28" s="4"/>
    </row>
    <row r="29" spans="1:10" ht="17.25" customHeight="1">
      <c r="A29" s="4"/>
      <c r="B29" s="2"/>
      <c r="C29" s="3"/>
      <c r="D29" s="3"/>
      <c r="E29" s="3"/>
      <c r="F29" s="3"/>
      <c r="G29" s="3"/>
      <c r="H29" s="3"/>
      <c r="I29" s="3"/>
      <c r="J29" s="4"/>
    </row>
    <row r="30" spans="1:10" ht="17.25" customHeight="1">
      <c r="A30" s="4"/>
      <c r="B30" s="3" t="s">
        <v>11</v>
      </c>
      <c r="C30" s="3" t="s">
        <v>1</v>
      </c>
      <c r="D30" s="3"/>
      <c r="E30" s="5"/>
      <c r="F30" s="5"/>
      <c r="G30" s="5"/>
      <c r="H30" s="5"/>
      <c r="I30" s="5"/>
      <c r="J30" s="4"/>
    </row>
    <row r="31" spans="1:10" ht="17.25" customHeight="1">
      <c r="A31" s="4"/>
      <c r="B31" s="4"/>
      <c r="C31" s="5"/>
      <c r="D31" s="5"/>
      <c r="E31" s="5"/>
      <c r="F31" s="5"/>
      <c r="G31" s="5"/>
      <c r="H31" s="5"/>
      <c r="I31" s="5"/>
      <c r="J31" s="4"/>
    </row>
    <row r="32" spans="1:10" ht="17.25" customHeight="1">
      <c r="A32" s="4"/>
      <c r="B32" s="4"/>
      <c r="C32" s="5"/>
      <c r="D32" s="5"/>
      <c r="E32" s="5"/>
      <c r="F32" s="5"/>
      <c r="G32" s="5"/>
      <c r="H32" s="5"/>
      <c r="I32" s="5"/>
      <c r="J32" s="4"/>
    </row>
    <row r="33" spans="2:13" ht="21" customHeight="1">
      <c r="B33" s="4"/>
      <c r="C33" s="5" t="s">
        <v>60</v>
      </c>
      <c r="D33" s="5" t="s">
        <v>104</v>
      </c>
      <c r="E33" s="5"/>
      <c r="F33" s="4"/>
      <c r="G33" s="4"/>
      <c r="H33" s="4"/>
      <c r="I33" s="4"/>
      <c r="J33" s="3"/>
    </row>
    <row r="34" spans="2:13" ht="21" customHeight="1">
      <c r="B34" s="4"/>
      <c r="C34" s="5" t="s">
        <v>61</v>
      </c>
      <c r="D34" s="5" t="s">
        <v>2</v>
      </c>
      <c r="E34" s="5"/>
      <c r="F34" s="4"/>
      <c r="G34" s="4"/>
      <c r="H34" s="4"/>
      <c r="I34" s="4"/>
    </row>
    <row r="35" spans="2:13" ht="21" customHeight="1">
      <c r="B35" s="4"/>
      <c r="C35" s="5"/>
      <c r="D35" s="6" t="s">
        <v>62</v>
      </c>
      <c r="E35" s="5"/>
      <c r="F35" s="4"/>
      <c r="G35" s="4"/>
      <c r="H35" s="4"/>
      <c r="I35" s="4"/>
      <c r="J35" s="7"/>
      <c r="M35" s="8"/>
    </row>
    <row r="36" spans="2:13" ht="21" customHeight="1">
      <c r="B36" s="4"/>
      <c r="C36" s="4"/>
      <c r="D36" s="9"/>
      <c r="E36" s="4"/>
      <c r="F36" s="4"/>
      <c r="G36" s="4"/>
      <c r="H36" s="4"/>
      <c r="I36" s="4"/>
      <c r="J36" s="7"/>
      <c r="M36" s="8"/>
    </row>
    <row r="37" spans="2:13" ht="21" customHeight="1">
      <c r="B37" s="4"/>
      <c r="C37" s="4"/>
      <c r="D37" s="9"/>
      <c r="E37" s="4"/>
      <c r="F37" s="4"/>
      <c r="G37" s="4"/>
      <c r="H37" s="4"/>
      <c r="I37" s="4"/>
      <c r="J37" s="7"/>
      <c r="M37" s="8"/>
    </row>
    <row r="38" spans="2:13" ht="21" customHeight="1">
      <c r="B38" s="4"/>
      <c r="C38" s="4"/>
      <c r="D38" s="9"/>
      <c r="E38" s="4"/>
      <c r="F38" s="4"/>
      <c r="G38" s="4"/>
      <c r="H38" s="4"/>
      <c r="I38" s="4"/>
      <c r="J38" s="7"/>
      <c r="M38" s="8"/>
    </row>
    <row r="39" spans="2:13" ht="21" customHeight="1">
      <c r="B39" s="4"/>
      <c r="C39" s="4"/>
      <c r="D39" s="9"/>
      <c r="E39" s="4"/>
      <c r="F39" s="4"/>
      <c r="G39" s="4"/>
      <c r="H39" s="4"/>
      <c r="I39" s="4"/>
      <c r="J39" s="7"/>
      <c r="M39" s="8"/>
    </row>
    <row r="40" spans="2:13" ht="21" customHeight="1">
      <c r="B40" s="4"/>
      <c r="C40" s="4"/>
      <c r="D40" s="9"/>
      <c r="E40" s="4"/>
      <c r="F40" s="4"/>
      <c r="G40" s="4"/>
      <c r="H40" s="4"/>
      <c r="I40" s="4"/>
      <c r="J40" s="7"/>
      <c r="M40" s="8"/>
    </row>
    <row r="41" spans="2:13" ht="14.25" customHeight="1"/>
    <row r="43" spans="2:13" ht="23.25" customHeight="1"/>
    <row r="46" spans="2:13" ht="13.5" customHeight="1">
      <c r="B46" s="10"/>
      <c r="C46" s="10"/>
      <c r="D46" s="10"/>
      <c r="E46" s="10"/>
      <c r="F46" s="10"/>
      <c r="G46" s="10"/>
      <c r="H46" s="10"/>
      <c r="I46" s="10"/>
    </row>
    <row r="47" spans="2:13" ht="13.5" customHeight="1">
      <c r="B47" s="10"/>
      <c r="C47" s="10"/>
      <c r="D47" s="10"/>
      <c r="E47" s="10"/>
      <c r="F47" s="10"/>
      <c r="G47" s="10"/>
      <c r="H47" s="10"/>
      <c r="I47" s="10"/>
    </row>
  </sheetData>
  <phoneticPr fontId="2"/>
  <pageMargins left="0.84027777777777779" right="0.37013888888888891" top="0.42" bottom="0.52986111111111112" header="0.41" footer="0.51180555555555562"/>
  <pageSetup paperSize="9" firstPageNumber="0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00B0F0"/>
  </sheetPr>
  <dimension ref="A1:EH132"/>
  <sheetViews>
    <sheetView showGridLines="0" view="pageBreakPreview" topLeftCell="A43" zoomScale="70" zoomScaleNormal="80" zoomScaleSheetLayoutView="70" workbookViewId="0">
      <selection activeCell="AH74" sqref="AH74:AJ77"/>
    </sheetView>
  </sheetViews>
  <sheetFormatPr defaultRowHeight="13.5"/>
  <cols>
    <col min="1" max="3" width="3.875" style="366" customWidth="1"/>
    <col min="4" max="4" width="3.75" style="366" customWidth="1"/>
    <col min="5" max="5" width="3.875" style="366" hidden="1" customWidth="1"/>
    <col min="6" max="6" width="3.875" style="366" customWidth="1"/>
    <col min="7" max="7" width="3.875" style="366" hidden="1" customWidth="1"/>
    <col min="8" max="8" width="3.875" style="366" customWidth="1"/>
    <col min="9" max="9" width="3.875" style="366" hidden="1" customWidth="1"/>
    <col min="10" max="11" width="3.875" style="366" customWidth="1"/>
    <col min="12" max="12" width="3.875" style="366" hidden="1" customWidth="1"/>
    <col min="13" max="13" width="3.75" style="366" customWidth="1"/>
    <col min="14" max="14" width="3.875" style="366" hidden="1" customWidth="1"/>
    <col min="15" max="16" width="3.875" style="366" customWidth="1"/>
    <col min="17" max="17" width="0.125" style="366" hidden="1" customWidth="1"/>
    <col min="18" max="18" width="3.875" style="366" customWidth="1"/>
    <col min="19" max="19" width="3.875" style="366" hidden="1" customWidth="1"/>
    <col min="20" max="20" width="3.875" style="366" customWidth="1"/>
    <col min="21" max="21" width="3.75" style="366" customWidth="1"/>
    <col min="22" max="22" width="3.875" style="366" hidden="1" customWidth="1"/>
    <col min="23" max="23" width="3.875" style="366" customWidth="1"/>
    <col min="24" max="24" width="3.875" style="366" hidden="1" customWidth="1"/>
    <col min="25" max="26" width="3.875" style="366" customWidth="1"/>
    <col min="27" max="27" width="3.875" style="366" hidden="1" customWidth="1"/>
    <col min="28" max="28" width="3.875" style="366" customWidth="1"/>
    <col min="29" max="29" width="3.875" style="366" hidden="1" customWidth="1"/>
    <col min="30" max="35" width="3.875" style="366" customWidth="1"/>
    <col min="36" max="36" width="3.75" style="366" customWidth="1"/>
    <col min="37" max="37" width="4" style="366" customWidth="1"/>
    <col min="38" max="39" width="9.625" style="366" customWidth="1"/>
    <col min="40" max="40" width="4.25" style="155" customWidth="1"/>
    <col min="41" max="52" width="8.625" style="155" hidden="1" customWidth="1"/>
    <col min="53" max="53" width="9" style="155" hidden="1" customWidth="1"/>
    <col min="54" max="54" width="14.75" style="243" customWidth="1"/>
    <col min="55" max="78" width="9" style="155"/>
    <col min="79" max="79" width="5.875" style="155" customWidth="1"/>
    <col min="80" max="16384" width="9" style="155"/>
  </cols>
  <sheetData>
    <row r="1" spans="1:64" ht="24" customHeight="1">
      <c r="A1" s="562" t="s">
        <v>613</v>
      </c>
      <c r="B1" s="563"/>
      <c r="C1" s="563"/>
      <c r="D1" s="564"/>
      <c r="E1" s="222"/>
      <c r="F1" s="563" t="s">
        <v>517</v>
      </c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  <c r="R1" s="563"/>
      <c r="S1" s="563"/>
      <c r="T1" s="563"/>
      <c r="U1" s="563"/>
      <c r="V1" s="563"/>
      <c r="W1" s="563"/>
      <c r="X1" s="563"/>
      <c r="Y1" s="568"/>
      <c r="Z1" s="223"/>
      <c r="AA1" s="223"/>
      <c r="AB1" s="223"/>
      <c r="AC1" s="223"/>
      <c r="AD1" s="223"/>
      <c r="AE1" s="360"/>
      <c r="AF1" s="579" t="s">
        <v>337</v>
      </c>
      <c r="AG1" s="579"/>
      <c r="AH1" s="579"/>
      <c r="AI1" s="579"/>
      <c r="AJ1" s="579"/>
      <c r="AK1" s="579"/>
      <c r="AL1" s="579"/>
      <c r="AM1" s="580"/>
      <c r="AN1" s="36" t="s">
        <v>518</v>
      </c>
      <c r="AO1" s="36" t="s">
        <v>0</v>
      </c>
      <c r="BB1" s="36" t="s">
        <v>0</v>
      </c>
    </row>
    <row r="2" spans="1:64" ht="24" customHeight="1">
      <c r="A2" s="565"/>
      <c r="B2" s="566"/>
      <c r="C2" s="566"/>
      <c r="D2" s="567"/>
      <c r="E2" s="377"/>
      <c r="F2" s="566"/>
      <c r="G2" s="566"/>
      <c r="H2" s="566"/>
      <c r="I2" s="566"/>
      <c r="J2" s="566"/>
      <c r="K2" s="566"/>
      <c r="L2" s="566"/>
      <c r="M2" s="566"/>
      <c r="N2" s="566"/>
      <c r="O2" s="566"/>
      <c r="P2" s="566"/>
      <c r="Q2" s="566"/>
      <c r="R2" s="566"/>
      <c r="S2" s="566"/>
      <c r="T2" s="566"/>
      <c r="U2" s="566"/>
      <c r="V2" s="566"/>
      <c r="W2" s="566"/>
      <c r="X2" s="566"/>
      <c r="Y2" s="569"/>
      <c r="Z2" s="367"/>
      <c r="AA2" s="13"/>
      <c r="AB2" s="13"/>
      <c r="AC2" s="13"/>
      <c r="AD2" s="13"/>
      <c r="AE2" s="367"/>
      <c r="AF2" s="367"/>
      <c r="AG2" s="164"/>
      <c r="AH2" s="570" t="s">
        <v>519</v>
      </c>
      <c r="AI2" s="570"/>
      <c r="AJ2" s="570"/>
      <c r="AK2" s="570"/>
      <c r="AL2" s="570"/>
      <c r="AM2" s="665"/>
      <c r="AN2" s="38" t="s">
        <v>614</v>
      </c>
      <c r="AO2" s="39" t="s">
        <v>615</v>
      </c>
      <c r="BB2" s="241" t="s">
        <v>615</v>
      </c>
    </row>
    <row r="3" spans="1:64" ht="30" customHeight="1">
      <c r="A3" s="571" t="s">
        <v>240</v>
      </c>
      <c r="B3" s="572"/>
      <c r="C3" s="573" t="s">
        <v>616</v>
      </c>
      <c r="D3" s="573"/>
      <c r="E3" s="573"/>
      <c r="F3" s="573"/>
      <c r="G3" s="573"/>
      <c r="H3" s="573"/>
      <c r="I3" s="573"/>
      <c r="J3" s="573"/>
      <c r="K3" s="572"/>
      <c r="L3" s="351"/>
      <c r="M3" s="574"/>
      <c r="N3" s="575"/>
      <c r="O3" s="576"/>
      <c r="P3" s="574"/>
      <c r="Q3" s="575"/>
      <c r="R3" s="575"/>
      <c r="S3" s="575"/>
      <c r="T3" s="575"/>
      <c r="U3" s="575"/>
      <c r="V3" s="575"/>
      <c r="W3" s="575"/>
      <c r="X3" s="575"/>
      <c r="Y3" s="576"/>
      <c r="Z3" s="311"/>
      <c r="AA3" s="311"/>
      <c r="AB3" s="311"/>
      <c r="AC3" s="311"/>
      <c r="AD3" s="311"/>
      <c r="AE3" s="311"/>
      <c r="AG3" s="311"/>
      <c r="AH3" s="577" t="s">
        <v>523</v>
      </c>
      <c r="AI3" s="577"/>
      <c r="AJ3" s="577"/>
      <c r="AK3" s="577"/>
      <c r="AL3" s="577"/>
      <c r="AM3" s="668"/>
      <c r="AN3" s="38" t="s">
        <v>44</v>
      </c>
      <c r="AO3" s="39" t="s">
        <v>617</v>
      </c>
      <c r="BB3" s="241" t="s">
        <v>617</v>
      </c>
    </row>
    <row r="4" spans="1:64" ht="24" customHeight="1">
      <c r="A4" s="511" t="s">
        <v>526</v>
      </c>
      <c r="B4" s="511"/>
      <c r="C4" s="511" t="s">
        <v>0</v>
      </c>
      <c r="D4" s="511"/>
      <c r="E4" s="511"/>
      <c r="F4" s="511"/>
      <c r="G4" s="511"/>
      <c r="H4" s="511"/>
      <c r="I4" s="511"/>
      <c r="J4" s="511"/>
      <c r="K4" s="511"/>
      <c r="L4" s="511"/>
      <c r="M4" s="511" t="s">
        <v>242</v>
      </c>
      <c r="N4" s="511"/>
      <c r="O4" s="511"/>
      <c r="P4" s="511" t="s">
        <v>0</v>
      </c>
      <c r="Q4" s="511"/>
      <c r="R4" s="511"/>
      <c r="S4" s="511"/>
      <c r="T4" s="511"/>
      <c r="U4" s="511"/>
      <c r="V4" s="511"/>
      <c r="W4" s="511"/>
      <c r="X4" s="511"/>
      <c r="Y4" s="511"/>
      <c r="Z4" s="354"/>
      <c r="AA4" s="311"/>
      <c r="AB4" s="311"/>
      <c r="AC4" s="311"/>
      <c r="AD4" s="311"/>
      <c r="AE4" s="311"/>
      <c r="AF4" s="311"/>
      <c r="AG4" s="311"/>
      <c r="AH4" s="311"/>
      <c r="AI4" s="312"/>
      <c r="AJ4" s="354"/>
      <c r="AK4" s="354"/>
      <c r="AL4" s="354"/>
      <c r="AM4" s="354"/>
      <c r="AN4" s="38" t="s">
        <v>45</v>
      </c>
      <c r="AO4" s="39" t="s">
        <v>618</v>
      </c>
      <c r="BB4" s="241" t="s">
        <v>618</v>
      </c>
    </row>
    <row r="5" spans="1:64" ht="24" customHeight="1">
      <c r="A5" s="511">
        <v>1</v>
      </c>
      <c r="B5" s="511"/>
      <c r="C5" s="559" t="str">
        <f>BB2</f>
        <v xml:space="preserve"> ペコ</v>
      </c>
      <c r="D5" s="560"/>
      <c r="E5" s="560"/>
      <c r="F5" s="560"/>
      <c r="G5" s="560"/>
      <c r="H5" s="560"/>
      <c r="I5" s="560"/>
      <c r="J5" s="560"/>
      <c r="K5" s="560"/>
      <c r="L5" s="561"/>
      <c r="M5" s="511">
        <v>4</v>
      </c>
      <c r="N5" s="511"/>
      <c r="O5" s="511"/>
      <c r="P5" s="511" t="str">
        <f>BB5</f>
        <v xml:space="preserve"> Ｊｕｎｔｏｓ</v>
      </c>
      <c r="Q5" s="511"/>
      <c r="R5" s="511"/>
      <c r="S5" s="511"/>
      <c r="T5" s="511"/>
      <c r="U5" s="511"/>
      <c r="V5" s="511"/>
      <c r="W5" s="511"/>
      <c r="X5" s="511"/>
      <c r="Y5" s="511"/>
      <c r="Z5" s="354"/>
      <c r="AA5" s="311"/>
      <c r="AB5" s="311"/>
      <c r="AC5" s="311"/>
      <c r="AD5" s="311"/>
      <c r="AE5" s="311"/>
      <c r="AF5" s="311"/>
      <c r="AG5" s="311"/>
      <c r="AH5" s="311"/>
      <c r="AI5" s="312"/>
      <c r="AJ5" s="354"/>
      <c r="AK5" s="354"/>
      <c r="AL5" s="354"/>
      <c r="AM5" s="354"/>
      <c r="AN5" s="38" t="s">
        <v>46</v>
      </c>
      <c r="AO5" s="39" t="s">
        <v>619</v>
      </c>
      <c r="BB5" s="241" t="s">
        <v>620</v>
      </c>
    </row>
    <row r="6" spans="1:64" ht="24" customHeight="1">
      <c r="A6" s="511">
        <v>2</v>
      </c>
      <c r="B6" s="511"/>
      <c r="C6" s="559" t="str">
        <f>BB3</f>
        <v xml:space="preserve"> ＣＡＴＳ (Ｄ)</v>
      </c>
      <c r="D6" s="560"/>
      <c r="E6" s="560"/>
      <c r="F6" s="560"/>
      <c r="G6" s="560"/>
      <c r="H6" s="560"/>
      <c r="I6" s="560"/>
      <c r="J6" s="560"/>
      <c r="K6" s="560"/>
      <c r="L6" s="561"/>
      <c r="M6" s="511">
        <v>5</v>
      </c>
      <c r="N6" s="511"/>
      <c r="O6" s="511"/>
      <c r="P6" s="511" t="str">
        <f>BB6</f>
        <v xml:space="preserve"> Ｔ Ｃ   Ｂ</v>
      </c>
      <c r="Q6" s="511"/>
      <c r="R6" s="511"/>
      <c r="S6" s="511"/>
      <c r="T6" s="511"/>
      <c r="U6" s="511"/>
      <c r="V6" s="511"/>
      <c r="W6" s="511"/>
      <c r="X6" s="511"/>
      <c r="Y6" s="511"/>
      <c r="Z6" s="354"/>
      <c r="AA6" s="311"/>
      <c r="AB6" s="311"/>
      <c r="AC6" s="311"/>
      <c r="AD6" s="311"/>
      <c r="AE6" s="311"/>
      <c r="AF6" s="311"/>
      <c r="AG6" s="311"/>
      <c r="AH6" s="311"/>
      <c r="AI6" s="312"/>
      <c r="AJ6" s="354"/>
      <c r="AK6" s="354"/>
      <c r="AL6" s="354"/>
      <c r="AM6" s="354"/>
      <c r="AN6" s="38" t="s">
        <v>47</v>
      </c>
      <c r="AO6" s="39" t="s">
        <v>621</v>
      </c>
      <c r="BB6" s="241" t="s">
        <v>621</v>
      </c>
    </row>
    <row r="7" spans="1:64" ht="24" customHeight="1">
      <c r="A7" s="511">
        <v>3</v>
      </c>
      <c r="B7" s="511"/>
      <c r="C7" s="559" t="str">
        <f>BB4</f>
        <v xml:space="preserve"> ジャック F</v>
      </c>
      <c r="D7" s="560"/>
      <c r="E7" s="560"/>
      <c r="F7" s="560"/>
      <c r="G7" s="560"/>
      <c r="H7" s="560"/>
      <c r="I7" s="560"/>
      <c r="J7" s="560"/>
      <c r="K7" s="560"/>
      <c r="L7" s="561"/>
      <c r="M7" s="669"/>
      <c r="N7" s="669"/>
      <c r="O7" s="669"/>
      <c r="P7" s="669"/>
      <c r="Q7" s="669"/>
      <c r="R7" s="669"/>
      <c r="S7" s="669"/>
      <c r="T7" s="669"/>
      <c r="U7" s="669"/>
      <c r="V7" s="669"/>
      <c r="W7" s="669"/>
      <c r="X7" s="669"/>
      <c r="Y7" s="669"/>
      <c r="Z7" s="313"/>
      <c r="AA7" s="311"/>
      <c r="AB7" s="311"/>
      <c r="AC7" s="311"/>
      <c r="AD7" s="311"/>
      <c r="AE7" s="311"/>
      <c r="AF7" s="311"/>
      <c r="AG7" s="311"/>
      <c r="AH7" s="311"/>
      <c r="AI7" s="312"/>
      <c r="AJ7" s="354"/>
      <c r="AK7" s="354"/>
      <c r="AL7" s="354"/>
      <c r="AM7" s="354"/>
      <c r="AN7" s="362"/>
    </row>
    <row r="8" spans="1:64" ht="17.25">
      <c r="A8" s="314"/>
      <c r="B8" s="13"/>
      <c r="C8" s="13"/>
      <c r="D8" s="94"/>
      <c r="E8" s="94"/>
      <c r="F8" s="311"/>
      <c r="G8" s="315"/>
      <c r="H8" s="311"/>
      <c r="I8" s="350"/>
      <c r="J8" s="311"/>
      <c r="K8" s="311"/>
      <c r="L8" s="311"/>
      <c r="M8" s="311"/>
      <c r="N8" s="311"/>
      <c r="O8" s="311"/>
      <c r="P8" s="311"/>
      <c r="Q8" s="311"/>
      <c r="R8" s="311"/>
      <c r="S8" s="311"/>
      <c r="T8" s="311"/>
      <c r="U8" s="311"/>
      <c r="V8" s="311"/>
      <c r="W8" s="311"/>
      <c r="X8" s="311"/>
      <c r="Y8" s="311"/>
      <c r="Z8" s="311"/>
      <c r="AA8" s="311"/>
      <c r="AB8" s="311"/>
      <c r="AC8" s="311"/>
      <c r="AD8" s="311"/>
      <c r="AE8" s="311"/>
      <c r="AF8" s="311"/>
      <c r="AG8" s="311"/>
      <c r="AH8" s="311"/>
      <c r="AI8" s="312"/>
      <c r="AJ8" s="354"/>
      <c r="AK8" s="354"/>
      <c r="AL8" s="354"/>
      <c r="AM8" s="354"/>
      <c r="AN8" s="362"/>
    </row>
    <row r="9" spans="1:64" ht="18" customHeight="1">
      <c r="A9" s="578" t="s">
        <v>622</v>
      </c>
      <c r="B9" s="578"/>
      <c r="C9" s="578"/>
      <c r="D9" s="578"/>
      <c r="E9" s="578"/>
      <c r="F9" s="578"/>
      <c r="G9" s="578"/>
      <c r="H9" s="578"/>
      <c r="I9" s="578"/>
      <c r="J9" s="578"/>
      <c r="K9" s="578"/>
      <c r="L9" s="578"/>
      <c r="M9" s="578"/>
      <c r="N9" s="578"/>
      <c r="O9" s="578"/>
      <c r="P9" s="578"/>
      <c r="Q9" s="578"/>
      <c r="R9" s="578"/>
      <c r="S9" s="578"/>
      <c r="T9" s="578"/>
      <c r="U9" s="578"/>
      <c r="V9" s="578"/>
      <c r="W9" s="578"/>
      <c r="X9" s="578"/>
      <c r="Y9" s="578"/>
      <c r="Z9" s="578"/>
      <c r="AA9" s="578"/>
      <c r="AB9" s="578"/>
      <c r="AC9" s="578"/>
      <c r="AD9" s="578"/>
      <c r="AE9" s="578"/>
      <c r="AF9" s="578"/>
      <c r="AG9" s="578"/>
      <c r="AH9" s="578"/>
      <c r="AI9" s="578"/>
      <c r="AJ9" s="578"/>
      <c r="AK9" s="578"/>
      <c r="AL9" s="578"/>
      <c r="AM9" s="578"/>
      <c r="AN9" s="368"/>
    </row>
    <row r="10" spans="1:64" ht="3" customHeight="1">
      <c r="A10" s="311"/>
      <c r="B10" s="311"/>
      <c r="C10" s="311"/>
      <c r="D10" s="311"/>
      <c r="E10" s="311"/>
      <c r="F10" s="311"/>
      <c r="G10" s="311"/>
      <c r="H10" s="311"/>
      <c r="I10" s="311"/>
      <c r="J10" s="311"/>
      <c r="K10" s="311"/>
      <c r="L10" s="311"/>
      <c r="M10" s="311"/>
      <c r="N10" s="311"/>
      <c r="O10" s="311"/>
      <c r="P10" s="311"/>
      <c r="Q10" s="311"/>
      <c r="R10" s="311"/>
      <c r="S10" s="311"/>
      <c r="T10" s="311"/>
      <c r="U10" s="311"/>
      <c r="V10" s="311"/>
      <c r="W10" s="311"/>
      <c r="X10" s="311"/>
      <c r="Y10" s="311"/>
      <c r="Z10" s="311"/>
      <c r="AA10" s="311"/>
      <c r="AB10" s="311"/>
      <c r="AC10" s="311"/>
      <c r="AD10" s="311"/>
      <c r="AE10" s="311"/>
      <c r="AF10" s="311"/>
      <c r="AG10" s="311"/>
      <c r="AH10" s="311"/>
      <c r="AI10" s="311"/>
      <c r="AJ10" s="311"/>
      <c r="AK10" s="311"/>
      <c r="AL10" s="311"/>
      <c r="AM10" s="311"/>
      <c r="AN10" s="366"/>
    </row>
    <row r="11" spans="1:64" ht="24" customHeight="1">
      <c r="A11" s="511" t="s">
        <v>623</v>
      </c>
      <c r="B11" s="511"/>
      <c r="C11" s="511" t="s">
        <v>624</v>
      </c>
      <c r="D11" s="511"/>
      <c r="E11" s="511"/>
      <c r="F11" s="511"/>
      <c r="G11" s="511"/>
      <c r="H11" s="511"/>
      <c r="I11" s="511"/>
      <c r="J11" s="511"/>
      <c r="K11" s="556" t="s">
        <v>244</v>
      </c>
      <c r="L11" s="557"/>
      <c r="M11" s="557"/>
      <c r="N11" s="557"/>
      <c r="O11" s="557"/>
      <c r="P11" s="557"/>
      <c r="Q11" s="557"/>
      <c r="R11" s="557"/>
      <c r="S11" s="557"/>
      <c r="T11" s="557"/>
      <c r="U11" s="557"/>
      <c r="V11" s="557"/>
      <c r="W11" s="557"/>
      <c r="X11" s="557"/>
      <c r="Y11" s="558"/>
      <c r="Z11" s="511" t="s">
        <v>624</v>
      </c>
      <c r="AA11" s="511"/>
      <c r="AB11" s="511"/>
      <c r="AC11" s="511"/>
      <c r="AD11" s="511"/>
      <c r="AE11" s="511"/>
      <c r="AF11" s="511"/>
      <c r="AG11" s="556" t="s">
        <v>625</v>
      </c>
      <c r="AH11" s="557"/>
      <c r="AI11" s="557"/>
      <c r="AJ11" s="557"/>
      <c r="AK11" s="557"/>
      <c r="AL11" s="511" t="s">
        <v>344</v>
      </c>
      <c r="AM11" s="511"/>
      <c r="AN11" s="362"/>
      <c r="AO11" s="362"/>
      <c r="AP11" s="362"/>
      <c r="AQ11" s="362"/>
      <c r="AR11" s="362"/>
      <c r="AS11" s="362"/>
      <c r="AT11" s="202"/>
      <c r="BK11" s="368"/>
      <c r="BL11" s="368"/>
    </row>
    <row r="12" spans="1:64" ht="24" customHeight="1">
      <c r="A12" s="511">
        <v>1</v>
      </c>
      <c r="B12" s="511"/>
      <c r="C12" s="512" t="str">
        <f>C5</f>
        <v xml:space="preserve"> ペコ</v>
      </c>
      <c r="D12" s="512"/>
      <c r="E12" s="512"/>
      <c r="F12" s="512"/>
      <c r="G12" s="512"/>
      <c r="H12" s="512"/>
      <c r="I12" s="512"/>
      <c r="J12" s="512"/>
      <c r="K12" s="517">
        <f>COUNTIF(Q12:Q14,"〇")</f>
        <v>1</v>
      </c>
      <c r="L12" s="518"/>
      <c r="M12" s="518"/>
      <c r="N12" s="519"/>
      <c r="O12" s="517">
        <v>4</v>
      </c>
      <c r="P12" s="518"/>
      <c r="Q12" s="385" t="str">
        <f t="shared" ref="Q12:Q29" si="0">IF(O12&gt;T12,"〇","  ")</f>
        <v xml:space="preserve">  </v>
      </c>
      <c r="R12" s="386" t="s">
        <v>626</v>
      </c>
      <c r="S12" s="387" t="str">
        <f t="shared" ref="S12:S29" si="1">IF(T12&gt;O12,"〇","  ")</f>
        <v>〇</v>
      </c>
      <c r="T12" s="517">
        <v>15</v>
      </c>
      <c r="U12" s="518"/>
      <c r="V12" s="374"/>
      <c r="W12" s="517">
        <f>COUNTIF(S12:S14,"〇")</f>
        <v>2</v>
      </c>
      <c r="X12" s="518"/>
      <c r="Y12" s="519"/>
      <c r="Z12" s="511" t="str">
        <f>C6</f>
        <v xml:space="preserve"> ＣＡＴＳ (Ｄ)</v>
      </c>
      <c r="AA12" s="511"/>
      <c r="AB12" s="511"/>
      <c r="AC12" s="511"/>
      <c r="AD12" s="511"/>
      <c r="AE12" s="511"/>
      <c r="AF12" s="511"/>
      <c r="AG12" s="537" t="str">
        <f>C7</f>
        <v xml:space="preserve"> ジャック F</v>
      </c>
      <c r="AH12" s="538"/>
      <c r="AI12" s="538"/>
      <c r="AJ12" s="538"/>
      <c r="AK12" s="538"/>
      <c r="AL12" s="512"/>
      <c r="AM12" s="512"/>
      <c r="AN12" s="372"/>
      <c r="AO12" s="372"/>
      <c r="AP12" s="372"/>
      <c r="AQ12" s="372"/>
      <c r="AR12" s="372"/>
      <c r="AS12" s="372"/>
      <c r="AT12" s="202"/>
      <c r="BK12" s="380"/>
      <c r="BL12" s="368"/>
    </row>
    <row r="13" spans="1:64" ht="24" customHeight="1">
      <c r="A13" s="511"/>
      <c r="B13" s="511"/>
      <c r="C13" s="512"/>
      <c r="D13" s="512"/>
      <c r="E13" s="512"/>
      <c r="F13" s="512"/>
      <c r="G13" s="512"/>
      <c r="H13" s="512"/>
      <c r="I13" s="512"/>
      <c r="J13" s="512"/>
      <c r="K13" s="520"/>
      <c r="L13" s="521"/>
      <c r="M13" s="521"/>
      <c r="N13" s="522"/>
      <c r="O13" s="513">
        <v>16</v>
      </c>
      <c r="P13" s="532"/>
      <c r="Q13" s="388" t="str">
        <f t="shared" si="0"/>
        <v>〇</v>
      </c>
      <c r="R13" s="389" t="s">
        <v>627</v>
      </c>
      <c r="S13" s="388" t="str">
        <f t="shared" si="1"/>
        <v xml:space="preserve">  </v>
      </c>
      <c r="T13" s="513">
        <v>14</v>
      </c>
      <c r="U13" s="532"/>
      <c r="V13" s="390" t="str">
        <f>IF(T12&gt;O12,"〇","  ")</f>
        <v>〇</v>
      </c>
      <c r="W13" s="520"/>
      <c r="X13" s="521"/>
      <c r="Y13" s="522"/>
      <c r="Z13" s="511"/>
      <c r="AA13" s="511"/>
      <c r="AB13" s="511"/>
      <c r="AC13" s="511"/>
      <c r="AD13" s="511"/>
      <c r="AE13" s="511"/>
      <c r="AF13" s="511"/>
      <c r="AG13" s="540"/>
      <c r="AH13" s="541"/>
      <c r="AI13" s="541"/>
      <c r="AJ13" s="541"/>
      <c r="AK13" s="541"/>
      <c r="AL13" s="512"/>
      <c r="AM13" s="512"/>
      <c r="AN13" s="372"/>
      <c r="AO13" s="372"/>
      <c r="AP13" s="372"/>
      <c r="AQ13" s="372"/>
      <c r="AR13" s="372"/>
      <c r="AS13" s="372"/>
      <c r="AT13" s="202"/>
      <c r="BK13" s="380"/>
      <c r="BL13" s="368"/>
    </row>
    <row r="14" spans="1:64" ht="24" customHeight="1">
      <c r="A14" s="511"/>
      <c r="B14" s="511"/>
      <c r="C14" s="512"/>
      <c r="D14" s="512"/>
      <c r="E14" s="512"/>
      <c r="F14" s="512"/>
      <c r="G14" s="512"/>
      <c r="H14" s="512"/>
      <c r="I14" s="512"/>
      <c r="J14" s="512"/>
      <c r="K14" s="523"/>
      <c r="L14" s="524"/>
      <c r="M14" s="524"/>
      <c r="N14" s="525"/>
      <c r="O14" s="523">
        <v>8</v>
      </c>
      <c r="P14" s="524"/>
      <c r="Q14" s="391" t="str">
        <f t="shared" si="0"/>
        <v xml:space="preserve">  </v>
      </c>
      <c r="R14" s="392" t="s">
        <v>628</v>
      </c>
      <c r="S14" s="393" t="str">
        <f t="shared" si="1"/>
        <v>〇</v>
      </c>
      <c r="T14" s="523">
        <v>15</v>
      </c>
      <c r="U14" s="524"/>
      <c r="V14" s="394" t="str">
        <f>IF(T13&gt;O13,"〇","  ")</f>
        <v xml:space="preserve">  </v>
      </c>
      <c r="W14" s="523"/>
      <c r="X14" s="524"/>
      <c r="Y14" s="525"/>
      <c r="Z14" s="511"/>
      <c r="AA14" s="511"/>
      <c r="AB14" s="511"/>
      <c r="AC14" s="511"/>
      <c r="AD14" s="511"/>
      <c r="AE14" s="511"/>
      <c r="AF14" s="511"/>
      <c r="AG14" s="543"/>
      <c r="AH14" s="544"/>
      <c r="AI14" s="544"/>
      <c r="AJ14" s="544"/>
      <c r="AK14" s="544"/>
      <c r="AL14" s="512"/>
      <c r="AM14" s="512"/>
      <c r="AN14" s="372"/>
      <c r="AO14" s="372"/>
      <c r="AP14" s="372"/>
      <c r="AQ14" s="372"/>
      <c r="AR14" s="372"/>
      <c r="AS14" s="372"/>
      <c r="AT14" s="202"/>
      <c r="BK14" s="380"/>
      <c r="BL14" s="368"/>
    </row>
    <row r="15" spans="1:64" ht="24" customHeight="1">
      <c r="A15" s="511">
        <v>2</v>
      </c>
      <c r="B15" s="511"/>
      <c r="C15" s="512" t="str">
        <f>C7</f>
        <v xml:space="preserve"> ジャック F</v>
      </c>
      <c r="D15" s="512"/>
      <c r="E15" s="512"/>
      <c r="F15" s="512"/>
      <c r="G15" s="512"/>
      <c r="H15" s="512"/>
      <c r="I15" s="512"/>
      <c r="J15" s="512"/>
      <c r="K15" s="517">
        <f>COUNTIF(Q15:Q17,"〇")</f>
        <v>0</v>
      </c>
      <c r="L15" s="518"/>
      <c r="M15" s="518"/>
      <c r="N15" s="519"/>
      <c r="O15" s="526">
        <v>5</v>
      </c>
      <c r="P15" s="534"/>
      <c r="Q15" s="385" t="str">
        <f t="shared" si="0"/>
        <v xml:space="preserve">  </v>
      </c>
      <c r="R15" s="395" t="s">
        <v>626</v>
      </c>
      <c r="S15" s="387" t="str">
        <f t="shared" si="1"/>
        <v>〇</v>
      </c>
      <c r="T15" s="526">
        <v>15</v>
      </c>
      <c r="U15" s="534"/>
      <c r="V15" s="396"/>
      <c r="W15" s="517">
        <f>COUNTIF(S15:S17,"〇")</f>
        <v>2</v>
      </c>
      <c r="X15" s="518"/>
      <c r="Y15" s="519"/>
      <c r="Z15" s="511" t="str">
        <f>P5</f>
        <v xml:space="preserve"> Ｊｕｎｔｏｓ</v>
      </c>
      <c r="AA15" s="511"/>
      <c r="AB15" s="511"/>
      <c r="AC15" s="511"/>
      <c r="AD15" s="511"/>
      <c r="AE15" s="511"/>
      <c r="AF15" s="511"/>
      <c r="AG15" s="537" t="str">
        <f>C5</f>
        <v xml:space="preserve"> ペコ</v>
      </c>
      <c r="AH15" s="538"/>
      <c r="AI15" s="538"/>
      <c r="AJ15" s="538"/>
      <c r="AK15" s="538"/>
      <c r="AL15" s="512"/>
      <c r="AM15" s="512"/>
      <c r="AN15" s="372"/>
      <c r="AO15" s="372"/>
      <c r="AP15" s="372"/>
      <c r="AQ15" s="372"/>
      <c r="AR15" s="372"/>
      <c r="AS15" s="372"/>
      <c r="AT15" s="202"/>
      <c r="BK15" s="380"/>
      <c r="BL15" s="368"/>
    </row>
    <row r="16" spans="1:64" ht="24" customHeight="1">
      <c r="A16" s="511"/>
      <c r="B16" s="511"/>
      <c r="C16" s="512"/>
      <c r="D16" s="512"/>
      <c r="E16" s="512"/>
      <c r="F16" s="512"/>
      <c r="G16" s="512"/>
      <c r="H16" s="512"/>
      <c r="I16" s="512"/>
      <c r="J16" s="512"/>
      <c r="K16" s="520"/>
      <c r="L16" s="521"/>
      <c r="M16" s="521"/>
      <c r="N16" s="522"/>
      <c r="O16" s="513">
        <v>7</v>
      </c>
      <c r="P16" s="532"/>
      <c r="Q16" s="388" t="str">
        <f t="shared" si="0"/>
        <v xml:space="preserve">  </v>
      </c>
      <c r="R16" s="389" t="s">
        <v>627</v>
      </c>
      <c r="S16" s="388" t="str">
        <f t="shared" si="1"/>
        <v>〇</v>
      </c>
      <c r="T16" s="513">
        <v>15</v>
      </c>
      <c r="U16" s="532"/>
      <c r="V16" s="390"/>
      <c r="W16" s="520"/>
      <c r="X16" s="521"/>
      <c r="Y16" s="522"/>
      <c r="Z16" s="511"/>
      <c r="AA16" s="511"/>
      <c r="AB16" s="511"/>
      <c r="AC16" s="511"/>
      <c r="AD16" s="511"/>
      <c r="AE16" s="511"/>
      <c r="AF16" s="511"/>
      <c r="AG16" s="540"/>
      <c r="AH16" s="541"/>
      <c r="AI16" s="541"/>
      <c r="AJ16" s="541"/>
      <c r="AK16" s="541"/>
      <c r="AL16" s="512"/>
      <c r="AM16" s="512"/>
      <c r="AN16" s="372"/>
      <c r="AO16" s="372"/>
      <c r="AP16" s="372"/>
      <c r="AQ16" s="372"/>
      <c r="AR16" s="372"/>
      <c r="AS16" s="372"/>
      <c r="AT16" s="202"/>
      <c r="BK16" s="380"/>
      <c r="BL16" s="368"/>
    </row>
    <row r="17" spans="1:64" ht="24" customHeight="1">
      <c r="A17" s="511"/>
      <c r="B17" s="511"/>
      <c r="C17" s="512"/>
      <c r="D17" s="512"/>
      <c r="E17" s="512"/>
      <c r="F17" s="512"/>
      <c r="G17" s="512"/>
      <c r="H17" s="512"/>
      <c r="I17" s="512"/>
      <c r="J17" s="512"/>
      <c r="K17" s="523"/>
      <c r="L17" s="524"/>
      <c r="M17" s="524"/>
      <c r="N17" s="525"/>
      <c r="O17" s="515"/>
      <c r="P17" s="516"/>
      <c r="Q17" s="391" t="str">
        <f t="shared" si="0"/>
        <v xml:space="preserve">  </v>
      </c>
      <c r="R17" s="397" t="s">
        <v>628</v>
      </c>
      <c r="S17" s="393" t="str">
        <f t="shared" si="1"/>
        <v xml:space="preserve">  </v>
      </c>
      <c r="T17" s="515"/>
      <c r="U17" s="536"/>
      <c r="V17" s="398"/>
      <c r="W17" s="523"/>
      <c r="X17" s="524"/>
      <c r="Y17" s="525"/>
      <c r="Z17" s="511"/>
      <c r="AA17" s="511"/>
      <c r="AB17" s="511"/>
      <c r="AC17" s="511"/>
      <c r="AD17" s="511"/>
      <c r="AE17" s="511"/>
      <c r="AF17" s="511"/>
      <c r="AG17" s="543"/>
      <c r="AH17" s="544"/>
      <c r="AI17" s="544"/>
      <c r="AJ17" s="544"/>
      <c r="AK17" s="544"/>
      <c r="AL17" s="512"/>
      <c r="AM17" s="512"/>
      <c r="AN17" s="372"/>
      <c r="AO17" s="372"/>
      <c r="AP17" s="372"/>
      <c r="AQ17" s="372"/>
      <c r="AR17" s="372"/>
      <c r="AS17" s="372"/>
      <c r="AT17" s="202"/>
      <c r="BK17" s="380"/>
      <c r="BL17" s="368"/>
    </row>
    <row r="18" spans="1:64" ht="24" customHeight="1">
      <c r="A18" s="511">
        <v>3</v>
      </c>
      <c r="B18" s="511"/>
      <c r="C18" s="512" t="str">
        <f>C5</f>
        <v xml:space="preserve"> ペコ</v>
      </c>
      <c r="D18" s="512"/>
      <c r="E18" s="512"/>
      <c r="F18" s="512"/>
      <c r="G18" s="512"/>
      <c r="H18" s="512"/>
      <c r="I18" s="512"/>
      <c r="J18" s="512"/>
      <c r="K18" s="517">
        <f>COUNTIF(Q18:Q20,"〇")</f>
        <v>2</v>
      </c>
      <c r="L18" s="518"/>
      <c r="M18" s="518"/>
      <c r="N18" s="519"/>
      <c r="O18" s="526">
        <v>15</v>
      </c>
      <c r="P18" s="534"/>
      <c r="Q18" s="385" t="str">
        <f t="shared" si="0"/>
        <v>〇</v>
      </c>
      <c r="R18" s="395" t="s">
        <v>626</v>
      </c>
      <c r="S18" s="387" t="str">
        <f t="shared" si="1"/>
        <v xml:space="preserve">  </v>
      </c>
      <c r="T18" s="526">
        <v>8</v>
      </c>
      <c r="U18" s="534"/>
      <c r="V18" s="396"/>
      <c r="W18" s="517">
        <f>COUNTIF(S18:S20,"〇")</f>
        <v>0</v>
      </c>
      <c r="X18" s="518"/>
      <c r="Y18" s="519"/>
      <c r="Z18" s="511" t="str">
        <f>P6</f>
        <v xml:space="preserve"> Ｔ Ｃ   Ｂ</v>
      </c>
      <c r="AA18" s="511"/>
      <c r="AB18" s="511"/>
      <c r="AC18" s="511"/>
      <c r="AD18" s="511"/>
      <c r="AE18" s="511"/>
      <c r="AF18" s="511"/>
      <c r="AG18" s="537" t="str">
        <f>C6</f>
        <v xml:space="preserve"> ＣＡＴＳ (Ｄ)</v>
      </c>
      <c r="AH18" s="538"/>
      <c r="AI18" s="538"/>
      <c r="AJ18" s="538"/>
      <c r="AK18" s="538"/>
      <c r="AL18" s="512"/>
      <c r="AM18" s="512"/>
      <c r="AN18" s="372"/>
      <c r="AO18" s="372"/>
      <c r="AP18" s="372"/>
      <c r="AQ18" s="372"/>
      <c r="AR18" s="372"/>
      <c r="AS18" s="372"/>
      <c r="AT18" s="202"/>
      <c r="BK18" s="380"/>
      <c r="BL18" s="368"/>
    </row>
    <row r="19" spans="1:64" ht="24" customHeight="1">
      <c r="A19" s="511"/>
      <c r="B19" s="511"/>
      <c r="C19" s="512"/>
      <c r="D19" s="512"/>
      <c r="E19" s="512"/>
      <c r="F19" s="512"/>
      <c r="G19" s="512"/>
      <c r="H19" s="512"/>
      <c r="I19" s="512"/>
      <c r="J19" s="512"/>
      <c r="K19" s="520"/>
      <c r="L19" s="521"/>
      <c r="M19" s="521"/>
      <c r="N19" s="522"/>
      <c r="O19" s="513">
        <v>15</v>
      </c>
      <c r="P19" s="532"/>
      <c r="Q19" s="388" t="str">
        <f t="shared" si="0"/>
        <v>〇</v>
      </c>
      <c r="R19" s="389" t="s">
        <v>627</v>
      </c>
      <c r="S19" s="388" t="str">
        <f t="shared" si="1"/>
        <v xml:space="preserve">  </v>
      </c>
      <c r="T19" s="513">
        <v>8</v>
      </c>
      <c r="U19" s="532"/>
      <c r="V19" s="390"/>
      <c r="W19" s="520"/>
      <c r="X19" s="521"/>
      <c r="Y19" s="522"/>
      <c r="Z19" s="511"/>
      <c r="AA19" s="511"/>
      <c r="AB19" s="511"/>
      <c r="AC19" s="511"/>
      <c r="AD19" s="511"/>
      <c r="AE19" s="511"/>
      <c r="AF19" s="511"/>
      <c r="AG19" s="540"/>
      <c r="AH19" s="541"/>
      <c r="AI19" s="541"/>
      <c r="AJ19" s="541"/>
      <c r="AK19" s="541"/>
      <c r="AL19" s="512"/>
      <c r="AM19" s="512"/>
      <c r="AN19" s="372"/>
      <c r="AO19" s="372"/>
      <c r="AP19" s="372"/>
      <c r="AQ19" s="372"/>
      <c r="AR19" s="372"/>
      <c r="AS19" s="372"/>
      <c r="AT19" s="202"/>
      <c r="BK19" s="380"/>
      <c r="BL19" s="368"/>
    </row>
    <row r="20" spans="1:64" ht="24" customHeight="1">
      <c r="A20" s="511"/>
      <c r="B20" s="511"/>
      <c r="C20" s="512"/>
      <c r="D20" s="512"/>
      <c r="E20" s="512"/>
      <c r="F20" s="512"/>
      <c r="G20" s="512"/>
      <c r="H20" s="512"/>
      <c r="I20" s="512"/>
      <c r="J20" s="512"/>
      <c r="K20" s="523"/>
      <c r="L20" s="524"/>
      <c r="M20" s="524"/>
      <c r="N20" s="525"/>
      <c r="O20" s="515"/>
      <c r="P20" s="536"/>
      <c r="Q20" s="391" t="str">
        <f t="shared" si="0"/>
        <v xml:space="preserve">  </v>
      </c>
      <c r="R20" s="397" t="s">
        <v>628</v>
      </c>
      <c r="S20" s="393" t="str">
        <f t="shared" si="1"/>
        <v xml:space="preserve">  </v>
      </c>
      <c r="T20" s="515"/>
      <c r="U20" s="536"/>
      <c r="V20" s="398"/>
      <c r="W20" s="523"/>
      <c r="X20" s="524"/>
      <c r="Y20" s="525"/>
      <c r="Z20" s="511"/>
      <c r="AA20" s="511"/>
      <c r="AB20" s="511"/>
      <c r="AC20" s="511"/>
      <c r="AD20" s="511"/>
      <c r="AE20" s="511"/>
      <c r="AF20" s="511"/>
      <c r="AG20" s="543"/>
      <c r="AH20" s="544"/>
      <c r="AI20" s="544"/>
      <c r="AJ20" s="544"/>
      <c r="AK20" s="544"/>
      <c r="AL20" s="512"/>
      <c r="AM20" s="512"/>
      <c r="AN20" s="372"/>
      <c r="AO20" s="372"/>
      <c r="AP20" s="372"/>
      <c r="AQ20" s="372"/>
      <c r="AR20" s="372"/>
      <c r="AS20" s="372"/>
      <c r="AT20" s="202"/>
      <c r="BK20" s="380"/>
      <c r="BL20" s="368"/>
    </row>
    <row r="21" spans="1:64" ht="24" customHeight="1">
      <c r="A21" s="511">
        <v>4</v>
      </c>
      <c r="B21" s="511"/>
      <c r="C21" s="512" t="str">
        <f>C6</f>
        <v xml:space="preserve"> ＣＡＴＳ (Ｄ)</v>
      </c>
      <c r="D21" s="512"/>
      <c r="E21" s="512"/>
      <c r="F21" s="512"/>
      <c r="G21" s="512"/>
      <c r="H21" s="512"/>
      <c r="I21" s="512"/>
      <c r="J21" s="512"/>
      <c r="K21" s="517">
        <f>COUNTIF(Q21:Q23,"〇")</f>
        <v>2</v>
      </c>
      <c r="L21" s="518"/>
      <c r="M21" s="518"/>
      <c r="N21" s="519"/>
      <c r="O21" s="526">
        <v>15</v>
      </c>
      <c r="P21" s="534"/>
      <c r="Q21" s="385" t="str">
        <f t="shared" si="0"/>
        <v>〇</v>
      </c>
      <c r="R21" s="395" t="s">
        <v>626</v>
      </c>
      <c r="S21" s="387" t="str">
        <f t="shared" si="1"/>
        <v xml:space="preserve">  </v>
      </c>
      <c r="T21" s="526">
        <v>5</v>
      </c>
      <c r="U21" s="534"/>
      <c r="V21" s="396"/>
      <c r="W21" s="517">
        <f>COUNTIF(S21:S23,"〇")</f>
        <v>0</v>
      </c>
      <c r="X21" s="518"/>
      <c r="Y21" s="519"/>
      <c r="Z21" s="511" t="str">
        <f>C7</f>
        <v xml:space="preserve"> ジャック F</v>
      </c>
      <c r="AA21" s="511"/>
      <c r="AB21" s="511"/>
      <c r="AC21" s="511"/>
      <c r="AD21" s="511"/>
      <c r="AE21" s="511"/>
      <c r="AF21" s="511"/>
      <c r="AG21" s="537" t="str">
        <f>P6</f>
        <v xml:space="preserve"> Ｔ Ｃ   Ｂ</v>
      </c>
      <c r="AH21" s="538"/>
      <c r="AI21" s="538"/>
      <c r="AJ21" s="538"/>
      <c r="AK21" s="538"/>
      <c r="AL21" s="512"/>
      <c r="AM21" s="512"/>
      <c r="AN21" s="372"/>
      <c r="AO21" s="372"/>
      <c r="AP21" s="372"/>
      <c r="AQ21" s="372"/>
      <c r="AR21" s="372"/>
      <c r="AS21" s="372"/>
      <c r="AT21" s="202"/>
      <c r="BE21" s="664"/>
      <c r="BF21" s="664"/>
      <c r="BG21" s="368"/>
      <c r="BH21" s="368"/>
      <c r="BI21" s="368"/>
      <c r="BJ21" s="664"/>
      <c r="BK21" s="664"/>
      <c r="BL21" s="368"/>
    </row>
    <row r="22" spans="1:64" ht="24" customHeight="1">
      <c r="A22" s="511"/>
      <c r="B22" s="511"/>
      <c r="C22" s="512"/>
      <c r="D22" s="512"/>
      <c r="E22" s="512"/>
      <c r="F22" s="512"/>
      <c r="G22" s="512"/>
      <c r="H22" s="512"/>
      <c r="I22" s="512"/>
      <c r="J22" s="512"/>
      <c r="K22" s="520"/>
      <c r="L22" s="521"/>
      <c r="M22" s="521"/>
      <c r="N22" s="522"/>
      <c r="O22" s="513">
        <v>15</v>
      </c>
      <c r="P22" s="532"/>
      <c r="Q22" s="388" t="str">
        <f t="shared" si="0"/>
        <v>〇</v>
      </c>
      <c r="R22" s="389" t="s">
        <v>627</v>
      </c>
      <c r="S22" s="388" t="str">
        <f t="shared" si="1"/>
        <v xml:space="preserve">  </v>
      </c>
      <c r="T22" s="513">
        <v>5</v>
      </c>
      <c r="U22" s="532"/>
      <c r="V22" s="390"/>
      <c r="W22" s="520"/>
      <c r="X22" s="521"/>
      <c r="Y22" s="522"/>
      <c r="Z22" s="511"/>
      <c r="AA22" s="511"/>
      <c r="AB22" s="511"/>
      <c r="AC22" s="511"/>
      <c r="AD22" s="511"/>
      <c r="AE22" s="511"/>
      <c r="AF22" s="511"/>
      <c r="AG22" s="540"/>
      <c r="AH22" s="541"/>
      <c r="AI22" s="541"/>
      <c r="AJ22" s="541"/>
      <c r="AK22" s="541"/>
      <c r="AL22" s="512"/>
      <c r="AM22" s="512"/>
      <c r="AN22" s="372"/>
      <c r="AO22" s="372"/>
      <c r="AP22" s="372"/>
      <c r="AQ22" s="372"/>
      <c r="AR22" s="372"/>
      <c r="AS22" s="372"/>
      <c r="AT22" s="202"/>
      <c r="BE22" s="368"/>
      <c r="BF22" s="368"/>
      <c r="BG22" s="368"/>
      <c r="BH22" s="368"/>
      <c r="BI22" s="368"/>
      <c r="BJ22" s="368"/>
      <c r="BK22" s="368"/>
      <c r="BL22" s="368"/>
    </row>
    <row r="23" spans="1:64" ht="24" customHeight="1">
      <c r="A23" s="511"/>
      <c r="B23" s="511"/>
      <c r="C23" s="512"/>
      <c r="D23" s="512"/>
      <c r="E23" s="512"/>
      <c r="F23" s="512"/>
      <c r="G23" s="512"/>
      <c r="H23" s="512"/>
      <c r="I23" s="512"/>
      <c r="J23" s="512"/>
      <c r="K23" s="523"/>
      <c r="L23" s="524"/>
      <c r="M23" s="524"/>
      <c r="N23" s="525"/>
      <c r="O23" s="515"/>
      <c r="P23" s="516"/>
      <c r="Q23" s="391" t="str">
        <f t="shared" si="0"/>
        <v xml:space="preserve">  </v>
      </c>
      <c r="R23" s="397" t="s">
        <v>628</v>
      </c>
      <c r="S23" s="393" t="str">
        <f t="shared" si="1"/>
        <v xml:space="preserve">  </v>
      </c>
      <c r="T23" s="515"/>
      <c r="U23" s="536"/>
      <c r="V23" s="398"/>
      <c r="W23" s="523"/>
      <c r="X23" s="524"/>
      <c r="Y23" s="525"/>
      <c r="Z23" s="511"/>
      <c r="AA23" s="511"/>
      <c r="AB23" s="511"/>
      <c r="AC23" s="511"/>
      <c r="AD23" s="511"/>
      <c r="AE23" s="511"/>
      <c r="AF23" s="511"/>
      <c r="AG23" s="543"/>
      <c r="AH23" s="544"/>
      <c r="AI23" s="544"/>
      <c r="AJ23" s="544"/>
      <c r="AK23" s="544"/>
      <c r="AL23" s="512"/>
      <c r="AM23" s="512"/>
      <c r="AN23" s="372"/>
      <c r="AO23" s="372"/>
      <c r="AP23" s="372"/>
      <c r="AQ23" s="372"/>
      <c r="AR23" s="372"/>
      <c r="AS23" s="372"/>
      <c r="AT23" s="202"/>
      <c r="BE23" s="368"/>
      <c r="BF23" s="368"/>
      <c r="BG23" s="368"/>
      <c r="BH23" s="368"/>
      <c r="BI23" s="368"/>
      <c r="BJ23" s="368"/>
      <c r="BK23" s="368"/>
      <c r="BL23" s="368"/>
    </row>
    <row r="24" spans="1:64" ht="24" customHeight="1">
      <c r="A24" s="511">
        <v>5</v>
      </c>
      <c r="B24" s="511"/>
      <c r="C24" s="512" t="str">
        <f>P5</f>
        <v xml:space="preserve"> Ｊｕｎｔｏｓ</v>
      </c>
      <c r="D24" s="512"/>
      <c r="E24" s="512"/>
      <c r="F24" s="512"/>
      <c r="G24" s="512"/>
      <c r="H24" s="512"/>
      <c r="I24" s="512"/>
      <c r="J24" s="512"/>
      <c r="K24" s="517">
        <f>COUNTIF(Q24:Q26,"〇")</f>
        <v>2</v>
      </c>
      <c r="L24" s="518"/>
      <c r="M24" s="518"/>
      <c r="N24" s="519"/>
      <c r="O24" s="526">
        <v>15</v>
      </c>
      <c r="P24" s="527"/>
      <c r="Q24" s="385" t="str">
        <f t="shared" si="0"/>
        <v>〇</v>
      </c>
      <c r="R24" s="395" t="s">
        <v>626</v>
      </c>
      <c r="S24" s="387" t="str">
        <f t="shared" si="1"/>
        <v xml:space="preserve">  </v>
      </c>
      <c r="T24" s="526">
        <v>9</v>
      </c>
      <c r="U24" s="534"/>
      <c r="V24" s="396"/>
      <c r="W24" s="517">
        <f>COUNTIF(S24:S26,"〇")</f>
        <v>0</v>
      </c>
      <c r="X24" s="518"/>
      <c r="Y24" s="519"/>
      <c r="Z24" s="511" t="str">
        <f>P6</f>
        <v xml:space="preserve"> Ｔ Ｃ   Ｂ</v>
      </c>
      <c r="AA24" s="511"/>
      <c r="AB24" s="511"/>
      <c r="AC24" s="511"/>
      <c r="AD24" s="511"/>
      <c r="AE24" s="511"/>
      <c r="AF24" s="511"/>
      <c r="AG24" s="537" t="str">
        <f>C7</f>
        <v xml:space="preserve"> ジャック F</v>
      </c>
      <c r="AH24" s="538"/>
      <c r="AI24" s="538"/>
      <c r="AJ24" s="538"/>
      <c r="AK24" s="538"/>
      <c r="AL24" s="512"/>
      <c r="AM24" s="512"/>
      <c r="AN24" s="372"/>
      <c r="AO24" s="372"/>
      <c r="AP24" s="372"/>
      <c r="AQ24" s="372"/>
      <c r="AR24" s="372"/>
      <c r="AS24" s="372"/>
      <c r="AT24" s="202"/>
      <c r="BD24" s="368"/>
      <c r="BE24" s="501"/>
      <c r="BF24" s="501"/>
      <c r="BG24" s="501"/>
      <c r="BH24" s="501"/>
      <c r="BI24" s="501"/>
      <c r="BJ24" s="501"/>
      <c r="BK24" s="501"/>
      <c r="BL24" s="368"/>
    </row>
    <row r="25" spans="1:64" ht="24" customHeight="1">
      <c r="A25" s="511"/>
      <c r="B25" s="511"/>
      <c r="C25" s="512"/>
      <c r="D25" s="512"/>
      <c r="E25" s="512"/>
      <c r="F25" s="512"/>
      <c r="G25" s="512"/>
      <c r="H25" s="512"/>
      <c r="I25" s="512"/>
      <c r="J25" s="512"/>
      <c r="K25" s="520"/>
      <c r="L25" s="521"/>
      <c r="M25" s="521"/>
      <c r="N25" s="522"/>
      <c r="O25" s="513">
        <v>15</v>
      </c>
      <c r="P25" s="514"/>
      <c r="Q25" s="388" t="str">
        <f t="shared" si="0"/>
        <v>〇</v>
      </c>
      <c r="R25" s="389" t="s">
        <v>627</v>
      </c>
      <c r="S25" s="388" t="str">
        <f t="shared" si="1"/>
        <v xml:space="preserve">  </v>
      </c>
      <c r="T25" s="513">
        <v>9</v>
      </c>
      <c r="U25" s="532"/>
      <c r="V25" s="390"/>
      <c r="W25" s="520"/>
      <c r="X25" s="521"/>
      <c r="Y25" s="522"/>
      <c r="Z25" s="511"/>
      <c r="AA25" s="511"/>
      <c r="AB25" s="511"/>
      <c r="AC25" s="511"/>
      <c r="AD25" s="511"/>
      <c r="AE25" s="511"/>
      <c r="AF25" s="511"/>
      <c r="AG25" s="540"/>
      <c r="AH25" s="541"/>
      <c r="AI25" s="541"/>
      <c r="AJ25" s="541"/>
      <c r="AK25" s="541"/>
      <c r="AL25" s="512"/>
      <c r="AM25" s="512"/>
      <c r="AN25" s="372"/>
      <c r="AO25" s="372"/>
      <c r="AP25" s="372"/>
      <c r="AQ25" s="372"/>
      <c r="AR25" s="372"/>
      <c r="AS25" s="372"/>
      <c r="AT25" s="202"/>
      <c r="BD25" s="368"/>
      <c r="BE25" s="362"/>
      <c r="BF25" s="362"/>
      <c r="BG25" s="362"/>
      <c r="BH25" s="362"/>
      <c r="BI25" s="362"/>
      <c r="BJ25" s="362"/>
      <c r="BK25" s="362"/>
      <c r="BL25" s="368"/>
    </row>
    <row r="26" spans="1:64" ht="24" customHeight="1">
      <c r="A26" s="511"/>
      <c r="B26" s="511"/>
      <c r="C26" s="512"/>
      <c r="D26" s="512"/>
      <c r="E26" s="512"/>
      <c r="F26" s="512"/>
      <c r="G26" s="512"/>
      <c r="H26" s="512"/>
      <c r="I26" s="512"/>
      <c r="J26" s="512"/>
      <c r="K26" s="523"/>
      <c r="L26" s="524"/>
      <c r="M26" s="524"/>
      <c r="N26" s="525"/>
      <c r="O26" s="515"/>
      <c r="P26" s="516"/>
      <c r="Q26" s="391" t="str">
        <f t="shared" si="0"/>
        <v xml:space="preserve">  </v>
      </c>
      <c r="R26" s="397" t="s">
        <v>628</v>
      </c>
      <c r="S26" s="393" t="str">
        <f t="shared" si="1"/>
        <v xml:space="preserve">  </v>
      </c>
      <c r="T26" s="515"/>
      <c r="U26" s="536"/>
      <c r="V26" s="398"/>
      <c r="W26" s="523"/>
      <c r="X26" s="524"/>
      <c r="Y26" s="525"/>
      <c r="Z26" s="511"/>
      <c r="AA26" s="511"/>
      <c r="AB26" s="511"/>
      <c r="AC26" s="511"/>
      <c r="AD26" s="511"/>
      <c r="AE26" s="511"/>
      <c r="AF26" s="511"/>
      <c r="AG26" s="543"/>
      <c r="AH26" s="544"/>
      <c r="AI26" s="544"/>
      <c r="AJ26" s="544"/>
      <c r="AK26" s="544"/>
      <c r="AL26" s="512"/>
      <c r="AM26" s="512"/>
      <c r="AN26" s="372"/>
      <c r="AO26" s="372"/>
      <c r="AP26" s="372"/>
      <c r="AQ26" s="372"/>
      <c r="AR26" s="372"/>
      <c r="AS26" s="372"/>
      <c r="AT26" s="202"/>
      <c r="BD26" s="368"/>
      <c r="BE26" s="362"/>
      <c r="BF26" s="362"/>
      <c r="BG26" s="362"/>
      <c r="BH26" s="362"/>
      <c r="BI26" s="362"/>
      <c r="BJ26" s="362"/>
      <c r="BK26" s="362"/>
      <c r="BL26" s="368"/>
    </row>
    <row r="27" spans="1:64" ht="24" customHeight="1">
      <c r="A27" s="511">
        <v>6</v>
      </c>
      <c r="B27" s="511"/>
      <c r="C27" s="512" t="str">
        <f>C5</f>
        <v xml:space="preserve"> ペコ</v>
      </c>
      <c r="D27" s="512"/>
      <c r="E27" s="512"/>
      <c r="F27" s="512"/>
      <c r="G27" s="512"/>
      <c r="H27" s="512"/>
      <c r="I27" s="512"/>
      <c r="J27" s="512"/>
      <c r="K27" s="517">
        <f>COUNTIF(Q27:Q29,"〇")</f>
        <v>2</v>
      </c>
      <c r="L27" s="518"/>
      <c r="M27" s="518"/>
      <c r="N27" s="519"/>
      <c r="O27" s="526">
        <v>15</v>
      </c>
      <c r="P27" s="527"/>
      <c r="Q27" s="385" t="str">
        <f t="shared" si="0"/>
        <v>〇</v>
      </c>
      <c r="R27" s="395" t="s">
        <v>626</v>
      </c>
      <c r="S27" s="387" t="str">
        <f t="shared" si="1"/>
        <v xml:space="preserve">  </v>
      </c>
      <c r="T27" s="526">
        <v>7</v>
      </c>
      <c r="U27" s="534"/>
      <c r="V27" s="396"/>
      <c r="W27" s="517">
        <f>COUNTIF(S27:S29,"〇")</f>
        <v>0</v>
      </c>
      <c r="X27" s="518"/>
      <c r="Y27" s="519"/>
      <c r="Z27" s="511" t="str">
        <f>C7</f>
        <v xml:space="preserve"> ジャック F</v>
      </c>
      <c r="AA27" s="511"/>
      <c r="AB27" s="511"/>
      <c r="AC27" s="511"/>
      <c r="AD27" s="511"/>
      <c r="AE27" s="511"/>
      <c r="AF27" s="511"/>
      <c r="AG27" s="537" t="str">
        <f>P5</f>
        <v xml:space="preserve"> Ｊｕｎｔｏｓ</v>
      </c>
      <c r="AH27" s="538"/>
      <c r="AI27" s="538"/>
      <c r="AJ27" s="538"/>
      <c r="AK27" s="538"/>
      <c r="AL27" s="512"/>
      <c r="AM27" s="512"/>
      <c r="AN27" s="372"/>
      <c r="AO27" s="372"/>
      <c r="AP27" s="372"/>
      <c r="AQ27" s="372"/>
      <c r="AR27" s="372"/>
      <c r="AS27" s="372"/>
      <c r="AT27" s="202"/>
      <c r="BD27" s="362"/>
      <c r="BE27" s="202"/>
      <c r="BF27" s="202"/>
      <c r="BG27" s="202"/>
      <c r="BH27" s="202"/>
      <c r="BI27" s="202"/>
      <c r="BJ27" s="362"/>
      <c r="BK27" s="362"/>
      <c r="BL27" s="362"/>
    </row>
    <row r="28" spans="1:64" ht="24" customHeight="1">
      <c r="A28" s="511"/>
      <c r="B28" s="511"/>
      <c r="C28" s="512"/>
      <c r="D28" s="512"/>
      <c r="E28" s="512"/>
      <c r="F28" s="512"/>
      <c r="G28" s="512"/>
      <c r="H28" s="512"/>
      <c r="I28" s="512"/>
      <c r="J28" s="512"/>
      <c r="K28" s="520"/>
      <c r="L28" s="521"/>
      <c r="M28" s="521"/>
      <c r="N28" s="522"/>
      <c r="O28" s="513">
        <v>15</v>
      </c>
      <c r="P28" s="514"/>
      <c r="Q28" s="388" t="str">
        <f t="shared" si="0"/>
        <v>〇</v>
      </c>
      <c r="R28" s="389" t="s">
        <v>627</v>
      </c>
      <c r="S28" s="388" t="str">
        <f t="shared" si="1"/>
        <v xml:space="preserve">  </v>
      </c>
      <c r="T28" s="513">
        <v>11</v>
      </c>
      <c r="U28" s="532"/>
      <c r="V28" s="390"/>
      <c r="W28" s="520"/>
      <c r="X28" s="521"/>
      <c r="Y28" s="522"/>
      <c r="Z28" s="511"/>
      <c r="AA28" s="511"/>
      <c r="AB28" s="511"/>
      <c r="AC28" s="511"/>
      <c r="AD28" s="511"/>
      <c r="AE28" s="511"/>
      <c r="AF28" s="511"/>
      <c r="AG28" s="540"/>
      <c r="AH28" s="541"/>
      <c r="AI28" s="541"/>
      <c r="AJ28" s="541"/>
      <c r="AK28" s="541"/>
      <c r="AL28" s="512"/>
      <c r="AM28" s="512"/>
      <c r="AN28" s="372"/>
      <c r="AO28" s="372"/>
      <c r="AP28" s="372"/>
      <c r="AQ28" s="372"/>
      <c r="AR28" s="372"/>
      <c r="AS28" s="372"/>
      <c r="AT28" s="202"/>
      <c r="BD28" s="362"/>
      <c r="BE28" s="202"/>
      <c r="BF28" s="202"/>
      <c r="BG28" s="202"/>
      <c r="BH28" s="202"/>
      <c r="BI28" s="202"/>
      <c r="BJ28" s="362"/>
      <c r="BK28" s="362"/>
      <c r="BL28" s="362"/>
    </row>
    <row r="29" spans="1:64" ht="22.5" customHeight="1">
      <c r="A29" s="511"/>
      <c r="B29" s="511"/>
      <c r="C29" s="512"/>
      <c r="D29" s="512"/>
      <c r="E29" s="512"/>
      <c r="F29" s="512"/>
      <c r="G29" s="512"/>
      <c r="H29" s="512"/>
      <c r="I29" s="512"/>
      <c r="J29" s="512"/>
      <c r="K29" s="523"/>
      <c r="L29" s="524"/>
      <c r="M29" s="524"/>
      <c r="N29" s="525"/>
      <c r="O29" s="515"/>
      <c r="P29" s="516"/>
      <c r="Q29" s="391" t="str">
        <f t="shared" si="0"/>
        <v xml:space="preserve">  </v>
      </c>
      <c r="R29" s="397" t="s">
        <v>628</v>
      </c>
      <c r="S29" s="393" t="str">
        <f t="shared" si="1"/>
        <v xml:space="preserve">  </v>
      </c>
      <c r="T29" s="515"/>
      <c r="U29" s="536"/>
      <c r="V29" s="398"/>
      <c r="W29" s="523"/>
      <c r="X29" s="524"/>
      <c r="Y29" s="525"/>
      <c r="Z29" s="511"/>
      <c r="AA29" s="511"/>
      <c r="AB29" s="511"/>
      <c r="AC29" s="511"/>
      <c r="AD29" s="511"/>
      <c r="AE29" s="511"/>
      <c r="AF29" s="511"/>
      <c r="AG29" s="543"/>
      <c r="AH29" s="544"/>
      <c r="AI29" s="544"/>
      <c r="AJ29" s="544"/>
      <c r="AK29" s="544"/>
      <c r="AL29" s="512"/>
      <c r="AM29" s="512"/>
      <c r="AN29" s="372"/>
      <c r="AO29" s="372"/>
      <c r="AP29" s="372"/>
      <c r="AQ29" s="372"/>
      <c r="AR29" s="372"/>
      <c r="AS29" s="372"/>
      <c r="AT29" s="202"/>
      <c r="BD29" s="362"/>
      <c r="BE29" s="202"/>
      <c r="BF29" s="202"/>
      <c r="BG29" s="202"/>
      <c r="BH29" s="202"/>
      <c r="BI29" s="202"/>
      <c r="BJ29" s="362"/>
      <c r="BK29" s="362"/>
      <c r="BL29" s="362"/>
    </row>
    <row r="30" spans="1:64" ht="24" hidden="1" customHeight="1">
      <c r="A30" s="317" t="s">
        <v>629</v>
      </c>
      <c r="B30" s="317"/>
      <c r="C30" s="317"/>
      <c r="D30" s="317"/>
      <c r="E30" s="317"/>
      <c r="F30" s="317"/>
      <c r="G30" s="317"/>
      <c r="H30" s="317"/>
      <c r="I30" s="317"/>
      <c r="J30" s="317"/>
      <c r="K30" s="399"/>
      <c r="L30" s="399"/>
      <c r="M30" s="399"/>
      <c r="N30" s="399"/>
      <c r="O30" s="400"/>
      <c r="P30" s="400"/>
      <c r="Q30" s="400"/>
      <c r="R30" s="400"/>
      <c r="S30" s="400"/>
      <c r="T30" s="400"/>
      <c r="U30" s="400"/>
      <c r="V30" s="399"/>
      <c r="W30" s="399"/>
      <c r="X30" s="399"/>
      <c r="Y30" s="399"/>
      <c r="Z30" s="317"/>
      <c r="AA30" s="317"/>
      <c r="AB30" s="317"/>
      <c r="AC30" s="317"/>
      <c r="AD30" s="317"/>
      <c r="AE30" s="317"/>
      <c r="AF30" s="317"/>
      <c r="AG30" s="317"/>
      <c r="AH30" s="317"/>
      <c r="AI30" s="317"/>
      <c r="AJ30" s="317"/>
      <c r="AK30" s="317"/>
      <c r="AL30" s="317"/>
      <c r="AM30" s="317"/>
      <c r="AN30" s="372"/>
      <c r="AO30" s="372"/>
      <c r="AP30" s="372"/>
      <c r="AQ30" s="372"/>
      <c r="AR30" s="372"/>
      <c r="AS30" s="372"/>
      <c r="AT30" s="202"/>
      <c r="BD30" s="362"/>
      <c r="BE30" s="202"/>
      <c r="BF30" s="202"/>
      <c r="BG30" s="202"/>
      <c r="BH30" s="202"/>
      <c r="BI30" s="202"/>
      <c r="BJ30" s="367"/>
      <c r="BK30" s="367"/>
      <c r="BL30" s="367"/>
    </row>
    <row r="31" spans="1:64" ht="24" customHeight="1">
      <c r="A31" s="511">
        <v>7</v>
      </c>
      <c r="B31" s="511"/>
      <c r="C31" s="512" t="str">
        <f>C6</f>
        <v xml:space="preserve"> ＣＡＴＳ (Ｄ)</v>
      </c>
      <c r="D31" s="512"/>
      <c r="E31" s="512"/>
      <c r="F31" s="512"/>
      <c r="G31" s="512"/>
      <c r="H31" s="512"/>
      <c r="I31" s="512"/>
      <c r="J31" s="512"/>
      <c r="K31" s="517">
        <f>COUNTIF(Q31:Q33,"〇")</f>
        <v>2</v>
      </c>
      <c r="L31" s="518"/>
      <c r="M31" s="518"/>
      <c r="N31" s="519"/>
      <c r="O31" s="526">
        <v>15</v>
      </c>
      <c r="P31" s="527"/>
      <c r="Q31" s="385" t="str">
        <f t="shared" ref="Q31:Q42" si="2">IF(O31&gt;T31,"〇","  ")</f>
        <v>〇</v>
      </c>
      <c r="R31" s="395" t="s">
        <v>626</v>
      </c>
      <c r="S31" s="387" t="str">
        <f t="shared" ref="S31:S42" si="3">IF(T31&gt;O31,"〇","  ")</f>
        <v xml:space="preserve">  </v>
      </c>
      <c r="T31" s="526">
        <v>12</v>
      </c>
      <c r="U31" s="534"/>
      <c r="V31" s="396"/>
      <c r="W31" s="517">
        <f>COUNTIF(S31:S33,"〇")</f>
        <v>0</v>
      </c>
      <c r="X31" s="518"/>
      <c r="Y31" s="519"/>
      <c r="Z31" s="511" t="str">
        <f>P5</f>
        <v xml:space="preserve"> Ｊｕｎｔｏｓ</v>
      </c>
      <c r="AA31" s="511"/>
      <c r="AB31" s="511"/>
      <c r="AC31" s="511"/>
      <c r="AD31" s="511"/>
      <c r="AE31" s="511"/>
      <c r="AF31" s="511"/>
      <c r="AG31" s="537" t="str">
        <f>P6</f>
        <v xml:space="preserve"> Ｔ Ｃ   Ｂ</v>
      </c>
      <c r="AH31" s="538"/>
      <c r="AI31" s="538"/>
      <c r="AJ31" s="538"/>
      <c r="AK31" s="538"/>
      <c r="AL31" s="512"/>
      <c r="AM31" s="512"/>
      <c r="AN31" s="372"/>
      <c r="AO31" s="372"/>
      <c r="AP31" s="372"/>
      <c r="AQ31" s="372"/>
      <c r="AR31" s="372"/>
      <c r="AS31" s="372"/>
      <c r="AT31" s="202"/>
      <c r="BD31" s="362"/>
      <c r="BE31" s="202"/>
      <c r="BF31" s="202"/>
      <c r="BG31" s="372"/>
      <c r="BH31" s="372"/>
      <c r="BI31" s="208"/>
      <c r="BJ31" s="202"/>
      <c r="BK31" s="202"/>
      <c r="BL31" s="202"/>
    </row>
    <row r="32" spans="1:64" ht="24" customHeight="1">
      <c r="A32" s="511"/>
      <c r="B32" s="511"/>
      <c r="C32" s="512"/>
      <c r="D32" s="512"/>
      <c r="E32" s="512"/>
      <c r="F32" s="512"/>
      <c r="G32" s="512"/>
      <c r="H32" s="512"/>
      <c r="I32" s="512"/>
      <c r="J32" s="512"/>
      <c r="K32" s="520"/>
      <c r="L32" s="521"/>
      <c r="M32" s="521"/>
      <c r="N32" s="522"/>
      <c r="O32" s="513">
        <v>15</v>
      </c>
      <c r="P32" s="514"/>
      <c r="Q32" s="388" t="str">
        <f t="shared" si="2"/>
        <v>〇</v>
      </c>
      <c r="R32" s="389" t="s">
        <v>627</v>
      </c>
      <c r="S32" s="388" t="str">
        <f t="shared" si="3"/>
        <v xml:space="preserve">  </v>
      </c>
      <c r="T32" s="513">
        <v>9</v>
      </c>
      <c r="U32" s="532"/>
      <c r="V32" s="390"/>
      <c r="W32" s="520"/>
      <c r="X32" s="521"/>
      <c r="Y32" s="522"/>
      <c r="Z32" s="511"/>
      <c r="AA32" s="511"/>
      <c r="AB32" s="511"/>
      <c r="AC32" s="511"/>
      <c r="AD32" s="511"/>
      <c r="AE32" s="511"/>
      <c r="AF32" s="511"/>
      <c r="AG32" s="540"/>
      <c r="AH32" s="541"/>
      <c r="AI32" s="541"/>
      <c r="AJ32" s="541"/>
      <c r="AK32" s="541"/>
      <c r="AL32" s="512"/>
      <c r="AM32" s="512"/>
      <c r="AN32" s="372"/>
      <c r="AO32" s="372"/>
      <c r="AP32" s="372"/>
      <c r="AQ32" s="372"/>
      <c r="AR32" s="372"/>
      <c r="AS32" s="372"/>
      <c r="AT32" s="202"/>
      <c r="BD32" s="362"/>
      <c r="BE32" s="202"/>
      <c r="BF32" s="202"/>
      <c r="BG32" s="372"/>
      <c r="BH32" s="372"/>
      <c r="BI32" s="208"/>
      <c r="BJ32" s="202"/>
      <c r="BK32" s="202"/>
      <c r="BL32" s="202"/>
    </row>
    <row r="33" spans="1:64" ht="24" customHeight="1">
      <c r="A33" s="511"/>
      <c r="B33" s="511"/>
      <c r="C33" s="512"/>
      <c r="D33" s="512"/>
      <c r="E33" s="512"/>
      <c r="F33" s="512"/>
      <c r="G33" s="512"/>
      <c r="H33" s="512"/>
      <c r="I33" s="512"/>
      <c r="J33" s="512"/>
      <c r="K33" s="523"/>
      <c r="L33" s="524"/>
      <c r="M33" s="524"/>
      <c r="N33" s="525"/>
      <c r="O33" s="515"/>
      <c r="P33" s="516"/>
      <c r="Q33" s="391" t="str">
        <f t="shared" si="2"/>
        <v xml:space="preserve">  </v>
      </c>
      <c r="R33" s="397" t="s">
        <v>628</v>
      </c>
      <c r="S33" s="393" t="str">
        <f t="shared" si="3"/>
        <v xml:space="preserve">  </v>
      </c>
      <c r="T33" s="515"/>
      <c r="U33" s="536"/>
      <c r="V33" s="398"/>
      <c r="W33" s="523"/>
      <c r="X33" s="524"/>
      <c r="Y33" s="525"/>
      <c r="Z33" s="511"/>
      <c r="AA33" s="511"/>
      <c r="AB33" s="511"/>
      <c r="AC33" s="511"/>
      <c r="AD33" s="511"/>
      <c r="AE33" s="511"/>
      <c r="AF33" s="511"/>
      <c r="AG33" s="543"/>
      <c r="AH33" s="544"/>
      <c r="AI33" s="544"/>
      <c r="AJ33" s="544"/>
      <c r="AK33" s="544"/>
      <c r="AL33" s="512"/>
      <c r="AM33" s="512"/>
      <c r="AN33" s="372"/>
      <c r="AO33" s="372"/>
      <c r="AP33" s="372"/>
      <c r="AQ33" s="372"/>
      <c r="AR33" s="372"/>
      <c r="AS33" s="372"/>
      <c r="AT33" s="202"/>
      <c r="BD33" s="362"/>
      <c r="BE33" s="202"/>
      <c r="BF33" s="202"/>
      <c r="BG33" s="372"/>
      <c r="BH33" s="372"/>
      <c r="BI33" s="208"/>
      <c r="BJ33" s="202"/>
      <c r="BK33" s="202"/>
      <c r="BL33" s="202"/>
    </row>
    <row r="34" spans="1:64" ht="24" customHeight="1">
      <c r="A34" s="511">
        <v>8</v>
      </c>
      <c r="B34" s="511"/>
      <c r="C34" s="512" t="str">
        <f>C15</f>
        <v xml:space="preserve"> ジャック F</v>
      </c>
      <c r="D34" s="512"/>
      <c r="E34" s="512"/>
      <c r="F34" s="512"/>
      <c r="G34" s="512"/>
      <c r="H34" s="512"/>
      <c r="I34" s="512"/>
      <c r="J34" s="512"/>
      <c r="K34" s="517">
        <f>COUNTIF(Q34:Q36,"〇")</f>
        <v>0</v>
      </c>
      <c r="L34" s="518"/>
      <c r="M34" s="518"/>
      <c r="N34" s="519"/>
      <c r="O34" s="526">
        <v>9</v>
      </c>
      <c r="P34" s="527"/>
      <c r="Q34" s="385" t="str">
        <f t="shared" si="2"/>
        <v xml:space="preserve">  </v>
      </c>
      <c r="R34" s="395" t="s">
        <v>626</v>
      </c>
      <c r="S34" s="387" t="str">
        <f t="shared" si="3"/>
        <v>〇</v>
      </c>
      <c r="T34" s="526">
        <v>15</v>
      </c>
      <c r="U34" s="534"/>
      <c r="V34" s="396"/>
      <c r="W34" s="517">
        <f>COUNTIF(S34:S36,"〇")</f>
        <v>2</v>
      </c>
      <c r="X34" s="518"/>
      <c r="Y34" s="519"/>
      <c r="Z34" s="511" t="str">
        <f>P6</f>
        <v xml:space="preserve"> Ｔ Ｃ   Ｂ</v>
      </c>
      <c r="AA34" s="511"/>
      <c r="AB34" s="511"/>
      <c r="AC34" s="511"/>
      <c r="AD34" s="511"/>
      <c r="AE34" s="511"/>
      <c r="AF34" s="511"/>
      <c r="AG34" s="537" t="str">
        <f>P5</f>
        <v xml:space="preserve"> Ｊｕｎｔｏｓ</v>
      </c>
      <c r="AH34" s="538"/>
      <c r="AI34" s="538"/>
      <c r="AJ34" s="538"/>
      <c r="AK34" s="538"/>
      <c r="AL34" s="512"/>
      <c r="AM34" s="512"/>
      <c r="AN34" s="372"/>
      <c r="AO34" s="372"/>
      <c r="AP34" s="372"/>
      <c r="AQ34" s="372"/>
      <c r="AR34" s="372"/>
      <c r="AS34" s="372"/>
      <c r="AT34" s="202"/>
      <c r="BD34" s="362"/>
      <c r="BE34" s="202"/>
      <c r="BF34" s="202"/>
      <c r="BG34" s="372"/>
      <c r="BH34" s="372"/>
      <c r="BI34" s="208"/>
      <c r="BJ34" s="202"/>
      <c r="BK34" s="202"/>
      <c r="BL34" s="202"/>
    </row>
    <row r="35" spans="1:64" ht="24" customHeight="1">
      <c r="A35" s="511"/>
      <c r="B35" s="511"/>
      <c r="C35" s="512"/>
      <c r="D35" s="512"/>
      <c r="E35" s="512"/>
      <c r="F35" s="512"/>
      <c r="G35" s="512"/>
      <c r="H35" s="512"/>
      <c r="I35" s="512"/>
      <c r="J35" s="512"/>
      <c r="K35" s="520"/>
      <c r="L35" s="521"/>
      <c r="M35" s="521"/>
      <c r="N35" s="522"/>
      <c r="O35" s="513">
        <v>11</v>
      </c>
      <c r="P35" s="514"/>
      <c r="Q35" s="388" t="str">
        <f t="shared" si="2"/>
        <v xml:space="preserve">  </v>
      </c>
      <c r="R35" s="389" t="s">
        <v>627</v>
      </c>
      <c r="S35" s="388" t="str">
        <f t="shared" si="3"/>
        <v>〇</v>
      </c>
      <c r="T35" s="513">
        <v>15</v>
      </c>
      <c r="U35" s="532"/>
      <c r="V35" s="390"/>
      <c r="W35" s="520"/>
      <c r="X35" s="521"/>
      <c r="Y35" s="522"/>
      <c r="Z35" s="511"/>
      <c r="AA35" s="511"/>
      <c r="AB35" s="511"/>
      <c r="AC35" s="511"/>
      <c r="AD35" s="511"/>
      <c r="AE35" s="511"/>
      <c r="AF35" s="511"/>
      <c r="AG35" s="540"/>
      <c r="AH35" s="541"/>
      <c r="AI35" s="541"/>
      <c r="AJ35" s="541"/>
      <c r="AK35" s="541"/>
      <c r="AL35" s="512"/>
      <c r="AM35" s="512"/>
      <c r="AN35" s="372"/>
      <c r="AO35" s="372"/>
      <c r="AP35" s="372"/>
      <c r="AQ35" s="372"/>
      <c r="AR35" s="372"/>
      <c r="AS35" s="372"/>
      <c r="AT35" s="202"/>
      <c r="BD35" s="362"/>
      <c r="BE35" s="202"/>
      <c r="BF35" s="202"/>
      <c r="BG35" s="372"/>
      <c r="BH35" s="372"/>
      <c r="BI35" s="208"/>
      <c r="BJ35" s="202"/>
      <c r="BK35" s="202"/>
      <c r="BL35" s="202"/>
    </row>
    <row r="36" spans="1:64" ht="24" customHeight="1">
      <c r="A36" s="511"/>
      <c r="B36" s="511"/>
      <c r="C36" s="512"/>
      <c r="D36" s="512"/>
      <c r="E36" s="512"/>
      <c r="F36" s="512"/>
      <c r="G36" s="512"/>
      <c r="H36" s="512"/>
      <c r="I36" s="512"/>
      <c r="J36" s="512"/>
      <c r="K36" s="523"/>
      <c r="L36" s="524"/>
      <c r="M36" s="524"/>
      <c r="N36" s="525"/>
      <c r="O36" s="515"/>
      <c r="P36" s="516"/>
      <c r="Q36" s="391" t="str">
        <f t="shared" si="2"/>
        <v xml:space="preserve">  </v>
      </c>
      <c r="R36" s="397" t="s">
        <v>628</v>
      </c>
      <c r="S36" s="393" t="str">
        <f t="shared" si="3"/>
        <v xml:space="preserve">  </v>
      </c>
      <c r="T36" s="515"/>
      <c r="U36" s="536"/>
      <c r="V36" s="398"/>
      <c r="W36" s="523"/>
      <c r="X36" s="524"/>
      <c r="Y36" s="525"/>
      <c r="Z36" s="511"/>
      <c r="AA36" s="511"/>
      <c r="AB36" s="511"/>
      <c r="AC36" s="511"/>
      <c r="AD36" s="511"/>
      <c r="AE36" s="511"/>
      <c r="AF36" s="511"/>
      <c r="AG36" s="543"/>
      <c r="AH36" s="544"/>
      <c r="AI36" s="544"/>
      <c r="AJ36" s="544"/>
      <c r="AK36" s="544"/>
      <c r="AL36" s="512"/>
      <c r="AM36" s="512"/>
      <c r="AN36" s="372"/>
      <c r="AO36" s="372"/>
      <c r="AP36" s="372"/>
      <c r="AQ36" s="372"/>
      <c r="AR36" s="372"/>
      <c r="AS36" s="372"/>
      <c r="AT36" s="202"/>
      <c r="BD36" s="362"/>
      <c r="BE36" s="202"/>
      <c r="BF36" s="202"/>
      <c r="BG36" s="372"/>
      <c r="BH36" s="372"/>
      <c r="BI36" s="208"/>
      <c r="BJ36" s="202"/>
      <c r="BK36" s="202"/>
      <c r="BL36" s="202"/>
    </row>
    <row r="37" spans="1:64" ht="24" customHeight="1">
      <c r="A37" s="511">
        <v>9</v>
      </c>
      <c r="B37" s="511"/>
      <c r="C37" s="512" t="str">
        <f>C5</f>
        <v xml:space="preserve"> ペコ</v>
      </c>
      <c r="D37" s="512"/>
      <c r="E37" s="512"/>
      <c r="F37" s="512"/>
      <c r="G37" s="512"/>
      <c r="H37" s="512"/>
      <c r="I37" s="512"/>
      <c r="J37" s="512"/>
      <c r="K37" s="517">
        <f>COUNTIF(Q37:Q39,"〇")</f>
        <v>2</v>
      </c>
      <c r="L37" s="518"/>
      <c r="M37" s="518"/>
      <c r="N37" s="519"/>
      <c r="O37" s="526">
        <v>16</v>
      </c>
      <c r="P37" s="527"/>
      <c r="Q37" s="385" t="str">
        <f t="shared" si="2"/>
        <v>〇</v>
      </c>
      <c r="R37" s="395" t="s">
        <v>626</v>
      </c>
      <c r="S37" s="387" t="str">
        <f t="shared" si="3"/>
        <v xml:space="preserve">  </v>
      </c>
      <c r="T37" s="526">
        <v>14</v>
      </c>
      <c r="U37" s="534"/>
      <c r="V37" s="396"/>
      <c r="W37" s="517">
        <f>COUNTIF(S37:S39,"〇")</f>
        <v>0</v>
      </c>
      <c r="X37" s="518"/>
      <c r="Y37" s="519"/>
      <c r="Z37" s="511" t="str">
        <f>P5</f>
        <v xml:space="preserve"> Ｊｕｎｔｏｓ</v>
      </c>
      <c r="AA37" s="511"/>
      <c r="AB37" s="511"/>
      <c r="AC37" s="511"/>
      <c r="AD37" s="511"/>
      <c r="AE37" s="511"/>
      <c r="AF37" s="511"/>
      <c r="AG37" s="537" t="str">
        <f>C6</f>
        <v xml:space="preserve"> ＣＡＴＳ (Ｄ)</v>
      </c>
      <c r="AH37" s="538"/>
      <c r="AI37" s="538"/>
      <c r="AJ37" s="538"/>
      <c r="AK37" s="538"/>
      <c r="AL37" s="512"/>
      <c r="AM37" s="512"/>
      <c r="AN37" s="372"/>
      <c r="AO37" s="372"/>
      <c r="AP37" s="372"/>
      <c r="AQ37" s="372"/>
      <c r="AR37" s="372"/>
      <c r="AS37" s="372"/>
      <c r="AT37" s="202"/>
      <c r="BD37" s="362"/>
      <c r="BE37" s="202"/>
      <c r="BF37" s="202"/>
      <c r="BG37" s="372"/>
      <c r="BH37" s="372"/>
      <c r="BI37" s="208"/>
      <c r="BJ37" s="202"/>
      <c r="BK37" s="202"/>
      <c r="BL37" s="202"/>
    </row>
    <row r="38" spans="1:64" ht="24" customHeight="1">
      <c r="A38" s="511"/>
      <c r="B38" s="511"/>
      <c r="C38" s="512"/>
      <c r="D38" s="512"/>
      <c r="E38" s="512"/>
      <c r="F38" s="512"/>
      <c r="G38" s="512"/>
      <c r="H38" s="512"/>
      <c r="I38" s="512"/>
      <c r="J38" s="512"/>
      <c r="K38" s="520"/>
      <c r="L38" s="521"/>
      <c r="M38" s="521"/>
      <c r="N38" s="522"/>
      <c r="O38" s="513">
        <v>15</v>
      </c>
      <c r="P38" s="514"/>
      <c r="Q38" s="388" t="str">
        <f t="shared" si="2"/>
        <v>〇</v>
      </c>
      <c r="R38" s="389" t="s">
        <v>627</v>
      </c>
      <c r="S38" s="388" t="str">
        <f t="shared" si="3"/>
        <v xml:space="preserve">  </v>
      </c>
      <c r="T38" s="513">
        <v>12</v>
      </c>
      <c r="U38" s="532"/>
      <c r="V38" s="390"/>
      <c r="W38" s="520"/>
      <c r="X38" s="521"/>
      <c r="Y38" s="522"/>
      <c r="Z38" s="511"/>
      <c r="AA38" s="511"/>
      <c r="AB38" s="511"/>
      <c r="AC38" s="511"/>
      <c r="AD38" s="511"/>
      <c r="AE38" s="511"/>
      <c r="AF38" s="511"/>
      <c r="AG38" s="540"/>
      <c r="AH38" s="541"/>
      <c r="AI38" s="541"/>
      <c r="AJ38" s="541"/>
      <c r="AK38" s="541"/>
      <c r="AL38" s="512"/>
      <c r="AM38" s="512"/>
      <c r="AN38" s="372"/>
      <c r="AO38" s="372"/>
      <c r="AP38" s="372"/>
      <c r="AQ38" s="372"/>
      <c r="AR38" s="372"/>
      <c r="AS38" s="372"/>
      <c r="AT38" s="202"/>
      <c r="BD38" s="362"/>
      <c r="BE38" s="202"/>
      <c r="BF38" s="202"/>
      <c r="BG38" s="372"/>
      <c r="BH38" s="372"/>
      <c r="BI38" s="208"/>
      <c r="BJ38" s="202"/>
      <c r="BK38" s="202"/>
      <c r="BL38" s="202"/>
    </row>
    <row r="39" spans="1:64" ht="24" customHeight="1">
      <c r="A39" s="511"/>
      <c r="B39" s="511"/>
      <c r="C39" s="512"/>
      <c r="D39" s="512"/>
      <c r="E39" s="512"/>
      <c r="F39" s="512"/>
      <c r="G39" s="512"/>
      <c r="H39" s="512"/>
      <c r="I39" s="512"/>
      <c r="J39" s="512"/>
      <c r="K39" s="523"/>
      <c r="L39" s="524"/>
      <c r="M39" s="524"/>
      <c r="N39" s="525"/>
      <c r="O39" s="515"/>
      <c r="P39" s="516"/>
      <c r="Q39" s="391" t="str">
        <f t="shared" si="2"/>
        <v xml:space="preserve">  </v>
      </c>
      <c r="R39" s="397" t="s">
        <v>628</v>
      </c>
      <c r="S39" s="393" t="str">
        <f t="shared" si="3"/>
        <v xml:space="preserve">  </v>
      </c>
      <c r="T39" s="515"/>
      <c r="U39" s="536"/>
      <c r="V39" s="398"/>
      <c r="W39" s="523"/>
      <c r="X39" s="524"/>
      <c r="Y39" s="525"/>
      <c r="Z39" s="511"/>
      <c r="AA39" s="511"/>
      <c r="AB39" s="511"/>
      <c r="AC39" s="511"/>
      <c r="AD39" s="511"/>
      <c r="AE39" s="511"/>
      <c r="AF39" s="511"/>
      <c r="AG39" s="543"/>
      <c r="AH39" s="544"/>
      <c r="AI39" s="544"/>
      <c r="AJ39" s="544"/>
      <c r="AK39" s="544"/>
      <c r="AL39" s="512"/>
      <c r="AM39" s="512"/>
      <c r="AN39" s="372"/>
      <c r="AO39" s="372"/>
      <c r="AP39" s="372"/>
      <c r="AQ39" s="372"/>
      <c r="AR39" s="372"/>
      <c r="AS39" s="372"/>
      <c r="AT39" s="202"/>
      <c r="BD39" s="362"/>
      <c r="BE39" s="202"/>
      <c r="BF39" s="202"/>
      <c r="BG39" s="372"/>
      <c r="BH39" s="372"/>
      <c r="BI39" s="208"/>
      <c r="BJ39" s="202"/>
      <c r="BK39" s="202"/>
      <c r="BL39" s="202"/>
    </row>
    <row r="40" spans="1:64" ht="24" customHeight="1">
      <c r="A40" s="511">
        <v>10</v>
      </c>
      <c r="B40" s="511"/>
      <c r="C40" s="512" t="str">
        <f>C6</f>
        <v xml:space="preserve"> ＣＡＴＳ (Ｄ)</v>
      </c>
      <c r="D40" s="512"/>
      <c r="E40" s="512"/>
      <c r="F40" s="512"/>
      <c r="G40" s="512"/>
      <c r="H40" s="512"/>
      <c r="I40" s="512"/>
      <c r="J40" s="512"/>
      <c r="K40" s="517">
        <f>COUNTIF(Q40:Q42,"〇")</f>
        <v>2</v>
      </c>
      <c r="L40" s="518"/>
      <c r="M40" s="518"/>
      <c r="N40" s="519"/>
      <c r="O40" s="526">
        <v>16</v>
      </c>
      <c r="P40" s="527"/>
      <c r="Q40" s="385" t="str">
        <f t="shared" si="2"/>
        <v>〇</v>
      </c>
      <c r="R40" s="395" t="s">
        <v>626</v>
      </c>
      <c r="S40" s="387" t="str">
        <f t="shared" si="3"/>
        <v xml:space="preserve">  </v>
      </c>
      <c r="T40" s="526">
        <v>14</v>
      </c>
      <c r="U40" s="534"/>
      <c r="V40" s="396"/>
      <c r="W40" s="517">
        <f>COUNTIF(S40:S42,"〇")</f>
        <v>0</v>
      </c>
      <c r="X40" s="518"/>
      <c r="Y40" s="519"/>
      <c r="Z40" s="511" t="str">
        <f>P6</f>
        <v xml:space="preserve"> Ｔ Ｃ   Ｂ</v>
      </c>
      <c r="AA40" s="511"/>
      <c r="AB40" s="511"/>
      <c r="AC40" s="511"/>
      <c r="AD40" s="511"/>
      <c r="AE40" s="511"/>
      <c r="AF40" s="511"/>
      <c r="AG40" s="537" t="str">
        <f>C5</f>
        <v xml:space="preserve"> ペコ</v>
      </c>
      <c r="AH40" s="538"/>
      <c r="AI40" s="538"/>
      <c r="AJ40" s="538"/>
      <c r="AK40" s="538"/>
      <c r="AL40" s="512"/>
      <c r="AM40" s="512"/>
      <c r="AN40" s="372"/>
      <c r="AO40" s="372"/>
      <c r="AP40" s="372"/>
      <c r="AQ40" s="372"/>
      <c r="AR40" s="372"/>
      <c r="AS40" s="372"/>
      <c r="AT40" s="202"/>
      <c r="BD40" s="362"/>
      <c r="BE40" s="202"/>
      <c r="BF40" s="202"/>
      <c r="BG40" s="372"/>
      <c r="BH40" s="372"/>
      <c r="BI40" s="208"/>
      <c r="BJ40" s="202"/>
      <c r="BK40" s="202"/>
      <c r="BL40" s="202"/>
    </row>
    <row r="41" spans="1:64" ht="24" customHeight="1">
      <c r="A41" s="511"/>
      <c r="B41" s="511"/>
      <c r="C41" s="512"/>
      <c r="D41" s="512"/>
      <c r="E41" s="512"/>
      <c r="F41" s="512"/>
      <c r="G41" s="512"/>
      <c r="H41" s="512"/>
      <c r="I41" s="512"/>
      <c r="J41" s="512"/>
      <c r="K41" s="520"/>
      <c r="L41" s="521"/>
      <c r="M41" s="521"/>
      <c r="N41" s="522"/>
      <c r="O41" s="513">
        <v>15</v>
      </c>
      <c r="P41" s="514"/>
      <c r="Q41" s="388" t="str">
        <f t="shared" si="2"/>
        <v>〇</v>
      </c>
      <c r="R41" s="389" t="s">
        <v>627</v>
      </c>
      <c r="S41" s="388" t="str">
        <f t="shared" si="3"/>
        <v xml:space="preserve">  </v>
      </c>
      <c r="T41" s="513">
        <v>11</v>
      </c>
      <c r="U41" s="532"/>
      <c r="V41" s="390"/>
      <c r="W41" s="520"/>
      <c r="X41" s="521"/>
      <c r="Y41" s="522"/>
      <c r="Z41" s="511"/>
      <c r="AA41" s="511"/>
      <c r="AB41" s="511"/>
      <c r="AC41" s="511"/>
      <c r="AD41" s="511"/>
      <c r="AE41" s="511"/>
      <c r="AF41" s="511"/>
      <c r="AG41" s="540"/>
      <c r="AH41" s="541"/>
      <c r="AI41" s="541"/>
      <c r="AJ41" s="541"/>
      <c r="AK41" s="541"/>
      <c r="AL41" s="512"/>
      <c r="AM41" s="512"/>
      <c r="AN41" s="372"/>
      <c r="AO41" s="372"/>
      <c r="AP41" s="372"/>
      <c r="AQ41" s="372"/>
      <c r="AR41" s="372"/>
      <c r="AS41" s="372"/>
      <c r="AT41" s="202"/>
      <c r="BD41" s="362"/>
      <c r="BE41" s="202"/>
      <c r="BF41" s="202"/>
      <c r="BG41" s="372"/>
      <c r="BH41" s="372"/>
      <c r="BI41" s="208"/>
      <c r="BJ41" s="202"/>
      <c r="BK41" s="202"/>
      <c r="BL41" s="202"/>
    </row>
    <row r="42" spans="1:64" ht="24" customHeight="1">
      <c r="A42" s="511"/>
      <c r="B42" s="511"/>
      <c r="C42" s="512"/>
      <c r="D42" s="512"/>
      <c r="E42" s="512"/>
      <c r="F42" s="512"/>
      <c r="G42" s="512"/>
      <c r="H42" s="512"/>
      <c r="I42" s="512"/>
      <c r="J42" s="512"/>
      <c r="K42" s="523"/>
      <c r="L42" s="524"/>
      <c r="M42" s="524"/>
      <c r="N42" s="525"/>
      <c r="O42" s="515"/>
      <c r="P42" s="516"/>
      <c r="Q42" s="391" t="str">
        <f t="shared" si="2"/>
        <v xml:space="preserve">  </v>
      </c>
      <c r="R42" s="397" t="s">
        <v>628</v>
      </c>
      <c r="S42" s="393" t="str">
        <f t="shared" si="3"/>
        <v xml:space="preserve">  </v>
      </c>
      <c r="T42" s="515"/>
      <c r="U42" s="536"/>
      <c r="V42" s="398"/>
      <c r="W42" s="523"/>
      <c r="X42" s="524"/>
      <c r="Y42" s="525"/>
      <c r="Z42" s="511"/>
      <c r="AA42" s="511"/>
      <c r="AB42" s="511"/>
      <c r="AC42" s="511"/>
      <c r="AD42" s="511"/>
      <c r="AE42" s="511"/>
      <c r="AF42" s="511"/>
      <c r="AG42" s="543"/>
      <c r="AH42" s="544"/>
      <c r="AI42" s="544"/>
      <c r="AJ42" s="544"/>
      <c r="AK42" s="544"/>
      <c r="AL42" s="512"/>
      <c r="AM42" s="512"/>
      <c r="AN42" s="372"/>
      <c r="AO42" s="372"/>
      <c r="AP42" s="372"/>
      <c r="AQ42" s="372"/>
      <c r="AR42" s="372"/>
      <c r="AS42" s="372"/>
      <c r="AT42" s="202"/>
      <c r="BD42" s="362"/>
      <c r="BE42" s="202"/>
      <c r="BF42" s="202"/>
      <c r="BG42" s="372"/>
      <c r="BH42" s="372"/>
      <c r="BI42" s="208"/>
      <c r="BJ42" s="202"/>
      <c r="BK42" s="202"/>
      <c r="BL42" s="202"/>
    </row>
    <row r="43" spans="1:64" ht="15" customHeight="1">
      <c r="A43" s="362"/>
      <c r="B43" s="362"/>
      <c r="C43" s="372"/>
      <c r="D43" s="372"/>
      <c r="E43" s="372"/>
      <c r="F43" s="372"/>
      <c r="G43" s="372"/>
      <c r="H43" s="372"/>
      <c r="I43" s="372"/>
      <c r="J43" s="372"/>
      <c r="K43" s="372"/>
      <c r="L43" s="372"/>
      <c r="M43" s="372"/>
      <c r="N43" s="372"/>
      <c r="O43" s="224"/>
      <c r="P43" s="224"/>
      <c r="Q43" s="224"/>
      <c r="R43" s="362"/>
      <c r="S43" s="372"/>
      <c r="T43" s="224"/>
      <c r="U43" s="224"/>
      <c r="V43" s="224"/>
      <c r="W43" s="372"/>
      <c r="X43" s="372"/>
      <c r="Y43" s="372"/>
      <c r="Z43" s="362"/>
      <c r="AA43" s="362"/>
      <c r="AB43" s="362"/>
      <c r="AC43" s="362"/>
      <c r="AD43" s="362"/>
      <c r="AE43" s="362"/>
      <c r="AF43" s="362"/>
      <c r="AG43" s="372"/>
      <c r="AH43" s="372"/>
      <c r="AI43" s="372"/>
      <c r="AJ43" s="372"/>
      <c r="AK43" s="372"/>
      <c r="AL43" s="372"/>
      <c r="AM43" s="372"/>
      <c r="AN43" s="372"/>
      <c r="AO43" s="372"/>
      <c r="AP43" s="372"/>
      <c r="AQ43" s="372"/>
      <c r="AR43" s="372"/>
      <c r="AS43" s="372"/>
      <c r="AT43" s="202"/>
      <c r="BD43" s="362"/>
      <c r="BE43" s="202"/>
      <c r="BF43" s="202"/>
      <c r="BG43" s="372"/>
      <c r="BH43" s="372"/>
      <c r="BI43" s="208"/>
      <c r="BJ43" s="202"/>
      <c r="BK43" s="202"/>
      <c r="BL43" s="202"/>
    </row>
    <row r="44" spans="1:64" s="366" customFormat="1" ht="18" customHeight="1">
      <c r="A44" s="493" t="s">
        <v>630</v>
      </c>
      <c r="B44" s="493"/>
      <c r="C44" s="493"/>
      <c r="D44" s="493"/>
      <c r="E44" s="493"/>
      <c r="F44" s="493"/>
      <c r="G44" s="493"/>
      <c r="H44" s="493"/>
      <c r="I44" s="493"/>
      <c r="J44" s="493"/>
      <c r="K44" s="493"/>
      <c r="L44" s="493"/>
      <c r="M44" s="493"/>
      <c r="N44" s="493"/>
      <c r="O44" s="493"/>
      <c r="P44" s="493"/>
      <c r="Q44" s="493"/>
      <c r="R44" s="493"/>
      <c r="S44" s="493"/>
      <c r="T44" s="493"/>
      <c r="U44" s="493"/>
      <c r="V44" s="493"/>
      <c r="W44" s="493"/>
      <c r="X44" s="493"/>
      <c r="Y44" s="493"/>
      <c r="Z44" s="493"/>
      <c r="AA44" s="493"/>
      <c r="AB44" s="493"/>
      <c r="AC44" s="493"/>
      <c r="AD44" s="493"/>
      <c r="AE44" s="493"/>
      <c r="AF44" s="493"/>
      <c r="AG44" s="493"/>
      <c r="AH44" s="493"/>
      <c r="AI44" s="493"/>
      <c r="AJ44" s="493"/>
      <c r="AK44" s="493"/>
      <c r="AL44" s="493"/>
      <c r="AM44" s="493"/>
    </row>
    <row r="45" spans="1:64" s="366" customFormat="1" ht="6" customHeight="1" thickBot="1">
      <c r="AH45" s="162"/>
      <c r="AI45" s="362"/>
      <c r="AJ45" s="362"/>
      <c r="AK45" s="362"/>
      <c r="AL45" s="362"/>
      <c r="AM45" s="362"/>
    </row>
    <row r="46" spans="1:64" s="366" customFormat="1" ht="15" customHeight="1">
      <c r="A46" s="494" t="s">
        <v>631</v>
      </c>
      <c r="B46" s="638" t="s">
        <v>247</v>
      </c>
      <c r="C46" s="628"/>
      <c r="D46" s="643"/>
      <c r="E46" s="369"/>
      <c r="F46" s="635" t="str">
        <f>B50</f>
        <v xml:space="preserve"> ペコ</v>
      </c>
      <c r="G46" s="636"/>
      <c r="H46" s="636"/>
      <c r="I46" s="636"/>
      <c r="J46" s="646"/>
      <c r="K46" s="649" t="str">
        <f>B56</f>
        <v xml:space="preserve"> ＣＡＴＳ (Ｄ)</v>
      </c>
      <c r="L46" s="650"/>
      <c r="M46" s="650"/>
      <c r="N46" s="650"/>
      <c r="O46" s="651"/>
      <c r="P46" s="658" t="str">
        <f>B62</f>
        <v xml:space="preserve"> ジャック F</v>
      </c>
      <c r="Q46" s="636"/>
      <c r="R46" s="636"/>
      <c r="S46" s="636"/>
      <c r="T46" s="646"/>
      <c r="U46" s="658" t="str">
        <f>B68</f>
        <v xml:space="preserve"> Ｊｕｎｔｏｓ</v>
      </c>
      <c r="V46" s="636"/>
      <c r="W46" s="636"/>
      <c r="X46" s="636"/>
      <c r="Y46" s="646"/>
      <c r="Z46" s="658" t="str">
        <f>B74</f>
        <v xml:space="preserve"> Ｔ Ｃ   Ｂ</v>
      </c>
      <c r="AA46" s="636"/>
      <c r="AB46" s="636"/>
      <c r="AC46" s="636"/>
      <c r="AD46" s="637"/>
      <c r="AE46" s="638" t="s">
        <v>342</v>
      </c>
      <c r="AF46" s="628"/>
      <c r="AG46" s="629"/>
      <c r="AH46" s="627" t="s">
        <v>249</v>
      </c>
      <c r="AI46" s="628"/>
      <c r="AJ46" s="629"/>
      <c r="AK46" s="627" t="s">
        <v>250</v>
      </c>
      <c r="AL46" s="629"/>
      <c r="AM46" s="661" t="s">
        <v>343</v>
      </c>
    </row>
    <row r="47" spans="1:64" s="366" customFormat="1" ht="15" customHeight="1">
      <c r="A47" s="495"/>
      <c r="B47" s="615"/>
      <c r="C47" s="501"/>
      <c r="D47" s="644"/>
      <c r="E47" s="362"/>
      <c r="F47" s="608"/>
      <c r="G47" s="609"/>
      <c r="H47" s="609"/>
      <c r="I47" s="609"/>
      <c r="J47" s="647"/>
      <c r="K47" s="652"/>
      <c r="L47" s="653"/>
      <c r="M47" s="653"/>
      <c r="N47" s="653"/>
      <c r="O47" s="654"/>
      <c r="P47" s="659"/>
      <c r="Q47" s="609"/>
      <c r="R47" s="609"/>
      <c r="S47" s="609"/>
      <c r="T47" s="647"/>
      <c r="U47" s="659"/>
      <c r="V47" s="609"/>
      <c r="W47" s="609"/>
      <c r="X47" s="609"/>
      <c r="Y47" s="647"/>
      <c r="Z47" s="659"/>
      <c r="AA47" s="609"/>
      <c r="AB47" s="609"/>
      <c r="AC47" s="609"/>
      <c r="AD47" s="610"/>
      <c r="AE47" s="615"/>
      <c r="AF47" s="501"/>
      <c r="AG47" s="502"/>
      <c r="AH47" s="500"/>
      <c r="AI47" s="501"/>
      <c r="AJ47" s="502"/>
      <c r="AK47" s="500"/>
      <c r="AL47" s="502"/>
      <c r="AM47" s="662"/>
    </row>
    <row r="48" spans="1:64" s="366" customFormat="1" ht="15" customHeight="1">
      <c r="A48" s="495"/>
      <c r="B48" s="615"/>
      <c r="C48" s="501"/>
      <c r="D48" s="644"/>
      <c r="E48" s="362"/>
      <c r="F48" s="608"/>
      <c r="G48" s="609"/>
      <c r="H48" s="609"/>
      <c r="I48" s="609"/>
      <c r="J48" s="647"/>
      <c r="K48" s="652"/>
      <c r="L48" s="653"/>
      <c r="M48" s="653"/>
      <c r="N48" s="653"/>
      <c r="O48" s="654"/>
      <c r="P48" s="659"/>
      <c r="Q48" s="609"/>
      <c r="R48" s="609"/>
      <c r="S48" s="609"/>
      <c r="T48" s="647"/>
      <c r="U48" s="659"/>
      <c r="V48" s="609"/>
      <c r="W48" s="609"/>
      <c r="X48" s="609"/>
      <c r="Y48" s="647"/>
      <c r="Z48" s="659"/>
      <c r="AA48" s="609"/>
      <c r="AB48" s="609"/>
      <c r="AC48" s="609"/>
      <c r="AD48" s="610"/>
      <c r="AE48" s="615"/>
      <c r="AF48" s="501"/>
      <c r="AG48" s="502"/>
      <c r="AH48" s="500"/>
      <c r="AI48" s="501"/>
      <c r="AJ48" s="502"/>
      <c r="AK48" s="500"/>
      <c r="AL48" s="502"/>
      <c r="AM48" s="662"/>
      <c r="AO48" s="456" t="s">
        <v>252</v>
      </c>
      <c r="AP48" s="485" t="s">
        <v>632</v>
      </c>
    </row>
    <row r="49" spans="1:52" s="366" customFormat="1" ht="15" customHeight="1" thickBot="1">
      <c r="A49" s="496"/>
      <c r="B49" s="642"/>
      <c r="C49" s="618"/>
      <c r="D49" s="645"/>
      <c r="E49" s="371"/>
      <c r="F49" s="639"/>
      <c r="G49" s="640"/>
      <c r="H49" s="640"/>
      <c r="I49" s="640"/>
      <c r="J49" s="648"/>
      <c r="K49" s="655"/>
      <c r="L49" s="656"/>
      <c r="M49" s="656"/>
      <c r="N49" s="656"/>
      <c r="O49" s="657"/>
      <c r="P49" s="660"/>
      <c r="Q49" s="640"/>
      <c r="R49" s="640"/>
      <c r="S49" s="640"/>
      <c r="T49" s="648"/>
      <c r="U49" s="660"/>
      <c r="V49" s="640"/>
      <c r="W49" s="640"/>
      <c r="X49" s="640"/>
      <c r="Y49" s="648"/>
      <c r="Z49" s="660"/>
      <c r="AA49" s="640"/>
      <c r="AB49" s="640"/>
      <c r="AC49" s="640"/>
      <c r="AD49" s="641"/>
      <c r="AE49" s="642"/>
      <c r="AF49" s="618"/>
      <c r="AG49" s="604"/>
      <c r="AH49" s="617"/>
      <c r="AI49" s="618"/>
      <c r="AJ49" s="604"/>
      <c r="AK49" s="617"/>
      <c r="AL49" s="604"/>
      <c r="AM49" s="663"/>
      <c r="AO49" s="456"/>
      <c r="AP49" s="485"/>
    </row>
    <row r="50" spans="1:52" ht="18" customHeight="1">
      <c r="A50" s="632">
        <f>P3</f>
        <v>0</v>
      </c>
      <c r="B50" s="635" t="str">
        <f>C5</f>
        <v xml:space="preserve"> ペコ</v>
      </c>
      <c r="C50" s="636"/>
      <c r="D50" s="637"/>
      <c r="E50" s="635" t="e">
        <f>IF($CB$112="A",CD114,IF($CB$112="B",CG114,CJ114))</f>
        <v>#REF!</v>
      </c>
      <c r="F50" s="225"/>
      <c r="G50" s="226"/>
      <c r="H50" s="226"/>
      <c r="I50" s="226"/>
      <c r="J50" s="227"/>
      <c r="K50" s="228">
        <f>COUNTIF(L53:L55,"○")</f>
        <v>1</v>
      </c>
      <c r="L50" s="228"/>
      <c r="M50" s="228" t="s">
        <v>633</v>
      </c>
      <c r="N50" s="228"/>
      <c r="O50" s="229">
        <f>COUNTIF(N53:N55,"○")</f>
        <v>2</v>
      </c>
      <c r="P50" s="228">
        <f>COUNTIF(Q53:Q55,"○")</f>
        <v>2</v>
      </c>
      <c r="Q50" s="228"/>
      <c r="R50" s="228" t="s">
        <v>634</v>
      </c>
      <c r="S50" s="228"/>
      <c r="T50" s="229">
        <f>COUNTIF(S53:S55,"○")</f>
        <v>0</v>
      </c>
      <c r="U50" s="228">
        <f>COUNTIF(V53:V55,"○")</f>
        <v>2</v>
      </c>
      <c r="V50" s="228"/>
      <c r="W50" s="228" t="s">
        <v>635</v>
      </c>
      <c r="X50" s="228"/>
      <c r="Y50" s="229">
        <f>COUNTIF(X53:X55,"○")</f>
        <v>0</v>
      </c>
      <c r="Z50" s="228">
        <f>COUNTIF(AA53:AA55,"○")</f>
        <v>2</v>
      </c>
      <c r="AA50" s="228"/>
      <c r="AB50" s="228" t="s">
        <v>636</v>
      </c>
      <c r="AC50" s="228"/>
      <c r="AD50" s="230">
        <f>COUNTIF(AC53:AC55,"○")</f>
        <v>0</v>
      </c>
      <c r="AE50" s="638">
        <f>COUNTIF(F51:AD51,"○")</f>
        <v>3</v>
      </c>
      <c r="AF50" s="628" t="s">
        <v>637</v>
      </c>
      <c r="AG50" s="629">
        <f>COUNTIF(J52:AD52,"○")</f>
        <v>1</v>
      </c>
      <c r="AH50" s="627">
        <f>IF(AJ54=0,10,AH54/AJ54)</f>
        <v>3.5</v>
      </c>
      <c r="AI50" s="628"/>
      <c r="AJ50" s="629"/>
      <c r="AK50" s="627"/>
      <c r="AL50" s="630">
        <f>SUM(F53:F55,K53:K55,P53:P55,U53:U55,Z53:Z55)/SUM(J53:J55,O53:O55,T53:T55,Y53:Y55,AD53:AD55)</f>
        <v>1.1442307692307692</v>
      </c>
      <c r="AM50" s="631">
        <f>IF(AO$88=AO$87,RANK(AY50,AY$50:AY$79,0),"")</f>
        <v>2</v>
      </c>
      <c r="AO50" s="155">
        <f>SUM(AE50:AG55)</f>
        <v>4</v>
      </c>
      <c r="AP50" s="155">
        <f>AQ50-AR50</f>
        <v>0</v>
      </c>
      <c r="AQ50" s="155">
        <f>SUM(F50:AD50)</f>
        <v>9</v>
      </c>
      <c r="AR50" s="155">
        <f>SUM(AH54:AJ55)</f>
        <v>9</v>
      </c>
      <c r="AT50" s="456">
        <f>RANK(AE50,AE$50:AE$79,1)</f>
        <v>4</v>
      </c>
      <c r="AU50" s="456">
        <f>RANK(AZ50,AZ$50:AZ$79,1)</f>
        <v>4</v>
      </c>
      <c r="AV50" s="456">
        <f>RANK(AL50,AL$50:AL$79,1)</f>
        <v>3</v>
      </c>
      <c r="AW50" s="456">
        <f>AT50*100</f>
        <v>400</v>
      </c>
      <c r="AX50" s="456">
        <f>AU50*10</f>
        <v>40</v>
      </c>
      <c r="AY50" s="456">
        <f>SUM(AV50:AX55)</f>
        <v>443</v>
      </c>
      <c r="AZ50" s="456">
        <f>AH50-AJ50</f>
        <v>3.5</v>
      </c>
    </row>
    <row r="51" spans="1:52" ht="13.5" hidden="1" customHeight="1">
      <c r="A51" s="633"/>
      <c r="B51" s="608"/>
      <c r="C51" s="609"/>
      <c r="D51" s="610"/>
      <c r="E51" s="608"/>
      <c r="F51" s="231"/>
      <c r="G51" s="216"/>
      <c r="H51" s="216"/>
      <c r="I51" s="216"/>
      <c r="J51" s="217"/>
      <c r="K51" s="362" t="str">
        <f>IF(K50&gt;O50,"○","　")</f>
        <v>　</v>
      </c>
      <c r="L51" s="362"/>
      <c r="M51" s="362"/>
      <c r="N51" s="362"/>
      <c r="O51" s="363"/>
      <c r="P51" s="362" t="str">
        <f>IF(P50&gt;T50,"○","　")</f>
        <v>○</v>
      </c>
      <c r="Q51" s="362"/>
      <c r="R51" s="362"/>
      <c r="S51" s="362"/>
      <c r="T51" s="363"/>
      <c r="U51" s="362" t="str">
        <f>IF(U50&gt;Y50,"○","　")</f>
        <v>○</v>
      </c>
      <c r="V51" s="362"/>
      <c r="W51" s="362"/>
      <c r="X51" s="362"/>
      <c r="Y51" s="363"/>
      <c r="Z51" s="362" t="str">
        <f>IF(Z50&gt;AD50,"○","　")</f>
        <v>○</v>
      </c>
      <c r="AA51" s="362"/>
      <c r="AB51" s="362"/>
      <c r="AC51" s="362"/>
      <c r="AD51" s="370"/>
      <c r="AE51" s="615"/>
      <c r="AF51" s="501"/>
      <c r="AG51" s="502"/>
      <c r="AH51" s="500"/>
      <c r="AI51" s="501"/>
      <c r="AJ51" s="502"/>
      <c r="AK51" s="500"/>
      <c r="AL51" s="620"/>
      <c r="AM51" s="623"/>
      <c r="AT51" s="456"/>
      <c r="AU51" s="456"/>
      <c r="AV51" s="456"/>
      <c r="AW51" s="456"/>
      <c r="AX51" s="456"/>
      <c r="AY51" s="456"/>
      <c r="AZ51" s="456"/>
    </row>
    <row r="52" spans="1:52" ht="13.5" hidden="1" customHeight="1">
      <c r="A52" s="633"/>
      <c r="B52" s="608"/>
      <c r="C52" s="609"/>
      <c r="D52" s="610"/>
      <c r="E52" s="608"/>
      <c r="F52" s="231"/>
      <c r="G52" s="216"/>
      <c r="H52" s="216"/>
      <c r="I52" s="216"/>
      <c r="J52" s="217"/>
      <c r="K52" s="362"/>
      <c r="L52" s="362"/>
      <c r="M52" s="362"/>
      <c r="N52" s="362"/>
      <c r="O52" s="363" t="str">
        <f>IF(O50&gt;K50,"○","　")</f>
        <v>○</v>
      </c>
      <c r="P52" s="362"/>
      <c r="Q52" s="362"/>
      <c r="R52" s="362"/>
      <c r="S52" s="362"/>
      <c r="T52" s="363" t="str">
        <f>IF(T50&gt;P50,"○","　")</f>
        <v>　</v>
      </c>
      <c r="U52" s="362"/>
      <c r="V52" s="362"/>
      <c r="W52" s="362"/>
      <c r="X52" s="362"/>
      <c r="Y52" s="363" t="str">
        <f>IF(Y50&gt;U50,"○","　")</f>
        <v>　</v>
      </c>
      <c r="Z52" s="362"/>
      <c r="AA52" s="362"/>
      <c r="AB52" s="362"/>
      <c r="AC52" s="362"/>
      <c r="AD52" s="370" t="str">
        <f>IF(AD50&gt;Z50,"○","　")</f>
        <v>　</v>
      </c>
      <c r="AE52" s="615"/>
      <c r="AF52" s="501"/>
      <c r="AG52" s="502"/>
      <c r="AH52" s="500"/>
      <c r="AI52" s="501"/>
      <c r="AJ52" s="502"/>
      <c r="AK52" s="500"/>
      <c r="AL52" s="620"/>
      <c r="AM52" s="623"/>
      <c r="AT52" s="456"/>
      <c r="AU52" s="456"/>
      <c r="AV52" s="456"/>
      <c r="AW52" s="456"/>
      <c r="AX52" s="456"/>
      <c r="AY52" s="456"/>
      <c r="AZ52" s="456"/>
    </row>
    <row r="53" spans="1:52" ht="18" customHeight="1">
      <c r="A53" s="633"/>
      <c r="B53" s="608"/>
      <c r="C53" s="609"/>
      <c r="D53" s="610"/>
      <c r="E53" s="608"/>
      <c r="F53" s="231"/>
      <c r="G53" s="216"/>
      <c r="H53" s="216"/>
      <c r="I53" s="216"/>
      <c r="J53" s="217"/>
      <c r="K53" s="362">
        <f>O12</f>
        <v>4</v>
      </c>
      <c r="L53" s="362" t="str">
        <f>IF(K53&gt;O53,"○","　")</f>
        <v>　</v>
      </c>
      <c r="M53" s="362" t="s">
        <v>637</v>
      </c>
      <c r="N53" s="362" t="str">
        <f>IF(O53&gt;K53,"○","　")</f>
        <v>○</v>
      </c>
      <c r="O53" s="363">
        <f>T12</f>
        <v>15</v>
      </c>
      <c r="P53" s="362">
        <f>O27</f>
        <v>15</v>
      </c>
      <c r="Q53" s="362" t="str">
        <f>IF(P53&gt;T53,"○","　")</f>
        <v>○</v>
      </c>
      <c r="R53" s="362" t="s">
        <v>637</v>
      </c>
      <c r="S53" s="362" t="str">
        <f>IF(T53&gt;P53,"○","　")</f>
        <v>　</v>
      </c>
      <c r="T53" s="363">
        <f>T27</f>
        <v>7</v>
      </c>
      <c r="U53" s="362">
        <f>O37</f>
        <v>16</v>
      </c>
      <c r="V53" s="362" t="str">
        <f>IF(U53&gt;Y53,"○","　")</f>
        <v>○</v>
      </c>
      <c r="W53" s="362" t="s">
        <v>637</v>
      </c>
      <c r="X53" s="362" t="str">
        <f>IF(Y53&gt;U53,"○","　")</f>
        <v>　</v>
      </c>
      <c r="Y53" s="363">
        <f>T37</f>
        <v>14</v>
      </c>
      <c r="Z53" s="362">
        <f>O18</f>
        <v>15</v>
      </c>
      <c r="AA53" s="362" t="str">
        <f>IF(Z53&gt;AD53,"○","　")</f>
        <v>○</v>
      </c>
      <c r="AB53" s="362" t="s">
        <v>637</v>
      </c>
      <c r="AC53" s="362" t="str">
        <f>IF(AD53&gt;Z53,"○","　")</f>
        <v>　</v>
      </c>
      <c r="AD53" s="370">
        <f>T18</f>
        <v>8</v>
      </c>
      <c r="AE53" s="615"/>
      <c r="AF53" s="501"/>
      <c r="AG53" s="502"/>
      <c r="AH53" s="500"/>
      <c r="AI53" s="501"/>
      <c r="AJ53" s="502"/>
      <c r="AK53" s="500"/>
      <c r="AL53" s="620"/>
      <c r="AM53" s="623"/>
      <c r="AT53" s="456"/>
      <c r="AU53" s="456"/>
      <c r="AV53" s="456"/>
      <c r="AW53" s="456"/>
      <c r="AX53" s="456"/>
      <c r="AY53" s="456"/>
      <c r="AZ53" s="456"/>
    </row>
    <row r="54" spans="1:52" ht="18" customHeight="1">
      <c r="A54" s="633"/>
      <c r="B54" s="608"/>
      <c r="C54" s="609"/>
      <c r="D54" s="610"/>
      <c r="E54" s="608"/>
      <c r="F54" s="231"/>
      <c r="G54" s="216"/>
      <c r="H54" s="216"/>
      <c r="I54" s="216"/>
      <c r="J54" s="217"/>
      <c r="K54" s="362">
        <f>O13</f>
        <v>16</v>
      </c>
      <c r="L54" s="362" t="str">
        <f>IF(K54&gt;O54,"○","　")</f>
        <v>○</v>
      </c>
      <c r="M54" s="362" t="s">
        <v>255</v>
      </c>
      <c r="N54" s="362" t="str">
        <f>IF(O54&gt;K54,"○","　")</f>
        <v>　</v>
      </c>
      <c r="O54" s="363">
        <f>T13</f>
        <v>14</v>
      </c>
      <c r="P54" s="362">
        <f>O28</f>
        <v>15</v>
      </c>
      <c r="Q54" s="362" t="str">
        <f>IF(P54&gt;T54,"○","　")</f>
        <v>○</v>
      </c>
      <c r="R54" s="362" t="s">
        <v>255</v>
      </c>
      <c r="S54" s="362" t="str">
        <f>IF(T54&gt;P54,"○","　")</f>
        <v>　</v>
      </c>
      <c r="T54" s="363">
        <f>T28</f>
        <v>11</v>
      </c>
      <c r="U54" s="362">
        <f>O38</f>
        <v>15</v>
      </c>
      <c r="V54" s="362" t="str">
        <f>IF(U54&gt;Y54,"○","　")</f>
        <v>○</v>
      </c>
      <c r="W54" s="362" t="s">
        <v>255</v>
      </c>
      <c r="X54" s="362" t="str">
        <f>IF(Y54&gt;U54,"○","　")</f>
        <v>　</v>
      </c>
      <c r="Y54" s="363">
        <f>T38</f>
        <v>12</v>
      </c>
      <c r="Z54" s="362">
        <f>O19</f>
        <v>15</v>
      </c>
      <c r="AA54" s="362" t="str">
        <f>IF(Z54&gt;AD54,"○","　")</f>
        <v>○</v>
      </c>
      <c r="AB54" s="362" t="s">
        <v>255</v>
      </c>
      <c r="AC54" s="362" t="str">
        <f>IF(AD54&gt;Z54,"○","　")</f>
        <v>　</v>
      </c>
      <c r="AD54" s="370">
        <f>T19</f>
        <v>8</v>
      </c>
      <c r="AE54" s="615"/>
      <c r="AF54" s="501"/>
      <c r="AG54" s="502"/>
      <c r="AH54" s="500">
        <f>SUM(F50,K50,P50,U50,Z50)</f>
        <v>7</v>
      </c>
      <c r="AI54" s="501" t="s">
        <v>255</v>
      </c>
      <c r="AJ54" s="502">
        <f>SUM(J50,O50,T50,Y50,AD50)</f>
        <v>2</v>
      </c>
      <c r="AK54" s="500"/>
      <c r="AL54" s="620"/>
      <c r="AM54" s="623"/>
      <c r="AT54" s="456"/>
      <c r="AU54" s="456"/>
      <c r="AV54" s="456"/>
      <c r="AW54" s="456"/>
      <c r="AX54" s="456"/>
      <c r="AY54" s="456"/>
      <c r="AZ54" s="456"/>
    </row>
    <row r="55" spans="1:52" ht="18" customHeight="1">
      <c r="A55" s="633"/>
      <c r="B55" s="611"/>
      <c r="C55" s="612"/>
      <c r="D55" s="613"/>
      <c r="E55" s="611"/>
      <c r="F55" s="232"/>
      <c r="G55" s="219"/>
      <c r="H55" s="219"/>
      <c r="I55" s="219"/>
      <c r="J55" s="220"/>
      <c r="K55" s="362">
        <f>O14</f>
        <v>8</v>
      </c>
      <c r="L55" s="362" t="str">
        <f>IF(K55&gt;O55,"○","　")</f>
        <v>　</v>
      </c>
      <c r="M55" s="362" t="s">
        <v>255</v>
      </c>
      <c r="N55" s="362" t="str">
        <f>IF(O55&gt;K55,"○","　")</f>
        <v>○</v>
      </c>
      <c r="O55" s="363">
        <f>T14</f>
        <v>15</v>
      </c>
      <c r="P55" s="362">
        <f>O29</f>
        <v>0</v>
      </c>
      <c r="Q55" s="362" t="str">
        <f>IF(P55&gt;T55,"○","　")</f>
        <v>　</v>
      </c>
      <c r="R55" s="362" t="s">
        <v>255</v>
      </c>
      <c r="S55" s="362" t="str">
        <f>IF(T55&gt;P55,"○","　")</f>
        <v>　</v>
      </c>
      <c r="T55" s="363">
        <f>T29</f>
        <v>0</v>
      </c>
      <c r="U55" s="362">
        <f>O39</f>
        <v>0</v>
      </c>
      <c r="V55" s="362" t="str">
        <f>IF(U55&gt;Y55,"○","　")</f>
        <v>　</v>
      </c>
      <c r="W55" s="362" t="s">
        <v>255</v>
      </c>
      <c r="X55" s="362" t="str">
        <f>IF(Y55&gt;U55,"○","　")</f>
        <v>　</v>
      </c>
      <c r="Y55" s="363">
        <f>T39</f>
        <v>0</v>
      </c>
      <c r="Z55" s="362">
        <f>O20</f>
        <v>0</v>
      </c>
      <c r="AA55" s="362" t="str">
        <f>IF(Z55&gt;AD55,"○","　")</f>
        <v>　</v>
      </c>
      <c r="AB55" s="362" t="s">
        <v>255</v>
      </c>
      <c r="AC55" s="362" t="str">
        <f>IF(AD55&gt;Z55,"○","　")</f>
        <v>　</v>
      </c>
      <c r="AD55" s="370">
        <f>T20</f>
        <v>0</v>
      </c>
      <c r="AE55" s="616"/>
      <c r="AF55" s="504"/>
      <c r="AG55" s="505"/>
      <c r="AH55" s="503"/>
      <c r="AI55" s="504"/>
      <c r="AJ55" s="505"/>
      <c r="AK55" s="503"/>
      <c r="AL55" s="625"/>
      <c r="AM55" s="626"/>
      <c r="AT55" s="456"/>
      <c r="AU55" s="456"/>
      <c r="AV55" s="456"/>
      <c r="AW55" s="456"/>
      <c r="AX55" s="456"/>
      <c r="AY55" s="456"/>
      <c r="AZ55" s="456"/>
    </row>
    <row r="56" spans="1:52" ht="18" customHeight="1">
      <c r="A56" s="633"/>
      <c r="B56" s="605" t="str">
        <f>C6</f>
        <v xml:space="preserve"> ＣＡＴＳ (Ｄ)</v>
      </c>
      <c r="C56" s="606"/>
      <c r="D56" s="607"/>
      <c r="E56" s="605" t="e">
        <f>IF($CB$112="A",CD115,IF($CB$112="B",CG115,CJ115))</f>
        <v>#REF!</v>
      </c>
      <c r="F56" s="233">
        <f>COUNTIF(G59:G61,"○")</f>
        <v>2</v>
      </c>
      <c r="G56" s="233"/>
      <c r="H56" s="233" t="str">
        <f>M50</f>
        <v>①</v>
      </c>
      <c r="I56" s="233"/>
      <c r="J56" s="234">
        <f>COUNTIF(I59:I61,"○")</f>
        <v>1</v>
      </c>
      <c r="K56" s="211"/>
      <c r="L56" s="212"/>
      <c r="M56" s="212"/>
      <c r="N56" s="212"/>
      <c r="O56" s="213"/>
      <c r="P56" s="233">
        <f>COUNTIF(Q59:Q61,"○")</f>
        <v>2</v>
      </c>
      <c r="Q56" s="233"/>
      <c r="R56" s="233" t="s">
        <v>638</v>
      </c>
      <c r="S56" s="233"/>
      <c r="T56" s="234">
        <f>COUNTIF(S59:S61,"○")</f>
        <v>0</v>
      </c>
      <c r="U56" s="233">
        <f>COUNTIF(V59:V61,"○")</f>
        <v>2</v>
      </c>
      <c r="V56" s="233"/>
      <c r="W56" s="233" t="s">
        <v>639</v>
      </c>
      <c r="X56" s="233"/>
      <c r="Y56" s="234">
        <f>COUNTIF(X59:X61,"○")</f>
        <v>0</v>
      </c>
      <c r="Z56" s="233">
        <f>COUNTIF(AA59:AA61,"○")</f>
        <v>2</v>
      </c>
      <c r="AA56" s="233"/>
      <c r="AB56" s="233" t="s">
        <v>640</v>
      </c>
      <c r="AC56" s="233"/>
      <c r="AD56" s="235">
        <f>COUNTIF(AC59:AC61,"○")</f>
        <v>0</v>
      </c>
      <c r="AE56" s="614">
        <f>COUNTIF(F57:AD57,"○")</f>
        <v>4</v>
      </c>
      <c r="AF56" s="498" t="s">
        <v>255</v>
      </c>
      <c r="AG56" s="499">
        <f>COUNTIF(J58:AD58,"○")</f>
        <v>0</v>
      </c>
      <c r="AH56" s="497">
        <f>IF(AJ60=0,10,AH60/AJ60)</f>
        <v>8</v>
      </c>
      <c r="AI56" s="498"/>
      <c r="AJ56" s="499"/>
      <c r="AK56" s="497"/>
      <c r="AL56" s="619">
        <f>SUM(F59:F61,K59:K61,P59:P61,U59:U61,Z59:Z61)/SUM(J59:J61,O59:O61,T59:T61,Y59:Y61,AD59:AD61)</f>
        <v>1.6071428571428572</v>
      </c>
      <c r="AM56" s="622">
        <f>IF(AO$88=AO$87,RANK(AY56,AY$50:AY$79,0),"")</f>
        <v>1</v>
      </c>
      <c r="AO56" s="155">
        <f>SUM(AE56:AG61)</f>
        <v>4</v>
      </c>
      <c r="AP56" s="155">
        <f>AQ56-AR56</f>
        <v>0</v>
      </c>
      <c r="AQ56" s="155">
        <f>SUM(F56:AD56)</f>
        <v>9</v>
      </c>
      <c r="AR56" s="155">
        <f>SUM(AH60:AJ61)</f>
        <v>9</v>
      </c>
      <c r="AT56" s="456">
        <f>RANK(AE56,AE$50:AE$79,1)</f>
        <v>5</v>
      </c>
      <c r="AU56" s="456">
        <f>RANK(AZ56,AZ$50:AZ$79,1)</f>
        <v>5</v>
      </c>
      <c r="AV56" s="456">
        <f>RANK(AL56,AL$50:AL$79,1)</f>
        <v>5</v>
      </c>
      <c r="AW56" s="456">
        <f>AT56*100</f>
        <v>500</v>
      </c>
      <c r="AX56" s="456">
        <f>AU56*10</f>
        <v>50</v>
      </c>
      <c r="AY56" s="456">
        <f>SUM(AV56:AX61)</f>
        <v>555</v>
      </c>
      <c r="AZ56" s="456">
        <f>AH56-AJ56</f>
        <v>8</v>
      </c>
    </row>
    <row r="57" spans="1:52" ht="13.5" hidden="1" customHeight="1">
      <c r="A57" s="633"/>
      <c r="B57" s="608"/>
      <c r="C57" s="609"/>
      <c r="D57" s="610"/>
      <c r="E57" s="608"/>
      <c r="F57" s="362" t="str">
        <f>IF(F56&gt;J56,"○","　")</f>
        <v>○</v>
      </c>
      <c r="G57" s="362"/>
      <c r="H57" s="362"/>
      <c r="I57" s="362"/>
      <c r="J57" s="363"/>
      <c r="K57" s="215"/>
      <c r="L57" s="216"/>
      <c r="M57" s="216"/>
      <c r="N57" s="216"/>
      <c r="O57" s="217"/>
      <c r="P57" s="362" t="str">
        <f>IF(P56&gt;T56,"○","　")</f>
        <v>○</v>
      </c>
      <c r="Q57" s="362"/>
      <c r="R57" s="362"/>
      <c r="S57" s="362"/>
      <c r="T57" s="363"/>
      <c r="U57" s="362" t="str">
        <f>IF(U56&gt;Y56,"○","　")</f>
        <v>○</v>
      </c>
      <c r="V57" s="362"/>
      <c r="W57" s="362"/>
      <c r="X57" s="362"/>
      <c r="Y57" s="363"/>
      <c r="Z57" s="362" t="str">
        <f>IF(Z56&gt;AD56,"○","　")</f>
        <v>○</v>
      </c>
      <c r="AA57" s="362"/>
      <c r="AB57" s="362"/>
      <c r="AC57" s="362"/>
      <c r="AD57" s="370"/>
      <c r="AE57" s="615"/>
      <c r="AF57" s="501"/>
      <c r="AG57" s="502"/>
      <c r="AH57" s="500"/>
      <c r="AI57" s="501"/>
      <c r="AJ57" s="502"/>
      <c r="AK57" s="500"/>
      <c r="AL57" s="620"/>
      <c r="AM57" s="623"/>
      <c r="AT57" s="456"/>
      <c r="AU57" s="456"/>
      <c r="AV57" s="456"/>
      <c r="AW57" s="456"/>
      <c r="AX57" s="456"/>
      <c r="AY57" s="456"/>
      <c r="AZ57" s="456"/>
    </row>
    <row r="58" spans="1:52" ht="13.5" hidden="1" customHeight="1">
      <c r="A58" s="633"/>
      <c r="B58" s="608"/>
      <c r="C58" s="609"/>
      <c r="D58" s="610"/>
      <c r="E58" s="608"/>
      <c r="F58" s="362"/>
      <c r="G58" s="362"/>
      <c r="H58" s="362"/>
      <c r="I58" s="362"/>
      <c r="J58" s="363" t="str">
        <f>IF(J56&gt;F56,"○","　")</f>
        <v>　</v>
      </c>
      <c r="K58" s="215"/>
      <c r="L58" s="216"/>
      <c r="M58" s="216"/>
      <c r="N58" s="216"/>
      <c r="O58" s="217"/>
      <c r="P58" s="362"/>
      <c r="Q58" s="362"/>
      <c r="R58" s="362"/>
      <c r="S58" s="362"/>
      <c r="T58" s="363" t="str">
        <f>IF(T56&gt;P56,"○","　")</f>
        <v>　</v>
      </c>
      <c r="U58" s="362"/>
      <c r="V58" s="362"/>
      <c r="W58" s="362"/>
      <c r="X58" s="362"/>
      <c r="Y58" s="363" t="str">
        <f>IF(Y56&gt;U56,"○","　")</f>
        <v>　</v>
      </c>
      <c r="Z58" s="362"/>
      <c r="AA58" s="362"/>
      <c r="AB58" s="362"/>
      <c r="AC58" s="362"/>
      <c r="AD58" s="370" t="str">
        <f>IF(AD56&gt;Z56,"○","　")</f>
        <v>　</v>
      </c>
      <c r="AE58" s="615"/>
      <c r="AF58" s="501"/>
      <c r="AG58" s="502"/>
      <c r="AH58" s="500"/>
      <c r="AI58" s="501"/>
      <c r="AJ58" s="502"/>
      <c r="AK58" s="500"/>
      <c r="AL58" s="620"/>
      <c r="AM58" s="623"/>
      <c r="AT58" s="456"/>
      <c r="AU58" s="456"/>
      <c r="AV58" s="456"/>
      <c r="AW58" s="456"/>
      <c r="AX58" s="456"/>
      <c r="AY58" s="456"/>
      <c r="AZ58" s="456"/>
    </row>
    <row r="59" spans="1:52" ht="18" customHeight="1">
      <c r="A59" s="633"/>
      <c r="B59" s="608"/>
      <c r="C59" s="609"/>
      <c r="D59" s="610"/>
      <c r="E59" s="608"/>
      <c r="F59" s="362">
        <f>O53</f>
        <v>15</v>
      </c>
      <c r="G59" s="362" t="str">
        <f>IF(F59&gt;J59,"○","　")</f>
        <v>○</v>
      </c>
      <c r="H59" s="362" t="s">
        <v>255</v>
      </c>
      <c r="I59" s="362" t="str">
        <f>IF(J59&gt;F59,"○","　")</f>
        <v>　</v>
      </c>
      <c r="J59" s="363">
        <f>K53</f>
        <v>4</v>
      </c>
      <c r="K59" s="215"/>
      <c r="L59" s="216"/>
      <c r="M59" s="216"/>
      <c r="N59" s="216"/>
      <c r="O59" s="217"/>
      <c r="P59" s="362">
        <f>O21</f>
        <v>15</v>
      </c>
      <c r="Q59" s="362" t="str">
        <f>IF(P59&gt;T59,"○","　")</f>
        <v>○</v>
      </c>
      <c r="R59" s="362" t="s">
        <v>637</v>
      </c>
      <c r="S59" s="362" t="str">
        <f>IF(T59&gt;P59,"○","　")</f>
        <v>　</v>
      </c>
      <c r="T59" s="363">
        <f>T21</f>
        <v>5</v>
      </c>
      <c r="U59" s="362">
        <f>O31</f>
        <v>15</v>
      </c>
      <c r="V59" s="362" t="str">
        <f>IF(U59&gt;Y59,"○","　")</f>
        <v>○</v>
      </c>
      <c r="W59" s="362" t="s">
        <v>637</v>
      </c>
      <c r="X59" s="362" t="str">
        <f>IF(Y59&gt;U59,"○","　")</f>
        <v>　</v>
      </c>
      <c r="Y59" s="363">
        <f>T31</f>
        <v>12</v>
      </c>
      <c r="Z59" s="362">
        <f>O40</f>
        <v>16</v>
      </c>
      <c r="AA59" s="362" t="str">
        <f>IF(Z59&gt;AD59,"○","　")</f>
        <v>○</v>
      </c>
      <c r="AB59" s="362" t="s">
        <v>637</v>
      </c>
      <c r="AC59" s="362" t="str">
        <f>IF(AD59&gt;Z59,"○","　")</f>
        <v>　</v>
      </c>
      <c r="AD59" s="370">
        <f>T40</f>
        <v>14</v>
      </c>
      <c r="AE59" s="615"/>
      <c r="AF59" s="501"/>
      <c r="AG59" s="502"/>
      <c r="AH59" s="500"/>
      <c r="AI59" s="501"/>
      <c r="AJ59" s="502"/>
      <c r="AK59" s="500"/>
      <c r="AL59" s="620"/>
      <c r="AM59" s="623"/>
      <c r="AT59" s="456"/>
      <c r="AU59" s="456"/>
      <c r="AV59" s="456"/>
      <c r="AW59" s="456"/>
      <c r="AX59" s="456"/>
      <c r="AY59" s="456"/>
      <c r="AZ59" s="456"/>
    </row>
    <row r="60" spans="1:52" ht="18" customHeight="1">
      <c r="A60" s="633"/>
      <c r="B60" s="608"/>
      <c r="C60" s="609"/>
      <c r="D60" s="610"/>
      <c r="E60" s="608"/>
      <c r="F60" s="362">
        <f>O54</f>
        <v>14</v>
      </c>
      <c r="G60" s="362" t="str">
        <f>IF(F60&gt;J60,"○","　")</f>
        <v>　</v>
      </c>
      <c r="H60" s="362" t="s">
        <v>255</v>
      </c>
      <c r="I60" s="362" t="str">
        <f>IF(J60&gt;F60,"○","　")</f>
        <v>○</v>
      </c>
      <c r="J60" s="363">
        <f>K54</f>
        <v>16</v>
      </c>
      <c r="K60" s="215"/>
      <c r="L60" s="216"/>
      <c r="M60" s="216"/>
      <c r="N60" s="216"/>
      <c r="O60" s="217"/>
      <c r="P60" s="362">
        <f>O22</f>
        <v>15</v>
      </c>
      <c r="Q60" s="362" t="str">
        <f>IF(P60&gt;T60,"○","　")</f>
        <v>○</v>
      </c>
      <c r="R60" s="362" t="s">
        <v>255</v>
      </c>
      <c r="S60" s="362" t="str">
        <f>IF(T60&gt;P60,"○","　")</f>
        <v>　</v>
      </c>
      <c r="T60" s="363">
        <f>T22</f>
        <v>5</v>
      </c>
      <c r="U60" s="362">
        <f>O32</f>
        <v>15</v>
      </c>
      <c r="V60" s="362" t="str">
        <f>IF(U60&gt;Y60,"○","　")</f>
        <v>○</v>
      </c>
      <c r="W60" s="362" t="s">
        <v>255</v>
      </c>
      <c r="X60" s="362" t="str">
        <f>IF(Y60&gt;U60,"○","　")</f>
        <v>　</v>
      </c>
      <c r="Y60" s="363">
        <f>T32</f>
        <v>9</v>
      </c>
      <c r="Z60" s="362">
        <f>O41</f>
        <v>15</v>
      </c>
      <c r="AA60" s="362" t="str">
        <f>IF(Z60&gt;AD60,"○","　")</f>
        <v>○</v>
      </c>
      <c r="AB60" s="362" t="s">
        <v>255</v>
      </c>
      <c r="AC60" s="362" t="str">
        <f>IF(AD60&gt;Z60,"○","　")</f>
        <v>　</v>
      </c>
      <c r="AD60" s="370">
        <f>T41</f>
        <v>11</v>
      </c>
      <c r="AE60" s="615"/>
      <c r="AF60" s="501"/>
      <c r="AG60" s="502"/>
      <c r="AH60" s="500">
        <f>SUM(F56,K56,P56,U56,Z56)</f>
        <v>8</v>
      </c>
      <c r="AI60" s="501" t="s">
        <v>255</v>
      </c>
      <c r="AJ60" s="502">
        <f>SUM(J56,O56,T56,Y56,AD56)</f>
        <v>1</v>
      </c>
      <c r="AK60" s="500"/>
      <c r="AL60" s="620"/>
      <c r="AM60" s="623"/>
      <c r="AT60" s="456"/>
      <c r="AU60" s="456"/>
      <c r="AV60" s="456"/>
      <c r="AW60" s="456"/>
      <c r="AX60" s="456"/>
      <c r="AY60" s="456"/>
      <c r="AZ60" s="456"/>
    </row>
    <row r="61" spans="1:52" ht="18" customHeight="1">
      <c r="A61" s="633"/>
      <c r="B61" s="611"/>
      <c r="C61" s="612"/>
      <c r="D61" s="613"/>
      <c r="E61" s="611"/>
      <c r="F61" s="364">
        <f>O55</f>
        <v>15</v>
      </c>
      <c r="G61" s="364" t="str">
        <f>IF(F61&gt;J61,"○","　")</f>
        <v>○</v>
      </c>
      <c r="H61" s="364" t="s">
        <v>255</v>
      </c>
      <c r="I61" s="364" t="str">
        <f>IF(J61&gt;F61,"○","　")</f>
        <v>　</v>
      </c>
      <c r="J61" s="365">
        <f>K55</f>
        <v>8</v>
      </c>
      <c r="K61" s="218"/>
      <c r="L61" s="219"/>
      <c r="M61" s="219"/>
      <c r="N61" s="219"/>
      <c r="O61" s="220"/>
      <c r="P61" s="362">
        <f>O23</f>
        <v>0</v>
      </c>
      <c r="Q61" s="362" t="str">
        <f>IF(P61&gt;T61,"○","　")</f>
        <v>　</v>
      </c>
      <c r="R61" s="362" t="s">
        <v>255</v>
      </c>
      <c r="S61" s="362" t="str">
        <f>IF(T61&gt;P61,"○","　")</f>
        <v>　</v>
      </c>
      <c r="T61" s="363">
        <f>T23</f>
        <v>0</v>
      </c>
      <c r="U61" s="362">
        <f>O33</f>
        <v>0</v>
      </c>
      <c r="V61" s="362" t="str">
        <f>IF(U61&gt;Y61,"○","　")</f>
        <v>　</v>
      </c>
      <c r="W61" s="362" t="s">
        <v>255</v>
      </c>
      <c r="X61" s="362" t="str">
        <f>IF(Y61&gt;U61,"○","　")</f>
        <v>　</v>
      </c>
      <c r="Y61" s="363">
        <f>T33</f>
        <v>0</v>
      </c>
      <c r="Z61" s="362">
        <f>O42</f>
        <v>0</v>
      </c>
      <c r="AA61" s="362" t="str">
        <f>IF(Z61&gt;AD61,"○","　")</f>
        <v>　</v>
      </c>
      <c r="AB61" s="362" t="s">
        <v>255</v>
      </c>
      <c r="AC61" s="362" t="str">
        <f>IF(AD61&gt;Z61,"○","　")</f>
        <v>　</v>
      </c>
      <c r="AD61" s="370">
        <f>T42</f>
        <v>0</v>
      </c>
      <c r="AE61" s="616"/>
      <c r="AF61" s="504"/>
      <c r="AG61" s="505"/>
      <c r="AH61" s="503"/>
      <c r="AI61" s="504"/>
      <c r="AJ61" s="505"/>
      <c r="AK61" s="503"/>
      <c r="AL61" s="625"/>
      <c r="AM61" s="626"/>
      <c r="AT61" s="456"/>
      <c r="AU61" s="456"/>
      <c r="AV61" s="456"/>
      <c r="AW61" s="456"/>
      <c r="AX61" s="456"/>
      <c r="AY61" s="456"/>
      <c r="AZ61" s="456"/>
    </row>
    <row r="62" spans="1:52" ht="18" customHeight="1">
      <c r="A62" s="633"/>
      <c r="B62" s="605" t="str">
        <f>C7</f>
        <v xml:space="preserve"> ジャック F</v>
      </c>
      <c r="C62" s="606"/>
      <c r="D62" s="607"/>
      <c r="E62" s="605" t="e">
        <f>IF($CB$112="A",CD116,IF($CB$112="B",CG116,CJ116))</f>
        <v>#REF!</v>
      </c>
      <c r="F62" s="233">
        <f>COUNTIF(G65:G67,"○")</f>
        <v>0</v>
      </c>
      <c r="G62" s="233"/>
      <c r="H62" s="233" t="str">
        <f>R50</f>
        <v>⑥</v>
      </c>
      <c r="I62" s="233"/>
      <c r="J62" s="234">
        <f>COUNTIF(I65:I67,"○")</f>
        <v>2</v>
      </c>
      <c r="K62" s="233">
        <f>COUNTIF(L65:L67,"○")</f>
        <v>0</v>
      </c>
      <c r="L62" s="233"/>
      <c r="M62" s="233" t="str">
        <f>R56</f>
        <v>④</v>
      </c>
      <c r="N62" s="233"/>
      <c r="O62" s="234">
        <f>COUNTIF(N65:N67,"○")</f>
        <v>2</v>
      </c>
      <c r="P62" s="211"/>
      <c r="Q62" s="212"/>
      <c r="R62" s="212"/>
      <c r="S62" s="212"/>
      <c r="T62" s="213"/>
      <c r="U62" s="233">
        <f>COUNTIF(V65:V67,"○")</f>
        <v>0</v>
      </c>
      <c r="V62" s="233"/>
      <c r="W62" s="233" t="s">
        <v>641</v>
      </c>
      <c r="X62" s="233"/>
      <c r="Y62" s="234">
        <f>COUNTIF(X65:X67,"○")</f>
        <v>2</v>
      </c>
      <c r="Z62" s="233">
        <f>COUNTIF(AA65:AA67,"○")</f>
        <v>0</v>
      </c>
      <c r="AA62" s="233"/>
      <c r="AB62" s="233" t="s">
        <v>642</v>
      </c>
      <c r="AC62" s="233"/>
      <c r="AD62" s="235">
        <f>COUNTIF(AC65:AC67,"○")</f>
        <v>2</v>
      </c>
      <c r="AE62" s="614">
        <f>COUNTIF(F63:AD63,"○")</f>
        <v>0</v>
      </c>
      <c r="AF62" s="498" t="s">
        <v>255</v>
      </c>
      <c r="AG62" s="499">
        <f>COUNTIF(J64:AD64,"○")</f>
        <v>4</v>
      </c>
      <c r="AH62" s="497">
        <f>IF(AJ66=0,10,AH66/AJ66)</f>
        <v>0</v>
      </c>
      <c r="AI62" s="498"/>
      <c r="AJ62" s="499"/>
      <c r="AK62" s="497"/>
      <c r="AL62" s="619">
        <f>SUM(F65:F67,K65:K67,P65:P67,U65:U67,Z65:Z67)/SUM(J65:J67,O65:O67,T65:T67,Y65:Y67,AD65:AD67)</f>
        <v>0.5</v>
      </c>
      <c r="AM62" s="622">
        <f>IF(AO$88=AO$87,RANK(AY62,AY$50:AY$79,0),"")</f>
        <v>5</v>
      </c>
      <c r="AO62" s="155">
        <f>SUM(AE62:AG67)</f>
        <v>4</v>
      </c>
      <c r="AP62" s="155">
        <f>AQ62-AR62</f>
        <v>0</v>
      </c>
      <c r="AQ62" s="155">
        <f>SUM(F62:AD62)</f>
        <v>8</v>
      </c>
      <c r="AR62" s="155">
        <f>SUM(AH66:AJ67)</f>
        <v>8</v>
      </c>
      <c r="AT62" s="456">
        <f>RANK(AE62,AE$50:AE$79,1)</f>
        <v>1</v>
      </c>
      <c r="AU62" s="456">
        <f>RANK(AZ62,AZ$50:AZ$79,1)</f>
        <v>1</v>
      </c>
      <c r="AV62" s="456">
        <f>RANK(AL62,AL$50:AL$79,1)</f>
        <v>1</v>
      </c>
      <c r="AW62" s="456">
        <f>AT62*100</f>
        <v>100</v>
      </c>
      <c r="AX62" s="456">
        <f>AU62*10</f>
        <v>10</v>
      </c>
      <c r="AY62" s="456">
        <f>SUM(AV62:AX67)</f>
        <v>111</v>
      </c>
      <c r="AZ62" s="456">
        <f>AH62-AJ62</f>
        <v>0</v>
      </c>
    </row>
    <row r="63" spans="1:52" ht="13.5" hidden="1" customHeight="1">
      <c r="A63" s="633"/>
      <c r="B63" s="608"/>
      <c r="C63" s="609"/>
      <c r="D63" s="610"/>
      <c r="E63" s="608"/>
      <c r="F63" s="362" t="str">
        <f>IF(F62&gt;J62,"○","　")</f>
        <v>　</v>
      </c>
      <c r="G63" s="362"/>
      <c r="H63" s="362"/>
      <c r="I63" s="362"/>
      <c r="J63" s="363"/>
      <c r="K63" s="362" t="str">
        <f>IF(K62&gt;O62,"○","　")</f>
        <v>　</v>
      </c>
      <c r="L63" s="362"/>
      <c r="M63" s="362"/>
      <c r="N63" s="362"/>
      <c r="O63" s="363"/>
      <c r="P63" s="215"/>
      <c r="Q63" s="216"/>
      <c r="R63" s="216"/>
      <c r="S63" s="216"/>
      <c r="T63" s="217"/>
      <c r="U63" s="362" t="str">
        <f>IF(U62&gt;Y62,"○","　")</f>
        <v>　</v>
      </c>
      <c r="V63" s="362"/>
      <c r="W63" s="362"/>
      <c r="X63" s="362"/>
      <c r="Y63" s="363"/>
      <c r="Z63" s="362" t="str">
        <f>IF(Z62&gt;AD62,"○","　")</f>
        <v>　</v>
      </c>
      <c r="AA63" s="362"/>
      <c r="AB63" s="362"/>
      <c r="AC63" s="362"/>
      <c r="AD63" s="370"/>
      <c r="AE63" s="615"/>
      <c r="AF63" s="501"/>
      <c r="AG63" s="502"/>
      <c r="AH63" s="500"/>
      <c r="AI63" s="501"/>
      <c r="AJ63" s="502"/>
      <c r="AK63" s="500"/>
      <c r="AL63" s="620"/>
      <c r="AM63" s="623"/>
      <c r="AT63" s="456"/>
      <c r="AU63" s="456"/>
      <c r="AV63" s="456"/>
      <c r="AW63" s="456"/>
      <c r="AX63" s="456"/>
      <c r="AY63" s="456"/>
      <c r="AZ63" s="456"/>
    </row>
    <row r="64" spans="1:52" ht="13.5" hidden="1" customHeight="1">
      <c r="A64" s="633"/>
      <c r="B64" s="608"/>
      <c r="C64" s="609"/>
      <c r="D64" s="610"/>
      <c r="E64" s="608"/>
      <c r="F64" s="362"/>
      <c r="G64" s="362"/>
      <c r="H64" s="362"/>
      <c r="I64" s="362"/>
      <c r="J64" s="363" t="str">
        <f>IF(J62&gt;F62,"○","　")</f>
        <v>○</v>
      </c>
      <c r="K64" s="362"/>
      <c r="L64" s="362"/>
      <c r="M64" s="362"/>
      <c r="N64" s="362"/>
      <c r="O64" s="363" t="str">
        <f>IF(O62&gt;K62,"○","　")</f>
        <v>○</v>
      </c>
      <c r="P64" s="215"/>
      <c r="Q64" s="216"/>
      <c r="R64" s="216"/>
      <c r="S64" s="216"/>
      <c r="T64" s="217"/>
      <c r="U64" s="362"/>
      <c r="V64" s="362"/>
      <c r="W64" s="362"/>
      <c r="X64" s="362"/>
      <c r="Y64" s="363" t="str">
        <f>IF(Y62&gt;U62,"○","　")</f>
        <v>○</v>
      </c>
      <c r="Z64" s="362"/>
      <c r="AA64" s="362"/>
      <c r="AB64" s="362"/>
      <c r="AC64" s="362"/>
      <c r="AD64" s="370" t="str">
        <f>IF(AD62&gt;Z62,"○","　")</f>
        <v>○</v>
      </c>
      <c r="AE64" s="615"/>
      <c r="AF64" s="501"/>
      <c r="AG64" s="502"/>
      <c r="AH64" s="500"/>
      <c r="AI64" s="501"/>
      <c r="AJ64" s="502"/>
      <c r="AK64" s="500"/>
      <c r="AL64" s="620"/>
      <c r="AM64" s="623"/>
      <c r="AT64" s="456"/>
      <c r="AU64" s="456"/>
      <c r="AV64" s="456"/>
      <c r="AW64" s="456"/>
      <c r="AX64" s="456"/>
      <c r="AY64" s="456"/>
      <c r="AZ64" s="456"/>
    </row>
    <row r="65" spans="1:52" ht="18" customHeight="1">
      <c r="A65" s="633"/>
      <c r="B65" s="608"/>
      <c r="C65" s="609"/>
      <c r="D65" s="610"/>
      <c r="E65" s="608"/>
      <c r="F65" s="362">
        <f>T53</f>
        <v>7</v>
      </c>
      <c r="G65" s="362" t="str">
        <f>IF(F65&gt;J65,"○","　")</f>
        <v>　</v>
      </c>
      <c r="H65" s="362" t="s">
        <v>255</v>
      </c>
      <c r="I65" s="362" t="str">
        <f>IF(J65&gt;F65,"○","　")</f>
        <v>○</v>
      </c>
      <c r="J65" s="363">
        <f>P53</f>
        <v>15</v>
      </c>
      <c r="K65" s="362">
        <f>T59</f>
        <v>5</v>
      </c>
      <c r="L65" s="362" t="str">
        <f>IF(K65&gt;O65,"○","　")</f>
        <v>　</v>
      </c>
      <c r="M65" s="362" t="s">
        <v>637</v>
      </c>
      <c r="N65" s="362" t="str">
        <f>IF(O65&gt;K65,"○","　")</f>
        <v>○</v>
      </c>
      <c r="O65" s="363">
        <f>P59</f>
        <v>15</v>
      </c>
      <c r="P65" s="215"/>
      <c r="Q65" s="216"/>
      <c r="R65" s="216"/>
      <c r="S65" s="216"/>
      <c r="T65" s="217"/>
      <c r="U65" s="362">
        <f>O15</f>
        <v>5</v>
      </c>
      <c r="V65" s="362" t="str">
        <f>IF(U65&gt;Y65,"○","　")</f>
        <v>　</v>
      </c>
      <c r="W65" s="362" t="s">
        <v>637</v>
      </c>
      <c r="X65" s="362" t="str">
        <f>IF(Y65&gt;U65,"○","　")</f>
        <v>○</v>
      </c>
      <c r="Y65" s="363">
        <f>T15</f>
        <v>15</v>
      </c>
      <c r="Z65" s="362">
        <f>O34</f>
        <v>9</v>
      </c>
      <c r="AA65" s="362" t="str">
        <f>IF(Z65&gt;AD65,"○","　")</f>
        <v>　</v>
      </c>
      <c r="AB65" s="362" t="s">
        <v>637</v>
      </c>
      <c r="AC65" s="362" t="str">
        <f>IF(AD65&gt;Z65,"○","　")</f>
        <v>○</v>
      </c>
      <c r="AD65" s="370">
        <f>T34</f>
        <v>15</v>
      </c>
      <c r="AE65" s="615"/>
      <c r="AF65" s="501"/>
      <c r="AG65" s="502"/>
      <c r="AH65" s="500"/>
      <c r="AI65" s="501"/>
      <c r="AJ65" s="502"/>
      <c r="AK65" s="500"/>
      <c r="AL65" s="620"/>
      <c r="AM65" s="623"/>
      <c r="AT65" s="456"/>
      <c r="AU65" s="456"/>
      <c r="AV65" s="456"/>
      <c r="AW65" s="456"/>
      <c r="AX65" s="456"/>
      <c r="AY65" s="456"/>
      <c r="AZ65" s="456"/>
    </row>
    <row r="66" spans="1:52" ht="18" customHeight="1">
      <c r="A66" s="633"/>
      <c r="B66" s="608"/>
      <c r="C66" s="609"/>
      <c r="D66" s="610"/>
      <c r="E66" s="608"/>
      <c r="F66" s="362">
        <f>T54</f>
        <v>11</v>
      </c>
      <c r="G66" s="362" t="str">
        <f>IF(F66&gt;J66,"○","　")</f>
        <v>　</v>
      </c>
      <c r="H66" s="362" t="s">
        <v>255</v>
      </c>
      <c r="I66" s="362" t="str">
        <f>IF(J66&gt;F66,"○","　")</f>
        <v>○</v>
      </c>
      <c r="J66" s="363">
        <f>P54</f>
        <v>15</v>
      </c>
      <c r="K66" s="362">
        <f>T60</f>
        <v>5</v>
      </c>
      <c r="L66" s="362" t="str">
        <f>IF(K66&gt;O66,"○","　")</f>
        <v>　</v>
      </c>
      <c r="M66" s="362" t="s">
        <v>255</v>
      </c>
      <c r="N66" s="362" t="str">
        <f>IF(O66&gt;K66,"○","　")</f>
        <v>○</v>
      </c>
      <c r="O66" s="363">
        <f>P60</f>
        <v>15</v>
      </c>
      <c r="P66" s="215"/>
      <c r="Q66" s="216"/>
      <c r="R66" s="216"/>
      <c r="S66" s="216"/>
      <c r="T66" s="217"/>
      <c r="U66" s="362">
        <f>O16</f>
        <v>7</v>
      </c>
      <c r="V66" s="362" t="str">
        <f>IF(U66&gt;Y66,"○","　")</f>
        <v>　</v>
      </c>
      <c r="W66" s="362" t="s">
        <v>255</v>
      </c>
      <c r="X66" s="362" t="str">
        <f>IF(Y66&gt;U66,"○","　")</f>
        <v>○</v>
      </c>
      <c r="Y66" s="363">
        <f>T16</f>
        <v>15</v>
      </c>
      <c r="Z66" s="362">
        <f>O35</f>
        <v>11</v>
      </c>
      <c r="AA66" s="362" t="str">
        <f>IF(Z66&gt;AD66,"○","　")</f>
        <v>　</v>
      </c>
      <c r="AB66" s="362" t="s">
        <v>255</v>
      </c>
      <c r="AC66" s="362" t="str">
        <f>IF(AD66&gt;Z66,"○","　")</f>
        <v>○</v>
      </c>
      <c r="AD66" s="370">
        <f>T35</f>
        <v>15</v>
      </c>
      <c r="AE66" s="615"/>
      <c r="AF66" s="501"/>
      <c r="AG66" s="502"/>
      <c r="AH66" s="500">
        <f>SUM(F62,K62,P62,U62,Z62)</f>
        <v>0</v>
      </c>
      <c r="AI66" s="501" t="s">
        <v>255</v>
      </c>
      <c r="AJ66" s="502">
        <f>SUM(J62,O62,T62,Y62,AD62)</f>
        <v>8</v>
      </c>
      <c r="AK66" s="500"/>
      <c r="AL66" s="620"/>
      <c r="AM66" s="623"/>
      <c r="AT66" s="456"/>
      <c r="AU66" s="456"/>
      <c r="AV66" s="456"/>
      <c r="AW66" s="456"/>
      <c r="AX66" s="456"/>
      <c r="AY66" s="456"/>
      <c r="AZ66" s="456"/>
    </row>
    <row r="67" spans="1:52" ht="18" customHeight="1">
      <c r="A67" s="633"/>
      <c r="B67" s="611"/>
      <c r="C67" s="612"/>
      <c r="D67" s="613"/>
      <c r="E67" s="611"/>
      <c r="F67" s="364">
        <f>T55</f>
        <v>0</v>
      </c>
      <c r="G67" s="364" t="str">
        <f>IF(F67&gt;J67,"○","　")</f>
        <v>　</v>
      </c>
      <c r="H67" s="364" t="s">
        <v>255</v>
      </c>
      <c r="I67" s="364" t="str">
        <f>IF(J67&gt;F67,"○","　")</f>
        <v>　</v>
      </c>
      <c r="J67" s="365">
        <f>P55</f>
        <v>0</v>
      </c>
      <c r="K67" s="364">
        <f>T61</f>
        <v>0</v>
      </c>
      <c r="L67" s="364" t="str">
        <f>IF(K67&gt;O67,"○","　")</f>
        <v>　</v>
      </c>
      <c r="M67" s="364" t="s">
        <v>255</v>
      </c>
      <c r="N67" s="364" t="str">
        <f>IF(O67&gt;K67,"○","　")</f>
        <v>　</v>
      </c>
      <c r="O67" s="365">
        <f>P61</f>
        <v>0</v>
      </c>
      <c r="P67" s="218"/>
      <c r="Q67" s="219"/>
      <c r="R67" s="219"/>
      <c r="S67" s="219"/>
      <c r="T67" s="220"/>
      <c r="U67" s="362">
        <f>O17</f>
        <v>0</v>
      </c>
      <c r="V67" s="362" t="str">
        <f>IF(U67&gt;Y67,"○","　")</f>
        <v>　</v>
      </c>
      <c r="W67" s="362" t="s">
        <v>255</v>
      </c>
      <c r="X67" s="362" t="str">
        <f>IF(Y67&gt;U67,"○","　")</f>
        <v>　</v>
      </c>
      <c r="Y67" s="363">
        <f>T17</f>
        <v>0</v>
      </c>
      <c r="Z67" s="362">
        <f>O36</f>
        <v>0</v>
      </c>
      <c r="AA67" s="362" t="str">
        <f>IF(Z67&gt;AD67,"○","　")</f>
        <v>　</v>
      </c>
      <c r="AB67" s="362" t="s">
        <v>255</v>
      </c>
      <c r="AC67" s="362" t="str">
        <f>IF(AD67&gt;Z67,"○","　")</f>
        <v>　</v>
      </c>
      <c r="AD67" s="370">
        <f>T36</f>
        <v>0</v>
      </c>
      <c r="AE67" s="616"/>
      <c r="AF67" s="504"/>
      <c r="AG67" s="505"/>
      <c r="AH67" s="503"/>
      <c r="AI67" s="504"/>
      <c r="AJ67" s="505"/>
      <c r="AK67" s="503"/>
      <c r="AL67" s="625"/>
      <c r="AM67" s="626"/>
      <c r="AT67" s="456"/>
      <c r="AU67" s="456"/>
      <c r="AV67" s="456"/>
      <c r="AW67" s="456"/>
      <c r="AX67" s="456"/>
      <c r="AY67" s="456"/>
      <c r="AZ67" s="456"/>
    </row>
    <row r="68" spans="1:52" ht="18" customHeight="1">
      <c r="A68" s="633"/>
      <c r="B68" s="605" t="str">
        <f>P5</f>
        <v xml:space="preserve"> Ｊｕｎｔｏｓ</v>
      </c>
      <c r="C68" s="606"/>
      <c r="D68" s="607"/>
      <c r="E68" s="605" t="e">
        <f>IF($CB$112="A",CD117,IF($CB$112="B",CG117,CJ117))</f>
        <v>#REF!</v>
      </c>
      <c r="F68" s="233">
        <f>COUNTIF(G71:G73,"○")</f>
        <v>0</v>
      </c>
      <c r="G68" s="233"/>
      <c r="H68" s="233" t="str">
        <f>W50</f>
        <v>⑨</v>
      </c>
      <c r="I68" s="233"/>
      <c r="J68" s="234">
        <f>COUNTIF(I71:I73,"○")</f>
        <v>2</v>
      </c>
      <c r="K68" s="233">
        <f>COUNTIF(L71:L73,"○")</f>
        <v>0</v>
      </c>
      <c r="L68" s="233"/>
      <c r="M68" s="233" t="str">
        <f>W56</f>
        <v>⑦</v>
      </c>
      <c r="N68" s="233"/>
      <c r="O68" s="234">
        <f>COUNTIF(N71:N73,"○")</f>
        <v>2</v>
      </c>
      <c r="P68" s="233">
        <f>COUNTIF(Q71:Q73,"○")</f>
        <v>2</v>
      </c>
      <c r="Q68" s="233"/>
      <c r="R68" s="233" t="str">
        <f>W62</f>
        <v>②</v>
      </c>
      <c r="S68" s="233"/>
      <c r="T68" s="234">
        <f>COUNTIF(S71:S73,"○")</f>
        <v>0</v>
      </c>
      <c r="U68" s="211"/>
      <c r="V68" s="212"/>
      <c r="W68" s="212"/>
      <c r="X68" s="212"/>
      <c r="Y68" s="213"/>
      <c r="Z68" s="233">
        <f>COUNTIF(AA71:AA73,"○")</f>
        <v>2</v>
      </c>
      <c r="AA68" s="233"/>
      <c r="AB68" s="233" t="s">
        <v>643</v>
      </c>
      <c r="AC68" s="233"/>
      <c r="AD68" s="235">
        <f>COUNTIF(AC71:AC73,"○")</f>
        <v>0</v>
      </c>
      <c r="AE68" s="614">
        <f>COUNTIF(F69:AD69,"○")</f>
        <v>2</v>
      </c>
      <c r="AF68" s="498" t="s">
        <v>255</v>
      </c>
      <c r="AG68" s="499">
        <f>COUNTIF(J70:AD70,"○")</f>
        <v>2</v>
      </c>
      <c r="AH68" s="497">
        <f>IF(AJ72=0,10,AH72/AJ72)</f>
        <v>1</v>
      </c>
      <c r="AI68" s="498"/>
      <c r="AJ68" s="499"/>
      <c r="AK68" s="497"/>
      <c r="AL68" s="619">
        <f>SUM(F71:F73,K71:K73,P71:P73,Z71:Z73)/SUM(J71:J73,O71:O73,T71:T73,AD71:AD73)</f>
        <v>1.1758241758241759</v>
      </c>
      <c r="AM68" s="622">
        <f>IF(AO$88=AO$87,RANK(AY68,AY$50:AY$79,0),"")</f>
        <v>3</v>
      </c>
      <c r="AO68" s="155">
        <f>SUM(AE68:AG73)</f>
        <v>4</v>
      </c>
      <c r="AP68" s="155">
        <f>AQ68-AR68</f>
        <v>0</v>
      </c>
      <c r="AQ68" s="155">
        <f>SUM(F68:AD68)</f>
        <v>8</v>
      </c>
      <c r="AR68" s="155">
        <f>SUM(AH72:AJ73)</f>
        <v>8</v>
      </c>
      <c r="AT68" s="456">
        <f>RANK(AE68,AE$50:AE$79,1)</f>
        <v>3</v>
      </c>
      <c r="AU68" s="456">
        <f>RANK(AZ68,AZ$50:AZ$79,1)</f>
        <v>3</v>
      </c>
      <c r="AV68" s="456">
        <f>RANK(AL68,AL$50:AL$79,1)</f>
        <v>4</v>
      </c>
      <c r="AW68" s="456">
        <f>AT68*100</f>
        <v>300</v>
      </c>
      <c r="AX68" s="456">
        <f>AU68*10</f>
        <v>30</v>
      </c>
      <c r="AY68" s="456">
        <f>SUM(AV68:AX73)</f>
        <v>334</v>
      </c>
      <c r="AZ68" s="456">
        <f>AH68-AJ68</f>
        <v>1</v>
      </c>
    </row>
    <row r="69" spans="1:52" ht="13.5" hidden="1" customHeight="1">
      <c r="A69" s="633"/>
      <c r="B69" s="608"/>
      <c r="C69" s="609"/>
      <c r="D69" s="610"/>
      <c r="E69" s="608"/>
      <c r="F69" s="362" t="str">
        <f>IF(F68&gt;J68,"○","　")</f>
        <v>　</v>
      </c>
      <c r="G69" s="362"/>
      <c r="H69" s="362"/>
      <c r="I69" s="362"/>
      <c r="J69" s="363"/>
      <c r="K69" s="362" t="str">
        <f>IF(K68&gt;O68,"○","　")</f>
        <v>　</v>
      </c>
      <c r="L69" s="362"/>
      <c r="M69" s="362"/>
      <c r="N69" s="362"/>
      <c r="O69" s="363"/>
      <c r="P69" s="362" t="str">
        <f>IF(P68&gt;T68,"○","　")</f>
        <v>○</v>
      </c>
      <c r="Q69" s="362"/>
      <c r="R69" s="362"/>
      <c r="S69" s="362"/>
      <c r="T69" s="363"/>
      <c r="U69" s="215"/>
      <c r="V69" s="216"/>
      <c r="W69" s="216"/>
      <c r="X69" s="216"/>
      <c r="Y69" s="217"/>
      <c r="Z69" s="362" t="str">
        <f>IF(Z68&gt;AD68,"○","　")</f>
        <v>○</v>
      </c>
      <c r="AA69" s="362"/>
      <c r="AB69" s="362"/>
      <c r="AC69" s="362"/>
      <c r="AD69" s="370"/>
      <c r="AE69" s="615"/>
      <c r="AF69" s="501"/>
      <c r="AG69" s="502"/>
      <c r="AH69" s="500"/>
      <c r="AI69" s="501"/>
      <c r="AJ69" s="502"/>
      <c r="AK69" s="500"/>
      <c r="AL69" s="620"/>
      <c r="AM69" s="623"/>
      <c r="AT69" s="456"/>
      <c r="AU69" s="456"/>
      <c r="AV69" s="456"/>
      <c r="AW69" s="456"/>
      <c r="AX69" s="456"/>
      <c r="AY69" s="456"/>
      <c r="AZ69" s="456"/>
    </row>
    <row r="70" spans="1:52" ht="13.5" hidden="1" customHeight="1">
      <c r="A70" s="633"/>
      <c r="B70" s="608"/>
      <c r="C70" s="609"/>
      <c r="D70" s="610"/>
      <c r="E70" s="608"/>
      <c r="F70" s="362"/>
      <c r="G70" s="362"/>
      <c r="H70" s="362"/>
      <c r="I70" s="362"/>
      <c r="J70" s="363" t="str">
        <f>IF(J68&gt;F68,"○","　")</f>
        <v>○</v>
      </c>
      <c r="K70" s="362"/>
      <c r="L70" s="362"/>
      <c r="M70" s="362"/>
      <c r="N70" s="362"/>
      <c r="O70" s="363" t="str">
        <f>IF(O68&gt;K68,"○","　")</f>
        <v>○</v>
      </c>
      <c r="P70" s="362"/>
      <c r="Q70" s="362"/>
      <c r="R70" s="362"/>
      <c r="S70" s="362"/>
      <c r="T70" s="363" t="str">
        <f>IF(T68&gt;P68,"○","　")</f>
        <v>　</v>
      </c>
      <c r="U70" s="215"/>
      <c r="V70" s="216"/>
      <c r="W70" s="216"/>
      <c r="X70" s="216"/>
      <c r="Y70" s="217"/>
      <c r="Z70" s="362"/>
      <c r="AA70" s="362"/>
      <c r="AB70" s="362"/>
      <c r="AC70" s="362"/>
      <c r="AD70" s="370" t="str">
        <f>IF(AD68&gt;Z68,"○","　")</f>
        <v>　</v>
      </c>
      <c r="AE70" s="615"/>
      <c r="AF70" s="501"/>
      <c r="AG70" s="502"/>
      <c r="AH70" s="500"/>
      <c r="AI70" s="501"/>
      <c r="AJ70" s="502"/>
      <c r="AK70" s="500"/>
      <c r="AL70" s="620"/>
      <c r="AM70" s="623"/>
      <c r="AT70" s="456"/>
      <c r="AU70" s="456"/>
      <c r="AV70" s="456"/>
      <c r="AW70" s="456"/>
      <c r="AX70" s="456"/>
      <c r="AY70" s="456"/>
      <c r="AZ70" s="456"/>
    </row>
    <row r="71" spans="1:52" ht="18" customHeight="1">
      <c r="A71" s="633"/>
      <c r="B71" s="608"/>
      <c r="C71" s="609"/>
      <c r="D71" s="610"/>
      <c r="E71" s="608"/>
      <c r="F71" s="362">
        <f>Y53</f>
        <v>14</v>
      </c>
      <c r="G71" s="362" t="str">
        <f>IF(F71&gt;J71,"○","　")</f>
        <v>　</v>
      </c>
      <c r="H71" s="362" t="s">
        <v>255</v>
      </c>
      <c r="I71" s="362" t="str">
        <f>IF(J71&gt;F71,"○","　")</f>
        <v>○</v>
      </c>
      <c r="J71" s="363">
        <f>U53</f>
        <v>16</v>
      </c>
      <c r="K71" s="362">
        <f>Y59</f>
        <v>12</v>
      </c>
      <c r="L71" s="362" t="str">
        <f>IF(K71&gt;O71,"○","　")</f>
        <v>　</v>
      </c>
      <c r="M71" s="362" t="s">
        <v>637</v>
      </c>
      <c r="N71" s="362" t="str">
        <f>IF(O71&gt;K71,"○","　")</f>
        <v>○</v>
      </c>
      <c r="O71" s="363">
        <f>U59</f>
        <v>15</v>
      </c>
      <c r="P71" s="362">
        <f>Y65</f>
        <v>15</v>
      </c>
      <c r="Q71" s="362" t="str">
        <f>IF(P71&gt;T71,"○","　")</f>
        <v>○</v>
      </c>
      <c r="R71" s="362" t="s">
        <v>637</v>
      </c>
      <c r="S71" s="362" t="str">
        <f>IF(T71&gt;P71,"○","　")</f>
        <v>　</v>
      </c>
      <c r="T71" s="363">
        <f>U65</f>
        <v>5</v>
      </c>
      <c r="U71" s="215"/>
      <c r="V71" s="216"/>
      <c r="W71" s="216"/>
      <c r="X71" s="216"/>
      <c r="Y71" s="217"/>
      <c r="Z71" s="362">
        <f>O24</f>
        <v>15</v>
      </c>
      <c r="AA71" s="362" t="str">
        <f>IF(Z71&gt;AD71,"○","　")</f>
        <v>○</v>
      </c>
      <c r="AB71" s="362" t="s">
        <v>637</v>
      </c>
      <c r="AC71" s="362" t="str">
        <f>IF(AD71&gt;Z71,"○","　")</f>
        <v>　</v>
      </c>
      <c r="AD71" s="370">
        <f>T24</f>
        <v>9</v>
      </c>
      <c r="AE71" s="615"/>
      <c r="AF71" s="501"/>
      <c r="AG71" s="502"/>
      <c r="AH71" s="500"/>
      <c r="AI71" s="501"/>
      <c r="AJ71" s="502"/>
      <c r="AK71" s="500"/>
      <c r="AL71" s="620"/>
      <c r="AM71" s="623"/>
      <c r="AT71" s="456"/>
      <c r="AU71" s="456"/>
      <c r="AV71" s="456"/>
      <c r="AW71" s="456"/>
      <c r="AX71" s="456"/>
      <c r="AY71" s="456"/>
      <c r="AZ71" s="456"/>
    </row>
    <row r="72" spans="1:52" ht="18" customHeight="1">
      <c r="A72" s="633"/>
      <c r="B72" s="608"/>
      <c r="C72" s="609"/>
      <c r="D72" s="610"/>
      <c r="E72" s="608"/>
      <c r="F72" s="362">
        <f>Y54</f>
        <v>12</v>
      </c>
      <c r="G72" s="362" t="str">
        <f>IF(F72&gt;J72,"○","　")</f>
        <v>　</v>
      </c>
      <c r="H72" s="362" t="s">
        <v>255</v>
      </c>
      <c r="I72" s="362" t="str">
        <f>IF(J72&gt;F72,"○","　")</f>
        <v>○</v>
      </c>
      <c r="J72" s="363">
        <f>U54</f>
        <v>15</v>
      </c>
      <c r="K72" s="362">
        <f>Y60</f>
        <v>9</v>
      </c>
      <c r="L72" s="362" t="str">
        <f>IF(K72&gt;O72,"○","　")</f>
        <v>　</v>
      </c>
      <c r="M72" s="362" t="s">
        <v>255</v>
      </c>
      <c r="N72" s="362" t="str">
        <f>IF(O72&gt;K72,"○","　")</f>
        <v>○</v>
      </c>
      <c r="O72" s="363">
        <f>U60</f>
        <v>15</v>
      </c>
      <c r="P72" s="362">
        <f>Y66</f>
        <v>15</v>
      </c>
      <c r="Q72" s="362" t="str">
        <f>IF(P72&gt;T72,"○","　")</f>
        <v>○</v>
      </c>
      <c r="R72" s="362" t="s">
        <v>255</v>
      </c>
      <c r="S72" s="362" t="str">
        <f>IF(T72&gt;P72,"○","　")</f>
        <v>　</v>
      </c>
      <c r="T72" s="363">
        <f>U66</f>
        <v>7</v>
      </c>
      <c r="U72" s="215"/>
      <c r="V72" s="216"/>
      <c r="W72" s="216"/>
      <c r="X72" s="216"/>
      <c r="Y72" s="217"/>
      <c r="Z72" s="362">
        <f>O25</f>
        <v>15</v>
      </c>
      <c r="AA72" s="362" t="str">
        <f>IF(Z72&gt;AD72,"○","　")</f>
        <v>○</v>
      </c>
      <c r="AB72" s="362" t="s">
        <v>255</v>
      </c>
      <c r="AC72" s="362" t="str">
        <f>IF(AD72&gt;Z72,"○","　")</f>
        <v>　</v>
      </c>
      <c r="AD72" s="370">
        <f>T25</f>
        <v>9</v>
      </c>
      <c r="AE72" s="615"/>
      <c r="AF72" s="501"/>
      <c r="AG72" s="502"/>
      <c r="AH72" s="500">
        <f>SUM(F68,K68,P68,U68,Z68)</f>
        <v>4</v>
      </c>
      <c r="AI72" s="501" t="s">
        <v>255</v>
      </c>
      <c r="AJ72" s="502">
        <f>SUM(J68,O68,T68,Y68,AD68)</f>
        <v>4</v>
      </c>
      <c r="AK72" s="500"/>
      <c r="AL72" s="620"/>
      <c r="AM72" s="623"/>
      <c r="AT72" s="456"/>
      <c r="AU72" s="456"/>
      <c r="AV72" s="456"/>
      <c r="AW72" s="456"/>
      <c r="AX72" s="456"/>
      <c r="AY72" s="456"/>
      <c r="AZ72" s="456"/>
    </row>
    <row r="73" spans="1:52" ht="18" customHeight="1">
      <c r="A73" s="633"/>
      <c r="B73" s="611"/>
      <c r="C73" s="612"/>
      <c r="D73" s="613"/>
      <c r="E73" s="611"/>
      <c r="F73" s="364">
        <f>Y55</f>
        <v>0</v>
      </c>
      <c r="G73" s="364" t="str">
        <f>IF(F73&gt;J73,"○","　")</f>
        <v>　</v>
      </c>
      <c r="H73" s="364" t="s">
        <v>255</v>
      </c>
      <c r="I73" s="364" t="str">
        <f>IF(J73&gt;F73,"○","　")</f>
        <v>　</v>
      </c>
      <c r="J73" s="365">
        <f>U55</f>
        <v>0</v>
      </c>
      <c r="K73" s="364">
        <f>Y61</f>
        <v>0</v>
      </c>
      <c r="L73" s="364" t="str">
        <f>IF(K73&gt;O73,"○","　")</f>
        <v>　</v>
      </c>
      <c r="M73" s="364" t="s">
        <v>255</v>
      </c>
      <c r="N73" s="364" t="str">
        <f>IF(O73&gt;K73,"○","　")</f>
        <v>　</v>
      </c>
      <c r="O73" s="365">
        <f>U61</f>
        <v>0</v>
      </c>
      <c r="P73" s="364">
        <f>Y67</f>
        <v>0</v>
      </c>
      <c r="Q73" s="364" t="str">
        <f>IF(P73&gt;T73,"○","　")</f>
        <v>　</v>
      </c>
      <c r="R73" s="364" t="s">
        <v>255</v>
      </c>
      <c r="S73" s="364" t="str">
        <f>IF(T73&gt;P73,"○","　")</f>
        <v>　</v>
      </c>
      <c r="T73" s="365">
        <f>U67</f>
        <v>0</v>
      </c>
      <c r="U73" s="218"/>
      <c r="V73" s="219"/>
      <c r="W73" s="219"/>
      <c r="X73" s="219"/>
      <c r="Y73" s="220"/>
      <c r="Z73" s="362">
        <f>O26</f>
        <v>0</v>
      </c>
      <c r="AA73" s="362" t="str">
        <f>IF(Z73&gt;AD73,"○","　")</f>
        <v>　</v>
      </c>
      <c r="AB73" s="362" t="s">
        <v>255</v>
      </c>
      <c r="AC73" s="362" t="str">
        <f>IF(AD73&gt;Z73,"○","　")</f>
        <v>　</v>
      </c>
      <c r="AD73" s="370">
        <f>T26</f>
        <v>0</v>
      </c>
      <c r="AE73" s="616"/>
      <c r="AF73" s="504"/>
      <c r="AG73" s="505"/>
      <c r="AH73" s="503"/>
      <c r="AI73" s="504"/>
      <c r="AJ73" s="505"/>
      <c r="AK73" s="503"/>
      <c r="AL73" s="625"/>
      <c r="AM73" s="626"/>
      <c r="AT73" s="456"/>
      <c r="AU73" s="456"/>
      <c r="AV73" s="456"/>
      <c r="AW73" s="456"/>
      <c r="AX73" s="456"/>
      <c r="AY73" s="456"/>
      <c r="AZ73" s="456"/>
    </row>
    <row r="74" spans="1:52" ht="18" customHeight="1">
      <c r="A74" s="633"/>
      <c r="B74" s="608" t="str">
        <f>P6</f>
        <v xml:space="preserve"> Ｔ Ｃ   Ｂ</v>
      </c>
      <c r="C74" s="609"/>
      <c r="D74" s="610"/>
      <c r="E74" s="608" t="e">
        <f>IF($CB$112="A",CD118,IF($CB$112="B",CG118,CJ118))</f>
        <v>#REF!</v>
      </c>
      <c r="F74" s="233">
        <f>COUNTIF(G77:G79,"○")</f>
        <v>0</v>
      </c>
      <c r="G74" s="233"/>
      <c r="H74" s="233" t="str">
        <f>AB50</f>
        <v>③</v>
      </c>
      <c r="I74" s="233"/>
      <c r="J74" s="234">
        <f>COUNTIF(I77:I79,"○")</f>
        <v>2</v>
      </c>
      <c r="K74" s="233">
        <f>COUNTIF(L77:L79,"○")</f>
        <v>0</v>
      </c>
      <c r="L74" s="233"/>
      <c r="M74" s="233" t="str">
        <f>AB56</f>
        <v>⑩</v>
      </c>
      <c r="N74" s="233"/>
      <c r="O74" s="234">
        <f>COUNTIF(N77:N79,"○")</f>
        <v>2</v>
      </c>
      <c r="P74" s="233">
        <f>COUNTIF(Q77:Q79,"○")</f>
        <v>2</v>
      </c>
      <c r="Q74" s="233"/>
      <c r="R74" s="233" t="str">
        <f>AB62</f>
        <v>⑧</v>
      </c>
      <c r="S74" s="233"/>
      <c r="T74" s="234">
        <f>COUNTIF(S77:S79,"○")</f>
        <v>0</v>
      </c>
      <c r="U74" s="233">
        <f>COUNTIF(V77:V79,"○")</f>
        <v>0</v>
      </c>
      <c r="V74" s="233"/>
      <c r="W74" s="233" t="str">
        <f>AB68</f>
        <v>⑤</v>
      </c>
      <c r="X74" s="233"/>
      <c r="Y74" s="234">
        <f>COUNTIF(X77:X79,"○")</f>
        <v>2</v>
      </c>
      <c r="Z74" s="211"/>
      <c r="AA74" s="212"/>
      <c r="AB74" s="212"/>
      <c r="AC74" s="212"/>
      <c r="AD74" s="236"/>
      <c r="AE74" s="614">
        <f>COUNTIF(F75:AD75,"○")</f>
        <v>1</v>
      </c>
      <c r="AF74" s="498" t="s">
        <v>255</v>
      </c>
      <c r="AG74" s="499">
        <f>COUNTIF(J76:AD76,"○")</f>
        <v>3</v>
      </c>
      <c r="AH74" s="497">
        <f>IF(AJ78=0,10,AH78/AJ78)</f>
        <v>0.33333333333333331</v>
      </c>
      <c r="AI74" s="498"/>
      <c r="AJ74" s="499"/>
      <c r="AK74" s="497"/>
      <c r="AL74" s="619">
        <f>SUM(F77:F79,K77:K79,P77:P79,U77:U79,Z77:Z79)/SUM(J77:J79,O77:O79,T77:T79,Y77:Y79,AD77:AD79)</f>
        <v>0.80180180180180183</v>
      </c>
      <c r="AM74" s="622">
        <f>IF(AO$88=AO$87,RANK(AY74,AY$50:AY$79,0),"")</f>
        <v>4</v>
      </c>
      <c r="AO74" s="155">
        <f>SUM(AE74:AG79)</f>
        <v>4</v>
      </c>
      <c r="AP74" s="155">
        <f>AQ74-AR74</f>
        <v>0</v>
      </c>
      <c r="AQ74" s="155">
        <f>SUM(F74:AD74)</f>
        <v>8</v>
      </c>
      <c r="AR74" s="155">
        <f>SUM(AH78:AJ79)</f>
        <v>8</v>
      </c>
      <c r="AT74" s="456">
        <f>RANK(AE74,AE$50:AE$79,1)</f>
        <v>2</v>
      </c>
      <c r="AU74" s="456">
        <f>RANK(AZ74,AZ$50:AZ$79,1)</f>
        <v>2</v>
      </c>
      <c r="AV74" s="456">
        <f>RANK(AL74,AL$50:AL$79,1)</f>
        <v>2</v>
      </c>
      <c r="AW74" s="456">
        <f>AT74*100</f>
        <v>200</v>
      </c>
      <c r="AX74" s="456">
        <f>AU74*10</f>
        <v>20</v>
      </c>
      <c r="AY74" s="456">
        <f>SUM(AV74:AX79)</f>
        <v>222</v>
      </c>
      <c r="AZ74" s="456">
        <f>AH74-AJ74</f>
        <v>0.33333333333333331</v>
      </c>
    </row>
    <row r="75" spans="1:52" ht="13.5" hidden="1" customHeight="1">
      <c r="A75" s="633"/>
      <c r="B75" s="608"/>
      <c r="C75" s="609"/>
      <c r="D75" s="610"/>
      <c r="E75" s="608"/>
      <c r="F75" s="362" t="str">
        <f>IF(F74&gt;J74,"○","　")</f>
        <v>　</v>
      </c>
      <c r="G75" s="362"/>
      <c r="H75" s="362"/>
      <c r="I75" s="362"/>
      <c r="J75" s="363"/>
      <c r="K75" s="362" t="str">
        <f>IF(K74&gt;O74,"○","　")</f>
        <v>　</v>
      </c>
      <c r="L75" s="362"/>
      <c r="M75" s="362"/>
      <c r="N75" s="362"/>
      <c r="O75" s="363"/>
      <c r="P75" s="362" t="str">
        <f>IF(P74&gt;T74,"○","　")</f>
        <v>○</v>
      </c>
      <c r="Q75" s="362"/>
      <c r="R75" s="362"/>
      <c r="S75" s="362"/>
      <c r="T75" s="363"/>
      <c r="U75" s="362" t="str">
        <f>IF(U74&gt;Y74,"○","　")</f>
        <v>　</v>
      </c>
      <c r="V75" s="362"/>
      <c r="W75" s="362"/>
      <c r="X75" s="362"/>
      <c r="Y75" s="363"/>
      <c r="Z75" s="215"/>
      <c r="AA75" s="216"/>
      <c r="AB75" s="216"/>
      <c r="AC75" s="216"/>
      <c r="AD75" s="237"/>
      <c r="AE75" s="615"/>
      <c r="AF75" s="501"/>
      <c r="AG75" s="502"/>
      <c r="AH75" s="500"/>
      <c r="AI75" s="501"/>
      <c r="AJ75" s="502"/>
      <c r="AK75" s="500"/>
      <c r="AL75" s="620"/>
      <c r="AM75" s="623"/>
      <c r="AT75" s="456"/>
      <c r="AU75" s="456"/>
      <c r="AV75" s="456"/>
      <c r="AW75" s="456"/>
      <c r="AX75" s="456"/>
      <c r="AY75" s="456"/>
      <c r="AZ75" s="456"/>
    </row>
    <row r="76" spans="1:52" ht="13.5" hidden="1" customHeight="1">
      <c r="A76" s="633"/>
      <c r="B76" s="608"/>
      <c r="C76" s="609"/>
      <c r="D76" s="610"/>
      <c r="E76" s="608"/>
      <c r="F76" s="362"/>
      <c r="G76" s="362"/>
      <c r="H76" s="362"/>
      <c r="I76" s="362"/>
      <c r="J76" s="363" t="str">
        <f>IF(J74&gt;F74,"○","　")</f>
        <v>○</v>
      </c>
      <c r="K76" s="362"/>
      <c r="L76" s="362"/>
      <c r="M76" s="362"/>
      <c r="N76" s="362"/>
      <c r="O76" s="363" t="str">
        <f>IF(O74&gt;K74,"○","　")</f>
        <v>○</v>
      </c>
      <c r="P76" s="362"/>
      <c r="Q76" s="362"/>
      <c r="R76" s="362"/>
      <c r="S76" s="362"/>
      <c r="T76" s="363" t="str">
        <f>IF(T74&gt;P74,"○","　")</f>
        <v>　</v>
      </c>
      <c r="U76" s="362"/>
      <c r="V76" s="362"/>
      <c r="W76" s="362"/>
      <c r="X76" s="362"/>
      <c r="Y76" s="363" t="str">
        <f>IF(Y74&gt;U74,"○","　")</f>
        <v>○</v>
      </c>
      <c r="Z76" s="215"/>
      <c r="AA76" s="216"/>
      <c r="AB76" s="216"/>
      <c r="AC76" s="216"/>
      <c r="AD76" s="237"/>
      <c r="AE76" s="615"/>
      <c r="AF76" s="501"/>
      <c r="AG76" s="502"/>
      <c r="AH76" s="500"/>
      <c r="AI76" s="501"/>
      <c r="AJ76" s="502"/>
      <c r="AK76" s="500"/>
      <c r="AL76" s="620"/>
      <c r="AM76" s="623"/>
      <c r="AT76" s="456"/>
      <c r="AU76" s="456"/>
      <c r="AV76" s="456"/>
      <c r="AW76" s="456"/>
      <c r="AX76" s="456"/>
      <c r="AY76" s="456"/>
      <c r="AZ76" s="456"/>
    </row>
    <row r="77" spans="1:52" ht="18" customHeight="1">
      <c r="A77" s="633"/>
      <c r="B77" s="608"/>
      <c r="C77" s="609"/>
      <c r="D77" s="610"/>
      <c r="E77" s="608"/>
      <c r="F77" s="362">
        <f>AD53</f>
        <v>8</v>
      </c>
      <c r="G77" s="362" t="str">
        <f>IF(F77&gt;J77,"○","　")</f>
        <v>　</v>
      </c>
      <c r="H77" s="362" t="s">
        <v>637</v>
      </c>
      <c r="I77" s="362" t="str">
        <f>IF(J77&gt;F77,"○","　")</f>
        <v>○</v>
      </c>
      <c r="J77" s="363">
        <f>Z53</f>
        <v>15</v>
      </c>
      <c r="K77" s="362">
        <f>AD59</f>
        <v>14</v>
      </c>
      <c r="L77" s="362" t="str">
        <f>IF(K77&gt;O77,"○","　")</f>
        <v>　</v>
      </c>
      <c r="M77" s="362" t="s">
        <v>637</v>
      </c>
      <c r="N77" s="362" t="str">
        <f>IF(O77&gt;K77,"○","　")</f>
        <v>○</v>
      </c>
      <c r="O77" s="363">
        <f>Z59</f>
        <v>16</v>
      </c>
      <c r="P77" s="362">
        <f>AD65</f>
        <v>15</v>
      </c>
      <c r="Q77" s="362" t="str">
        <f>IF(P77&gt;T77,"○","　")</f>
        <v>○</v>
      </c>
      <c r="R77" s="362" t="s">
        <v>637</v>
      </c>
      <c r="S77" s="362" t="str">
        <f>IF(T77&gt;P77,"○","　")</f>
        <v>　</v>
      </c>
      <c r="T77" s="363">
        <f>Z65</f>
        <v>9</v>
      </c>
      <c r="U77" s="362">
        <f>AD71</f>
        <v>9</v>
      </c>
      <c r="V77" s="362" t="str">
        <f>IF(U77&gt;Y77,"○","　")</f>
        <v>　</v>
      </c>
      <c r="W77" s="362" t="s">
        <v>637</v>
      </c>
      <c r="X77" s="362" t="str">
        <f>IF(Y77&gt;U77,"○","　")</f>
        <v>○</v>
      </c>
      <c r="Y77" s="363">
        <f>Z71</f>
        <v>15</v>
      </c>
      <c r="Z77" s="215"/>
      <c r="AA77" s="216"/>
      <c r="AB77" s="216"/>
      <c r="AC77" s="216"/>
      <c r="AD77" s="237"/>
      <c r="AE77" s="615"/>
      <c r="AF77" s="501"/>
      <c r="AG77" s="502"/>
      <c r="AH77" s="500"/>
      <c r="AI77" s="501"/>
      <c r="AJ77" s="502"/>
      <c r="AK77" s="500"/>
      <c r="AL77" s="620"/>
      <c r="AM77" s="623"/>
      <c r="AT77" s="456"/>
      <c r="AU77" s="456"/>
      <c r="AV77" s="456"/>
      <c r="AW77" s="456"/>
      <c r="AX77" s="456"/>
      <c r="AY77" s="456"/>
      <c r="AZ77" s="456"/>
    </row>
    <row r="78" spans="1:52" ht="18" customHeight="1">
      <c r="A78" s="633"/>
      <c r="B78" s="608"/>
      <c r="C78" s="609"/>
      <c r="D78" s="610"/>
      <c r="E78" s="608"/>
      <c r="F78" s="362">
        <f>AD54</f>
        <v>8</v>
      </c>
      <c r="G78" s="362" t="str">
        <f>IF(F78&gt;J78,"○","　")</f>
        <v>　</v>
      </c>
      <c r="H78" s="362" t="s">
        <v>255</v>
      </c>
      <c r="I78" s="362" t="str">
        <f>IF(J78&gt;F78,"○","　")</f>
        <v>○</v>
      </c>
      <c r="J78" s="363">
        <f>Z54</f>
        <v>15</v>
      </c>
      <c r="K78" s="362">
        <f>AD60</f>
        <v>11</v>
      </c>
      <c r="L78" s="362" t="str">
        <f>IF(K78&gt;O78,"○","　")</f>
        <v>　</v>
      </c>
      <c r="M78" s="362" t="s">
        <v>255</v>
      </c>
      <c r="N78" s="362" t="str">
        <f>IF(O78&gt;K78,"○","　")</f>
        <v>○</v>
      </c>
      <c r="O78" s="363">
        <f>Z60</f>
        <v>15</v>
      </c>
      <c r="P78" s="362">
        <f>AD66</f>
        <v>15</v>
      </c>
      <c r="Q78" s="362" t="str">
        <f>IF(P78&gt;T78,"○","　")</f>
        <v>○</v>
      </c>
      <c r="R78" s="362" t="s">
        <v>255</v>
      </c>
      <c r="S78" s="362" t="str">
        <f>IF(T78&gt;P78,"○","　")</f>
        <v>　</v>
      </c>
      <c r="T78" s="363">
        <f>Z66</f>
        <v>11</v>
      </c>
      <c r="U78" s="362">
        <f>AD72</f>
        <v>9</v>
      </c>
      <c r="V78" s="362" t="str">
        <f>IF(U78&gt;Y78,"○","　")</f>
        <v>　</v>
      </c>
      <c r="W78" s="362" t="s">
        <v>255</v>
      </c>
      <c r="X78" s="362" t="str">
        <f>IF(Y78&gt;U78,"○","　")</f>
        <v>○</v>
      </c>
      <c r="Y78" s="363">
        <f>Z72</f>
        <v>15</v>
      </c>
      <c r="Z78" s="215"/>
      <c r="AA78" s="216"/>
      <c r="AB78" s="216"/>
      <c r="AC78" s="216"/>
      <c r="AD78" s="237"/>
      <c r="AE78" s="615"/>
      <c r="AF78" s="501"/>
      <c r="AG78" s="502"/>
      <c r="AH78" s="500">
        <f>SUM(F74,K74,P74,U74,Z74)</f>
        <v>2</v>
      </c>
      <c r="AI78" s="501" t="s">
        <v>255</v>
      </c>
      <c r="AJ78" s="502">
        <f>SUM(J74,O74,T74,Y74,AD74)</f>
        <v>6</v>
      </c>
      <c r="AK78" s="500"/>
      <c r="AL78" s="620"/>
      <c r="AM78" s="623"/>
      <c r="AT78" s="456"/>
      <c r="AU78" s="456"/>
      <c r="AV78" s="456"/>
      <c r="AW78" s="456"/>
      <c r="AX78" s="456"/>
      <c r="AY78" s="456"/>
      <c r="AZ78" s="456"/>
    </row>
    <row r="79" spans="1:52" ht="18" customHeight="1" thickBot="1">
      <c r="A79" s="634"/>
      <c r="B79" s="639"/>
      <c r="C79" s="640"/>
      <c r="D79" s="641"/>
      <c r="E79" s="639"/>
      <c r="F79" s="371">
        <f>AD55</f>
        <v>0</v>
      </c>
      <c r="G79" s="371" t="str">
        <f>IF(F79&gt;J79,"○","　")</f>
        <v>　</v>
      </c>
      <c r="H79" s="371" t="s">
        <v>255</v>
      </c>
      <c r="I79" s="371" t="str">
        <f>IF(J79&gt;F79,"○","　")</f>
        <v>　</v>
      </c>
      <c r="J79" s="373">
        <f>Z55</f>
        <v>0</v>
      </c>
      <c r="K79" s="371">
        <f>AD61</f>
        <v>0</v>
      </c>
      <c r="L79" s="371" t="str">
        <f>IF(K79&gt;O79,"○","　")</f>
        <v>　</v>
      </c>
      <c r="M79" s="371" t="s">
        <v>255</v>
      </c>
      <c r="N79" s="371" t="str">
        <f>IF(O79&gt;K79,"○","　")</f>
        <v>　</v>
      </c>
      <c r="O79" s="373">
        <f>Z61</f>
        <v>0</v>
      </c>
      <c r="P79" s="371">
        <f>AD67</f>
        <v>0</v>
      </c>
      <c r="Q79" s="371" t="str">
        <f>IF(P79&gt;T79,"○","　")</f>
        <v>　</v>
      </c>
      <c r="R79" s="371" t="s">
        <v>255</v>
      </c>
      <c r="S79" s="371" t="str">
        <f>IF(T79&gt;P79,"○","　")</f>
        <v>　</v>
      </c>
      <c r="T79" s="373">
        <f>Z67</f>
        <v>0</v>
      </c>
      <c r="U79" s="371">
        <f>AD73</f>
        <v>0</v>
      </c>
      <c r="V79" s="371" t="str">
        <f>IF(U79&gt;Y79,"○","　")</f>
        <v>　</v>
      </c>
      <c r="W79" s="371" t="s">
        <v>255</v>
      </c>
      <c r="X79" s="371" t="str">
        <f>IF(Y79&gt;U79,"○","　")</f>
        <v>　</v>
      </c>
      <c r="Y79" s="373">
        <f>Z73</f>
        <v>0</v>
      </c>
      <c r="Z79" s="238"/>
      <c r="AA79" s="239"/>
      <c r="AB79" s="239"/>
      <c r="AC79" s="239"/>
      <c r="AD79" s="240"/>
      <c r="AE79" s="642"/>
      <c r="AF79" s="618"/>
      <c r="AG79" s="604"/>
      <c r="AH79" s="617"/>
      <c r="AI79" s="618"/>
      <c r="AJ79" s="604"/>
      <c r="AK79" s="617"/>
      <c r="AL79" s="621"/>
      <c r="AM79" s="624"/>
      <c r="AT79" s="456"/>
      <c r="AU79" s="456"/>
      <c r="AV79" s="456"/>
      <c r="AW79" s="456"/>
      <c r="AX79" s="456"/>
      <c r="AY79" s="456"/>
      <c r="AZ79" s="456"/>
    </row>
    <row r="80" spans="1:52" ht="13.5" customHeight="1">
      <c r="AT80" s="456"/>
      <c r="AU80" s="456"/>
      <c r="AV80" s="456"/>
      <c r="AW80" s="456"/>
      <c r="AX80" s="456"/>
      <c r="AY80" s="456"/>
      <c r="AZ80" s="456"/>
    </row>
    <row r="81" spans="6:52" ht="13.5" hidden="1" customHeight="1">
      <c r="AT81" s="456"/>
      <c r="AU81" s="456"/>
      <c r="AV81" s="456"/>
      <c r="AW81" s="456"/>
      <c r="AX81" s="456"/>
      <c r="AY81" s="456"/>
      <c r="AZ81" s="456"/>
    </row>
    <row r="82" spans="6:52" ht="13.5" hidden="1" customHeight="1">
      <c r="AT82" s="456"/>
      <c r="AU82" s="456"/>
      <c r="AV82" s="456"/>
      <c r="AW82" s="456"/>
      <c r="AX82" s="456"/>
      <c r="AY82" s="456"/>
      <c r="AZ82" s="456"/>
    </row>
    <row r="83" spans="6:52" ht="13.5" hidden="1" customHeight="1">
      <c r="AT83" s="456"/>
      <c r="AU83" s="456"/>
      <c r="AV83" s="456"/>
      <c r="AW83" s="456"/>
      <c r="AX83" s="456"/>
      <c r="AY83" s="456"/>
      <c r="AZ83" s="456"/>
    </row>
    <row r="84" spans="6:52" ht="13.5" hidden="1" customHeight="1">
      <c r="AT84" s="456"/>
      <c r="AU84" s="456"/>
      <c r="AV84" s="456"/>
      <c r="AW84" s="456"/>
      <c r="AX84" s="456"/>
      <c r="AY84" s="456"/>
      <c r="AZ84" s="456"/>
    </row>
    <row r="85" spans="6:52" ht="14.25" hidden="1" customHeight="1">
      <c r="AT85" s="456"/>
      <c r="AU85" s="456"/>
      <c r="AV85" s="456"/>
      <c r="AW85" s="456"/>
      <c r="AX85" s="456"/>
      <c r="AY85" s="456"/>
      <c r="AZ85" s="456"/>
    </row>
    <row r="86" spans="6:52" hidden="1"/>
    <row r="87" spans="6:52" hidden="1">
      <c r="F87" s="378">
        <v>1</v>
      </c>
      <c r="G87" s="378"/>
      <c r="H87" s="378">
        <v>2</v>
      </c>
      <c r="I87" s="378"/>
      <c r="J87" s="378">
        <v>3</v>
      </c>
      <c r="K87" s="378">
        <v>4</v>
      </c>
      <c r="L87" s="378"/>
      <c r="M87" s="378">
        <v>5</v>
      </c>
      <c r="N87" s="378"/>
      <c r="O87" s="378">
        <v>6</v>
      </c>
      <c r="P87" s="378">
        <v>7</v>
      </c>
      <c r="Q87" s="378"/>
      <c r="R87" s="378">
        <v>8</v>
      </c>
      <c r="T87" s="378">
        <v>9</v>
      </c>
      <c r="U87" s="378">
        <v>10</v>
      </c>
      <c r="AO87" s="155">
        <v>20</v>
      </c>
    </row>
    <row r="88" spans="6:52" hidden="1">
      <c r="F88" s="378">
        <f>SUM(K53:K55,O53:O55)</f>
        <v>72</v>
      </c>
      <c r="G88" s="378" t="e">
        <f>SUM(#REF!)</f>
        <v>#REF!</v>
      </c>
      <c r="H88" s="378">
        <f>SUM(U65:U67,Y65:Y67)</f>
        <v>42</v>
      </c>
      <c r="I88" s="378" t="e">
        <f>SUM(#REF!)</f>
        <v>#REF!</v>
      </c>
      <c r="J88" s="378">
        <f>SUM(Z53:Z55,AD53:AD55)</f>
        <v>46</v>
      </c>
      <c r="K88" s="378">
        <f>SUM(P59:P61,T59:T61)</f>
        <v>40</v>
      </c>
      <c r="L88" s="378" t="e">
        <f>SUM(#REF!)</f>
        <v>#REF!</v>
      </c>
      <c r="M88" s="378">
        <f>SUM(Z71:Z73,AD71:AD73)</f>
        <v>48</v>
      </c>
      <c r="N88" s="378" t="e">
        <f>SUM(#REF!)</f>
        <v>#REF!</v>
      </c>
      <c r="O88" s="378">
        <f>SUM(P53:P55,T53:T55)</f>
        <v>48</v>
      </c>
      <c r="P88" s="378">
        <f>SUM(U59:U61,Y59:Y61)</f>
        <v>51</v>
      </c>
      <c r="Q88" s="378" t="e">
        <f>SUM(#REF!)</f>
        <v>#REF!</v>
      </c>
      <c r="R88" s="378">
        <f>SUM(Z65:Z67,AD65:AD67)</f>
        <v>50</v>
      </c>
      <c r="T88" s="378">
        <f>SUM(U53:U55,Y53:Y55)</f>
        <v>57</v>
      </c>
      <c r="U88" s="378">
        <f>SUM(Z59:Z61,AD59:AD61)</f>
        <v>56</v>
      </c>
      <c r="AO88" s="155">
        <f>SUM(AO50:AO79)</f>
        <v>20</v>
      </c>
    </row>
    <row r="89" spans="6:52" hidden="1"/>
    <row r="90" spans="6:52" hidden="1"/>
    <row r="91" spans="6:52" hidden="1"/>
    <row r="92" spans="6:52" hidden="1"/>
    <row r="93" spans="6:52" hidden="1"/>
    <row r="94" spans="6:52" hidden="1"/>
    <row r="95" spans="6:52" hidden="1"/>
    <row r="96" spans="6:52" hidden="1"/>
    <row r="97" spans="6:138" hidden="1"/>
    <row r="98" spans="6:138" hidden="1"/>
    <row r="99" spans="6:138" hidden="1"/>
    <row r="100" spans="6:138" hidden="1"/>
    <row r="101" spans="6:138" hidden="1"/>
    <row r="102" spans="6:138" hidden="1"/>
    <row r="103" spans="6:138" hidden="1"/>
    <row r="104" spans="6:138" hidden="1"/>
    <row r="105" spans="6:138" hidden="1"/>
    <row r="106" spans="6:138" hidden="1"/>
    <row r="107" spans="6:138" hidden="1"/>
    <row r="108" spans="6:138" hidden="1"/>
    <row r="109" spans="6:138" hidden="1"/>
    <row r="110" spans="6:138" hidden="1">
      <c r="CB110" s="155" t="s">
        <v>644</v>
      </c>
      <c r="CE110" s="155" t="s">
        <v>645</v>
      </c>
      <c r="CH110" s="155" t="s">
        <v>646</v>
      </c>
    </row>
    <row r="111" spans="6:138" hidden="1">
      <c r="F111" s="378">
        <v>1</v>
      </c>
      <c r="G111" s="378"/>
      <c r="H111" s="378">
        <v>2</v>
      </c>
      <c r="I111" s="378"/>
      <c r="J111" s="378">
        <v>3</v>
      </c>
      <c r="K111" s="378">
        <v>4</v>
      </c>
      <c r="L111" s="378"/>
      <c r="M111" s="378">
        <v>5</v>
      </c>
      <c r="N111" s="378"/>
      <c r="O111" s="378">
        <v>6</v>
      </c>
      <c r="P111" s="378">
        <v>7</v>
      </c>
      <c r="Q111" s="378"/>
      <c r="R111" s="378">
        <v>8</v>
      </c>
      <c r="T111" s="378">
        <v>9</v>
      </c>
      <c r="U111" s="378">
        <v>10</v>
      </c>
      <c r="CB111" s="155" t="s">
        <v>0</v>
      </c>
      <c r="CE111" s="155" t="s">
        <v>0</v>
      </c>
      <c r="CH111" s="155" t="s">
        <v>0</v>
      </c>
    </row>
    <row r="112" spans="6:138" hidden="1">
      <c r="F112" s="378">
        <f t="shared" ref="F112:R112" si="4">F88</f>
        <v>72</v>
      </c>
      <c r="G112" s="378" t="e">
        <f t="shared" si="4"/>
        <v>#REF!</v>
      </c>
      <c r="H112" s="378">
        <f t="shared" si="4"/>
        <v>42</v>
      </c>
      <c r="I112" s="378" t="e">
        <f t="shared" si="4"/>
        <v>#REF!</v>
      </c>
      <c r="J112" s="378">
        <f t="shared" si="4"/>
        <v>46</v>
      </c>
      <c r="K112" s="378">
        <f t="shared" si="4"/>
        <v>40</v>
      </c>
      <c r="L112" s="378" t="e">
        <f t="shared" si="4"/>
        <v>#REF!</v>
      </c>
      <c r="M112" s="378">
        <f t="shared" si="4"/>
        <v>48</v>
      </c>
      <c r="N112" s="378" t="e">
        <f t="shared" si="4"/>
        <v>#REF!</v>
      </c>
      <c r="O112" s="378">
        <f t="shared" si="4"/>
        <v>48</v>
      </c>
      <c r="P112" s="378">
        <f t="shared" si="4"/>
        <v>51</v>
      </c>
      <c r="Q112" s="378" t="e">
        <f t="shared" si="4"/>
        <v>#REF!</v>
      </c>
      <c r="R112" s="378">
        <f t="shared" si="4"/>
        <v>50</v>
      </c>
      <c r="T112" s="378">
        <f>T88</f>
        <v>57</v>
      </c>
      <c r="U112" s="378">
        <f>U88</f>
        <v>56</v>
      </c>
      <c r="CB112" s="366" t="e">
        <f>IF(CB113&lt;7,"A",IF(CB113&gt;12,"C","B"))</f>
        <v>#REF!</v>
      </c>
      <c r="CC112" s="366"/>
      <c r="CD112" s="366"/>
      <c r="CE112" s="366"/>
      <c r="CF112" s="366"/>
      <c r="CG112" s="366"/>
      <c r="CH112" s="366"/>
      <c r="CI112" s="366"/>
      <c r="CJ112" s="366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</row>
    <row r="113" spans="79:138" hidden="1">
      <c r="CB113" s="366" t="e">
        <f>#REF!</f>
        <v>#REF!</v>
      </c>
      <c r="CC113" s="366"/>
      <c r="CD113" s="366"/>
      <c r="CE113" s="366" t="e">
        <f>CB113</f>
        <v>#REF!</v>
      </c>
      <c r="CF113" s="366"/>
      <c r="CG113" s="366"/>
      <c r="CH113" s="366" t="e">
        <f>CB113</f>
        <v>#REF!</v>
      </c>
      <c r="CI113" s="366"/>
      <c r="CJ113" s="366"/>
      <c r="CL113" s="182"/>
      <c r="CM113" s="182">
        <v>1</v>
      </c>
      <c r="CN113" s="182"/>
      <c r="CO113" s="182"/>
      <c r="CP113" s="182">
        <v>2</v>
      </c>
      <c r="CQ113" s="182"/>
      <c r="CR113" s="182"/>
      <c r="CS113" s="182">
        <v>3</v>
      </c>
      <c r="CT113" s="182"/>
      <c r="CU113" s="182"/>
      <c r="CV113" s="182">
        <v>4</v>
      </c>
      <c r="CW113" s="182"/>
      <c r="CX113" s="182"/>
      <c r="CY113" s="182">
        <v>5</v>
      </c>
      <c r="CZ113" s="182"/>
      <c r="DA113" s="182"/>
      <c r="DB113" s="182">
        <v>6</v>
      </c>
      <c r="DC113" s="182"/>
      <c r="DD113" s="182"/>
      <c r="DE113" s="182">
        <v>7</v>
      </c>
      <c r="DF113" s="182"/>
      <c r="DG113" s="182"/>
      <c r="DH113" s="182">
        <v>8</v>
      </c>
      <c r="DI113" s="182"/>
      <c r="DJ113" s="182"/>
      <c r="DK113" s="182">
        <v>9</v>
      </c>
      <c r="DL113" s="182"/>
      <c r="DM113" s="182"/>
      <c r="DN113" s="182">
        <v>10</v>
      </c>
      <c r="DO113" s="182"/>
      <c r="DP113" s="182"/>
      <c r="DQ113" s="182">
        <v>11</v>
      </c>
      <c r="DR113" s="182"/>
      <c r="DS113" s="182"/>
      <c r="DT113" s="182">
        <v>12</v>
      </c>
      <c r="DU113" s="182"/>
      <c r="DV113" s="182"/>
      <c r="DW113" s="182">
        <v>13</v>
      </c>
      <c r="DX113" s="182"/>
      <c r="DY113" s="182"/>
      <c r="DZ113" s="182">
        <v>14</v>
      </c>
      <c r="EA113" s="182"/>
      <c r="EB113" s="182"/>
      <c r="EC113" s="182">
        <v>15</v>
      </c>
      <c r="ED113" s="182"/>
      <c r="EE113" s="182"/>
      <c r="EF113" s="182">
        <v>16</v>
      </c>
      <c r="EG113" s="182"/>
      <c r="EH113" s="182"/>
    </row>
    <row r="114" spans="79:138">
      <c r="CA114" s="155">
        <v>1</v>
      </c>
      <c r="CB114" s="182" t="e">
        <f t="shared" ref="CB114:CD119" si="5">IF($CB$113=1,CM114,IF($CB$113=2,CP114,IF($CB$113=3,CS114,IF($CB$113=4,CV114,IF($CB$113=5,CY114,IF($CB$113=6,DB114,""))))))</f>
        <v>#REF!</v>
      </c>
      <c r="CC114" s="182" t="e">
        <f t="shared" si="5"/>
        <v>#REF!</v>
      </c>
      <c r="CD114" s="182" t="e">
        <f t="shared" si="5"/>
        <v>#REF!</v>
      </c>
      <c r="CE114" s="182" t="e">
        <f t="shared" ref="CE114:CG125" si="6">IF($CB$113=7,DE114,IF($CB$113=8,DH114,IF($CB$113=9,DK114,IF($CB$113=10,DN114,IF($CB$113=11,DQ114,IF($CB$113=12,DT114,""))))))</f>
        <v>#REF!</v>
      </c>
      <c r="CF114" s="182" t="e">
        <f t="shared" si="6"/>
        <v>#REF!</v>
      </c>
      <c r="CG114" s="182" t="e">
        <f t="shared" si="6"/>
        <v>#REF!</v>
      </c>
      <c r="CH114" s="182" t="e">
        <f t="shared" ref="CH114:CJ124" si="7">IF($CB$113=13,DW114,IF($CB$113=14,DZ114,IF($CB$113=15,EC114,IF($CB$113=16,EF114,""))))</f>
        <v>#REF!</v>
      </c>
      <c r="CI114" s="182" t="e">
        <f t="shared" si="7"/>
        <v>#REF!</v>
      </c>
      <c r="CJ114" s="182" t="e">
        <f t="shared" si="7"/>
        <v>#REF!</v>
      </c>
      <c r="CL114" s="182"/>
      <c r="CM114" s="182">
        <v>1</v>
      </c>
      <c r="CN114" s="182" t="s">
        <v>258</v>
      </c>
      <c r="CO114" s="182" t="s">
        <v>259</v>
      </c>
      <c r="CP114" s="182">
        <v>1</v>
      </c>
      <c r="CQ114" s="182" t="s">
        <v>260</v>
      </c>
      <c r="CR114" s="182" t="s">
        <v>261</v>
      </c>
      <c r="CS114" s="182">
        <v>1</v>
      </c>
      <c r="CT114" s="182" t="s">
        <v>262</v>
      </c>
      <c r="CU114" s="182" t="s">
        <v>261</v>
      </c>
      <c r="CV114" s="182">
        <v>1</v>
      </c>
      <c r="CW114" s="182" t="s">
        <v>263</v>
      </c>
      <c r="CX114" s="182" t="s">
        <v>264</v>
      </c>
      <c r="CY114" s="182">
        <v>1</v>
      </c>
      <c r="CZ114" s="182" t="s">
        <v>265</v>
      </c>
      <c r="DA114" s="182" t="s">
        <v>266</v>
      </c>
      <c r="DB114" s="182" t="s">
        <v>267</v>
      </c>
      <c r="DC114" s="182" t="s">
        <v>268</v>
      </c>
      <c r="DD114" s="182" t="s">
        <v>269</v>
      </c>
      <c r="DE114" s="182" t="s">
        <v>270</v>
      </c>
      <c r="DF114" s="182" t="s">
        <v>260</v>
      </c>
      <c r="DG114" s="182" t="s">
        <v>261</v>
      </c>
      <c r="DH114" s="182" t="s">
        <v>271</v>
      </c>
      <c r="DI114" s="182" t="s">
        <v>272</v>
      </c>
      <c r="DJ114" s="182" t="s">
        <v>273</v>
      </c>
      <c r="DK114" s="182" t="s">
        <v>274</v>
      </c>
      <c r="DL114" s="182" t="s">
        <v>272</v>
      </c>
      <c r="DM114" s="182" t="s">
        <v>273</v>
      </c>
      <c r="DN114" s="182" t="s">
        <v>275</v>
      </c>
      <c r="DO114" s="182" t="s">
        <v>276</v>
      </c>
      <c r="DP114" s="182" t="s">
        <v>269</v>
      </c>
      <c r="DQ114" s="182">
        <v>0</v>
      </c>
      <c r="DR114" s="182">
        <v>0</v>
      </c>
      <c r="DS114" s="182">
        <v>0</v>
      </c>
      <c r="DT114" s="182">
        <v>0</v>
      </c>
      <c r="DU114" s="182">
        <v>0</v>
      </c>
      <c r="DV114" s="182">
        <v>0</v>
      </c>
      <c r="DW114" s="182" t="s">
        <v>275</v>
      </c>
      <c r="DX114" s="182" t="s">
        <v>276</v>
      </c>
      <c r="DY114" s="182" t="s">
        <v>269</v>
      </c>
      <c r="DZ114" s="182">
        <v>0</v>
      </c>
      <c r="EA114" s="182">
        <v>0</v>
      </c>
      <c r="EB114" s="182">
        <v>0</v>
      </c>
      <c r="EC114" s="182">
        <v>0</v>
      </c>
      <c r="ED114" s="182">
        <v>0</v>
      </c>
      <c r="EE114" s="182">
        <v>0</v>
      </c>
      <c r="EF114" s="182">
        <v>0</v>
      </c>
      <c r="EG114" s="182">
        <v>0</v>
      </c>
      <c r="EH114" s="182">
        <v>0</v>
      </c>
    </row>
    <row r="115" spans="79:138">
      <c r="CA115" s="155">
        <v>2</v>
      </c>
      <c r="CB115" s="182" t="e">
        <f t="shared" si="5"/>
        <v>#REF!</v>
      </c>
      <c r="CC115" s="182" t="e">
        <f t="shared" si="5"/>
        <v>#REF!</v>
      </c>
      <c r="CD115" s="182" t="e">
        <f t="shared" si="5"/>
        <v>#REF!</v>
      </c>
      <c r="CE115" s="182" t="e">
        <f t="shared" si="6"/>
        <v>#REF!</v>
      </c>
      <c r="CF115" s="182" t="e">
        <f t="shared" si="6"/>
        <v>#REF!</v>
      </c>
      <c r="CG115" s="182" t="e">
        <f t="shared" si="6"/>
        <v>#REF!</v>
      </c>
      <c r="CH115" s="182" t="e">
        <f t="shared" si="7"/>
        <v>#REF!</v>
      </c>
      <c r="CI115" s="182" t="e">
        <f t="shared" si="7"/>
        <v>#REF!</v>
      </c>
      <c r="CJ115" s="182" t="e">
        <f t="shared" si="7"/>
        <v>#REF!</v>
      </c>
      <c r="CL115" s="182"/>
      <c r="CM115" s="182">
        <v>2</v>
      </c>
      <c r="CN115" s="182" t="s">
        <v>277</v>
      </c>
      <c r="CO115" s="182" t="s">
        <v>269</v>
      </c>
      <c r="CP115" s="182">
        <v>2</v>
      </c>
      <c r="CQ115" s="182" t="s">
        <v>276</v>
      </c>
      <c r="CR115" s="182" t="s">
        <v>269</v>
      </c>
      <c r="CS115" s="182">
        <v>2</v>
      </c>
      <c r="CT115" s="182" t="s">
        <v>278</v>
      </c>
      <c r="CU115" s="182" t="s">
        <v>261</v>
      </c>
      <c r="CV115" s="182">
        <v>2</v>
      </c>
      <c r="CW115" s="182" t="s">
        <v>279</v>
      </c>
      <c r="CX115" s="182" t="s">
        <v>261</v>
      </c>
      <c r="CY115" s="182">
        <v>2</v>
      </c>
      <c r="CZ115" s="182" t="s">
        <v>280</v>
      </c>
      <c r="DA115" s="182" t="s">
        <v>281</v>
      </c>
      <c r="DB115" s="182" t="s">
        <v>282</v>
      </c>
      <c r="DC115" s="182" t="s">
        <v>283</v>
      </c>
      <c r="DD115" s="182" t="s">
        <v>261</v>
      </c>
      <c r="DE115" s="182" t="s">
        <v>284</v>
      </c>
      <c r="DF115" s="182" t="s">
        <v>258</v>
      </c>
      <c r="DG115" s="182" t="s">
        <v>259</v>
      </c>
      <c r="DH115" s="182" t="s">
        <v>285</v>
      </c>
      <c r="DI115" s="182" t="s">
        <v>258</v>
      </c>
      <c r="DJ115" s="182" t="s">
        <v>259</v>
      </c>
      <c r="DK115" s="182" t="s">
        <v>286</v>
      </c>
      <c r="DL115" s="182" t="s">
        <v>287</v>
      </c>
      <c r="DM115" s="182" t="s">
        <v>259</v>
      </c>
      <c r="DN115" s="182" t="s">
        <v>288</v>
      </c>
      <c r="DO115" s="182" t="s">
        <v>289</v>
      </c>
      <c r="DP115" s="182" t="s">
        <v>290</v>
      </c>
      <c r="DQ115" s="182">
        <v>0</v>
      </c>
      <c r="DR115" s="182">
        <v>0</v>
      </c>
      <c r="DS115" s="182">
        <v>0</v>
      </c>
      <c r="DT115" s="182">
        <v>0</v>
      </c>
      <c r="DU115" s="182">
        <v>0</v>
      </c>
      <c r="DV115" s="182">
        <v>0</v>
      </c>
      <c r="DW115" s="182" t="s">
        <v>288</v>
      </c>
      <c r="DX115" s="182" t="s">
        <v>289</v>
      </c>
      <c r="DY115" s="182" t="s">
        <v>290</v>
      </c>
      <c r="DZ115" s="182">
        <v>0</v>
      </c>
      <c r="EA115" s="182">
        <v>0</v>
      </c>
      <c r="EB115" s="182">
        <v>0</v>
      </c>
      <c r="EC115" s="182">
        <v>0</v>
      </c>
      <c r="ED115" s="182">
        <v>0</v>
      </c>
      <c r="EE115" s="182">
        <v>0</v>
      </c>
      <c r="EF115" s="182">
        <v>0</v>
      </c>
      <c r="EG115" s="182">
        <v>0</v>
      </c>
      <c r="EH115" s="182">
        <v>0</v>
      </c>
    </row>
    <row r="116" spans="79:138">
      <c r="CA116" s="155">
        <v>3</v>
      </c>
      <c r="CB116" s="182" t="e">
        <f t="shared" si="5"/>
        <v>#REF!</v>
      </c>
      <c r="CC116" s="182" t="e">
        <f t="shared" si="5"/>
        <v>#REF!</v>
      </c>
      <c r="CD116" s="182" t="e">
        <f t="shared" si="5"/>
        <v>#REF!</v>
      </c>
      <c r="CE116" s="182" t="e">
        <f t="shared" si="6"/>
        <v>#REF!</v>
      </c>
      <c r="CF116" s="182" t="e">
        <f t="shared" si="6"/>
        <v>#REF!</v>
      </c>
      <c r="CG116" s="182" t="e">
        <f t="shared" si="6"/>
        <v>#REF!</v>
      </c>
      <c r="CH116" s="182" t="e">
        <f t="shared" si="7"/>
        <v>#REF!</v>
      </c>
      <c r="CI116" s="182" t="e">
        <f t="shared" si="7"/>
        <v>#REF!</v>
      </c>
      <c r="CJ116" s="182" t="e">
        <f t="shared" si="7"/>
        <v>#REF!</v>
      </c>
      <c r="CL116" s="182"/>
      <c r="CM116" s="182">
        <v>3</v>
      </c>
      <c r="CN116" s="182" t="s">
        <v>291</v>
      </c>
      <c r="CO116" s="182" t="s">
        <v>292</v>
      </c>
      <c r="CP116" s="182">
        <v>3</v>
      </c>
      <c r="CQ116" s="182" t="s">
        <v>293</v>
      </c>
      <c r="CR116" s="182" t="s">
        <v>292</v>
      </c>
      <c r="CS116" s="182">
        <v>3</v>
      </c>
      <c r="CT116" s="182" t="s">
        <v>294</v>
      </c>
      <c r="CU116" s="182" t="s">
        <v>295</v>
      </c>
      <c r="CV116" s="182">
        <v>3</v>
      </c>
      <c r="CW116" s="182" t="s">
        <v>296</v>
      </c>
      <c r="CX116" s="182" t="s">
        <v>266</v>
      </c>
      <c r="CY116" s="182">
        <v>3</v>
      </c>
      <c r="CZ116" s="182" t="s">
        <v>297</v>
      </c>
      <c r="DA116" s="182" t="s">
        <v>259</v>
      </c>
      <c r="DB116" s="182" t="s">
        <v>298</v>
      </c>
      <c r="DC116" s="182" t="s">
        <v>299</v>
      </c>
      <c r="DD116" s="182" t="s">
        <v>261</v>
      </c>
      <c r="DE116" s="182" t="s">
        <v>300</v>
      </c>
      <c r="DF116" s="182" t="s">
        <v>301</v>
      </c>
      <c r="DG116" s="182" t="s">
        <v>266</v>
      </c>
      <c r="DH116" s="182" t="s">
        <v>302</v>
      </c>
      <c r="DI116" s="182" t="s">
        <v>303</v>
      </c>
      <c r="DJ116" s="182" t="s">
        <v>295</v>
      </c>
      <c r="DK116" s="182" t="s">
        <v>304</v>
      </c>
      <c r="DL116" s="182" t="s">
        <v>305</v>
      </c>
      <c r="DM116" s="182" t="s">
        <v>306</v>
      </c>
      <c r="DN116" s="182" t="s">
        <v>307</v>
      </c>
      <c r="DO116" s="182" t="s">
        <v>289</v>
      </c>
      <c r="DP116" s="182" t="s">
        <v>290</v>
      </c>
      <c r="DQ116" s="182">
        <v>0</v>
      </c>
      <c r="DR116" s="182">
        <v>0</v>
      </c>
      <c r="DS116" s="182">
        <v>0</v>
      </c>
      <c r="DT116" s="182">
        <v>0</v>
      </c>
      <c r="DU116" s="182">
        <v>0</v>
      </c>
      <c r="DV116" s="182">
        <v>0</v>
      </c>
      <c r="DW116" s="182" t="s">
        <v>307</v>
      </c>
      <c r="DX116" s="182" t="s">
        <v>289</v>
      </c>
      <c r="DY116" s="182" t="s">
        <v>290</v>
      </c>
      <c r="DZ116" s="182">
        <v>0</v>
      </c>
      <c r="EA116" s="182">
        <v>0</v>
      </c>
      <c r="EB116" s="182">
        <v>0</v>
      </c>
      <c r="EC116" s="182">
        <v>0</v>
      </c>
      <c r="ED116" s="182">
        <v>0</v>
      </c>
      <c r="EE116" s="182">
        <v>0</v>
      </c>
      <c r="EF116" s="182">
        <v>0</v>
      </c>
      <c r="EG116" s="182">
        <v>0</v>
      </c>
      <c r="EH116" s="182">
        <v>0</v>
      </c>
    </row>
    <row r="117" spans="79:138">
      <c r="CA117" s="155">
        <v>4</v>
      </c>
      <c r="CB117" s="182" t="e">
        <f t="shared" si="5"/>
        <v>#REF!</v>
      </c>
      <c r="CC117" s="182" t="e">
        <f t="shared" si="5"/>
        <v>#REF!</v>
      </c>
      <c r="CD117" s="182" t="e">
        <f t="shared" si="5"/>
        <v>#REF!</v>
      </c>
      <c r="CE117" s="182" t="e">
        <f t="shared" si="6"/>
        <v>#REF!</v>
      </c>
      <c r="CF117" s="182" t="e">
        <f t="shared" si="6"/>
        <v>#REF!</v>
      </c>
      <c r="CG117" s="182" t="e">
        <f t="shared" si="6"/>
        <v>#REF!</v>
      </c>
      <c r="CH117" s="182" t="e">
        <f t="shared" si="7"/>
        <v>#REF!</v>
      </c>
      <c r="CI117" s="182" t="e">
        <f t="shared" si="7"/>
        <v>#REF!</v>
      </c>
      <c r="CJ117" s="182" t="e">
        <f t="shared" si="7"/>
        <v>#REF!</v>
      </c>
      <c r="CL117" s="182"/>
      <c r="CM117" s="182">
        <v>4</v>
      </c>
      <c r="CN117" s="182" t="s">
        <v>308</v>
      </c>
      <c r="CO117" s="182" t="s">
        <v>309</v>
      </c>
      <c r="CP117" s="182">
        <v>4</v>
      </c>
      <c r="CQ117" s="182" t="s">
        <v>310</v>
      </c>
      <c r="CR117" s="182" t="s">
        <v>281</v>
      </c>
      <c r="CS117" s="182">
        <v>4</v>
      </c>
      <c r="CT117" s="182" t="s">
        <v>311</v>
      </c>
      <c r="CU117" s="182" t="s">
        <v>264</v>
      </c>
      <c r="CV117" s="182">
        <v>4</v>
      </c>
      <c r="CW117" s="182" t="s">
        <v>312</v>
      </c>
      <c r="CX117" s="182" t="s">
        <v>313</v>
      </c>
      <c r="CY117" s="182">
        <v>4</v>
      </c>
      <c r="CZ117" s="182" t="s">
        <v>314</v>
      </c>
      <c r="DA117" s="182" t="s">
        <v>290</v>
      </c>
      <c r="DB117" s="182" t="s">
        <v>315</v>
      </c>
      <c r="DC117" s="182" t="s">
        <v>316</v>
      </c>
      <c r="DD117" s="182" t="s">
        <v>306</v>
      </c>
      <c r="DE117" s="182" t="s">
        <v>317</v>
      </c>
      <c r="DF117" s="182" t="s">
        <v>318</v>
      </c>
      <c r="DG117" s="182" t="s">
        <v>319</v>
      </c>
      <c r="DH117" s="182" t="s">
        <v>320</v>
      </c>
      <c r="DI117" s="182" t="s">
        <v>293</v>
      </c>
      <c r="DJ117" s="182" t="s">
        <v>292</v>
      </c>
      <c r="DK117" s="182" t="s">
        <v>321</v>
      </c>
      <c r="DL117" s="182" t="s">
        <v>280</v>
      </c>
      <c r="DM117" s="182" t="s">
        <v>281</v>
      </c>
      <c r="DN117" s="182" t="s">
        <v>322</v>
      </c>
      <c r="DO117" s="182" t="s">
        <v>323</v>
      </c>
      <c r="DP117" s="182" t="s">
        <v>292</v>
      </c>
      <c r="DQ117" s="182">
        <v>0</v>
      </c>
      <c r="DR117" s="182">
        <v>0</v>
      </c>
      <c r="DS117" s="182">
        <v>0</v>
      </c>
      <c r="DT117" s="182">
        <v>0</v>
      </c>
      <c r="DU117" s="182">
        <v>0</v>
      </c>
      <c r="DV117" s="182">
        <v>0</v>
      </c>
      <c r="DW117" s="182" t="s">
        <v>322</v>
      </c>
      <c r="DX117" s="182" t="s">
        <v>323</v>
      </c>
      <c r="DY117" s="182" t="s">
        <v>292</v>
      </c>
      <c r="DZ117" s="182">
        <v>0</v>
      </c>
      <c r="EA117" s="182">
        <v>0</v>
      </c>
      <c r="EB117" s="182">
        <v>0</v>
      </c>
      <c r="EC117" s="182">
        <v>0</v>
      </c>
      <c r="ED117" s="182">
        <v>0</v>
      </c>
      <c r="EE117" s="182">
        <v>0</v>
      </c>
      <c r="EF117" s="182">
        <v>0</v>
      </c>
      <c r="EG117" s="182">
        <v>0</v>
      </c>
      <c r="EH117" s="182">
        <v>0</v>
      </c>
    </row>
    <row r="118" spans="79:138">
      <c r="CA118" s="155">
        <v>5</v>
      </c>
      <c r="CB118" s="182" t="e">
        <f t="shared" si="5"/>
        <v>#REF!</v>
      </c>
      <c r="CC118" s="182" t="e">
        <f t="shared" si="5"/>
        <v>#REF!</v>
      </c>
      <c r="CD118" s="182" t="e">
        <f t="shared" si="5"/>
        <v>#REF!</v>
      </c>
      <c r="CE118" s="182" t="e">
        <f t="shared" si="6"/>
        <v>#REF!</v>
      </c>
      <c r="CF118" s="182" t="e">
        <f t="shared" si="6"/>
        <v>#REF!</v>
      </c>
      <c r="CG118" s="182" t="e">
        <f t="shared" si="6"/>
        <v>#REF!</v>
      </c>
      <c r="CH118" s="182" t="e">
        <f t="shared" si="7"/>
        <v>#REF!</v>
      </c>
      <c r="CI118" s="182" t="e">
        <f t="shared" si="7"/>
        <v>#REF!</v>
      </c>
      <c r="CJ118" s="182" t="e">
        <f t="shared" si="7"/>
        <v>#REF!</v>
      </c>
      <c r="CL118" s="182"/>
      <c r="CM118" s="182">
        <v>0</v>
      </c>
      <c r="CN118" s="182" t="s">
        <v>324</v>
      </c>
      <c r="CO118" s="182" t="s">
        <v>319</v>
      </c>
      <c r="CP118" s="182">
        <v>0</v>
      </c>
      <c r="CQ118" s="182">
        <v>0</v>
      </c>
      <c r="CR118" s="182">
        <v>0</v>
      </c>
      <c r="CS118" s="182">
        <v>0</v>
      </c>
      <c r="CT118" s="182">
        <v>0</v>
      </c>
      <c r="CU118" s="182">
        <v>0</v>
      </c>
      <c r="CV118" s="182">
        <v>5</v>
      </c>
      <c r="CW118" s="182" t="s">
        <v>287</v>
      </c>
      <c r="CX118" s="182" t="s">
        <v>259</v>
      </c>
      <c r="CY118" s="182">
        <v>5</v>
      </c>
      <c r="CZ118" s="182" t="s">
        <v>325</v>
      </c>
      <c r="DA118" s="182" t="s">
        <v>326</v>
      </c>
      <c r="DB118" s="182" t="s">
        <v>327</v>
      </c>
      <c r="DC118" s="182" t="s">
        <v>328</v>
      </c>
      <c r="DD118" s="182" t="s">
        <v>269</v>
      </c>
      <c r="DE118" s="182">
        <v>0</v>
      </c>
      <c r="DF118" s="182">
        <v>0</v>
      </c>
      <c r="DG118" s="182">
        <v>0</v>
      </c>
      <c r="DH118" s="182">
        <v>0</v>
      </c>
      <c r="DI118" s="182">
        <v>0</v>
      </c>
      <c r="DJ118" s="182">
        <v>0</v>
      </c>
      <c r="DK118" s="182" t="s">
        <v>329</v>
      </c>
      <c r="DL118" s="182" t="s">
        <v>301</v>
      </c>
      <c r="DM118" s="182" t="s">
        <v>266</v>
      </c>
      <c r="DN118" s="182" t="s">
        <v>330</v>
      </c>
      <c r="DO118" s="182" t="s">
        <v>311</v>
      </c>
      <c r="DP118" s="182" t="s">
        <v>264</v>
      </c>
      <c r="DQ118" s="182">
        <v>0</v>
      </c>
      <c r="DR118" s="182">
        <v>0</v>
      </c>
      <c r="DS118" s="182">
        <v>0</v>
      </c>
      <c r="DT118" s="182">
        <v>0</v>
      </c>
      <c r="DU118" s="182">
        <v>0</v>
      </c>
      <c r="DV118" s="182">
        <v>0</v>
      </c>
      <c r="DW118" s="182" t="s">
        <v>330</v>
      </c>
      <c r="DX118" s="182" t="s">
        <v>311</v>
      </c>
      <c r="DY118" s="182" t="s">
        <v>264</v>
      </c>
      <c r="DZ118" s="182">
        <v>0</v>
      </c>
      <c r="EA118" s="182">
        <v>0</v>
      </c>
      <c r="EB118" s="182">
        <v>0</v>
      </c>
      <c r="EC118" s="182">
        <v>0</v>
      </c>
      <c r="ED118" s="182">
        <v>0</v>
      </c>
      <c r="EE118" s="182">
        <v>0</v>
      </c>
      <c r="EF118" s="182">
        <v>0</v>
      </c>
      <c r="EG118" s="182">
        <v>0</v>
      </c>
      <c r="EH118" s="182">
        <v>0</v>
      </c>
    </row>
    <row r="119" spans="79:138">
      <c r="CA119" s="155">
        <v>6</v>
      </c>
      <c r="CB119" s="182" t="e">
        <f t="shared" si="5"/>
        <v>#REF!</v>
      </c>
      <c r="CC119" s="182" t="e">
        <f t="shared" si="5"/>
        <v>#REF!</v>
      </c>
      <c r="CD119" s="182" t="e">
        <f t="shared" si="5"/>
        <v>#REF!</v>
      </c>
      <c r="CE119" s="182" t="e">
        <f t="shared" si="6"/>
        <v>#REF!</v>
      </c>
      <c r="CF119" s="182" t="e">
        <f t="shared" si="6"/>
        <v>#REF!</v>
      </c>
      <c r="CG119" s="182" t="e">
        <f t="shared" si="6"/>
        <v>#REF!</v>
      </c>
      <c r="CH119" s="182" t="e">
        <f t="shared" si="7"/>
        <v>#REF!</v>
      </c>
      <c r="CI119" s="182" t="e">
        <f t="shared" si="7"/>
        <v>#REF!</v>
      </c>
      <c r="CJ119" s="182" t="e">
        <f t="shared" si="7"/>
        <v>#REF!</v>
      </c>
      <c r="CL119" s="182"/>
      <c r="CM119" s="182">
        <v>0</v>
      </c>
      <c r="CN119" s="182">
        <v>0</v>
      </c>
      <c r="CO119" s="182">
        <v>0</v>
      </c>
      <c r="CP119" s="182">
        <v>0</v>
      </c>
      <c r="CQ119" s="182">
        <v>0</v>
      </c>
      <c r="CR119" s="182">
        <v>0</v>
      </c>
      <c r="CS119" s="182">
        <v>0</v>
      </c>
      <c r="CT119" s="182">
        <v>0</v>
      </c>
      <c r="CU119" s="182">
        <v>0</v>
      </c>
      <c r="CV119" s="182">
        <v>0</v>
      </c>
      <c r="CW119" s="182">
        <v>0</v>
      </c>
      <c r="CX119" s="182">
        <v>0</v>
      </c>
      <c r="CY119" s="182">
        <v>6</v>
      </c>
      <c r="CZ119" s="182">
        <v>0</v>
      </c>
      <c r="DA119" s="182">
        <v>0</v>
      </c>
      <c r="DB119" s="182">
        <v>0</v>
      </c>
      <c r="DC119" s="182">
        <v>0</v>
      </c>
      <c r="DD119" s="182">
        <v>0</v>
      </c>
      <c r="DE119" s="182">
        <v>0</v>
      </c>
      <c r="DF119" s="182">
        <v>0</v>
      </c>
      <c r="DG119" s="182">
        <v>0</v>
      </c>
      <c r="DH119" s="182">
        <v>0</v>
      </c>
      <c r="DI119" s="182">
        <v>0</v>
      </c>
      <c r="DJ119" s="182">
        <v>0</v>
      </c>
      <c r="DK119" s="182">
        <v>0</v>
      </c>
      <c r="DL119" s="182">
        <v>0</v>
      </c>
      <c r="DM119" s="182">
        <v>0</v>
      </c>
      <c r="DN119" s="182">
        <v>0</v>
      </c>
      <c r="DO119" s="182">
        <v>0</v>
      </c>
      <c r="DP119" s="182">
        <v>0</v>
      </c>
      <c r="DQ119" s="182">
        <v>0</v>
      </c>
      <c r="DR119" s="182">
        <v>0</v>
      </c>
      <c r="DS119" s="182">
        <v>0</v>
      </c>
      <c r="DT119" s="182">
        <v>0</v>
      </c>
      <c r="DU119" s="182">
        <v>0</v>
      </c>
      <c r="DV119" s="182">
        <v>0</v>
      </c>
      <c r="DW119" s="182">
        <v>0</v>
      </c>
      <c r="DX119" s="182">
        <v>0</v>
      </c>
      <c r="DY119" s="182">
        <v>0</v>
      </c>
      <c r="DZ119" s="182">
        <v>0</v>
      </c>
      <c r="EA119" s="182">
        <v>0</v>
      </c>
      <c r="EB119" s="182">
        <v>0</v>
      </c>
      <c r="EC119" s="182">
        <v>0</v>
      </c>
      <c r="ED119" s="182">
        <v>0</v>
      </c>
      <c r="EE119" s="182">
        <v>0</v>
      </c>
      <c r="EF119" s="182">
        <v>0</v>
      </c>
      <c r="EG119" s="182">
        <v>0</v>
      </c>
      <c r="EH119" s="182">
        <v>0</v>
      </c>
    </row>
    <row r="120" spans="79:138">
      <c r="CA120" s="155">
        <v>7</v>
      </c>
      <c r="CB120" s="182" t="e">
        <f>IF($CB$113=1,$CM120,IF($CB$113=2,$CP120,IF($CB$113=3,$CS120,IF($CB$113=4,$CV120,IF($CB$113=5,$CY120,IF($CB$113=6,$DB120,""))))))</f>
        <v>#REF!</v>
      </c>
      <c r="CC120" s="182" t="e">
        <f>IF($CB$113=1,$CM120,IF($CB$113=2,$CP120,IF($CB$113=3,$CS120,IF($CB$113=4,$CV120,IF($CB$113=5,$CY120,IF($CB$113=6,$DB120,""))))))</f>
        <v>#REF!</v>
      </c>
      <c r="CD120" s="182" t="e">
        <f>IF($CB$113=1,$CM120,IF($CB$113=2,$CP120,IF($CB$113=3,$CS120,IF($CB$113=4,$CV120,IF($CB$113=5,$CY120,IF($CB$113=6,$DB120,""))))))</f>
        <v>#REF!</v>
      </c>
      <c r="CE120" s="182" t="e">
        <f t="shared" si="6"/>
        <v>#REF!</v>
      </c>
      <c r="CF120" s="182" t="e">
        <f t="shared" si="6"/>
        <v>#REF!</v>
      </c>
      <c r="CG120" s="182" t="e">
        <f t="shared" si="6"/>
        <v>#REF!</v>
      </c>
      <c r="CH120" s="182" t="e">
        <f t="shared" si="7"/>
        <v>#REF!</v>
      </c>
      <c r="CI120" s="182" t="e">
        <f t="shared" si="7"/>
        <v>#REF!</v>
      </c>
      <c r="CJ120" s="182" t="e">
        <f t="shared" si="7"/>
        <v>#REF!</v>
      </c>
      <c r="CL120" s="182"/>
      <c r="CM120" s="182">
        <v>0</v>
      </c>
      <c r="CN120" s="182">
        <v>0</v>
      </c>
      <c r="CO120" s="182">
        <v>0</v>
      </c>
      <c r="CP120" s="182">
        <v>0</v>
      </c>
      <c r="CQ120" s="182">
        <v>0</v>
      </c>
      <c r="CR120" s="182">
        <v>0</v>
      </c>
      <c r="CS120" s="182">
        <v>0</v>
      </c>
      <c r="CT120" s="182">
        <v>0</v>
      </c>
      <c r="CU120" s="182">
        <v>0</v>
      </c>
      <c r="CV120" s="182">
        <v>0</v>
      </c>
      <c r="CW120" s="182">
        <v>0</v>
      </c>
      <c r="CX120" s="182">
        <v>0</v>
      </c>
      <c r="CY120" s="182">
        <v>0</v>
      </c>
      <c r="CZ120" s="182">
        <v>0</v>
      </c>
      <c r="DA120" s="182">
        <v>0</v>
      </c>
      <c r="DB120" s="182">
        <v>0</v>
      </c>
      <c r="DC120" s="182">
        <v>0</v>
      </c>
      <c r="DD120" s="182">
        <v>0</v>
      </c>
      <c r="DE120" s="182">
        <v>0</v>
      </c>
      <c r="DF120" s="182">
        <v>0</v>
      </c>
      <c r="DG120" s="182">
        <v>0</v>
      </c>
      <c r="DH120" s="182">
        <v>0</v>
      </c>
      <c r="DI120" s="182">
        <v>0</v>
      </c>
      <c r="DJ120" s="182">
        <v>0</v>
      </c>
      <c r="DK120" s="182">
        <v>0</v>
      </c>
      <c r="DL120" s="182">
        <v>0</v>
      </c>
      <c r="DM120" s="182">
        <v>0</v>
      </c>
      <c r="DN120" s="182">
        <v>0</v>
      </c>
      <c r="DO120" s="182">
        <v>0</v>
      </c>
      <c r="DP120" s="182">
        <v>0</v>
      </c>
      <c r="DQ120" s="182">
        <v>0</v>
      </c>
      <c r="DR120" s="182">
        <v>0</v>
      </c>
      <c r="DS120" s="182">
        <v>0</v>
      </c>
      <c r="DT120" s="182">
        <v>0</v>
      </c>
      <c r="DU120" s="182">
        <v>0</v>
      </c>
      <c r="DV120" s="182">
        <v>0</v>
      </c>
      <c r="DW120" s="182">
        <v>0</v>
      </c>
      <c r="DX120" s="182">
        <v>0</v>
      </c>
      <c r="DY120" s="182">
        <v>0</v>
      </c>
      <c r="DZ120" s="182">
        <v>0</v>
      </c>
      <c r="EA120" s="182">
        <v>0</v>
      </c>
      <c r="EB120" s="182">
        <v>0</v>
      </c>
      <c r="EC120" s="182">
        <v>0</v>
      </c>
      <c r="ED120" s="182">
        <v>0</v>
      </c>
      <c r="EE120" s="182">
        <v>0</v>
      </c>
      <c r="EF120" s="182">
        <v>0</v>
      </c>
      <c r="EG120" s="182">
        <v>0</v>
      </c>
      <c r="EH120" s="182">
        <v>0</v>
      </c>
    </row>
    <row r="121" spans="79:138">
      <c r="CA121" s="155">
        <v>8</v>
      </c>
      <c r="CB121" s="182" t="e">
        <f t="shared" ref="CB121:CD125" si="8">IF($CB$113=1,CM121,IF($CB$113=2,CP121,IF($CB$113=3,CS121,IF($CB$113=4,CV121,IF($CB$113=5,CY121,IF($CB$113=6,DB121,""))))))</f>
        <v>#REF!</v>
      </c>
      <c r="CC121" s="182" t="e">
        <f t="shared" si="8"/>
        <v>#REF!</v>
      </c>
      <c r="CD121" s="182" t="e">
        <f t="shared" si="8"/>
        <v>#REF!</v>
      </c>
      <c r="CE121" s="182" t="e">
        <f t="shared" si="6"/>
        <v>#REF!</v>
      </c>
      <c r="CF121" s="182" t="e">
        <f t="shared" si="6"/>
        <v>#REF!</v>
      </c>
      <c r="CG121" s="182" t="e">
        <f t="shared" si="6"/>
        <v>#REF!</v>
      </c>
      <c r="CH121" s="182" t="e">
        <f t="shared" si="7"/>
        <v>#REF!</v>
      </c>
      <c r="CI121" s="182" t="e">
        <f t="shared" si="7"/>
        <v>#REF!</v>
      </c>
      <c r="CJ121" s="182" t="e">
        <f t="shared" si="7"/>
        <v>#REF!</v>
      </c>
      <c r="CL121" s="182"/>
      <c r="CM121" s="182">
        <v>0</v>
      </c>
      <c r="CN121" s="182">
        <v>0</v>
      </c>
      <c r="CO121" s="182">
        <v>0</v>
      </c>
      <c r="CP121" s="182">
        <v>0</v>
      </c>
      <c r="CQ121" s="182">
        <v>0</v>
      </c>
      <c r="CR121" s="182">
        <v>0</v>
      </c>
      <c r="CS121" s="182">
        <v>0</v>
      </c>
      <c r="CT121" s="182">
        <v>0</v>
      </c>
      <c r="CU121" s="182">
        <v>0</v>
      </c>
      <c r="CV121" s="182">
        <v>0</v>
      </c>
      <c r="CW121" s="182">
        <v>0</v>
      </c>
      <c r="CX121" s="182">
        <v>0</v>
      </c>
      <c r="CY121" s="182">
        <v>0</v>
      </c>
      <c r="CZ121" s="182">
        <v>0</v>
      </c>
      <c r="DA121" s="182">
        <v>0</v>
      </c>
      <c r="DB121" s="182">
        <v>0</v>
      </c>
      <c r="DC121" s="182">
        <v>0</v>
      </c>
      <c r="DD121" s="182">
        <v>0</v>
      </c>
      <c r="DE121" s="182">
        <v>0</v>
      </c>
      <c r="DF121" s="182">
        <v>0</v>
      </c>
      <c r="DG121" s="182">
        <v>0</v>
      </c>
      <c r="DH121" s="182">
        <v>0</v>
      </c>
      <c r="DI121" s="182">
        <v>0</v>
      </c>
      <c r="DJ121" s="182">
        <v>0</v>
      </c>
      <c r="DK121" s="182">
        <v>0</v>
      </c>
      <c r="DL121" s="182">
        <v>0</v>
      </c>
      <c r="DM121" s="182">
        <v>0</v>
      </c>
      <c r="DN121" s="182">
        <v>0</v>
      </c>
      <c r="DO121" s="182">
        <v>0</v>
      </c>
      <c r="DP121" s="182">
        <v>0</v>
      </c>
      <c r="DQ121" s="182">
        <v>0</v>
      </c>
      <c r="DR121" s="182">
        <v>0</v>
      </c>
      <c r="DS121" s="182">
        <v>0</v>
      </c>
      <c r="DT121" s="182">
        <v>0</v>
      </c>
      <c r="DU121" s="182">
        <v>0</v>
      </c>
      <c r="DV121" s="182">
        <v>0</v>
      </c>
      <c r="DW121" s="182">
        <v>0</v>
      </c>
      <c r="DX121" s="182">
        <v>0</v>
      </c>
      <c r="DY121" s="182">
        <v>0</v>
      </c>
      <c r="DZ121" s="182">
        <v>0</v>
      </c>
      <c r="EA121" s="182">
        <v>0</v>
      </c>
      <c r="EB121" s="182">
        <v>0</v>
      </c>
      <c r="EC121" s="182">
        <v>0</v>
      </c>
      <c r="ED121" s="182">
        <v>0</v>
      </c>
      <c r="EE121" s="182">
        <v>0</v>
      </c>
      <c r="EF121" s="182">
        <v>0</v>
      </c>
      <c r="EG121" s="182">
        <v>0</v>
      </c>
      <c r="EH121" s="182">
        <v>0</v>
      </c>
    </row>
    <row r="122" spans="79:138">
      <c r="CA122" s="155">
        <v>9</v>
      </c>
      <c r="CB122" s="182" t="e">
        <f t="shared" si="8"/>
        <v>#REF!</v>
      </c>
      <c r="CC122" s="182" t="e">
        <f t="shared" si="8"/>
        <v>#REF!</v>
      </c>
      <c r="CD122" s="182" t="e">
        <f t="shared" si="8"/>
        <v>#REF!</v>
      </c>
      <c r="CE122" s="182" t="e">
        <f t="shared" si="6"/>
        <v>#REF!</v>
      </c>
      <c r="CF122" s="182" t="e">
        <f t="shared" si="6"/>
        <v>#REF!</v>
      </c>
      <c r="CG122" s="182" t="e">
        <f t="shared" si="6"/>
        <v>#REF!</v>
      </c>
      <c r="CH122" s="182" t="e">
        <f t="shared" si="7"/>
        <v>#REF!</v>
      </c>
      <c r="CI122" s="182" t="e">
        <f t="shared" si="7"/>
        <v>#REF!</v>
      </c>
      <c r="CJ122" s="182" t="e">
        <f t="shared" si="7"/>
        <v>#REF!</v>
      </c>
      <c r="CL122" s="182"/>
      <c r="CM122" s="182">
        <v>0</v>
      </c>
      <c r="CN122" s="182">
        <v>0</v>
      </c>
      <c r="CO122" s="182">
        <v>0</v>
      </c>
      <c r="CP122" s="182">
        <v>0</v>
      </c>
      <c r="CQ122" s="182">
        <v>0</v>
      </c>
      <c r="CR122" s="182">
        <v>0</v>
      </c>
      <c r="CS122" s="182">
        <v>0</v>
      </c>
      <c r="CT122" s="182">
        <v>0</v>
      </c>
      <c r="CU122" s="182">
        <v>0</v>
      </c>
      <c r="CV122" s="182">
        <v>0</v>
      </c>
      <c r="CW122" s="182">
        <v>0</v>
      </c>
      <c r="CX122" s="182">
        <v>0</v>
      </c>
      <c r="CY122" s="182">
        <v>0</v>
      </c>
      <c r="CZ122" s="182">
        <v>0</v>
      </c>
      <c r="DA122" s="182">
        <v>0</v>
      </c>
      <c r="DB122" s="182">
        <v>0</v>
      </c>
      <c r="DC122" s="182">
        <v>0</v>
      </c>
      <c r="DD122" s="182">
        <v>0</v>
      </c>
      <c r="DE122" s="182">
        <v>0</v>
      </c>
      <c r="DF122" s="182">
        <v>0</v>
      </c>
      <c r="DG122" s="182">
        <v>0</v>
      </c>
      <c r="DH122" s="182">
        <v>0</v>
      </c>
      <c r="DI122" s="182">
        <v>0</v>
      </c>
      <c r="DJ122" s="182">
        <v>0</v>
      </c>
      <c r="DK122" s="182">
        <v>0</v>
      </c>
      <c r="DL122" s="182">
        <v>0</v>
      </c>
      <c r="DM122" s="182">
        <v>0</v>
      </c>
      <c r="DN122" s="182">
        <v>0</v>
      </c>
      <c r="DO122" s="182">
        <v>0</v>
      </c>
      <c r="DP122" s="182">
        <v>0</v>
      </c>
      <c r="DQ122" s="182">
        <v>0</v>
      </c>
      <c r="DR122" s="182">
        <v>0</v>
      </c>
      <c r="DS122" s="182">
        <v>0</v>
      </c>
      <c r="DT122" s="182">
        <v>0</v>
      </c>
      <c r="DU122" s="182">
        <v>0</v>
      </c>
      <c r="DV122" s="182">
        <v>0</v>
      </c>
      <c r="DW122" s="182">
        <v>0</v>
      </c>
      <c r="DX122" s="182">
        <v>0</v>
      </c>
      <c r="DY122" s="182">
        <v>0</v>
      </c>
      <c r="DZ122" s="182">
        <v>0</v>
      </c>
      <c r="EA122" s="182">
        <v>0</v>
      </c>
      <c r="EB122" s="182">
        <v>0</v>
      </c>
      <c r="EC122" s="182">
        <v>0</v>
      </c>
      <c r="ED122" s="182">
        <v>0</v>
      </c>
      <c r="EE122" s="182">
        <v>0</v>
      </c>
      <c r="EF122" s="182">
        <v>0</v>
      </c>
      <c r="EG122" s="182">
        <v>0</v>
      </c>
      <c r="EH122" s="182">
        <v>0</v>
      </c>
    </row>
    <row r="123" spans="79:138">
      <c r="CA123" s="155">
        <v>10</v>
      </c>
      <c r="CB123" s="182" t="e">
        <f t="shared" si="8"/>
        <v>#REF!</v>
      </c>
      <c r="CC123" s="182" t="e">
        <f t="shared" si="8"/>
        <v>#REF!</v>
      </c>
      <c r="CD123" s="182" t="e">
        <f t="shared" si="8"/>
        <v>#REF!</v>
      </c>
      <c r="CE123" s="182" t="e">
        <f t="shared" si="6"/>
        <v>#REF!</v>
      </c>
      <c r="CF123" s="182" t="e">
        <f t="shared" si="6"/>
        <v>#REF!</v>
      </c>
      <c r="CG123" s="182" t="e">
        <f t="shared" si="6"/>
        <v>#REF!</v>
      </c>
      <c r="CH123" s="182" t="e">
        <f t="shared" si="7"/>
        <v>#REF!</v>
      </c>
      <c r="CI123" s="182" t="e">
        <f t="shared" si="7"/>
        <v>#REF!</v>
      </c>
      <c r="CJ123" s="182" t="e">
        <f t="shared" si="7"/>
        <v>#REF!</v>
      </c>
      <c r="CL123" s="182"/>
      <c r="CM123" s="182">
        <v>0</v>
      </c>
      <c r="CN123" s="182">
        <v>0</v>
      </c>
      <c r="CO123" s="182">
        <v>0</v>
      </c>
      <c r="CP123" s="182">
        <v>0</v>
      </c>
      <c r="CQ123" s="182">
        <v>0</v>
      </c>
      <c r="CR123" s="182">
        <v>0</v>
      </c>
      <c r="CS123" s="182">
        <v>0</v>
      </c>
      <c r="CT123" s="182">
        <v>0</v>
      </c>
      <c r="CU123" s="182">
        <v>0</v>
      </c>
      <c r="CV123" s="182">
        <v>0</v>
      </c>
      <c r="CW123" s="182">
        <v>0</v>
      </c>
      <c r="CX123" s="182">
        <v>0</v>
      </c>
      <c r="CY123" s="182">
        <v>0</v>
      </c>
      <c r="CZ123" s="182">
        <v>0</v>
      </c>
      <c r="DA123" s="182">
        <v>0</v>
      </c>
      <c r="DB123" s="182">
        <v>0</v>
      </c>
      <c r="DC123" s="182">
        <v>0</v>
      </c>
      <c r="DD123" s="182">
        <v>0</v>
      </c>
      <c r="DE123" s="182">
        <v>0</v>
      </c>
      <c r="DF123" s="182">
        <v>0</v>
      </c>
      <c r="DG123" s="182">
        <v>0</v>
      </c>
      <c r="DH123" s="182">
        <v>0</v>
      </c>
      <c r="DI123" s="182">
        <v>0</v>
      </c>
      <c r="DJ123" s="182">
        <v>0</v>
      </c>
      <c r="DK123" s="182">
        <v>0</v>
      </c>
      <c r="DL123" s="182">
        <v>0</v>
      </c>
      <c r="DM123" s="182">
        <v>0</v>
      </c>
      <c r="DN123" s="182">
        <v>0</v>
      </c>
      <c r="DO123" s="182">
        <v>0</v>
      </c>
      <c r="DP123" s="182">
        <v>0</v>
      </c>
      <c r="DQ123" s="182">
        <v>0</v>
      </c>
      <c r="DR123" s="182">
        <v>0</v>
      </c>
      <c r="DS123" s="182">
        <v>0</v>
      </c>
      <c r="DT123" s="182">
        <v>0</v>
      </c>
      <c r="DU123" s="182">
        <v>0</v>
      </c>
      <c r="DV123" s="182">
        <v>0</v>
      </c>
      <c r="DW123" s="182">
        <v>0</v>
      </c>
      <c r="DX123" s="182">
        <v>0</v>
      </c>
      <c r="DY123" s="182">
        <v>0</v>
      </c>
      <c r="DZ123" s="182">
        <v>0</v>
      </c>
      <c r="EA123" s="182">
        <v>0</v>
      </c>
      <c r="EB123" s="182">
        <v>0</v>
      </c>
      <c r="EC123" s="182">
        <v>0</v>
      </c>
      <c r="ED123" s="182">
        <v>0</v>
      </c>
      <c r="EE123" s="182">
        <v>0</v>
      </c>
      <c r="EF123" s="182">
        <v>0</v>
      </c>
      <c r="EG123" s="182">
        <v>0</v>
      </c>
      <c r="EH123" s="182">
        <v>0</v>
      </c>
    </row>
    <row r="124" spans="79:138">
      <c r="CA124" s="155">
        <v>11</v>
      </c>
      <c r="CB124" s="182" t="e">
        <f t="shared" si="8"/>
        <v>#REF!</v>
      </c>
      <c r="CC124" s="182" t="e">
        <f t="shared" si="8"/>
        <v>#REF!</v>
      </c>
      <c r="CD124" s="182" t="e">
        <f t="shared" si="8"/>
        <v>#REF!</v>
      </c>
      <c r="CE124" s="182" t="e">
        <f t="shared" si="6"/>
        <v>#REF!</v>
      </c>
      <c r="CF124" s="182" t="e">
        <f t="shared" si="6"/>
        <v>#REF!</v>
      </c>
      <c r="CG124" s="182" t="e">
        <f t="shared" si="6"/>
        <v>#REF!</v>
      </c>
      <c r="CH124" s="182" t="e">
        <f t="shared" si="7"/>
        <v>#REF!</v>
      </c>
      <c r="CI124" s="182" t="e">
        <f t="shared" si="7"/>
        <v>#REF!</v>
      </c>
      <c r="CJ124" s="182" t="e">
        <f t="shared" si="7"/>
        <v>#REF!</v>
      </c>
      <c r="CL124" s="182"/>
      <c r="CM124" s="182">
        <v>0</v>
      </c>
      <c r="CN124" s="182">
        <v>0</v>
      </c>
      <c r="CO124" s="182">
        <v>0</v>
      </c>
      <c r="CP124" s="182">
        <v>0</v>
      </c>
      <c r="CQ124" s="182">
        <v>0</v>
      </c>
      <c r="CR124" s="182">
        <v>0</v>
      </c>
      <c r="CS124" s="182">
        <v>0</v>
      </c>
      <c r="CT124" s="182">
        <v>0</v>
      </c>
      <c r="CU124" s="182">
        <v>0</v>
      </c>
      <c r="CV124" s="182">
        <v>0</v>
      </c>
      <c r="CW124" s="182">
        <v>0</v>
      </c>
      <c r="CX124" s="182">
        <v>0</v>
      </c>
      <c r="CY124" s="182">
        <v>0</v>
      </c>
      <c r="CZ124" s="182">
        <v>0</v>
      </c>
      <c r="DA124" s="182">
        <v>0</v>
      </c>
      <c r="DB124" s="182">
        <v>0</v>
      </c>
      <c r="DC124" s="182">
        <v>0</v>
      </c>
      <c r="DD124" s="182">
        <v>0</v>
      </c>
      <c r="DE124" s="182">
        <v>0</v>
      </c>
      <c r="DF124" s="182">
        <v>0</v>
      </c>
      <c r="DG124" s="182">
        <v>0</v>
      </c>
      <c r="DH124" s="182">
        <v>0</v>
      </c>
      <c r="DI124" s="182">
        <v>0</v>
      </c>
      <c r="DJ124" s="182">
        <v>0</v>
      </c>
      <c r="DK124" s="182">
        <v>0</v>
      </c>
      <c r="DL124" s="182">
        <v>0</v>
      </c>
      <c r="DM124" s="182">
        <v>0</v>
      </c>
      <c r="DN124" s="182">
        <v>0</v>
      </c>
      <c r="DO124" s="182">
        <v>0</v>
      </c>
      <c r="DP124" s="182">
        <v>0</v>
      </c>
      <c r="DQ124" s="182">
        <v>0</v>
      </c>
      <c r="DR124" s="182">
        <v>0</v>
      </c>
      <c r="DS124" s="182">
        <v>0</v>
      </c>
      <c r="DT124" s="182">
        <v>0</v>
      </c>
      <c r="DU124" s="182">
        <v>0</v>
      </c>
      <c r="DV124" s="182">
        <v>0</v>
      </c>
      <c r="DW124" s="182">
        <v>0</v>
      </c>
      <c r="DX124" s="182">
        <v>0</v>
      </c>
      <c r="DY124" s="182">
        <v>0</v>
      </c>
      <c r="DZ124" s="182">
        <v>0</v>
      </c>
      <c r="EA124" s="182">
        <v>0</v>
      </c>
      <c r="EB124" s="182">
        <v>0</v>
      </c>
      <c r="EC124" s="182">
        <v>0</v>
      </c>
      <c r="ED124" s="182">
        <v>0</v>
      </c>
      <c r="EE124" s="182">
        <v>0</v>
      </c>
      <c r="EF124" s="182">
        <v>0</v>
      </c>
      <c r="EG124" s="182">
        <v>0</v>
      </c>
      <c r="EH124" s="182">
        <v>0</v>
      </c>
    </row>
    <row r="125" spans="79:138">
      <c r="CA125" s="155">
        <v>12</v>
      </c>
      <c r="CB125" s="182" t="e">
        <f t="shared" si="8"/>
        <v>#REF!</v>
      </c>
      <c r="CC125" s="182" t="e">
        <f t="shared" si="8"/>
        <v>#REF!</v>
      </c>
      <c r="CD125" s="182" t="e">
        <f t="shared" si="8"/>
        <v>#REF!</v>
      </c>
      <c r="CE125" s="182" t="e">
        <f t="shared" si="6"/>
        <v>#REF!</v>
      </c>
      <c r="CF125" s="182" t="e">
        <f t="shared" si="6"/>
        <v>#REF!</v>
      </c>
      <c r="CG125" s="182" t="e">
        <f t="shared" si="6"/>
        <v>#REF!</v>
      </c>
      <c r="CL125" s="182"/>
      <c r="CM125" s="182">
        <v>0</v>
      </c>
      <c r="CN125" s="182">
        <v>0</v>
      </c>
      <c r="CO125" s="182">
        <v>0</v>
      </c>
      <c r="CP125" s="182">
        <v>0</v>
      </c>
      <c r="CQ125" s="182">
        <v>0</v>
      </c>
      <c r="CR125" s="182">
        <v>0</v>
      </c>
      <c r="CS125" s="182">
        <v>0</v>
      </c>
      <c r="CT125" s="182">
        <v>0</v>
      </c>
      <c r="CU125" s="182">
        <v>0</v>
      </c>
      <c r="CV125" s="182">
        <v>0</v>
      </c>
      <c r="CW125" s="182">
        <v>0</v>
      </c>
      <c r="CX125" s="182">
        <v>0</v>
      </c>
      <c r="CY125" s="182">
        <v>0</v>
      </c>
      <c r="CZ125" s="182">
        <v>0</v>
      </c>
      <c r="DA125" s="182">
        <v>0</v>
      </c>
      <c r="DB125" s="182">
        <v>0</v>
      </c>
      <c r="DC125" s="182">
        <v>0</v>
      </c>
      <c r="DD125" s="182">
        <v>0</v>
      </c>
      <c r="DE125" s="182">
        <v>0</v>
      </c>
      <c r="DF125" s="182">
        <v>0</v>
      </c>
      <c r="DG125" s="182">
        <v>0</v>
      </c>
      <c r="DH125" s="182">
        <v>0</v>
      </c>
      <c r="DI125" s="182">
        <v>0</v>
      </c>
      <c r="DJ125" s="182">
        <v>0</v>
      </c>
      <c r="DK125" s="182">
        <v>0</v>
      </c>
      <c r="DL125" s="182">
        <v>0</v>
      </c>
      <c r="DM125" s="182">
        <v>0</v>
      </c>
      <c r="DN125" s="182">
        <v>0</v>
      </c>
      <c r="DO125" s="182">
        <v>0</v>
      </c>
      <c r="DP125" s="182">
        <v>0</v>
      </c>
      <c r="DQ125" s="182">
        <v>0</v>
      </c>
      <c r="DR125" s="182">
        <v>0</v>
      </c>
      <c r="DS125" s="182">
        <v>0</v>
      </c>
      <c r="DT125" s="182">
        <v>0</v>
      </c>
      <c r="DU125" s="182">
        <v>0</v>
      </c>
      <c r="DV125" s="182">
        <v>0</v>
      </c>
      <c r="DW125" s="182">
        <v>0</v>
      </c>
      <c r="DX125" s="182">
        <v>0</v>
      </c>
      <c r="DY125" s="182">
        <v>0</v>
      </c>
      <c r="DZ125" s="182">
        <v>0</v>
      </c>
      <c r="EA125" s="182">
        <v>0</v>
      </c>
      <c r="EB125" s="182">
        <v>0</v>
      </c>
      <c r="EC125" s="182">
        <v>0</v>
      </c>
      <c r="ED125" s="182">
        <v>0</v>
      </c>
      <c r="EE125" s="182">
        <v>0</v>
      </c>
      <c r="EF125" s="182">
        <v>0</v>
      </c>
      <c r="EG125" s="182">
        <v>0</v>
      </c>
      <c r="EH125" s="182">
        <v>0</v>
      </c>
    </row>
    <row r="127" spans="79:138">
      <c r="CA127" s="155" t="s">
        <v>331</v>
      </c>
      <c r="CB127" s="182" t="e">
        <v>#REF!</v>
      </c>
      <c r="CC127" s="182"/>
      <c r="CD127" s="182"/>
      <c r="CE127" s="182" t="e">
        <v>#REF!</v>
      </c>
      <c r="CF127" s="182"/>
      <c r="CG127" s="182"/>
      <c r="CH127" s="182" t="e">
        <v>#REF!</v>
      </c>
      <c r="CI127" s="182"/>
      <c r="CJ127" s="182"/>
    </row>
    <row r="128" spans="79:138">
      <c r="CA128" s="155" t="s">
        <v>333</v>
      </c>
      <c r="CB128" s="182" t="e">
        <v>#REF!</v>
      </c>
      <c r="CC128" s="182"/>
      <c r="CD128" s="182"/>
      <c r="CE128" s="182" t="e">
        <v>#REF!</v>
      </c>
      <c r="CF128" s="182"/>
      <c r="CG128" s="182"/>
      <c r="CH128" s="182" t="e">
        <v>#REF!</v>
      </c>
      <c r="CI128" s="182"/>
      <c r="CJ128" s="182"/>
    </row>
    <row r="129" spans="79:88">
      <c r="CA129" s="155" t="s">
        <v>334</v>
      </c>
      <c r="CB129" s="182" t="e">
        <v>#REF!</v>
      </c>
      <c r="CC129" s="182"/>
      <c r="CD129" s="182"/>
      <c r="CE129" s="182" t="e">
        <v>#REF!</v>
      </c>
      <c r="CF129" s="182"/>
      <c r="CG129" s="182"/>
      <c r="CH129" s="182" t="e">
        <v>#REF!</v>
      </c>
      <c r="CI129" s="182"/>
      <c r="CJ129" s="182"/>
    </row>
    <row r="130" spans="79:88">
      <c r="CA130" s="155" t="s">
        <v>335</v>
      </c>
      <c r="CB130" s="182" t="e">
        <v>#REF!</v>
      </c>
      <c r="CC130" s="182"/>
      <c r="CD130" s="182"/>
      <c r="CE130" s="182" t="e">
        <v>#REF!</v>
      </c>
      <c r="CF130" s="182"/>
      <c r="CG130" s="182"/>
      <c r="CH130" s="182" t="e">
        <v>#REF!</v>
      </c>
      <c r="CI130" s="182"/>
      <c r="CJ130" s="182"/>
    </row>
    <row r="131" spans="79:88">
      <c r="CA131" s="155" t="s">
        <v>515</v>
      </c>
      <c r="CB131" s="182" t="e">
        <v>#REF!</v>
      </c>
      <c r="CC131" s="182"/>
      <c r="CD131" s="182"/>
      <c r="CE131" s="182" t="e">
        <v>#REF!</v>
      </c>
      <c r="CF131" s="182"/>
      <c r="CG131" s="182"/>
      <c r="CH131" s="182" t="e">
        <v>#REF!</v>
      </c>
      <c r="CI131" s="182"/>
      <c r="CJ131" s="182"/>
    </row>
    <row r="132" spans="79:88">
      <c r="CA132" s="155" t="s">
        <v>516</v>
      </c>
      <c r="CB132" s="182" t="e">
        <v>#REF!</v>
      </c>
      <c r="CC132" s="182"/>
      <c r="CD132" s="182"/>
      <c r="CE132" s="182" t="e">
        <v>#REF!</v>
      </c>
      <c r="CF132" s="182"/>
      <c r="CG132" s="182"/>
      <c r="CH132" s="182" t="e">
        <v>#REF!</v>
      </c>
      <c r="CI132" s="182"/>
      <c r="CJ132" s="182"/>
    </row>
  </sheetData>
  <mergeCells count="282">
    <mergeCell ref="M3:O3"/>
    <mergeCell ref="P3:Y3"/>
    <mergeCell ref="AH3:AM3"/>
    <mergeCell ref="A4:B4"/>
    <mergeCell ref="C4:L4"/>
    <mergeCell ref="M4:O4"/>
    <mergeCell ref="P4:Y4"/>
    <mergeCell ref="AF1:AM1"/>
    <mergeCell ref="A5:B5"/>
    <mergeCell ref="C5:L5"/>
    <mergeCell ref="M5:O5"/>
    <mergeCell ref="P5:Y5"/>
    <mergeCell ref="A1:D2"/>
    <mergeCell ref="F1:Y2"/>
    <mergeCell ref="AH2:AM2"/>
    <mergeCell ref="A3:B3"/>
    <mergeCell ref="C3:K3"/>
    <mergeCell ref="A9:AM9"/>
    <mergeCell ref="A11:B11"/>
    <mergeCell ref="C11:J11"/>
    <mergeCell ref="K11:Y11"/>
    <mergeCell ref="Z11:AF11"/>
    <mergeCell ref="AG11:AK11"/>
    <mergeCell ref="AL11:AM11"/>
    <mergeCell ref="A6:B6"/>
    <mergeCell ref="C6:L6"/>
    <mergeCell ref="M6:O6"/>
    <mergeCell ref="P6:Y6"/>
    <mergeCell ref="A7:B7"/>
    <mergeCell ref="C7:L7"/>
    <mergeCell ref="M7:O7"/>
    <mergeCell ref="P7:Y7"/>
    <mergeCell ref="Z12:AF14"/>
    <mergeCell ref="AG12:AK14"/>
    <mergeCell ref="AL12:AM14"/>
    <mergeCell ref="O13:P13"/>
    <mergeCell ref="T13:U13"/>
    <mergeCell ref="O14:P14"/>
    <mergeCell ref="T14:U14"/>
    <mergeCell ref="A12:B14"/>
    <mergeCell ref="C12:J14"/>
    <mergeCell ref="K12:N14"/>
    <mergeCell ref="O12:P12"/>
    <mergeCell ref="T12:U12"/>
    <mergeCell ref="W12:Y14"/>
    <mergeCell ref="Z15:AF17"/>
    <mergeCell ref="AG15:AK17"/>
    <mergeCell ref="AL15:AM17"/>
    <mergeCell ref="O16:P16"/>
    <mergeCell ref="T16:U16"/>
    <mergeCell ref="O17:P17"/>
    <mergeCell ref="T17:U17"/>
    <mergeCell ref="A15:B17"/>
    <mergeCell ref="C15:J17"/>
    <mergeCell ref="K15:N17"/>
    <mergeCell ref="O15:P15"/>
    <mergeCell ref="T15:U15"/>
    <mergeCell ref="W15:Y17"/>
    <mergeCell ref="A21:B23"/>
    <mergeCell ref="C21:J23"/>
    <mergeCell ref="K21:N23"/>
    <mergeCell ref="O21:P21"/>
    <mergeCell ref="T21:U21"/>
    <mergeCell ref="W21:Y23"/>
    <mergeCell ref="Z18:AF20"/>
    <mergeCell ref="AG18:AK20"/>
    <mergeCell ref="AL18:AM20"/>
    <mergeCell ref="O19:P19"/>
    <mergeCell ref="T19:U19"/>
    <mergeCell ref="O20:P20"/>
    <mergeCell ref="T20:U20"/>
    <mergeCell ref="A18:B20"/>
    <mergeCell ref="C18:J20"/>
    <mergeCell ref="K18:N20"/>
    <mergeCell ref="O18:P18"/>
    <mergeCell ref="T18:U18"/>
    <mergeCell ref="W18:Y20"/>
    <mergeCell ref="Z21:AF23"/>
    <mergeCell ref="AG21:AK23"/>
    <mergeCell ref="AL21:AM23"/>
    <mergeCell ref="BE21:BF21"/>
    <mergeCell ref="BJ21:BK21"/>
    <mergeCell ref="O22:P22"/>
    <mergeCell ref="T22:U22"/>
    <mergeCell ref="O23:P23"/>
    <mergeCell ref="T23:U23"/>
    <mergeCell ref="Z24:AF26"/>
    <mergeCell ref="AG24:AK26"/>
    <mergeCell ref="AL24:AM26"/>
    <mergeCell ref="BE24:BK24"/>
    <mergeCell ref="O25:P25"/>
    <mergeCell ref="T25:U25"/>
    <mergeCell ref="O26:P26"/>
    <mergeCell ref="T26:U26"/>
    <mergeCell ref="A24:B26"/>
    <mergeCell ref="C24:J26"/>
    <mergeCell ref="K24:N26"/>
    <mergeCell ref="O24:P24"/>
    <mergeCell ref="T24:U24"/>
    <mergeCell ref="W24:Y26"/>
    <mergeCell ref="Z27:AF29"/>
    <mergeCell ref="AG27:AK29"/>
    <mergeCell ref="AL27:AM29"/>
    <mergeCell ref="O28:P28"/>
    <mergeCell ref="T28:U28"/>
    <mergeCell ref="O29:P29"/>
    <mergeCell ref="T29:U29"/>
    <mergeCell ref="A27:B29"/>
    <mergeCell ref="C27:J29"/>
    <mergeCell ref="K27:N29"/>
    <mergeCell ref="O27:P27"/>
    <mergeCell ref="T27:U27"/>
    <mergeCell ref="W27:Y29"/>
    <mergeCell ref="Z31:AF33"/>
    <mergeCell ref="AG31:AK33"/>
    <mergeCell ref="AL31:AM33"/>
    <mergeCell ref="O32:P32"/>
    <mergeCell ref="T32:U32"/>
    <mergeCell ref="O33:P33"/>
    <mergeCell ref="T33:U33"/>
    <mergeCell ref="A31:B33"/>
    <mergeCell ref="C31:J33"/>
    <mergeCell ref="K31:N33"/>
    <mergeCell ref="O31:P31"/>
    <mergeCell ref="T31:U31"/>
    <mergeCell ref="W31:Y33"/>
    <mergeCell ref="Z34:AF36"/>
    <mergeCell ref="AG34:AK36"/>
    <mergeCell ref="AL34:AM36"/>
    <mergeCell ref="O35:P35"/>
    <mergeCell ref="T35:U35"/>
    <mergeCell ref="O36:P36"/>
    <mergeCell ref="T36:U36"/>
    <mergeCell ref="A34:B36"/>
    <mergeCell ref="C34:J36"/>
    <mergeCell ref="K34:N36"/>
    <mergeCell ref="O34:P34"/>
    <mergeCell ref="T34:U34"/>
    <mergeCell ref="W34:Y36"/>
    <mergeCell ref="Z37:AF39"/>
    <mergeCell ref="AG37:AK39"/>
    <mergeCell ref="AL37:AM39"/>
    <mergeCell ref="O38:P38"/>
    <mergeCell ref="T38:U38"/>
    <mergeCell ref="O39:P39"/>
    <mergeCell ref="T39:U39"/>
    <mergeCell ref="A37:B39"/>
    <mergeCell ref="C37:J39"/>
    <mergeCell ref="K37:N39"/>
    <mergeCell ref="O37:P37"/>
    <mergeCell ref="T37:U37"/>
    <mergeCell ref="W37:Y39"/>
    <mergeCell ref="Z40:AF42"/>
    <mergeCell ref="AG40:AK42"/>
    <mergeCell ref="AL40:AM42"/>
    <mergeCell ref="O41:P41"/>
    <mergeCell ref="T41:U41"/>
    <mergeCell ref="O42:P42"/>
    <mergeCell ref="T42:U42"/>
    <mergeCell ref="A40:B42"/>
    <mergeCell ref="C40:J42"/>
    <mergeCell ref="K40:N42"/>
    <mergeCell ref="O40:P40"/>
    <mergeCell ref="T40:U40"/>
    <mergeCell ref="W40:Y42"/>
    <mergeCell ref="A44:AM44"/>
    <mergeCell ref="A46:A49"/>
    <mergeCell ref="B46:D49"/>
    <mergeCell ref="F46:J49"/>
    <mergeCell ref="K46:O49"/>
    <mergeCell ref="P46:T49"/>
    <mergeCell ref="U46:Y49"/>
    <mergeCell ref="Z46:AD49"/>
    <mergeCell ref="AE46:AG49"/>
    <mergeCell ref="AH46:AJ49"/>
    <mergeCell ref="AK46:AL49"/>
    <mergeCell ref="AM46:AM49"/>
    <mergeCell ref="AO48:AO49"/>
    <mergeCell ref="AP48:AP49"/>
    <mergeCell ref="A50:A79"/>
    <mergeCell ref="B50:D55"/>
    <mergeCell ref="E50:E55"/>
    <mergeCell ref="AE50:AE55"/>
    <mergeCell ref="AF50:AF55"/>
    <mergeCell ref="AG50:AG55"/>
    <mergeCell ref="AV50:AV55"/>
    <mergeCell ref="B62:D67"/>
    <mergeCell ref="E62:E67"/>
    <mergeCell ref="AE62:AE67"/>
    <mergeCell ref="AF62:AF67"/>
    <mergeCell ref="AG62:AG67"/>
    <mergeCell ref="AH62:AJ65"/>
    <mergeCell ref="B56:D61"/>
    <mergeCell ref="E56:E61"/>
    <mergeCell ref="AE56:AE61"/>
    <mergeCell ref="AF56:AF61"/>
    <mergeCell ref="AG56:AG61"/>
    <mergeCell ref="B74:D79"/>
    <mergeCell ref="E74:E79"/>
    <mergeCell ref="AE74:AE79"/>
    <mergeCell ref="AF74:AF79"/>
    <mergeCell ref="AW50:AW55"/>
    <mergeCell ref="AX50:AX55"/>
    <mergeCell ref="AY50:AY55"/>
    <mergeCell ref="AZ50:AZ55"/>
    <mergeCell ref="AH54:AH55"/>
    <mergeCell ref="AI54:AI55"/>
    <mergeCell ref="AJ54:AJ55"/>
    <mergeCell ref="AH50:AJ53"/>
    <mergeCell ref="AK50:AK55"/>
    <mergeCell ref="AL50:AL55"/>
    <mergeCell ref="AM50:AM55"/>
    <mergeCell ref="AT50:AT55"/>
    <mergeCell ref="AU50:AU55"/>
    <mergeCell ref="AZ56:AZ61"/>
    <mergeCell ref="AH60:AH61"/>
    <mergeCell ref="AI60:AI61"/>
    <mergeCell ref="AJ60:AJ61"/>
    <mergeCell ref="AK56:AK61"/>
    <mergeCell ref="AL56:AL61"/>
    <mergeCell ref="AM56:AM61"/>
    <mergeCell ref="AT56:AT61"/>
    <mergeCell ref="AU56:AU61"/>
    <mergeCell ref="AV56:AV61"/>
    <mergeCell ref="AH56:AJ59"/>
    <mergeCell ref="AW56:AW61"/>
    <mergeCell ref="AX56:AX61"/>
    <mergeCell ref="AY56:AY61"/>
    <mergeCell ref="AW62:AW67"/>
    <mergeCell ref="AX62:AX67"/>
    <mergeCell ref="AY62:AY67"/>
    <mergeCell ref="AZ62:AZ67"/>
    <mergeCell ref="AH66:AH67"/>
    <mergeCell ref="AI66:AI67"/>
    <mergeCell ref="AJ66:AJ67"/>
    <mergeCell ref="AK62:AK67"/>
    <mergeCell ref="AL62:AL67"/>
    <mergeCell ref="AM62:AM67"/>
    <mergeCell ref="AT62:AT67"/>
    <mergeCell ref="AU62:AU67"/>
    <mergeCell ref="AV62:AV67"/>
    <mergeCell ref="AZ68:AZ73"/>
    <mergeCell ref="AH72:AH73"/>
    <mergeCell ref="AI72:AI73"/>
    <mergeCell ref="AJ72:AJ73"/>
    <mergeCell ref="AK68:AK73"/>
    <mergeCell ref="AL68:AL73"/>
    <mergeCell ref="AM68:AM73"/>
    <mergeCell ref="AT68:AT73"/>
    <mergeCell ref="AU68:AU73"/>
    <mergeCell ref="AV68:AV73"/>
    <mergeCell ref="AH68:AJ71"/>
    <mergeCell ref="AG74:AG79"/>
    <mergeCell ref="AH74:AJ77"/>
    <mergeCell ref="AW68:AW73"/>
    <mergeCell ref="AX68:AX73"/>
    <mergeCell ref="AY68:AY73"/>
    <mergeCell ref="B68:D73"/>
    <mergeCell ref="E68:E73"/>
    <mergeCell ref="AE68:AE73"/>
    <mergeCell ref="AF68:AF73"/>
    <mergeCell ref="AG68:AG73"/>
    <mergeCell ref="AH78:AH79"/>
    <mergeCell ref="AI78:AI79"/>
    <mergeCell ref="AJ78:AJ79"/>
    <mergeCell ref="AK74:AK79"/>
    <mergeCell ref="AL74:AL79"/>
    <mergeCell ref="AM74:AM79"/>
    <mergeCell ref="AT74:AT79"/>
    <mergeCell ref="AU74:AU79"/>
    <mergeCell ref="AV74:AV79"/>
    <mergeCell ref="AZ80:AZ85"/>
    <mergeCell ref="AT80:AT85"/>
    <mergeCell ref="AU80:AU85"/>
    <mergeCell ref="AV80:AV85"/>
    <mergeCell ref="AW80:AW85"/>
    <mergeCell ref="AX80:AX85"/>
    <mergeCell ref="AY80:AY85"/>
    <mergeCell ref="AW74:AW79"/>
    <mergeCell ref="AX74:AX79"/>
    <mergeCell ref="AY74:AY79"/>
    <mergeCell ref="AZ74:AZ79"/>
  </mergeCells>
  <phoneticPr fontId="2"/>
  <conditionalFormatting sqref="AO50 AO56 AO62 AO68 AO74">
    <cfRule type="cellIs" dxfId="34" priority="7" stopIfTrue="1" operator="notEqual">
      <formula>3</formula>
    </cfRule>
  </conditionalFormatting>
  <conditionalFormatting sqref="AP50 AP56 AP62 AP68 AP74">
    <cfRule type="cellIs" dxfId="33" priority="6" stopIfTrue="1" operator="notEqual">
      <formula>0</formula>
    </cfRule>
  </conditionalFormatting>
  <conditionalFormatting sqref="T88:U88 T112:U112 F88:R88 F112:R112">
    <cfRule type="cellIs" dxfId="32" priority="5" stopIfTrue="1" operator="greaterThan">
      <formula>0</formula>
    </cfRule>
  </conditionalFormatting>
  <conditionalFormatting sqref="F65:F67 O65:O67 O77:P79 O71:P73 T71:T73 Y77:Y79 F77:F79 F59:F61 J59:J61 T77:U79 F71:F73 J65:K67 J77:K79 J71:K73">
    <cfRule type="cellIs" dxfId="31" priority="4" stopIfTrue="1" operator="equal">
      <formula>0</formula>
    </cfRule>
  </conditionalFormatting>
  <conditionalFormatting sqref="F65:F67 O65:O67 O77:P79 O71:P73 T71:T73 Y77:Y79 F77:F79 F59:F61 J59:J61 T77:U79 F71:F73 J65:K67 J77:K79 J71:K73">
    <cfRule type="cellIs" dxfId="30" priority="3" stopIfTrue="1" operator="equal">
      <formula>0</formula>
    </cfRule>
  </conditionalFormatting>
  <conditionalFormatting sqref="F65:F67 O65:O67 O77:P79 O71:P73 T71:T73 Y77:Y79 F77:F79 F59:F61 J59:J61 T77:U79 F71:F73 J65:K67 J77:K79 J71:K73">
    <cfRule type="cellIs" dxfId="29" priority="2" stopIfTrue="1" operator="equal">
      <formula>0</formula>
    </cfRule>
  </conditionalFormatting>
  <conditionalFormatting sqref="F65:F67 O65:O67 O77:P79 O71:P73 T71:T73 Y77:Y79 F77:F79 F59:F61 J59:J61 T77:U79 F71:F73 J65:K67 J77:K79 J71:K73">
    <cfRule type="cellIs" dxfId="28" priority="1" stopIfTrue="1" operator="equal">
      <formula>0</formula>
    </cfRule>
  </conditionalFormatting>
  <pageMargins left="0.66" right="0.13" top="0.54" bottom="0.39" header="0.51200000000000001" footer="0.34"/>
  <pageSetup paperSize="9" scale="76" orientation="portrait" horizontalDpi="4294967293" r:id="rId1"/>
  <headerFooter alignWithMargins="0"/>
  <rowBreaks count="2" manualBreakCount="2">
    <brk id="42" max="38" man="1"/>
    <brk id="79" max="38" man="1"/>
  </rowBreaks>
  <colBreaks count="2" manualBreakCount="2">
    <brk id="39" max="112" man="1"/>
    <brk id="52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00B050"/>
  </sheetPr>
  <dimension ref="A1:IV151"/>
  <sheetViews>
    <sheetView showGridLines="0" view="pageBreakPreview" topLeftCell="A43" zoomScale="70" zoomScaleNormal="80" zoomScaleSheetLayoutView="70" workbookViewId="0">
      <selection activeCell="V55" sqref="V55"/>
    </sheetView>
  </sheetViews>
  <sheetFormatPr defaultRowHeight="13.5"/>
  <cols>
    <col min="1" max="2" width="3.75" style="405" customWidth="1"/>
    <col min="3" max="4" width="3.75" style="309" customWidth="1"/>
    <col min="5" max="5" width="3.625" style="309" customWidth="1"/>
    <col min="6" max="6" width="3.75" style="309" hidden="1" customWidth="1"/>
    <col min="7" max="7" width="3.5" style="309" customWidth="1"/>
    <col min="8" max="8" width="3.75" style="309" hidden="1" customWidth="1"/>
    <col min="9" max="10" width="3.75" style="309" customWidth="1"/>
    <col min="11" max="11" width="3.75" style="309" hidden="1" customWidth="1"/>
    <col min="12" max="12" width="3.625" style="309" customWidth="1"/>
    <col min="13" max="13" width="3.75" style="309" hidden="1" customWidth="1"/>
    <col min="14" max="15" width="3.75" style="309" customWidth="1"/>
    <col min="16" max="16" width="3.75" style="309" hidden="1" customWidth="1"/>
    <col min="17" max="17" width="3.875" style="309" customWidth="1"/>
    <col min="18" max="18" width="3.75" style="309" hidden="1" customWidth="1"/>
    <col min="19" max="19" width="3.75" style="309" customWidth="1"/>
    <col min="20" max="20" width="3.875" style="309" customWidth="1"/>
    <col min="21" max="21" width="4.875" style="309" hidden="1" customWidth="1"/>
    <col min="22" max="22" width="3.875" style="309" customWidth="1"/>
    <col min="23" max="23" width="4.5" style="309" hidden="1" customWidth="1"/>
    <col min="24" max="25" width="3.75" style="309" customWidth="1"/>
    <col min="26" max="26" width="3.75" style="309" hidden="1" customWidth="1"/>
    <col min="27" max="27" width="3.75" style="309" customWidth="1"/>
    <col min="28" max="28" width="3.75" style="309" hidden="1" customWidth="1"/>
    <col min="29" max="29" width="3.875" style="309" customWidth="1"/>
    <col min="30" max="30" width="3.75" style="309" customWidth="1"/>
    <col min="31" max="31" width="3.75" style="309" hidden="1" customWidth="1"/>
    <col min="32" max="32" width="3.875" style="309" customWidth="1"/>
    <col min="33" max="33" width="3.75" style="309" hidden="1" customWidth="1"/>
    <col min="34" max="35" width="3.75" style="309" customWidth="1"/>
    <col min="36" max="36" width="3.75" style="309" hidden="1" customWidth="1"/>
    <col min="37" max="37" width="3.75" style="309" customWidth="1"/>
    <col min="38" max="38" width="3.75" style="309" hidden="1" customWidth="1"/>
    <col min="39" max="43" width="3.75" style="309" customWidth="1"/>
    <col min="44" max="45" width="3.875" style="309" customWidth="1"/>
    <col min="46" max="46" width="10.5" style="309" customWidth="1"/>
    <col min="47" max="47" width="8.625" style="309" customWidth="1"/>
    <col min="48" max="48" width="5.125" style="309" hidden="1" customWidth="1"/>
    <col min="49" max="50" width="9" style="405" hidden="1" customWidth="1"/>
    <col min="51" max="51" width="9" style="405"/>
    <col min="52" max="52" width="19" style="411" customWidth="1"/>
    <col min="53" max="53" width="8.875" style="411" customWidth="1"/>
    <col min="54" max="54" width="9" style="411"/>
    <col min="55" max="107" width="9.75" style="411" customWidth="1"/>
    <col min="108" max="115" width="9.75" style="405" customWidth="1"/>
    <col min="116" max="16384" width="9" style="405"/>
  </cols>
  <sheetData>
    <row r="1" spans="1:256" ht="21" customHeight="1">
      <c r="A1" s="677" t="s">
        <v>647</v>
      </c>
      <c r="B1" s="678"/>
      <c r="C1" s="678"/>
      <c r="D1" s="679"/>
      <c r="E1" s="684" t="s">
        <v>347</v>
      </c>
      <c r="F1" s="678"/>
      <c r="G1" s="678"/>
      <c r="H1" s="678"/>
      <c r="I1" s="678"/>
      <c r="J1" s="678"/>
      <c r="K1" s="678"/>
      <c r="L1" s="678"/>
      <c r="M1" s="678"/>
      <c r="N1" s="678"/>
      <c r="O1" s="678"/>
      <c r="P1" s="678"/>
      <c r="Q1" s="678"/>
      <c r="R1" s="678"/>
      <c r="S1" s="678"/>
      <c r="T1" s="678"/>
      <c r="U1" s="678"/>
      <c r="V1" s="678"/>
      <c r="W1" s="678"/>
      <c r="X1" s="678"/>
      <c r="Y1" s="678"/>
      <c r="Z1" s="678"/>
      <c r="AA1" s="685"/>
      <c r="AB1" s="366"/>
      <c r="AC1" s="366"/>
      <c r="AD1" s="366"/>
      <c r="AE1" s="366"/>
      <c r="AF1" s="366"/>
      <c r="AG1" s="366"/>
      <c r="AH1" s="366"/>
      <c r="AI1" s="366"/>
      <c r="AJ1" s="366"/>
      <c r="AK1" s="366"/>
      <c r="AL1" s="366"/>
      <c r="AN1" s="579" t="s">
        <v>337</v>
      </c>
      <c r="AO1" s="579"/>
      <c r="AP1" s="579"/>
      <c r="AQ1" s="579"/>
      <c r="AR1" s="579"/>
      <c r="AS1" s="579"/>
      <c r="AT1" s="579"/>
      <c r="AU1" s="579"/>
      <c r="AV1" s="579"/>
      <c r="AW1" s="182"/>
      <c r="AX1" s="182"/>
      <c r="AY1" s="37" t="s">
        <v>63</v>
      </c>
      <c r="AZ1" s="37" t="s">
        <v>0</v>
      </c>
      <c r="BA1" s="182"/>
      <c r="BB1" s="182"/>
      <c r="BC1" s="182"/>
      <c r="BD1" s="182"/>
      <c r="BE1" s="182"/>
      <c r="BF1" s="182"/>
      <c r="BG1" s="182"/>
      <c r="BH1" s="182"/>
      <c r="BI1" s="182"/>
      <c r="BJ1" s="182"/>
      <c r="BK1" s="182"/>
      <c r="BL1" s="182"/>
      <c r="BM1" s="182"/>
      <c r="BN1" s="182"/>
      <c r="BO1" s="182"/>
      <c r="BP1" s="182"/>
      <c r="BQ1" s="182"/>
      <c r="BR1" s="182"/>
      <c r="BS1" s="182"/>
      <c r="BT1" s="182"/>
      <c r="BU1" s="182"/>
      <c r="BV1" s="182"/>
      <c r="BW1" s="182"/>
      <c r="BX1" s="182"/>
      <c r="BY1" s="182"/>
      <c r="BZ1" s="182"/>
      <c r="CA1" s="182"/>
      <c r="CB1" s="182"/>
      <c r="CC1" s="182"/>
      <c r="CD1" s="182"/>
      <c r="CE1" s="182"/>
      <c r="CF1" s="182"/>
      <c r="CG1" s="182"/>
      <c r="CH1" s="182"/>
      <c r="CI1" s="182"/>
      <c r="CJ1" s="182"/>
      <c r="CK1" s="182"/>
      <c r="CL1" s="182"/>
      <c r="CM1" s="182"/>
      <c r="CN1" s="182"/>
      <c r="CO1" s="182"/>
      <c r="CP1" s="182"/>
      <c r="CQ1" s="182"/>
      <c r="CR1" s="182"/>
      <c r="CS1" s="182"/>
      <c r="CT1" s="182"/>
      <c r="CU1" s="182"/>
      <c r="CV1" s="182"/>
      <c r="CW1" s="182"/>
      <c r="CX1" s="182"/>
      <c r="CY1" s="182"/>
      <c r="CZ1" s="182"/>
      <c r="DA1" s="182"/>
      <c r="DB1" s="182"/>
      <c r="DC1" s="182"/>
      <c r="DD1" s="182"/>
      <c r="DE1" s="182"/>
      <c r="DF1" s="182"/>
      <c r="DG1" s="182"/>
      <c r="DH1" s="182"/>
      <c r="DI1" s="182"/>
      <c r="DJ1" s="182"/>
      <c r="DK1" s="182"/>
      <c r="DL1" s="182"/>
      <c r="DM1" s="182"/>
      <c r="DN1" s="182"/>
      <c r="DO1" s="182"/>
      <c r="DP1" s="182"/>
      <c r="DQ1" s="182"/>
      <c r="DR1" s="182"/>
      <c r="DS1" s="182"/>
      <c r="DT1" s="182"/>
      <c r="DU1" s="182"/>
      <c r="DV1" s="182"/>
      <c r="DW1" s="182"/>
      <c r="DX1" s="182"/>
      <c r="DY1" s="182"/>
      <c r="DZ1" s="182"/>
      <c r="EA1" s="182"/>
      <c r="EB1" s="182"/>
      <c r="EC1" s="182"/>
      <c r="ED1" s="182"/>
      <c r="EE1" s="182"/>
      <c r="EF1" s="182"/>
      <c r="EG1" s="182"/>
      <c r="EH1" s="182"/>
      <c r="EI1" s="182"/>
      <c r="EJ1" s="182"/>
      <c r="EK1" s="182"/>
      <c r="EL1" s="182"/>
      <c r="EM1" s="182"/>
      <c r="EN1" s="182"/>
      <c r="EO1" s="182"/>
      <c r="EP1" s="182"/>
      <c r="EQ1" s="182"/>
      <c r="ER1" s="182"/>
      <c r="ES1" s="182"/>
      <c r="ET1" s="182"/>
      <c r="EU1" s="182"/>
      <c r="EV1" s="182"/>
      <c r="EW1" s="182"/>
      <c r="EX1" s="182"/>
      <c r="EY1" s="182"/>
      <c r="EZ1" s="182"/>
      <c r="FA1" s="182"/>
      <c r="FB1" s="182"/>
      <c r="FC1" s="182"/>
      <c r="FD1" s="182"/>
      <c r="FE1" s="182"/>
      <c r="FF1" s="182"/>
      <c r="FG1" s="182"/>
      <c r="FH1" s="182"/>
      <c r="FI1" s="182"/>
      <c r="FJ1" s="182"/>
      <c r="FK1" s="182"/>
      <c r="FL1" s="182"/>
      <c r="FM1" s="182"/>
      <c r="FN1" s="182"/>
      <c r="FO1" s="182"/>
      <c r="FP1" s="182"/>
      <c r="FQ1" s="182"/>
      <c r="FR1" s="182"/>
      <c r="FS1" s="182"/>
      <c r="FT1" s="182"/>
      <c r="FU1" s="182"/>
      <c r="FV1" s="182"/>
      <c r="FW1" s="182"/>
      <c r="FX1" s="182"/>
      <c r="FY1" s="182"/>
      <c r="FZ1" s="182"/>
      <c r="GA1" s="182"/>
      <c r="GB1" s="182"/>
      <c r="GC1" s="182"/>
      <c r="GD1" s="182"/>
      <c r="GE1" s="182"/>
      <c r="GF1" s="182"/>
      <c r="GG1" s="182"/>
      <c r="GH1" s="182"/>
      <c r="GI1" s="182"/>
      <c r="GJ1" s="182"/>
      <c r="GK1" s="182"/>
      <c r="GL1" s="182"/>
      <c r="GM1" s="182"/>
      <c r="GN1" s="182"/>
      <c r="GO1" s="182"/>
      <c r="GP1" s="182"/>
      <c r="GQ1" s="182"/>
      <c r="GR1" s="182"/>
      <c r="GS1" s="182"/>
      <c r="GT1" s="182"/>
      <c r="GU1" s="182"/>
      <c r="GV1" s="182"/>
      <c r="GW1" s="182"/>
      <c r="GX1" s="182"/>
      <c r="GY1" s="182"/>
      <c r="GZ1" s="182"/>
      <c r="HA1" s="182"/>
      <c r="HB1" s="182"/>
      <c r="HC1" s="182"/>
      <c r="HD1" s="182"/>
      <c r="HE1" s="182"/>
      <c r="HF1" s="182"/>
      <c r="HG1" s="182"/>
      <c r="HH1" s="182"/>
      <c r="HI1" s="182"/>
      <c r="HJ1" s="182"/>
      <c r="HK1" s="182"/>
      <c r="HL1" s="182"/>
      <c r="HM1" s="182"/>
      <c r="HN1" s="182"/>
      <c r="HO1" s="182"/>
      <c r="HP1" s="182"/>
      <c r="HQ1" s="182"/>
      <c r="HR1" s="182"/>
      <c r="HS1" s="182"/>
      <c r="HT1" s="182"/>
      <c r="HU1" s="182"/>
      <c r="HV1" s="182"/>
      <c r="HW1" s="182"/>
      <c r="HX1" s="182"/>
      <c r="HY1" s="182"/>
      <c r="HZ1" s="182"/>
      <c r="IA1" s="182"/>
      <c r="IB1" s="182"/>
      <c r="IC1" s="182"/>
      <c r="ID1" s="182"/>
      <c r="IE1" s="182"/>
      <c r="IF1" s="182"/>
      <c r="IG1" s="182"/>
      <c r="IH1" s="182"/>
      <c r="II1" s="182"/>
      <c r="IJ1" s="182"/>
      <c r="IK1" s="182"/>
      <c r="IL1" s="182"/>
      <c r="IM1" s="182"/>
      <c r="IN1" s="182"/>
      <c r="IO1" s="182"/>
      <c r="IP1" s="182"/>
      <c r="IQ1" s="182"/>
      <c r="IR1" s="182"/>
      <c r="IS1" s="182"/>
      <c r="IT1" s="182"/>
      <c r="IU1" s="182"/>
      <c r="IV1" s="182"/>
    </row>
    <row r="2" spans="1:256" ht="21" customHeight="1">
      <c r="A2" s="680"/>
      <c r="B2" s="681"/>
      <c r="C2" s="682"/>
      <c r="D2" s="683"/>
      <c r="E2" s="686"/>
      <c r="F2" s="682"/>
      <c r="G2" s="682"/>
      <c r="H2" s="682"/>
      <c r="I2" s="682"/>
      <c r="J2" s="682"/>
      <c r="K2" s="682"/>
      <c r="L2" s="682"/>
      <c r="M2" s="682"/>
      <c r="N2" s="682"/>
      <c r="O2" s="682"/>
      <c r="P2" s="682"/>
      <c r="Q2" s="682"/>
      <c r="R2" s="682"/>
      <c r="S2" s="682"/>
      <c r="T2" s="682"/>
      <c r="U2" s="682"/>
      <c r="V2" s="682"/>
      <c r="W2" s="682"/>
      <c r="X2" s="682"/>
      <c r="Y2" s="682"/>
      <c r="Z2" s="682"/>
      <c r="AA2" s="687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66"/>
      <c r="AO2" s="570" t="s">
        <v>512</v>
      </c>
      <c r="AP2" s="570"/>
      <c r="AQ2" s="570"/>
      <c r="AR2" s="570"/>
      <c r="AS2" s="570"/>
      <c r="AT2" s="570"/>
      <c r="AU2" s="570"/>
      <c r="AV2" s="570"/>
      <c r="AW2" s="182"/>
      <c r="AX2" s="182"/>
      <c r="AY2" s="38" t="s">
        <v>12</v>
      </c>
      <c r="AZ2" s="136" t="s">
        <v>648</v>
      </c>
      <c r="BA2" s="182"/>
      <c r="BB2" s="182"/>
      <c r="BC2" s="182"/>
      <c r="BD2" s="182"/>
      <c r="BE2" s="182"/>
      <c r="BF2" s="182"/>
      <c r="BG2" s="182"/>
      <c r="BH2" s="182"/>
      <c r="BI2" s="182"/>
      <c r="BJ2" s="182"/>
      <c r="BK2" s="182"/>
      <c r="BL2" s="182"/>
      <c r="BM2" s="182"/>
      <c r="BN2" s="182"/>
      <c r="BO2" s="182"/>
      <c r="BP2" s="182"/>
      <c r="BQ2" s="182"/>
      <c r="BR2" s="182"/>
      <c r="BS2" s="182"/>
      <c r="BT2" s="182"/>
      <c r="BU2" s="182"/>
      <c r="BV2" s="182"/>
      <c r="BW2" s="182"/>
      <c r="BX2" s="182"/>
      <c r="BY2" s="182"/>
      <c r="BZ2" s="182"/>
      <c r="CA2" s="182"/>
      <c r="CB2" s="182"/>
      <c r="CC2" s="182"/>
      <c r="CD2" s="182"/>
      <c r="CE2" s="182"/>
      <c r="CF2" s="182"/>
      <c r="CG2" s="182"/>
      <c r="CH2" s="182"/>
      <c r="CI2" s="182"/>
      <c r="CJ2" s="182"/>
      <c r="CK2" s="182"/>
      <c r="CL2" s="182"/>
      <c r="CM2" s="182"/>
      <c r="CN2" s="182"/>
      <c r="CO2" s="182"/>
      <c r="CP2" s="182"/>
      <c r="CQ2" s="182"/>
      <c r="CR2" s="182"/>
      <c r="CS2" s="182"/>
      <c r="CT2" s="182"/>
      <c r="CU2" s="182"/>
      <c r="CV2" s="182"/>
      <c r="CW2" s="182"/>
      <c r="CX2" s="182"/>
      <c r="CY2" s="182"/>
      <c r="CZ2" s="182"/>
      <c r="DA2" s="182"/>
      <c r="DB2" s="182"/>
      <c r="DC2" s="182"/>
      <c r="DD2" s="182"/>
      <c r="DE2" s="182"/>
      <c r="DF2" s="182"/>
      <c r="DG2" s="182"/>
      <c r="DH2" s="182"/>
      <c r="DI2" s="182"/>
      <c r="DJ2" s="182"/>
      <c r="DK2" s="182"/>
      <c r="DL2" s="182"/>
      <c r="DM2" s="182"/>
      <c r="DN2" s="182"/>
      <c r="DO2" s="182"/>
      <c r="DP2" s="182"/>
      <c r="DQ2" s="182"/>
      <c r="DR2" s="182"/>
      <c r="DS2" s="182"/>
      <c r="DT2" s="182"/>
      <c r="DU2" s="182"/>
      <c r="DV2" s="182"/>
      <c r="DW2" s="182"/>
      <c r="DX2" s="182"/>
      <c r="DY2" s="182"/>
      <c r="DZ2" s="182"/>
      <c r="EA2" s="182"/>
      <c r="EB2" s="182"/>
      <c r="EC2" s="182"/>
      <c r="ED2" s="182"/>
      <c r="EE2" s="182"/>
      <c r="EF2" s="182"/>
      <c r="EG2" s="182"/>
      <c r="EH2" s="182"/>
      <c r="EI2" s="182"/>
      <c r="EJ2" s="182"/>
      <c r="EK2" s="182"/>
      <c r="EL2" s="182"/>
      <c r="EM2" s="182"/>
      <c r="EN2" s="182"/>
      <c r="EO2" s="182"/>
      <c r="EP2" s="182"/>
      <c r="EQ2" s="182"/>
      <c r="ER2" s="182"/>
      <c r="ES2" s="182"/>
      <c r="ET2" s="182"/>
      <c r="EU2" s="182"/>
      <c r="EV2" s="182"/>
      <c r="EW2" s="182"/>
      <c r="EX2" s="182"/>
      <c r="EY2" s="182"/>
      <c r="EZ2" s="182"/>
      <c r="FA2" s="182"/>
      <c r="FB2" s="182"/>
      <c r="FC2" s="182"/>
      <c r="FD2" s="182"/>
      <c r="FE2" s="182"/>
      <c r="FF2" s="182"/>
      <c r="FG2" s="182"/>
      <c r="FH2" s="182"/>
      <c r="FI2" s="182"/>
      <c r="FJ2" s="182"/>
      <c r="FK2" s="182"/>
      <c r="FL2" s="182"/>
      <c r="FM2" s="182"/>
      <c r="FN2" s="182"/>
      <c r="FO2" s="182"/>
      <c r="FP2" s="182"/>
      <c r="FQ2" s="182"/>
      <c r="FR2" s="182"/>
      <c r="FS2" s="182"/>
      <c r="FT2" s="182"/>
      <c r="FU2" s="182"/>
      <c r="FV2" s="182"/>
      <c r="FW2" s="182"/>
      <c r="FX2" s="182"/>
      <c r="FY2" s="182"/>
      <c r="FZ2" s="182"/>
      <c r="GA2" s="182"/>
      <c r="GB2" s="182"/>
      <c r="GC2" s="182"/>
      <c r="GD2" s="182"/>
      <c r="GE2" s="182"/>
      <c r="GF2" s="182"/>
      <c r="GG2" s="182"/>
      <c r="GH2" s="182"/>
      <c r="GI2" s="182"/>
      <c r="GJ2" s="182"/>
      <c r="GK2" s="182"/>
      <c r="GL2" s="182"/>
      <c r="GM2" s="182"/>
      <c r="GN2" s="182"/>
      <c r="GO2" s="182"/>
      <c r="GP2" s="182"/>
      <c r="GQ2" s="182"/>
      <c r="GR2" s="182"/>
      <c r="GS2" s="182"/>
      <c r="GT2" s="182"/>
      <c r="GU2" s="182"/>
      <c r="GV2" s="182"/>
      <c r="GW2" s="182"/>
      <c r="GX2" s="182"/>
      <c r="GY2" s="182"/>
      <c r="GZ2" s="182"/>
      <c r="HA2" s="182"/>
      <c r="HB2" s="182"/>
      <c r="HC2" s="182"/>
      <c r="HD2" s="182"/>
      <c r="HE2" s="182"/>
      <c r="HF2" s="182"/>
      <c r="HG2" s="182"/>
      <c r="HH2" s="182"/>
      <c r="HI2" s="182"/>
      <c r="HJ2" s="182"/>
      <c r="HK2" s="182"/>
      <c r="HL2" s="182"/>
      <c r="HM2" s="182"/>
      <c r="HN2" s="182"/>
      <c r="HO2" s="182"/>
      <c r="HP2" s="182"/>
      <c r="HQ2" s="182"/>
      <c r="HR2" s="182"/>
      <c r="HS2" s="182"/>
      <c r="HT2" s="182"/>
      <c r="HU2" s="182"/>
      <c r="HV2" s="182"/>
      <c r="HW2" s="182"/>
      <c r="HX2" s="182"/>
      <c r="HY2" s="182"/>
      <c r="HZ2" s="182"/>
      <c r="IA2" s="182"/>
      <c r="IB2" s="182"/>
      <c r="IC2" s="182"/>
      <c r="ID2" s="182"/>
      <c r="IE2" s="182"/>
      <c r="IF2" s="182"/>
      <c r="IG2" s="182"/>
      <c r="IH2" s="182"/>
      <c r="II2" s="182"/>
      <c r="IJ2" s="182"/>
      <c r="IK2" s="182"/>
      <c r="IL2" s="182"/>
      <c r="IM2" s="182"/>
      <c r="IN2" s="182"/>
      <c r="IO2" s="182"/>
      <c r="IP2" s="182"/>
      <c r="IQ2" s="182"/>
      <c r="IR2" s="182"/>
      <c r="IS2" s="182"/>
      <c r="IT2" s="182"/>
      <c r="IU2" s="182"/>
      <c r="IV2" s="182"/>
    </row>
    <row r="3" spans="1:256" ht="21" customHeight="1">
      <c r="A3" s="571" t="s">
        <v>240</v>
      </c>
      <c r="B3" s="572"/>
      <c r="C3" s="571" t="s">
        <v>649</v>
      </c>
      <c r="D3" s="573"/>
      <c r="E3" s="573"/>
      <c r="F3" s="573"/>
      <c r="G3" s="573"/>
      <c r="H3" s="573"/>
      <c r="I3" s="573"/>
      <c r="J3" s="573"/>
      <c r="K3" s="573"/>
      <c r="L3" s="572"/>
      <c r="M3" s="354"/>
      <c r="N3" s="323"/>
      <c r="O3" s="324"/>
      <c r="P3" s="325"/>
      <c r="Q3" s="325"/>
      <c r="R3" s="325"/>
      <c r="S3" s="325"/>
      <c r="T3" s="325"/>
      <c r="U3" s="325"/>
      <c r="V3" s="325"/>
      <c r="W3" s="325"/>
      <c r="X3" s="325"/>
      <c r="Y3" s="325"/>
      <c r="Z3" s="325"/>
      <c r="AA3" s="324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26"/>
      <c r="AN3" s="326"/>
      <c r="AO3" s="578" t="s">
        <v>650</v>
      </c>
      <c r="AP3" s="578"/>
      <c r="AQ3" s="578"/>
      <c r="AR3" s="578"/>
      <c r="AS3" s="578"/>
      <c r="AT3" s="578"/>
      <c r="AU3" s="578"/>
      <c r="AV3" s="578"/>
      <c r="AW3" s="182"/>
      <c r="AX3" s="182"/>
      <c r="AY3" s="38" t="s">
        <v>14</v>
      </c>
      <c r="AZ3" s="39" t="s">
        <v>651</v>
      </c>
      <c r="BA3" s="182"/>
      <c r="BB3" s="182"/>
      <c r="BC3" s="182"/>
      <c r="BD3" s="182"/>
      <c r="BE3" s="182"/>
      <c r="BF3" s="182"/>
      <c r="BG3" s="182"/>
      <c r="BH3" s="182"/>
      <c r="BI3" s="182"/>
      <c r="BJ3" s="182"/>
      <c r="BK3" s="182"/>
      <c r="BL3" s="182"/>
      <c r="BM3" s="182"/>
      <c r="BN3" s="182"/>
      <c r="BO3" s="182"/>
      <c r="BP3" s="182"/>
      <c r="BQ3" s="182"/>
      <c r="BR3" s="182"/>
      <c r="BS3" s="182"/>
      <c r="BT3" s="182"/>
      <c r="BU3" s="182"/>
      <c r="BV3" s="182"/>
      <c r="BW3" s="182"/>
      <c r="BX3" s="182"/>
      <c r="BY3" s="182"/>
      <c r="BZ3" s="182"/>
      <c r="CA3" s="182"/>
      <c r="CB3" s="182"/>
      <c r="CC3" s="182"/>
      <c r="CD3" s="182"/>
      <c r="CE3" s="182"/>
      <c r="CF3" s="182"/>
      <c r="CG3" s="182"/>
      <c r="CH3" s="182"/>
      <c r="CI3" s="182"/>
      <c r="CJ3" s="182"/>
      <c r="CK3" s="182"/>
      <c r="CL3" s="182"/>
      <c r="CM3" s="182"/>
      <c r="CN3" s="182"/>
      <c r="CO3" s="182"/>
      <c r="CP3" s="182"/>
      <c r="CQ3" s="182"/>
      <c r="CR3" s="182"/>
      <c r="CS3" s="182"/>
      <c r="CT3" s="182"/>
      <c r="CU3" s="182"/>
      <c r="CV3" s="182"/>
      <c r="CW3" s="182"/>
      <c r="CX3" s="182"/>
      <c r="CY3" s="182"/>
      <c r="CZ3" s="182"/>
      <c r="DA3" s="182"/>
      <c r="DB3" s="182"/>
      <c r="DC3" s="182"/>
      <c r="DD3" s="182"/>
      <c r="DE3" s="182"/>
      <c r="DF3" s="182"/>
      <c r="DG3" s="182"/>
      <c r="DH3" s="182"/>
      <c r="DI3" s="182"/>
      <c r="DJ3" s="182"/>
      <c r="DK3" s="182"/>
      <c r="DL3" s="182"/>
      <c r="DM3" s="182"/>
      <c r="DN3" s="182"/>
      <c r="DO3" s="182"/>
      <c r="DP3" s="182"/>
      <c r="DQ3" s="182"/>
      <c r="DR3" s="182"/>
      <c r="DS3" s="182"/>
      <c r="DT3" s="182"/>
      <c r="DU3" s="182"/>
      <c r="DV3" s="182"/>
      <c r="DW3" s="182"/>
      <c r="DX3" s="182"/>
      <c r="DY3" s="182"/>
      <c r="DZ3" s="182"/>
      <c r="EA3" s="182"/>
      <c r="EB3" s="182"/>
      <c r="EC3" s="182"/>
      <c r="ED3" s="182"/>
      <c r="EE3" s="182"/>
      <c r="EF3" s="182"/>
      <c r="EG3" s="182"/>
      <c r="EH3" s="182"/>
      <c r="EI3" s="182"/>
      <c r="EJ3" s="182"/>
      <c r="EK3" s="182"/>
      <c r="EL3" s="182"/>
      <c r="EM3" s="182"/>
      <c r="EN3" s="182"/>
      <c r="EO3" s="182"/>
      <c r="EP3" s="182"/>
      <c r="EQ3" s="182"/>
      <c r="ER3" s="182"/>
      <c r="ES3" s="182"/>
      <c r="ET3" s="182"/>
      <c r="EU3" s="182"/>
      <c r="EV3" s="182"/>
      <c r="EW3" s="182"/>
      <c r="EX3" s="182"/>
      <c r="EY3" s="182"/>
      <c r="EZ3" s="182"/>
      <c r="FA3" s="182"/>
      <c r="FB3" s="182"/>
      <c r="FC3" s="182"/>
      <c r="FD3" s="182"/>
      <c r="FE3" s="182"/>
      <c r="FF3" s="182"/>
      <c r="FG3" s="182"/>
      <c r="FH3" s="182"/>
      <c r="FI3" s="182"/>
      <c r="FJ3" s="182"/>
      <c r="FK3" s="182"/>
      <c r="FL3" s="182"/>
      <c r="FM3" s="182"/>
      <c r="FN3" s="182"/>
      <c r="FO3" s="182"/>
      <c r="FP3" s="182"/>
      <c r="FQ3" s="182"/>
      <c r="FR3" s="182"/>
      <c r="FS3" s="182"/>
      <c r="FT3" s="182"/>
      <c r="FU3" s="182"/>
      <c r="FV3" s="182"/>
      <c r="FW3" s="182"/>
      <c r="FX3" s="182"/>
      <c r="FY3" s="182"/>
      <c r="FZ3" s="182"/>
      <c r="GA3" s="182"/>
      <c r="GB3" s="182"/>
      <c r="GC3" s="182"/>
      <c r="GD3" s="182"/>
      <c r="GE3" s="182"/>
      <c r="GF3" s="182"/>
      <c r="GG3" s="182"/>
      <c r="GH3" s="182"/>
      <c r="GI3" s="182"/>
      <c r="GJ3" s="182"/>
      <c r="GK3" s="182"/>
      <c r="GL3" s="182"/>
      <c r="GM3" s="182"/>
      <c r="GN3" s="182"/>
      <c r="GO3" s="182"/>
      <c r="GP3" s="182"/>
      <c r="GQ3" s="182"/>
      <c r="GR3" s="182"/>
      <c r="GS3" s="182"/>
      <c r="GT3" s="182"/>
      <c r="GU3" s="182"/>
      <c r="GV3" s="182"/>
      <c r="GW3" s="182"/>
      <c r="GX3" s="182"/>
      <c r="GY3" s="182"/>
      <c r="GZ3" s="182"/>
      <c r="HA3" s="182"/>
      <c r="HB3" s="182"/>
      <c r="HC3" s="182"/>
      <c r="HD3" s="182"/>
      <c r="HE3" s="182"/>
      <c r="HF3" s="182"/>
      <c r="HG3" s="182"/>
      <c r="HH3" s="182"/>
      <c r="HI3" s="182"/>
      <c r="HJ3" s="182"/>
      <c r="HK3" s="182"/>
      <c r="HL3" s="182"/>
      <c r="HM3" s="182"/>
      <c r="HN3" s="182"/>
      <c r="HO3" s="182"/>
      <c r="HP3" s="182"/>
      <c r="HQ3" s="182"/>
      <c r="HR3" s="182"/>
      <c r="HS3" s="182"/>
      <c r="HT3" s="182"/>
      <c r="HU3" s="182"/>
      <c r="HV3" s="182"/>
      <c r="HW3" s="182"/>
      <c r="HX3" s="182"/>
      <c r="HY3" s="182"/>
      <c r="HZ3" s="182"/>
      <c r="IA3" s="182"/>
      <c r="IB3" s="182"/>
      <c r="IC3" s="182"/>
      <c r="ID3" s="182"/>
      <c r="IE3" s="182"/>
      <c r="IF3" s="182"/>
      <c r="IG3" s="182"/>
      <c r="IH3" s="182"/>
      <c r="II3" s="182"/>
      <c r="IJ3" s="182"/>
      <c r="IK3" s="182"/>
      <c r="IL3" s="182"/>
      <c r="IM3" s="182"/>
      <c r="IN3" s="182"/>
      <c r="IO3" s="182"/>
      <c r="IP3" s="182"/>
      <c r="IQ3" s="182"/>
      <c r="IR3" s="182"/>
      <c r="IS3" s="182"/>
      <c r="IT3" s="182"/>
      <c r="IU3" s="182"/>
      <c r="IV3" s="182"/>
    </row>
    <row r="4" spans="1:256" ht="21" customHeight="1">
      <c r="A4" s="556" t="s">
        <v>652</v>
      </c>
      <c r="B4" s="558"/>
      <c r="C4" s="556" t="s">
        <v>0</v>
      </c>
      <c r="D4" s="557"/>
      <c r="E4" s="557"/>
      <c r="F4" s="557"/>
      <c r="G4" s="557"/>
      <c r="H4" s="557"/>
      <c r="I4" s="557"/>
      <c r="J4" s="557"/>
      <c r="K4" s="557"/>
      <c r="L4" s="557"/>
      <c r="M4" s="558"/>
      <c r="N4" s="511" t="s">
        <v>242</v>
      </c>
      <c r="O4" s="511"/>
      <c r="P4" s="511"/>
      <c r="Q4" s="511" t="s">
        <v>0</v>
      </c>
      <c r="R4" s="511"/>
      <c r="S4" s="511"/>
      <c r="T4" s="511"/>
      <c r="U4" s="511"/>
      <c r="V4" s="511"/>
      <c r="W4" s="511"/>
      <c r="X4" s="511"/>
      <c r="Y4" s="511"/>
      <c r="Z4" s="511"/>
      <c r="AA4" s="511"/>
      <c r="AB4" s="311"/>
      <c r="AC4" s="311"/>
      <c r="AD4" s="311"/>
      <c r="AE4" s="311"/>
      <c r="AF4" s="311"/>
      <c r="AG4" s="311"/>
      <c r="AH4" s="311"/>
      <c r="AI4" s="311"/>
      <c r="AJ4" s="311"/>
      <c r="AK4" s="311"/>
      <c r="AL4" s="311"/>
      <c r="AM4" s="311"/>
      <c r="AN4" s="354"/>
      <c r="AO4" s="354"/>
      <c r="AP4" s="354"/>
      <c r="AQ4" s="354"/>
      <c r="AR4" s="311"/>
      <c r="AS4" s="163"/>
      <c r="AT4" s="163"/>
      <c r="AU4" s="163"/>
      <c r="AV4" s="163"/>
      <c r="AW4" s="182"/>
      <c r="AX4" s="182"/>
      <c r="AY4" s="38" t="s">
        <v>16</v>
      </c>
      <c r="AZ4" s="136" t="s">
        <v>653</v>
      </c>
      <c r="BA4" s="182"/>
      <c r="BB4" s="182"/>
      <c r="BC4" s="182"/>
      <c r="BD4" s="182"/>
      <c r="BE4" s="182"/>
      <c r="BF4" s="182"/>
      <c r="BG4" s="182"/>
      <c r="BH4" s="182"/>
      <c r="BI4" s="182"/>
      <c r="BJ4" s="182"/>
      <c r="BK4" s="182"/>
      <c r="BL4" s="182"/>
      <c r="BM4" s="182"/>
      <c r="BN4" s="182"/>
      <c r="BO4" s="182"/>
      <c r="BP4" s="182"/>
      <c r="BQ4" s="182"/>
      <c r="BR4" s="182"/>
      <c r="BS4" s="182"/>
      <c r="BT4" s="182"/>
      <c r="BU4" s="182"/>
      <c r="BV4" s="182"/>
      <c r="BW4" s="182"/>
      <c r="BX4" s="182"/>
      <c r="BY4" s="182"/>
      <c r="BZ4" s="182"/>
      <c r="CA4" s="182"/>
      <c r="CB4" s="182"/>
      <c r="CC4" s="182"/>
      <c r="CD4" s="182"/>
      <c r="CE4" s="182"/>
      <c r="CF4" s="182"/>
      <c r="CG4" s="182"/>
      <c r="CH4" s="182"/>
      <c r="CI4" s="182"/>
      <c r="CJ4" s="182"/>
      <c r="CK4" s="182"/>
      <c r="CL4" s="182"/>
      <c r="CM4" s="182"/>
      <c r="CN4" s="182"/>
      <c r="CO4" s="182"/>
      <c r="CP4" s="182"/>
      <c r="CQ4" s="182"/>
      <c r="CR4" s="182"/>
      <c r="CS4" s="182"/>
      <c r="CT4" s="182"/>
      <c r="CU4" s="182"/>
      <c r="CV4" s="182"/>
      <c r="CW4" s="182"/>
      <c r="CX4" s="182"/>
      <c r="CY4" s="182"/>
      <c r="CZ4" s="182"/>
      <c r="DA4" s="182"/>
      <c r="DB4" s="182"/>
      <c r="DC4" s="182"/>
      <c r="DD4" s="182"/>
      <c r="DE4" s="182"/>
      <c r="DF4" s="182"/>
      <c r="DG4" s="182"/>
      <c r="DH4" s="182"/>
      <c r="DI4" s="182"/>
      <c r="DJ4" s="182"/>
      <c r="DK4" s="182"/>
      <c r="DL4" s="182"/>
      <c r="DM4" s="182"/>
      <c r="DN4" s="182"/>
      <c r="DO4" s="182"/>
      <c r="DP4" s="182"/>
      <c r="DQ4" s="182"/>
      <c r="DR4" s="182"/>
      <c r="DS4" s="182"/>
      <c r="DT4" s="182"/>
      <c r="DU4" s="182"/>
      <c r="DV4" s="182"/>
      <c r="DW4" s="182"/>
      <c r="DX4" s="182"/>
      <c r="DY4" s="182"/>
      <c r="DZ4" s="182"/>
      <c r="EA4" s="182"/>
      <c r="EB4" s="182"/>
      <c r="EC4" s="182"/>
      <c r="ED4" s="182"/>
      <c r="EE4" s="182"/>
      <c r="EF4" s="182"/>
      <c r="EG4" s="182"/>
      <c r="EH4" s="182"/>
      <c r="EI4" s="182"/>
      <c r="EJ4" s="182"/>
      <c r="EK4" s="182"/>
      <c r="EL4" s="182"/>
      <c r="EM4" s="182"/>
      <c r="EN4" s="182"/>
      <c r="EO4" s="182"/>
      <c r="EP4" s="182"/>
      <c r="EQ4" s="182"/>
      <c r="ER4" s="182"/>
      <c r="ES4" s="182"/>
      <c r="ET4" s="182"/>
      <c r="EU4" s="182"/>
      <c r="EV4" s="182"/>
      <c r="EW4" s="182"/>
      <c r="EX4" s="182"/>
      <c r="EY4" s="182"/>
      <c r="EZ4" s="182"/>
      <c r="FA4" s="182"/>
      <c r="FB4" s="182"/>
      <c r="FC4" s="182"/>
      <c r="FD4" s="182"/>
      <c r="FE4" s="182"/>
      <c r="FF4" s="182"/>
      <c r="FG4" s="182"/>
      <c r="FH4" s="182"/>
      <c r="FI4" s="182"/>
      <c r="FJ4" s="182"/>
      <c r="FK4" s="182"/>
      <c r="FL4" s="182"/>
      <c r="FM4" s="182"/>
      <c r="FN4" s="182"/>
      <c r="FO4" s="182"/>
      <c r="FP4" s="182"/>
      <c r="FQ4" s="182"/>
      <c r="FR4" s="182"/>
      <c r="FS4" s="182"/>
      <c r="FT4" s="182"/>
      <c r="FU4" s="182"/>
      <c r="FV4" s="182"/>
      <c r="FW4" s="182"/>
      <c r="FX4" s="182"/>
      <c r="FY4" s="182"/>
      <c r="FZ4" s="182"/>
      <c r="GA4" s="182"/>
      <c r="GB4" s="182"/>
      <c r="GC4" s="182"/>
      <c r="GD4" s="182"/>
      <c r="GE4" s="182"/>
      <c r="GF4" s="182"/>
      <c r="GG4" s="182"/>
      <c r="GH4" s="182"/>
      <c r="GI4" s="182"/>
      <c r="GJ4" s="182"/>
      <c r="GK4" s="182"/>
      <c r="GL4" s="182"/>
      <c r="GM4" s="182"/>
      <c r="GN4" s="182"/>
      <c r="GO4" s="182"/>
      <c r="GP4" s="182"/>
      <c r="GQ4" s="182"/>
      <c r="GR4" s="182"/>
      <c r="GS4" s="182"/>
      <c r="GT4" s="182"/>
      <c r="GU4" s="182"/>
      <c r="GV4" s="182"/>
      <c r="GW4" s="182"/>
      <c r="GX4" s="182"/>
      <c r="GY4" s="182"/>
      <c r="GZ4" s="182"/>
      <c r="HA4" s="182"/>
      <c r="HB4" s="182"/>
      <c r="HC4" s="182"/>
      <c r="HD4" s="182"/>
      <c r="HE4" s="182"/>
      <c r="HF4" s="182"/>
      <c r="HG4" s="182"/>
      <c r="HH4" s="182"/>
      <c r="HI4" s="182"/>
      <c r="HJ4" s="182"/>
      <c r="HK4" s="182"/>
      <c r="HL4" s="182"/>
      <c r="HM4" s="182"/>
      <c r="HN4" s="182"/>
      <c r="HO4" s="182"/>
      <c r="HP4" s="182"/>
      <c r="HQ4" s="182"/>
      <c r="HR4" s="182"/>
      <c r="HS4" s="182"/>
      <c r="HT4" s="182"/>
      <c r="HU4" s="182"/>
      <c r="HV4" s="182"/>
      <c r="HW4" s="182"/>
      <c r="HX4" s="182"/>
      <c r="HY4" s="182"/>
      <c r="HZ4" s="182"/>
      <c r="IA4" s="182"/>
      <c r="IB4" s="182"/>
      <c r="IC4" s="182"/>
      <c r="ID4" s="182"/>
      <c r="IE4" s="182"/>
      <c r="IF4" s="182"/>
      <c r="IG4" s="182"/>
      <c r="IH4" s="182"/>
      <c r="II4" s="182"/>
      <c r="IJ4" s="182"/>
      <c r="IK4" s="182"/>
      <c r="IL4" s="182"/>
      <c r="IM4" s="182"/>
      <c r="IN4" s="182"/>
      <c r="IO4" s="182"/>
      <c r="IP4" s="182"/>
      <c r="IQ4" s="182"/>
      <c r="IR4" s="182"/>
      <c r="IS4" s="182"/>
      <c r="IT4" s="182"/>
      <c r="IU4" s="182"/>
      <c r="IV4" s="182"/>
    </row>
    <row r="5" spans="1:256" ht="21" customHeight="1">
      <c r="A5" s="556">
        <v>1</v>
      </c>
      <c r="B5" s="558"/>
      <c r="C5" s="559" t="str">
        <f>AZ2</f>
        <v xml:space="preserve"> ＢＬＡＣＫ ＣＡＴＳ</v>
      </c>
      <c r="D5" s="560"/>
      <c r="E5" s="560"/>
      <c r="F5" s="560"/>
      <c r="G5" s="560"/>
      <c r="H5" s="560"/>
      <c r="I5" s="560"/>
      <c r="J5" s="560"/>
      <c r="K5" s="560"/>
      <c r="L5" s="560"/>
      <c r="M5" s="561"/>
      <c r="N5" s="511">
        <v>5</v>
      </c>
      <c r="O5" s="511"/>
      <c r="P5" s="511"/>
      <c r="Q5" s="511" t="str">
        <f>AZ6</f>
        <v xml:space="preserve"> 轟  桜  Ａ</v>
      </c>
      <c r="R5" s="511"/>
      <c r="S5" s="511"/>
      <c r="T5" s="511"/>
      <c r="U5" s="511"/>
      <c r="V5" s="511"/>
      <c r="W5" s="511"/>
      <c r="X5" s="511"/>
      <c r="Y5" s="511"/>
      <c r="Z5" s="511"/>
      <c r="AA5" s="511"/>
      <c r="AB5" s="311"/>
      <c r="AC5" s="311"/>
      <c r="AD5" s="311"/>
      <c r="AE5" s="311"/>
      <c r="AF5" s="311"/>
      <c r="AG5" s="311"/>
      <c r="AH5" s="311"/>
      <c r="AI5" s="311"/>
      <c r="AJ5" s="311"/>
      <c r="AK5" s="311"/>
      <c r="AL5" s="311"/>
      <c r="AM5" s="311"/>
      <c r="AN5" s="354"/>
      <c r="AO5" s="354"/>
      <c r="AP5" s="354"/>
      <c r="AQ5" s="354"/>
      <c r="AR5" s="354"/>
      <c r="AS5" s="163"/>
      <c r="AT5" s="163"/>
      <c r="AU5" s="163"/>
      <c r="AV5" s="163"/>
      <c r="AW5" s="182"/>
      <c r="AX5" s="182"/>
      <c r="AY5" s="38" t="s">
        <v>18</v>
      </c>
      <c r="AZ5" s="136" t="s">
        <v>654</v>
      </c>
      <c r="BA5" s="182"/>
      <c r="BB5" s="182"/>
      <c r="BC5" s="182"/>
      <c r="BD5" s="182"/>
      <c r="BE5" s="182"/>
      <c r="BF5" s="182"/>
      <c r="BG5" s="182"/>
      <c r="BH5" s="182"/>
      <c r="BI5" s="182"/>
      <c r="BJ5" s="182"/>
      <c r="BK5" s="182"/>
      <c r="BL5" s="182"/>
      <c r="BM5" s="182"/>
      <c r="BN5" s="182"/>
      <c r="BO5" s="182"/>
      <c r="BP5" s="182"/>
      <c r="BQ5" s="182"/>
      <c r="BR5" s="182"/>
      <c r="BS5" s="182"/>
      <c r="BT5" s="182"/>
      <c r="BU5" s="182"/>
      <c r="BV5" s="182"/>
      <c r="BW5" s="182"/>
      <c r="BX5" s="182"/>
      <c r="BY5" s="182"/>
      <c r="BZ5" s="182"/>
      <c r="CA5" s="182"/>
      <c r="CB5" s="182"/>
      <c r="CC5" s="182"/>
      <c r="CD5" s="182"/>
      <c r="CE5" s="182"/>
      <c r="CF5" s="182"/>
      <c r="CG5" s="182"/>
      <c r="CH5" s="182"/>
      <c r="CI5" s="182"/>
      <c r="CJ5" s="182"/>
      <c r="CK5" s="182"/>
      <c r="CL5" s="182"/>
      <c r="CM5" s="182"/>
      <c r="CN5" s="182"/>
      <c r="CO5" s="182"/>
      <c r="CP5" s="182"/>
      <c r="CQ5" s="182"/>
      <c r="CR5" s="182"/>
      <c r="CS5" s="182"/>
      <c r="CT5" s="182"/>
      <c r="CU5" s="182"/>
      <c r="CV5" s="182"/>
      <c r="CW5" s="182"/>
      <c r="CX5" s="182"/>
      <c r="CY5" s="182"/>
      <c r="CZ5" s="182"/>
      <c r="DA5" s="182"/>
      <c r="DB5" s="182"/>
      <c r="DC5" s="182"/>
      <c r="DD5" s="182"/>
      <c r="DE5" s="182"/>
      <c r="DF5" s="182"/>
      <c r="DG5" s="182"/>
      <c r="DH5" s="182"/>
      <c r="DI5" s="182"/>
      <c r="DJ5" s="182"/>
      <c r="DK5" s="182"/>
      <c r="DL5" s="182"/>
      <c r="DM5" s="182"/>
      <c r="DN5" s="182"/>
      <c r="DO5" s="182"/>
      <c r="DP5" s="182"/>
      <c r="DQ5" s="182"/>
      <c r="DR5" s="182"/>
      <c r="DS5" s="182"/>
      <c r="DT5" s="182"/>
      <c r="DU5" s="182"/>
      <c r="DV5" s="182"/>
      <c r="DW5" s="182"/>
      <c r="DX5" s="182"/>
      <c r="DY5" s="182"/>
      <c r="DZ5" s="182"/>
      <c r="EA5" s="182"/>
      <c r="EB5" s="182"/>
      <c r="EC5" s="182"/>
      <c r="ED5" s="182"/>
      <c r="EE5" s="182"/>
      <c r="EF5" s="182"/>
      <c r="EG5" s="182"/>
      <c r="EH5" s="182"/>
      <c r="EI5" s="182"/>
      <c r="EJ5" s="182"/>
      <c r="EK5" s="182"/>
      <c r="EL5" s="182"/>
      <c r="EM5" s="182"/>
      <c r="EN5" s="182"/>
      <c r="EO5" s="182"/>
      <c r="EP5" s="182"/>
      <c r="EQ5" s="182"/>
      <c r="ER5" s="182"/>
      <c r="ES5" s="182"/>
      <c r="ET5" s="182"/>
      <c r="EU5" s="182"/>
      <c r="EV5" s="182"/>
      <c r="EW5" s="182"/>
      <c r="EX5" s="182"/>
      <c r="EY5" s="182"/>
      <c r="EZ5" s="182"/>
      <c r="FA5" s="182"/>
      <c r="FB5" s="182"/>
      <c r="FC5" s="182"/>
      <c r="FD5" s="182"/>
      <c r="FE5" s="182"/>
      <c r="FF5" s="182"/>
      <c r="FG5" s="182"/>
      <c r="FH5" s="182"/>
      <c r="FI5" s="182"/>
      <c r="FJ5" s="182"/>
      <c r="FK5" s="182"/>
      <c r="FL5" s="182"/>
      <c r="FM5" s="182"/>
      <c r="FN5" s="182"/>
      <c r="FO5" s="182"/>
      <c r="FP5" s="182"/>
      <c r="FQ5" s="182"/>
      <c r="FR5" s="182"/>
      <c r="FS5" s="182"/>
      <c r="FT5" s="182"/>
      <c r="FU5" s="182"/>
      <c r="FV5" s="182"/>
      <c r="FW5" s="182"/>
      <c r="FX5" s="182"/>
      <c r="FY5" s="182"/>
      <c r="FZ5" s="182"/>
      <c r="GA5" s="182"/>
      <c r="GB5" s="182"/>
      <c r="GC5" s="182"/>
      <c r="GD5" s="182"/>
      <c r="GE5" s="182"/>
      <c r="GF5" s="182"/>
      <c r="GG5" s="182"/>
      <c r="GH5" s="182"/>
      <c r="GI5" s="182"/>
      <c r="GJ5" s="182"/>
      <c r="GK5" s="182"/>
      <c r="GL5" s="182"/>
      <c r="GM5" s="182"/>
      <c r="GN5" s="182"/>
      <c r="GO5" s="182"/>
      <c r="GP5" s="182"/>
      <c r="GQ5" s="182"/>
      <c r="GR5" s="182"/>
      <c r="GS5" s="182"/>
      <c r="GT5" s="182"/>
      <c r="GU5" s="182"/>
      <c r="GV5" s="182"/>
      <c r="GW5" s="182"/>
      <c r="GX5" s="182"/>
      <c r="GY5" s="182"/>
      <c r="GZ5" s="182"/>
      <c r="HA5" s="182"/>
      <c r="HB5" s="182"/>
      <c r="HC5" s="182"/>
      <c r="HD5" s="182"/>
      <c r="HE5" s="182"/>
      <c r="HF5" s="182"/>
      <c r="HG5" s="182"/>
      <c r="HH5" s="182"/>
      <c r="HI5" s="182"/>
      <c r="HJ5" s="182"/>
      <c r="HK5" s="182"/>
      <c r="HL5" s="182"/>
      <c r="HM5" s="182"/>
      <c r="HN5" s="182"/>
      <c r="HO5" s="182"/>
      <c r="HP5" s="182"/>
      <c r="HQ5" s="182"/>
      <c r="HR5" s="182"/>
      <c r="HS5" s="182"/>
      <c r="HT5" s="182"/>
      <c r="HU5" s="182"/>
      <c r="HV5" s="182"/>
      <c r="HW5" s="182"/>
      <c r="HX5" s="182"/>
      <c r="HY5" s="182"/>
      <c r="HZ5" s="182"/>
      <c r="IA5" s="182"/>
      <c r="IB5" s="182"/>
      <c r="IC5" s="182"/>
      <c r="ID5" s="182"/>
      <c r="IE5" s="182"/>
      <c r="IF5" s="182"/>
      <c r="IG5" s="182"/>
      <c r="IH5" s="182"/>
      <c r="II5" s="182"/>
      <c r="IJ5" s="182"/>
      <c r="IK5" s="182"/>
      <c r="IL5" s="182"/>
      <c r="IM5" s="182"/>
      <c r="IN5" s="182"/>
      <c r="IO5" s="182"/>
      <c r="IP5" s="182"/>
      <c r="IQ5" s="182"/>
      <c r="IR5" s="182"/>
      <c r="IS5" s="182"/>
      <c r="IT5" s="182"/>
      <c r="IU5" s="182"/>
      <c r="IV5" s="182"/>
    </row>
    <row r="6" spans="1:256" ht="21" customHeight="1">
      <c r="A6" s="556">
        <v>2</v>
      </c>
      <c r="B6" s="558"/>
      <c r="C6" s="559" t="str">
        <f>AZ3</f>
        <v xml:space="preserve"> ＳＯＲＡ－ Ｂ</v>
      </c>
      <c r="D6" s="560"/>
      <c r="E6" s="560"/>
      <c r="F6" s="560"/>
      <c r="G6" s="560"/>
      <c r="H6" s="560"/>
      <c r="I6" s="560"/>
      <c r="J6" s="560"/>
      <c r="K6" s="560"/>
      <c r="L6" s="560"/>
      <c r="M6" s="561"/>
      <c r="N6" s="511">
        <v>6</v>
      </c>
      <c r="O6" s="511"/>
      <c r="P6" s="511"/>
      <c r="Q6" s="511" t="str">
        <f>AZ7</f>
        <v xml:space="preserve"> ビックコーナー  Ａ</v>
      </c>
      <c r="R6" s="511"/>
      <c r="S6" s="511"/>
      <c r="T6" s="511"/>
      <c r="U6" s="511"/>
      <c r="V6" s="511"/>
      <c r="W6" s="511"/>
      <c r="X6" s="511"/>
      <c r="Y6" s="511"/>
      <c r="Z6" s="511"/>
      <c r="AA6" s="511"/>
      <c r="AB6" s="311"/>
      <c r="AC6" s="311"/>
      <c r="AD6" s="311"/>
      <c r="AE6" s="311"/>
      <c r="AF6" s="311"/>
      <c r="AG6" s="311"/>
      <c r="AH6" s="311"/>
      <c r="AI6" s="311"/>
      <c r="AJ6" s="311"/>
      <c r="AK6" s="311"/>
      <c r="AL6" s="311"/>
      <c r="AM6" s="311"/>
      <c r="AN6" s="354"/>
      <c r="AO6" s="354"/>
      <c r="AP6" s="354"/>
      <c r="AQ6" s="354"/>
      <c r="AR6" s="354"/>
      <c r="AS6" s="163"/>
      <c r="AT6" s="163"/>
      <c r="AU6" s="163"/>
      <c r="AV6" s="163"/>
      <c r="AW6" s="182"/>
      <c r="AX6" s="182"/>
      <c r="AY6" s="38" t="s">
        <v>655</v>
      </c>
      <c r="AZ6" s="136" t="s">
        <v>130</v>
      </c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2"/>
      <c r="CB6" s="182"/>
      <c r="CC6" s="182"/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2"/>
      <c r="CO6" s="182"/>
      <c r="CP6" s="182"/>
      <c r="CQ6" s="182"/>
      <c r="CR6" s="182"/>
      <c r="CS6" s="182"/>
      <c r="CT6" s="182"/>
      <c r="CU6" s="182"/>
      <c r="CV6" s="182"/>
      <c r="CW6" s="182"/>
      <c r="CX6" s="182"/>
      <c r="CY6" s="182"/>
      <c r="CZ6" s="182"/>
      <c r="DA6" s="182"/>
      <c r="DB6" s="182"/>
      <c r="DC6" s="182"/>
      <c r="DD6" s="182"/>
      <c r="DE6" s="182"/>
      <c r="DF6" s="182"/>
      <c r="DG6" s="182"/>
      <c r="DH6" s="182"/>
      <c r="DI6" s="182"/>
      <c r="DJ6" s="182"/>
      <c r="DK6" s="182"/>
      <c r="DL6" s="182"/>
      <c r="DM6" s="182"/>
      <c r="DN6" s="182"/>
      <c r="DO6" s="182"/>
      <c r="DP6" s="182"/>
      <c r="DQ6" s="182"/>
      <c r="DR6" s="182"/>
      <c r="DS6" s="182"/>
      <c r="DT6" s="182"/>
      <c r="DU6" s="182"/>
      <c r="DV6" s="182"/>
      <c r="DW6" s="182"/>
      <c r="DX6" s="182"/>
      <c r="DY6" s="182"/>
      <c r="DZ6" s="182"/>
      <c r="EA6" s="182"/>
      <c r="EB6" s="182"/>
      <c r="EC6" s="182"/>
      <c r="ED6" s="182"/>
      <c r="EE6" s="182"/>
      <c r="EF6" s="182"/>
      <c r="EG6" s="182"/>
      <c r="EH6" s="182"/>
      <c r="EI6" s="182"/>
      <c r="EJ6" s="182"/>
      <c r="EK6" s="182"/>
      <c r="EL6" s="182"/>
      <c r="EM6" s="182"/>
      <c r="EN6" s="182"/>
      <c r="EO6" s="182"/>
      <c r="EP6" s="182"/>
      <c r="EQ6" s="182"/>
      <c r="ER6" s="182"/>
      <c r="ES6" s="182"/>
      <c r="ET6" s="182"/>
      <c r="EU6" s="182"/>
      <c r="EV6" s="182"/>
      <c r="EW6" s="182"/>
      <c r="EX6" s="182"/>
      <c r="EY6" s="182"/>
      <c r="EZ6" s="182"/>
      <c r="FA6" s="182"/>
      <c r="FB6" s="182"/>
      <c r="FC6" s="182"/>
      <c r="FD6" s="182"/>
      <c r="FE6" s="182"/>
      <c r="FF6" s="182"/>
      <c r="FG6" s="182"/>
      <c r="FH6" s="182"/>
      <c r="FI6" s="182"/>
      <c r="FJ6" s="182"/>
      <c r="FK6" s="182"/>
      <c r="FL6" s="182"/>
      <c r="FM6" s="182"/>
      <c r="FN6" s="182"/>
      <c r="FO6" s="182"/>
      <c r="FP6" s="182"/>
      <c r="FQ6" s="182"/>
      <c r="FR6" s="182"/>
      <c r="FS6" s="182"/>
      <c r="FT6" s="182"/>
      <c r="FU6" s="182"/>
      <c r="FV6" s="182"/>
      <c r="FW6" s="182"/>
      <c r="FX6" s="182"/>
      <c r="FY6" s="182"/>
      <c r="FZ6" s="182"/>
      <c r="GA6" s="182"/>
      <c r="GB6" s="182"/>
      <c r="GC6" s="182"/>
      <c r="GD6" s="182"/>
      <c r="GE6" s="182"/>
      <c r="GF6" s="182"/>
      <c r="GG6" s="182"/>
      <c r="GH6" s="182"/>
      <c r="GI6" s="182"/>
      <c r="GJ6" s="182"/>
      <c r="GK6" s="182"/>
      <c r="GL6" s="182"/>
      <c r="GM6" s="182"/>
      <c r="GN6" s="182"/>
      <c r="GO6" s="182"/>
      <c r="GP6" s="182"/>
      <c r="GQ6" s="182"/>
      <c r="GR6" s="182"/>
      <c r="GS6" s="182"/>
      <c r="GT6" s="182"/>
      <c r="GU6" s="182"/>
      <c r="GV6" s="182"/>
      <c r="GW6" s="182"/>
      <c r="GX6" s="182"/>
      <c r="GY6" s="182"/>
      <c r="GZ6" s="182"/>
      <c r="HA6" s="182"/>
      <c r="HB6" s="182"/>
      <c r="HC6" s="182"/>
      <c r="HD6" s="182"/>
      <c r="HE6" s="182"/>
      <c r="HF6" s="182"/>
      <c r="HG6" s="182"/>
      <c r="HH6" s="182"/>
      <c r="HI6" s="182"/>
      <c r="HJ6" s="182"/>
      <c r="HK6" s="182"/>
      <c r="HL6" s="182"/>
      <c r="HM6" s="182"/>
      <c r="HN6" s="182"/>
      <c r="HO6" s="182"/>
      <c r="HP6" s="182"/>
      <c r="HQ6" s="182"/>
      <c r="HR6" s="182"/>
      <c r="HS6" s="182"/>
      <c r="HT6" s="182"/>
      <c r="HU6" s="182"/>
      <c r="HV6" s="182"/>
      <c r="HW6" s="182"/>
      <c r="HX6" s="182"/>
      <c r="HY6" s="182"/>
      <c r="HZ6" s="182"/>
      <c r="IA6" s="182"/>
      <c r="IB6" s="182"/>
      <c r="IC6" s="182"/>
      <c r="ID6" s="182"/>
      <c r="IE6" s="182"/>
      <c r="IF6" s="182"/>
      <c r="IG6" s="182"/>
      <c r="IH6" s="182"/>
      <c r="II6" s="182"/>
      <c r="IJ6" s="182"/>
      <c r="IK6" s="182"/>
      <c r="IL6" s="182"/>
      <c r="IM6" s="182"/>
      <c r="IN6" s="182"/>
      <c r="IO6" s="182"/>
      <c r="IP6" s="182"/>
      <c r="IQ6" s="182"/>
      <c r="IR6" s="182"/>
      <c r="IS6" s="182"/>
      <c r="IT6" s="182"/>
      <c r="IU6" s="182"/>
      <c r="IV6" s="182"/>
    </row>
    <row r="7" spans="1:256" ht="21" customHeight="1">
      <c r="A7" s="556">
        <v>3</v>
      </c>
      <c r="B7" s="558"/>
      <c r="C7" s="559" t="str">
        <f>AZ4</f>
        <v xml:space="preserve"> ましみず</v>
      </c>
      <c r="D7" s="560"/>
      <c r="E7" s="560"/>
      <c r="F7" s="560"/>
      <c r="G7" s="560"/>
      <c r="H7" s="560"/>
      <c r="I7" s="560"/>
      <c r="J7" s="560"/>
      <c r="K7" s="560"/>
      <c r="L7" s="560"/>
      <c r="M7" s="561"/>
      <c r="N7" s="556">
        <v>7</v>
      </c>
      <c r="O7" s="557"/>
      <c r="P7" s="558"/>
      <c r="Q7" s="511" t="str">
        <f>AZ8</f>
        <v xml:space="preserve"> ユナイト  Ｂ</v>
      </c>
      <c r="R7" s="511"/>
      <c r="S7" s="511"/>
      <c r="T7" s="511"/>
      <c r="U7" s="511"/>
      <c r="V7" s="511"/>
      <c r="W7" s="511"/>
      <c r="X7" s="511"/>
      <c r="Y7" s="511"/>
      <c r="Z7" s="511"/>
      <c r="AA7" s="511"/>
      <c r="AB7" s="311"/>
      <c r="AC7" s="311"/>
      <c r="AD7" s="311"/>
      <c r="AE7" s="311"/>
      <c r="AF7" s="311"/>
      <c r="AG7" s="311"/>
      <c r="AH7" s="311"/>
      <c r="AI7" s="311"/>
      <c r="AJ7" s="311"/>
      <c r="AK7" s="311"/>
      <c r="AL7" s="311"/>
      <c r="AM7" s="311"/>
      <c r="AN7" s="354"/>
      <c r="AO7" s="354"/>
      <c r="AP7" s="354"/>
      <c r="AQ7" s="354"/>
      <c r="AR7" s="354"/>
      <c r="AS7" s="163"/>
      <c r="AT7" s="163"/>
      <c r="AU7" s="163"/>
      <c r="AV7" s="163"/>
      <c r="AW7" s="182"/>
      <c r="AX7" s="182"/>
      <c r="AY7" s="38" t="s">
        <v>656</v>
      </c>
      <c r="AZ7" s="39" t="s">
        <v>657</v>
      </c>
      <c r="BA7" s="182"/>
      <c r="BB7" s="182"/>
      <c r="BC7" s="182"/>
      <c r="BD7" s="182"/>
      <c r="BE7" s="182"/>
      <c r="BF7" s="182"/>
      <c r="BG7" s="182"/>
      <c r="BH7" s="182"/>
      <c r="BI7" s="182"/>
      <c r="BJ7" s="182"/>
      <c r="BK7" s="182"/>
      <c r="BL7" s="182"/>
      <c r="BM7" s="182"/>
      <c r="BN7" s="182"/>
      <c r="BO7" s="182"/>
      <c r="BP7" s="182"/>
      <c r="BQ7" s="182"/>
      <c r="BR7" s="182"/>
      <c r="BS7" s="182"/>
      <c r="BT7" s="182"/>
      <c r="BU7" s="182"/>
      <c r="BV7" s="182"/>
      <c r="BW7" s="182"/>
      <c r="BX7" s="182"/>
      <c r="BY7" s="182"/>
      <c r="BZ7" s="182"/>
      <c r="CA7" s="182"/>
      <c r="CB7" s="182"/>
      <c r="CC7" s="182"/>
      <c r="CD7" s="182"/>
      <c r="CE7" s="182"/>
      <c r="CF7" s="182"/>
      <c r="CG7" s="182"/>
      <c r="CH7" s="182"/>
      <c r="CI7" s="182"/>
      <c r="CJ7" s="182"/>
      <c r="CK7" s="182"/>
      <c r="CL7" s="182"/>
      <c r="CM7" s="182"/>
      <c r="CN7" s="182"/>
      <c r="CO7" s="182"/>
      <c r="CP7" s="182"/>
      <c r="CQ7" s="182"/>
      <c r="CR7" s="182"/>
      <c r="CS7" s="182"/>
      <c r="CT7" s="182"/>
      <c r="CU7" s="182"/>
      <c r="CV7" s="182"/>
      <c r="CW7" s="182"/>
      <c r="CX7" s="182"/>
      <c r="CY7" s="182"/>
      <c r="CZ7" s="182"/>
      <c r="DA7" s="182"/>
      <c r="DB7" s="182"/>
      <c r="DC7" s="182"/>
      <c r="DD7" s="182"/>
      <c r="DE7" s="182"/>
      <c r="DF7" s="182"/>
      <c r="DG7" s="182"/>
      <c r="DH7" s="182"/>
      <c r="DI7" s="182"/>
      <c r="DJ7" s="182"/>
      <c r="DK7" s="182"/>
      <c r="DL7" s="182"/>
      <c r="DM7" s="182"/>
      <c r="DN7" s="182"/>
      <c r="DO7" s="182"/>
      <c r="DP7" s="182"/>
      <c r="DQ7" s="182"/>
      <c r="DR7" s="182"/>
      <c r="DS7" s="182"/>
      <c r="DT7" s="182"/>
      <c r="DU7" s="182"/>
      <c r="DV7" s="182"/>
      <c r="DW7" s="182"/>
      <c r="DX7" s="182"/>
      <c r="DY7" s="182"/>
      <c r="DZ7" s="182"/>
      <c r="EA7" s="182"/>
      <c r="EB7" s="182"/>
      <c r="EC7" s="182"/>
      <c r="ED7" s="182"/>
      <c r="EE7" s="182"/>
      <c r="EF7" s="182"/>
      <c r="EG7" s="182"/>
      <c r="EH7" s="182"/>
      <c r="EI7" s="182"/>
      <c r="EJ7" s="182"/>
      <c r="EK7" s="182"/>
      <c r="EL7" s="182"/>
      <c r="EM7" s="182"/>
      <c r="EN7" s="182"/>
      <c r="EO7" s="182"/>
      <c r="EP7" s="182"/>
      <c r="EQ7" s="182"/>
      <c r="ER7" s="182"/>
      <c r="ES7" s="182"/>
      <c r="ET7" s="182"/>
      <c r="EU7" s="182"/>
      <c r="EV7" s="182"/>
      <c r="EW7" s="182"/>
      <c r="EX7" s="182"/>
      <c r="EY7" s="182"/>
      <c r="EZ7" s="182"/>
      <c r="FA7" s="182"/>
      <c r="FB7" s="182"/>
      <c r="FC7" s="182"/>
      <c r="FD7" s="182"/>
      <c r="FE7" s="182"/>
      <c r="FF7" s="182"/>
      <c r="FG7" s="182"/>
      <c r="FH7" s="182"/>
      <c r="FI7" s="182"/>
      <c r="FJ7" s="182"/>
      <c r="FK7" s="182"/>
      <c r="FL7" s="182"/>
      <c r="FM7" s="182"/>
      <c r="FN7" s="182"/>
      <c r="FO7" s="182"/>
      <c r="FP7" s="182"/>
      <c r="FQ7" s="182"/>
      <c r="FR7" s="182"/>
      <c r="FS7" s="182"/>
      <c r="FT7" s="182"/>
      <c r="FU7" s="182"/>
      <c r="FV7" s="182"/>
      <c r="FW7" s="182"/>
      <c r="FX7" s="182"/>
      <c r="FY7" s="182"/>
      <c r="FZ7" s="182"/>
      <c r="GA7" s="182"/>
      <c r="GB7" s="182"/>
      <c r="GC7" s="182"/>
      <c r="GD7" s="182"/>
      <c r="GE7" s="182"/>
      <c r="GF7" s="182"/>
      <c r="GG7" s="182"/>
      <c r="GH7" s="182"/>
      <c r="GI7" s="182"/>
      <c r="GJ7" s="182"/>
      <c r="GK7" s="182"/>
      <c r="GL7" s="182"/>
      <c r="GM7" s="182"/>
      <c r="GN7" s="182"/>
      <c r="GO7" s="182"/>
      <c r="GP7" s="182"/>
      <c r="GQ7" s="182"/>
      <c r="GR7" s="182"/>
      <c r="GS7" s="182"/>
      <c r="GT7" s="182"/>
      <c r="GU7" s="182"/>
      <c r="GV7" s="182"/>
      <c r="GW7" s="182"/>
      <c r="GX7" s="182"/>
      <c r="GY7" s="182"/>
      <c r="GZ7" s="182"/>
      <c r="HA7" s="182"/>
      <c r="HB7" s="182"/>
      <c r="HC7" s="182"/>
      <c r="HD7" s="182"/>
      <c r="HE7" s="182"/>
      <c r="HF7" s="182"/>
      <c r="HG7" s="182"/>
      <c r="HH7" s="182"/>
      <c r="HI7" s="182"/>
      <c r="HJ7" s="182"/>
      <c r="HK7" s="182"/>
      <c r="HL7" s="182"/>
      <c r="HM7" s="182"/>
      <c r="HN7" s="182"/>
      <c r="HO7" s="182"/>
      <c r="HP7" s="182"/>
      <c r="HQ7" s="182"/>
      <c r="HR7" s="182"/>
      <c r="HS7" s="182"/>
      <c r="HT7" s="182"/>
      <c r="HU7" s="182"/>
      <c r="HV7" s="182"/>
      <c r="HW7" s="182"/>
      <c r="HX7" s="182"/>
      <c r="HY7" s="182"/>
      <c r="HZ7" s="182"/>
      <c r="IA7" s="182"/>
      <c r="IB7" s="182"/>
      <c r="IC7" s="182"/>
      <c r="ID7" s="182"/>
      <c r="IE7" s="182"/>
      <c r="IF7" s="182"/>
      <c r="IG7" s="182"/>
      <c r="IH7" s="182"/>
      <c r="II7" s="182"/>
      <c r="IJ7" s="182"/>
      <c r="IK7" s="182"/>
      <c r="IL7" s="182"/>
      <c r="IM7" s="182"/>
      <c r="IN7" s="182"/>
      <c r="IO7" s="182"/>
      <c r="IP7" s="182"/>
      <c r="IQ7" s="182"/>
      <c r="IR7" s="182"/>
      <c r="IS7" s="182"/>
      <c r="IT7" s="182"/>
      <c r="IU7" s="182"/>
      <c r="IV7" s="182"/>
    </row>
    <row r="8" spans="1:256" ht="21" customHeight="1">
      <c r="A8" s="556">
        <v>4</v>
      </c>
      <c r="B8" s="558"/>
      <c r="C8" s="556" t="str">
        <f>AZ5</f>
        <v xml:space="preserve"> ＢＯＡ  ＳＯＲＴＥ</v>
      </c>
      <c r="D8" s="557"/>
      <c r="E8" s="557"/>
      <c r="F8" s="557"/>
      <c r="G8" s="557"/>
      <c r="H8" s="557"/>
      <c r="I8" s="557"/>
      <c r="J8" s="557"/>
      <c r="K8" s="557"/>
      <c r="L8" s="558"/>
      <c r="M8" s="351"/>
      <c r="N8" s="688"/>
      <c r="O8" s="688"/>
      <c r="P8" s="327"/>
      <c r="Q8" s="689"/>
      <c r="R8" s="690"/>
      <c r="S8" s="690"/>
      <c r="T8" s="690"/>
      <c r="U8" s="690"/>
      <c r="V8" s="690"/>
      <c r="W8" s="690"/>
      <c r="X8" s="690"/>
      <c r="Y8" s="690"/>
      <c r="Z8" s="690"/>
      <c r="AA8" s="691"/>
      <c r="AB8" s="311"/>
      <c r="AC8" s="311"/>
      <c r="AD8" s="311"/>
      <c r="AE8" s="311"/>
      <c r="AF8" s="311"/>
      <c r="AG8" s="311"/>
      <c r="AH8" s="311"/>
      <c r="AI8" s="311"/>
      <c r="AJ8" s="311"/>
      <c r="AK8" s="311"/>
      <c r="AL8" s="311"/>
      <c r="AM8" s="311"/>
      <c r="AN8" s="354"/>
      <c r="AO8" s="354"/>
      <c r="AP8" s="354"/>
      <c r="AQ8" s="354"/>
      <c r="AR8" s="354"/>
      <c r="AS8" s="163"/>
      <c r="AT8" s="163"/>
      <c r="AU8" s="163"/>
      <c r="AV8" s="163"/>
      <c r="AW8" s="182"/>
      <c r="AX8" s="182"/>
      <c r="AY8" s="38" t="s">
        <v>658</v>
      </c>
      <c r="AZ8" s="137" t="s">
        <v>659</v>
      </c>
      <c r="BA8" s="182"/>
      <c r="BB8" s="182"/>
      <c r="BC8" s="182"/>
      <c r="BD8" s="182"/>
      <c r="BE8" s="182"/>
      <c r="BF8" s="182"/>
      <c r="BG8" s="182"/>
      <c r="BH8" s="182"/>
      <c r="BI8" s="182"/>
      <c r="BJ8" s="182"/>
      <c r="BK8" s="182"/>
      <c r="BL8" s="182"/>
      <c r="BM8" s="182"/>
      <c r="BN8" s="182"/>
      <c r="BO8" s="182"/>
      <c r="BP8" s="182"/>
      <c r="BQ8" s="182"/>
      <c r="BR8" s="182"/>
      <c r="BS8" s="182"/>
      <c r="BT8" s="182"/>
      <c r="BU8" s="182"/>
      <c r="BV8" s="182"/>
      <c r="BW8" s="182"/>
      <c r="BX8" s="182"/>
      <c r="BY8" s="182"/>
      <c r="BZ8" s="182"/>
      <c r="CA8" s="182"/>
      <c r="CB8" s="182"/>
      <c r="CC8" s="182"/>
      <c r="CD8" s="182"/>
      <c r="CE8" s="182"/>
      <c r="CF8" s="182"/>
      <c r="CG8" s="182"/>
      <c r="CH8" s="182"/>
      <c r="CI8" s="182"/>
      <c r="CJ8" s="182"/>
      <c r="CK8" s="182"/>
      <c r="CL8" s="182"/>
      <c r="CM8" s="182"/>
      <c r="CN8" s="182"/>
      <c r="CO8" s="182"/>
      <c r="CP8" s="182"/>
      <c r="CQ8" s="182"/>
      <c r="CR8" s="182"/>
      <c r="CS8" s="182"/>
      <c r="CT8" s="182"/>
      <c r="CU8" s="182"/>
      <c r="CV8" s="182"/>
      <c r="CW8" s="182"/>
      <c r="CX8" s="182"/>
      <c r="CY8" s="182"/>
      <c r="CZ8" s="182"/>
      <c r="DA8" s="182"/>
      <c r="DB8" s="182"/>
      <c r="DC8" s="182"/>
      <c r="DD8" s="182"/>
      <c r="DE8" s="182"/>
      <c r="DF8" s="182"/>
      <c r="DG8" s="182"/>
      <c r="DH8" s="182"/>
      <c r="DI8" s="182"/>
      <c r="DJ8" s="182"/>
      <c r="DK8" s="182"/>
      <c r="DL8" s="182"/>
      <c r="DM8" s="182"/>
      <c r="DN8" s="182"/>
      <c r="DO8" s="182"/>
      <c r="DP8" s="182"/>
      <c r="DQ8" s="182"/>
      <c r="DR8" s="182"/>
      <c r="DS8" s="182"/>
      <c r="DT8" s="182"/>
      <c r="DU8" s="182"/>
      <c r="DV8" s="182"/>
      <c r="DW8" s="182"/>
      <c r="DX8" s="182"/>
      <c r="DY8" s="182"/>
      <c r="DZ8" s="182"/>
      <c r="EA8" s="182"/>
      <c r="EB8" s="182"/>
      <c r="EC8" s="182"/>
      <c r="ED8" s="182"/>
      <c r="EE8" s="182"/>
      <c r="EF8" s="182"/>
      <c r="EG8" s="182"/>
      <c r="EH8" s="182"/>
      <c r="EI8" s="182"/>
      <c r="EJ8" s="182"/>
      <c r="EK8" s="182"/>
      <c r="EL8" s="182"/>
      <c r="EM8" s="182"/>
      <c r="EN8" s="182"/>
      <c r="EO8" s="182"/>
      <c r="EP8" s="182"/>
      <c r="EQ8" s="182"/>
      <c r="ER8" s="182"/>
      <c r="ES8" s="182"/>
      <c r="ET8" s="182"/>
      <c r="EU8" s="182"/>
      <c r="EV8" s="182"/>
      <c r="EW8" s="182"/>
      <c r="EX8" s="182"/>
      <c r="EY8" s="182"/>
      <c r="EZ8" s="182"/>
      <c r="FA8" s="182"/>
      <c r="FB8" s="182"/>
      <c r="FC8" s="182"/>
      <c r="FD8" s="182"/>
      <c r="FE8" s="182"/>
      <c r="FF8" s="182"/>
      <c r="FG8" s="182"/>
      <c r="FH8" s="182"/>
      <c r="FI8" s="182"/>
      <c r="FJ8" s="182"/>
      <c r="FK8" s="182"/>
      <c r="FL8" s="182"/>
      <c r="FM8" s="182"/>
      <c r="FN8" s="182"/>
      <c r="FO8" s="182"/>
      <c r="FP8" s="182"/>
      <c r="FQ8" s="182"/>
      <c r="FR8" s="182"/>
      <c r="FS8" s="182"/>
      <c r="FT8" s="182"/>
      <c r="FU8" s="182"/>
      <c r="FV8" s="182"/>
      <c r="FW8" s="182"/>
      <c r="FX8" s="182"/>
      <c r="FY8" s="182"/>
      <c r="FZ8" s="182"/>
      <c r="GA8" s="182"/>
      <c r="GB8" s="182"/>
      <c r="GC8" s="182"/>
      <c r="GD8" s="182"/>
      <c r="GE8" s="182"/>
      <c r="GF8" s="182"/>
      <c r="GG8" s="182"/>
      <c r="GH8" s="182"/>
      <c r="GI8" s="182"/>
      <c r="GJ8" s="182"/>
      <c r="GK8" s="182"/>
      <c r="GL8" s="182"/>
      <c r="GM8" s="182"/>
      <c r="GN8" s="182"/>
      <c r="GO8" s="182"/>
      <c r="GP8" s="182"/>
      <c r="GQ8" s="182"/>
      <c r="GR8" s="182"/>
      <c r="GS8" s="182"/>
      <c r="GT8" s="182"/>
      <c r="GU8" s="182"/>
      <c r="GV8" s="182"/>
      <c r="GW8" s="182"/>
      <c r="GX8" s="182"/>
      <c r="GY8" s="182"/>
      <c r="GZ8" s="182"/>
      <c r="HA8" s="182"/>
      <c r="HB8" s="182"/>
      <c r="HC8" s="182"/>
      <c r="HD8" s="182"/>
      <c r="HE8" s="182"/>
      <c r="HF8" s="182"/>
      <c r="HG8" s="182"/>
      <c r="HH8" s="182"/>
      <c r="HI8" s="182"/>
      <c r="HJ8" s="182"/>
      <c r="HK8" s="182"/>
      <c r="HL8" s="182"/>
      <c r="HM8" s="182"/>
      <c r="HN8" s="182"/>
      <c r="HO8" s="182"/>
      <c r="HP8" s="182"/>
      <c r="HQ8" s="182"/>
      <c r="HR8" s="182"/>
      <c r="HS8" s="182"/>
      <c r="HT8" s="182"/>
      <c r="HU8" s="182"/>
      <c r="HV8" s="182"/>
      <c r="HW8" s="182"/>
      <c r="HX8" s="182"/>
      <c r="HY8" s="182"/>
      <c r="HZ8" s="182"/>
      <c r="IA8" s="182"/>
      <c r="IB8" s="182"/>
      <c r="IC8" s="182"/>
      <c r="ID8" s="182"/>
      <c r="IE8" s="182"/>
      <c r="IF8" s="182"/>
      <c r="IG8" s="182"/>
      <c r="IH8" s="182"/>
      <c r="II8" s="182"/>
      <c r="IJ8" s="182"/>
      <c r="IK8" s="182"/>
      <c r="IL8" s="182"/>
      <c r="IM8" s="182"/>
      <c r="IN8" s="182"/>
      <c r="IO8" s="182"/>
      <c r="IP8" s="182"/>
      <c r="IQ8" s="182"/>
      <c r="IR8" s="182"/>
      <c r="IS8" s="182"/>
      <c r="IT8" s="182"/>
      <c r="IU8" s="182"/>
      <c r="IV8" s="182"/>
    </row>
    <row r="9" spans="1:256" ht="17.25">
      <c r="A9" s="163"/>
      <c r="B9" s="163"/>
      <c r="C9" s="163"/>
      <c r="D9" s="311"/>
      <c r="E9" s="311"/>
      <c r="F9" s="311"/>
      <c r="G9" s="311"/>
      <c r="H9" s="311"/>
      <c r="I9" s="311"/>
      <c r="J9" s="311"/>
      <c r="K9" s="311"/>
      <c r="L9" s="311"/>
      <c r="M9" s="311"/>
      <c r="N9" s="311"/>
      <c r="O9" s="311"/>
      <c r="P9" s="311"/>
      <c r="Q9" s="311"/>
      <c r="R9" s="311"/>
      <c r="S9" s="311"/>
      <c r="T9" s="311"/>
      <c r="U9" s="311"/>
      <c r="V9" s="311"/>
      <c r="W9" s="311"/>
      <c r="X9" s="311"/>
      <c r="Y9" s="311"/>
      <c r="Z9" s="311"/>
      <c r="AA9" s="311"/>
      <c r="AB9" s="311"/>
      <c r="AC9" s="311"/>
      <c r="AD9" s="311"/>
      <c r="AE9" s="311"/>
      <c r="AF9" s="311"/>
      <c r="AG9" s="311"/>
      <c r="AH9" s="311"/>
      <c r="AI9" s="311"/>
      <c r="AJ9" s="311"/>
      <c r="AK9" s="311"/>
      <c r="AL9" s="311"/>
      <c r="AM9" s="311"/>
      <c r="AN9" s="354"/>
      <c r="AO9" s="354"/>
      <c r="AP9" s="354"/>
      <c r="AQ9" s="354"/>
      <c r="AR9" s="354"/>
      <c r="AS9" s="163"/>
      <c r="AT9" s="163"/>
      <c r="AU9" s="163"/>
      <c r="AV9" s="163"/>
      <c r="AW9" s="182"/>
      <c r="AX9" s="182"/>
      <c r="AY9" s="182"/>
      <c r="AZ9" s="182"/>
      <c r="BA9" s="182"/>
      <c r="BB9" s="182"/>
      <c r="BC9" s="182"/>
      <c r="BD9" s="182"/>
      <c r="BE9" s="182"/>
      <c r="BF9" s="182"/>
      <c r="BG9" s="182"/>
      <c r="BH9" s="182"/>
      <c r="BI9" s="182"/>
      <c r="BJ9" s="182"/>
      <c r="BK9" s="182"/>
      <c r="BL9" s="182"/>
      <c r="BM9" s="182"/>
      <c r="BN9" s="182"/>
      <c r="BO9" s="182"/>
      <c r="BP9" s="182"/>
      <c r="BQ9" s="182"/>
      <c r="BR9" s="182"/>
      <c r="BS9" s="182"/>
      <c r="BT9" s="182"/>
      <c r="BU9" s="182"/>
      <c r="BV9" s="182"/>
      <c r="BW9" s="182"/>
      <c r="BX9" s="182"/>
      <c r="BY9" s="182"/>
      <c r="BZ9" s="182"/>
      <c r="CA9" s="182"/>
      <c r="CB9" s="182"/>
      <c r="CC9" s="182"/>
      <c r="CD9" s="182"/>
      <c r="CE9" s="182"/>
      <c r="CF9" s="182"/>
      <c r="CG9" s="182"/>
      <c r="CH9" s="182"/>
      <c r="CI9" s="182"/>
      <c r="CJ9" s="182"/>
      <c r="CK9" s="182"/>
      <c r="CL9" s="182"/>
      <c r="CM9" s="182"/>
      <c r="CN9" s="182"/>
      <c r="CO9" s="182"/>
      <c r="CP9" s="182"/>
      <c r="CQ9" s="182"/>
      <c r="CR9" s="182"/>
      <c r="CS9" s="182"/>
      <c r="CT9" s="182"/>
      <c r="CU9" s="182"/>
      <c r="CV9" s="182"/>
      <c r="CW9" s="182"/>
      <c r="CX9" s="182"/>
      <c r="CY9" s="182"/>
      <c r="CZ9" s="182"/>
      <c r="DA9" s="182"/>
      <c r="DB9" s="182"/>
      <c r="DC9" s="182"/>
      <c r="DD9" s="182"/>
      <c r="DE9" s="182"/>
      <c r="DF9" s="182"/>
      <c r="DG9" s="182"/>
      <c r="DH9" s="182"/>
      <c r="DI9" s="182"/>
      <c r="DJ9" s="182"/>
      <c r="DK9" s="182"/>
      <c r="DL9" s="182"/>
      <c r="DM9" s="182"/>
      <c r="DN9" s="182"/>
      <c r="DO9" s="182"/>
      <c r="DP9" s="182"/>
      <c r="DQ9" s="182"/>
      <c r="DR9" s="182"/>
      <c r="DS9" s="182"/>
      <c r="DT9" s="182"/>
      <c r="DU9" s="182"/>
      <c r="DV9" s="182"/>
      <c r="DW9" s="182"/>
      <c r="DX9" s="182"/>
      <c r="DY9" s="182"/>
      <c r="DZ9" s="182"/>
      <c r="EA9" s="182"/>
      <c r="EB9" s="182"/>
      <c r="EC9" s="182"/>
      <c r="ED9" s="182"/>
      <c r="EE9" s="182"/>
      <c r="EF9" s="182"/>
      <c r="EG9" s="182"/>
      <c r="EH9" s="182"/>
      <c r="EI9" s="182"/>
      <c r="EJ9" s="182"/>
      <c r="EK9" s="182"/>
      <c r="EL9" s="182"/>
      <c r="EM9" s="182"/>
      <c r="EN9" s="182"/>
      <c r="EO9" s="182"/>
      <c r="EP9" s="182"/>
      <c r="EQ9" s="182"/>
      <c r="ER9" s="182"/>
      <c r="ES9" s="182"/>
      <c r="ET9" s="182"/>
      <c r="EU9" s="182"/>
      <c r="EV9" s="182"/>
      <c r="EW9" s="182"/>
      <c r="EX9" s="182"/>
      <c r="EY9" s="182"/>
      <c r="EZ9" s="182"/>
      <c r="FA9" s="182"/>
      <c r="FB9" s="182"/>
      <c r="FC9" s="182"/>
      <c r="FD9" s="182"/>
      <c r="FE9" s="182"/>
      <c r="FF9" s="182"/>
      <c r="FG9" s="182"/>
      <c r="FH9" s="182"/>
      <c r="FI9" s="182"/>
      <c r="FJ9" s="182"/>
      <c r="FK9" s="182"/>
      <c r="FL9" s="182"/>
      <c r="FM9" s="182"/>
      <c r="FN9" s="182"/>
      <c r="FO9" s="182"/>
      <c r="FP9" s="182"/>
      <c r="FQ9" s="182"/>
      <c r="FR9" s="182"/>
      <c r="FS9" s="182"/>
      <c r="FT9" s="182"/>
      <c r="FU9" s="182"/>
      <c r="FV9" s="182"/>
      <c r="FW9" s="182"/>
      <c r="FX9" s="182"/>
      <c r="FY9" s="182"/>
      <c r="FZ9" s="182"/>
      <c r="GA9" s="182"/>
      <c r="GB9" s="182"/>
      <c r="GC9" s="182"/>
      <c r="GD9" s="182"/>
      <c r="GE9" s="182"/>
      <c r="GF9" s="182"/>
      <c r="GG9" s="182"/>
      <c r="GH9" s="182"/>
      <c r="GI9" s="182"/>
      <c r="GJ9" s="182"/>
      <c r="GK9" s="182"/>
      <c r="GL9" s="182"/>
      <c r="GM9" s="182"/>
      <c r="GN9" s="182"/>
      <c r="GO9" s="182"/>
      <c r="GP9" s="182"/>
      <c r="GQ9" s="182"/>
      <c r="GR9" s="182"/>
      <c r="GS9" s="182"/>
      <c r="GT9" s="182"/>
      <c r="GU9" s="182"/>
      <c r="GV9" s="182"/>
      <c r="GW9" s="182"/>
      <c r="GX9" s="182"/>
      <c r="GY9" s="182"/>
      <c r="GZ9" s="182"/>
      <c r="HA9" s="182"/>
      <c r="HB9" s="182"/>
      <c r="HC9" s="182"/>
      <c r="HD9" s="182"/>
      <c r="HE9" s="182"/>
      <c r="HF9" s="182"/>
      <c r="HG9" s="182"/>
      <c r="HH9" s="182"/>
      <c r="HI9" s="182"/>
      <c r="HJ9" s="182"/>
      <c r="HK9" s="182"/>
      <c r="HL9" s="182"/>
      <c r="HM9" s="182"/>
      <c r="HN9" s="182"/>
      <c r="HO9" s="182"/>
      <c r="HP9" s="182"/>
      <c r="HQ9" s="182"/>
      <c r="HR9" s="182"/>
      <c r="HS9" s="182"/>
      <c r="HT9" s="182"/>
      <c r="HU9" s="182"/>
      <c r="HV9" s="182"/>
      <c r="HW9" s="182"/>
      <c r="HX9" s="182"/>
      <c r="HY9" s="182"/>
      <c r="HZ9" s="182"/>
      <c r="IA9" s="182"/>
      <c r="IB9" s="182"/>
      <c r="IC9" s="182"/>
      <c r="ID9" s="182"/>
      <c r="IE9" s="182"/>
      <c r="IF9" s="182"/>
      <c r="IG9" s="182"/>
      <c r="IH9" s="182"/>
      <c r="II9" s="182"/>
      <c r="IJ9" s="182"/>
      <c r="IK9" s="182"/>
      <c r="IL9" s="182"/>
      <c r="IM9" s="182"/>
      <c r="IN9" s="182"/>
      <c r="IO9" s="182"/>
      <c r="IP9" s="182"/>
      <c r="IQ9" s="182"/>
      <c r="IR9" s="182"/>
      <c r="IS9" s="182"/>
      <c r="IT9" s="182"/>
      <c r="IU9" s="182"/>
      <c r="IV9" s="182"/>
    </row>
    <row r="10" spans="1:256" ht="17.25">
      <c r="A10" s="350" t="s">
        <v>660</v>
      </c>
      <c r="B10" s="350"/>
      <c r="C10" s="350"/>
      <c r="D10" s="350"/>
      <c r="E10" s="350"/>
      <c r="F10" s="350"/>
      <c r="G10" s="350"/>
      <c r="H10" s="350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0"/>
      <c r="Y10" s="350"/>
      <c r="Z10" s="350"/>
      <c r="AA10" s="350"/>
      <c r="AB10" s="350"/>
      <c r="AC10" s="350"/>
      <c r="AD10" s="350"/>
      <c r="AE10" s="350"/>
      <c r="AF10" s="350"/>
      <c r="AG10" s="350"/>
      <c r="AH10" s="350"/>
      <c r="AI10" s="350"/>
      <c r="AJ10" s="350"/>
      <c r="AK10" s="350"/>
      <c r="AL10" s="350"/>
      <c r="AM10" s="350"/>
      <c r="AN10" s="350"/>
      <c r="AO10" s="350"/>
      <c r="AP10" s="350"/>
      <c r="AQ10" s="350"/>
      <c r="AR10" s="350"/>
      <c r="AS10" s="163"/>
      <c r="AT10" s="163"/>
      <c r="AU10" s="163"/>
      <c r="AV10" s="163"/>
      <c r="AW10" s="182"/>
      <c r="AX10" s="182"/>
      <c r="AY10" s="182"/>
      <c r="AZ10" s="182"/>
      <c r="BA10" s="182"/>
      <c r="BB10" s="182"/>
      <c r="BC10" s="182"/>
      <c r="BD10" s="182"/>
      <c r="BE10" s="182"/>
      <c r="BF10" s="182"/>
      <c r="BG10" s="182"/>
      <c r="BH10" s="182"/>
      <c r="BI10" s="182"/>
      <c r="BJ10" s="182"/>
      <c r="BK10" s="182"/>
      <c r="BL10" s="182"/>
      <c r="BM10" s="182"/>
      <c r="BN10" s="182"/>
      <c r="BO10" s="182"/>
      <c r="BP10" s="182"/>
      <c r="BQ10" s="182"/>
      <c r="BR10" s="182"/>
      <c r="BS10" s="182"/>
      <c r="BT10" s="182"/>
      <c r="BU10" s="182"/>
      <c r="BV10" s="182"/>
      <c r="BW10" s="182"/>
      <c r="BX10" s="182"/>
      <c r="BY10" s="182"/>
      <c r="BZ10" s="182"/>
      <c r="CA10" s="182"/>
      <c r="CB10" s="182"/>
      <c r="CC10" s="182"/>
      <c r="CD10" s="182"/>
      <c r="CE10" s="182"/>
      <c r="CF10" s="182"/>
      <c r="CG10" s="182"/>
      <c r="CH10" s="182"/>
      <c r="CI10" s="182"/>
      <c r="CJ10" s="182"/>
      <c r="CK10" s="182"/>
      <c r="CL10" s="182"/>
      <c r="CM10" s="182"/>
      <c r="CN10" s="182"/>
      <c r="CO10" s="182"/>
      <c r="CP10" s="182"/>
      <c r="CQ10" s="182"/>
      <c r="CR10" s="182"/>
      <c r="CS10" s="182"/>
      <c r="CT10" s="182"/>
      <c r="CU10" s="182"/>
      <c r="CV10" s="182"/>
      <c r="CW10" s="182"/>
      <c r="CX10" s="182"/>
      <c r="CY10" s="182"/>
      <c r="CZ10" s="182"/>
      <c r="DA10" s="182"/>
      <c r="DB10" s="182"/>
      <c r="DC10" s="182"/>
      <c r="DD10" s="182"/>
      <c r="DE10" s="182"/>
      <c r="DF10" s="182"/>
      <c r="DG10" s="182"/>
      <c r="DH10" s="182"/>
      <c r="DI10" s="182"/>
      <c r="DJ10" s="182"/>
      <c r="DK10" s="182"/>
      <c r="DL10" s="182"/>
      <c r="DM10" s="182"/>
      <c r="DN10" s="182"/>
      <c r="DO10" s="182"/>
      <c r="DP10" s="182"/>
      <c r="DQ10" s="182"/>
      <c r="DR10" s="182"/>
      <c r="DS10" s="182"/>
      <c r="DT10" s="182"/>
      <c r="DU10" s="182"/>
      <c r="DV10" s="182"/>
      <c r="DW10" s="182"/>
      <c r="DX10" s="182"/>
      <c r="DY10" s="182"/>
      <c r="DZ10" s="182"/>
      <c r="EA10" s="182"/>
      <c r="EB10" s="182"/>
      <c r="EC10" s="182"/>
      <c r="ED10" s="182"/>
      <c r="EE10" s="182"/>
      <c r="EF10" s="182"/>
      <c r="EG10" s="182"/>
      <c r="EH10" s="182"/>
      <c r="EI10" s="182"/>
      <c r="EJ10" s="182"/>
      <c r="EK10" s="182"/>
      <c r="EL10" s="182"/>
      <c r="EM10" s="182"/>
      <c r="EN10" s="182"/>
      <c r="EO10" s="182"/>
      <c r="EP10" s="182"/>
      <c r="EQ10" s="182"/>
      <c r="ER10" s="182"/>
      <c r="ES10" s="182"/>
      <c r="ET10" s="182"/>
      <c r="EU10" s="182"/>
      <c r="EV10" s="182"/>
      <c r="EW10" s="182"/>
      <c r="EX10" s="182"/>
      <c r="EY10" s="182"/>
      <c r="EZ10" s="182"/>
      <c r="FA10" s="182"/>
      <c r="FB10" s="182"/>
      <c r="FC10" s="182"/>
      <c r="FD10" s="182"/>
      <c r="FE10" s="182"/>
      <c r="FF10" s="182"/>
      <c r="FG10" s="182"/>
      <c r="FH10" s="182"/>
      <c r="FI10" s="182"/>
      <c r="FJ10" s="182"/>
      <c r="FK10" s="182"/>
      <c r="FL10" s="182"/>
      <c r="FM10" s="182"/>
      <c r="FN10" s="182"/>
      <c r="FO10" s="182"/>
      <c r="FP10" s="182"/>
      <c r="FQ10" s="182"/>
      <c r="FR10" s="182"/>
      <c r="FS10" s="182"/>
      <c r="FT10" s="182"/>
      <c r="FU10" s="182"/>
      <c r="FV10" s="182"/>
      <c r="FW10" s="182"/>
      <c r="FX10" s="182"/>
      <c r="FY10" s="182"/>
      <c r="FZ10" s="182"/>
      <c r="GA10" s="182"/>
      <c r="GB10" s="182"/>
      <c r="GC10" s="182"/>
      <c r="GD10" s="182"/>
      <c r="GE10" s="182"/>
      <c r="GF10" s="182"/>
      <c r="GG10" s="182"/>
      <c r="GH10" s="182"/>
      <c r="GI10" s="182"/>
      <c r="GJ10" s="182"/>
      <c r="GK10" s="182"/>
      <c r="GL10" s="182"/>
      <c r="GM10" s="182"/>
      <c r="GN10" s="182"/>
      <c r="GO10" s="182"/>
      <c r="GP10" s="182"/>
      <c r="GQ10" s="182"/>
      <c r="GR10" s="182"/>
      <c r="GS10" s="182"/>
      <c r="GT10" s="182"/>
      <c r="GU10" s="182"/>
      <c r="GV10" s="182"/>
      <c r="GW10" s="182"/>
      <c r="GX10" s="182"/>
      <c r="GY10" s="182"/>
      <c r="GZ10" s="182"/>
      <c r="HA10" s="182"/>
      <c r="HB10" s="182"/>
      <c r="HC10" s="182"/>
      <c r="HD10" s="182"/>
      <c r="HE10" s="182"/>
      <c r="HF10" s="182"/>
      <c r="HG10" s="182"/>
      <c r="HH10" s="182"/>
      <c r="HI10" s="182"/>
      <c r="HJ10" s="182"/>
      <c r="HK10" s="182"/>
      <c r="HL10" s="182"/>
      <c r="HM10" s="182"/>
      <c r="HN10" s="182"/>
      <c r="HO10" s="182"/>
      <c r="HP10" s="182"/>
      <c r="HQ10" s="182"/>
      <c r="HR10" s="182"/>
      <c r="HS10" s="182"/>
      <c r="HT10" s="182"/>
      <c r="HU10" s="182"/>
      <c r="HV10" s="182"/>
      <c r="HW10" s="182"/>
      <c r="HX10" s="182"/>
      <c r="HY10" s="182"/>
      <c r="HZ10" s="182"/>
      <c r="IA10" s="182"/>
      <c r="IB10" s="182"/>
      <c r="IC10" s="182"/>
      <c r="ID10" s="182"/>
      <c r="IE10" s="182"/>
      <c r="IF10" s="182"/>
      <c r="IG10" s="182"/>
      <c r="IH10" s="182"/>
      <c r="II10" s="182"/>
      <c r="IJ10" s="182"/>
      <c r="IK10" s="182"/>
      <c r="IL10" s="182"/>
      <c r="IM10" s="182"/>
      <c r="IN10" s="182"/>
      <c r="IO10" s="182"/>
      <c r="IP10" s="182"/>
      <c r="IQ10" s="182"/>
      <c r="IR10" s="182"/>
      <c r="IS10" s="182"/>
      <c r="IT10" s="182"/>
      <c r="IU10" s="182"/>
      <c r="IV10" s="182"/>
    </row>
    <row r="11" spans="1:256" ht="17.25">
      <c r="A11" s="163"/>
      <c r="B11" s="163"/>
      <c r="C11" s="163"/>
      <c r="D11" s="311"/>
      <c r="E11" s="311"/>
      <c r="F11" s="311"/>
      <c r="G11" s="311"/>
      <c r="H11" s="311"/>
      <c r="I11" s="311"/>
      <c r="J11" s="311"/>
      <c r="K11" s="311"/>
      <c r="L11" s="311"/>
      <c r="M11" s="311"/>
      <c r="N11" s="311"/>
      <c r="O11" s="311"/>
      <c r="P11" s="311"/>
      <c r="Q11" s="311"/>
      <c r="R11" s="311"/>
      <c r="S11" s="311"/>
      <c r="T11" s="311"/>
      <c r="U11" s="311"/>
      <c r="V11" s="311"/>
      <c r="W11" s="311"/>
      <c r="X11" s="311"/>
      <c r="Y11" s="311"/>
      <c r="Z11" s="311"/>
      <c r="AA11" s="311"/>
      <c r="AB11" s="311"/>
      <c r="AC11" s="311"/>
      <c r="AD11" s="311"/>
      <c r="AE11" s="311"/>
      <c r="AF11" s="311"/>
      <c r="AG11" s="311"/>
      <c r="AH11" s="311"/>
      <c r="AI11" s="311"/>
      <c r="AJ11" s="311"/>
      <c r="AK11" s="311"/>
      <c r="AL11" s="311"/>
      <c r="AM11" s="311"/>
      <c r="AN11" s="311"/>
      <c r="AO11" s="311"/>
      <c r="AP11" s="311"/>
      <c r="AQ11" s="311"/>
      <c r="AR11" s="311"/>
      <c r="AS11" s="163"/>
      <c r="AT11" s="163"/>
      <c r="AU11" s="163"/>
      <c r="AV11" s="163"/>
      <c r="AW11" s="182"/>
      <c r="AX11" s="182"/>
      <c r="AY11" s="182"/>
      <c r="AZ11" s="182"/>
      <c r="BA11" s="182"/>
      <c r="BB11" s="182"/>
      <c r="BC11" s="182"/>
      <c r="BD11" s="182"/>
      <c r="BE11" s="182"/>
      <c r="BF11" s="182"/>
      <c r="BG11" s="182"/>
      <c r="BH11" s="182"/>
      <c r="BI11" s="182"/>
      <c r="BJ11" s="182"/>
      <c r="BK11" s="182"/>
      <c r="BL11" s="182"/>
      <c r="BM11" s="182"/>
      <c r="BN11" s="182"/>
      <c r="BO11" s="182"/>
      <c r="BP11" s="182"/>
      <c r="BQ11" s="182"/>
      <c r="BR11" s="182"/>
      <c r="BS11" s="182"/>
      <c r="BT11" s="182"/>
      <c r="BU11" s="182"/>
      <c r="BV11" s="182"/>
      <c r="BW11" s="182"/>
      <c r="BX11" s="182"/>
      <c r="BY11" s="182"/>
      <c r="BZ11" s="182"/>
      <c r="CA11" s="182"/>
      <c r="CB11" s="182"/>
      <c r="CC11" s="182"/>
      <c r="CD11" s="182"/>
      <c r="CE11" s="182"/>
      <c r="CF11" s="182"/>
      <c r="CG11" s="182"/>
      <c r="CH11" s="182"/>
      <c r="CI11" s="182"/>
      <c r="CJ11" s="182"/>
      <c r="CK11" s="182"/>
      <c r="CL11" s="182"/>
      <c r="CM11" s="182"/>
      <c r="CN11" s="182"/>
      <c r="CO11" s="182"/>
      <c r="CP11" s="182"/>
      <c r="CQ11" s="182"/>
      <c r="CR11" s="182"/>
      <c r="CS11" s="182"/>
      <c r="CT11" s="182"/>
      <c r="CU11" s="182"/>
      <c r="CV11" s="182"/>
      <c r="CW11" s="182"/>
      <c r="CX11" s="182"/>
      <c r="CY11" s="182"/>
      <c r="CZ11" s="182"/>
      <c r="DA11" s="182"/>
      <c r="DB11" s="182"/>
      <c r="DC11" s="182"/>
      <c r="DD11" s="182"/>
      <c r="DE11" s="182"/>
      <c r="DF11" s="182"/>
      <c r="DG11" s="182"/>
      <c r="DH11" s="182"/>
      <c r="DI11" s="182"/>
      <c r="DJ11" s="182"/>
      <c r="DK11" s="182"/>
      <c r="DL11" s="182"/>
      <c r="DM11" s="182"/>
      <c r="DN11" s="182"/>
      <c r="DO11" s="182"/>
      <c r="DP11" s="182"/>
      <c r="DQ11" s="182"/>
      <c r="DR11" s="182"/>
      <c r="DS11" s="182"/>
      <c r="DT11" s="182"/>
      <c r="DU11" s="182"/>
      <c r="DV11" s="182"/>
      <c r="DW11" s="182"/>
      <c r="DX11" s="182"/>
      <c r="DY11" s="182"/>
      <c r="DZ11" s="182"/>
      <c r="EA11" s="182"/>
      <c r="EB11" s="182"/>
      <c r="EC11" s="182"/>
      <c r="ED11" s="182"/>
      <c r="EE11" s="182"/>
      <c r="EF11" s="182"/>
      <c r="EG11" s="182"/>
      <c r="EH11" s="182"/>
      <c r="EI11" s="182"/>
      <c r="EJ11" s="182"/>
      <c r="EK11" s="182"/>
      <c r="EL11" s="182"/>
      <c r="EM11" s="182"/>
      <c r="EN11" s="182"/>
      <c r="EO11" s="182"/>
      <c r="EP11" s="182"/>
      <c r="EQ11" s="182"/>
      <c r="ER11" s="182"/>
      <c r="ES11" s="182"/>
      <c r="ET11" s="182"/>
      <c r="EU11" s="182"/>
      <c r="EV11" s="182"/>
      <c r="EW11" s="182"/>
      <c r="EX11" s="182"/>
      <c r="EY11" s="182"/>
      <c r="EZ11" s="182"/>
      <c r="FA11" s="182"/>
      <c r="FB11" s="182"/>
      <c r="FC11" s="182"/>
      <c r="FD11" s="182"/>
      <c r="FE11" s="182"/>
      <c r="FF11" s="182"/>
      <c r="FG11" s="182"/>
      <c r="FH11" s="182"/>
      <c r="FI11" s="182"/>
      <c r="FJ11" s="182"/>
      <c r="FK11" s="182"/>
      <c r="FL11" s="182"/>
      <c r="FM11" s="182"/>
      <c r="FN11" s="182"/>
      <c r="FO11" s="182"/>
      <c r="FP11" s="182"/>
      <c r="FQ11" s="182"/>
      <c r="FR11" s="182"/>
      <c r="FS11" s="182"/>
      <c r="FT11" s="182"/>
      <c r="FU11" s="182"/>
      <c r="FV11" s="182"/>
      <c r="FW11" s="182"/>
      <c r="FX11" s="182"/>
      <c r="FY11" s="182"/>
      <c r="FZ11" s="182"/>
      <c r="GA11" s="182"/>
      <c r="GB11" s="182"/>
      <c r="GC11" s="182"/>
      <c r="GD11" s="182"/>
      <c r="GE11" s="182"/>
      <c r="GF11" s="182"/>
      <c r="GG11" s="182"/>
      <c r="GH11" s="182"/>
      <c r="GI11" s="182"/>
      <c r="GJ11" s="182"/>
      <c r="GK11" s="182"/>
      <c r="GL11" s="182"/>
      <c r="GM11" s="182"/>
      <c r="GN11" s="182"/>
      <c r="GO11" s="182"/>
      <c r="GP11" s="182"/>
      <c r="GQ11" s="182"/>
      <c r="GR11" s="182"/>
      <c r="GS11" s="182"/>
      <c r="GT11" s="182"/>
      <c r="GU11" s="182"/>
      <c r="GV11" s="182"/>
      <c r="GW11" s="182"/>
      <c r="GX11" s="182"/>
      <c r="GY11" s="182"/>
      <c r="GZ11" s="182"/>
      <c r="HA11" s="182"/>
      <c r="HB11" s="182"/>
      <c r="HC11" s="182"/>
      <c r="HD11" s="182"/>
      <c r="HE11" s="182"/>
      <c r="HF11" s="182"/>
      <c r="HG11" s="182"/>
      <c r="HH11" s="182"/>
      <c r="HI11" s="182"/>
      <c r="HJ11" s="182"/>
      <c r="HK11" s="182"/>
      <c r="HL11" s="182"/>
      <c r="HM11" s="182"/>
      <c r="HN11" s="182"/>
      <c r="HO11" s="182"/>
      <c r="HP11" s="182"/>
      <c r="HQ11" s="182"/>
      <c r="HR11" s="182"/>
      <c r="HS11" s="182"/>
      <c r="HT11" s="182"/>
      <c r="HU11" s="182"/>
      <c r="HV11" s="182"/>
      <c r="HW11" s="182"/>
      <c r="HX11" s="182"/>
      <c r="HY11" s="182"/>
      <c r="HZ11" s="182"/>
      <c r="IA11" s="182"/>
      <c r="IB11" s="182"/>
      <c r="IC11" s="182"/>
      <c r="ID11" s="182"/>
      <c r="IE11" s="182"/>
      <c r="IF11" s="182"/>
      <c r="IG11" s="182"/>
      <c r="IH11" s="182"/>
      <c r="II11" s="182"/>
      <c r="IJ11" s="182"/>
      <c r="IK11" s="182"/>
      <c r="IL11" s="182"/>
      <c r="IM11" s="182"/>
      <c r="IN11" s="182"/>
      <c r="IO11" s="182"/>
      <c r="IP11" s="182"/>
      <c r="IQ11" s="182"/>
      <c r="IR11" s="182"/>
      <c r="IS11" s="182"/>
      <c r="IT11" s="182"/>
      <c r="IU11" s="182"/>
      <c r="IV11" s="182"/>
    </row>
    <row r="12" spans="1:256" ht="18.75" customHeight="1">
      <c r="A12" s="702" t="s">
        <v>661</v>
      </c>
      <c r="B12" s="704"/>
      <c r="C12" s="702" t="s">
        <v>662</v>
      </c>
      <c r="D12" s="703"/>
      <c r="E12" s="703"/>
      <c r="F12" s="703"/>
      <c r="G12" s="703"/>
      <c r="H12" s="703"/>
      <c r="I12" s="703"/>
      <c r="J12" s="703"/>
      <c r="K12" s="376"/>
      <c r="L12" s="702" t="s">
        <v>244</v>
      </c>
      <c r="M12" s="703"/>
      <c r="N12" s="703"/>
      <c r="O12" s="703"/>
      <c r="P12" s="703"/>
      <c r="Q12" s="703"/>
      <c r="R12" s="703"/>
      <c r="S12" s="703"/>
      <c r="T12" s="703"/>
      <c r="U12" s="703"/>
      <c r="V12" s="703"/>
      <c r="W12" s="703"/>
      <c r="X12" s="703"/>
      <c r="Y12" s="703"/>
      <c r="Z12" s="703"/>
      <c r="AA12" s="704"/>
      <c r="AB12" s="353"/>
      <c r="AC12" s="512" t="s">
        <v>662</v>
      </c>
      <c r="AD12" s="512"/>
      <c r="AE12" s="512"/>
      <c r="AF12" s="512"/>
      <c r="AG12" s="512"/>
      <c r="AH12" s="512"/>
      <c r="AI12" s="512"/>
      <c r="AJ12" s="512"/>
      <c r="AK12" s="512"/>
      <c r="AL12" s="376"/>
      <c r="AM12" s="702" t="s">
        <v>663</v>
      </c>
      <c r="AN12" s="703"/>
      <c r="AO12" s="703"/>
      <c r="AP12" s="703"/>
      <c r="AQ12" s="703"/>
      <c r="AR12" s="704"/>
      <c r="AS12" s="512" t="s">
        <v>664</v>
      </c>
      <c r="AT12" s="512"/>
      <c r="AU12" s="512"/>
      <c r="AV12" s="163"/>
      <c r="AW12" s="182"/>
      <c r="AX12" s="182"/>
      <c r="AY12" s="182"/>
      <c r="AZ12" s="108"/>
      <c r="BA12" s="108"/>
      <c r="BB12" s="108"/>
      <c r="BC12" s="108"/>
      <c r="BD12" s="182"/>
      <c r="BE12" s="182"/>
      <c r="BF12" s="182"/>
      <c r="BG12" s="182"/>
      <c r="BH12" s="182"/>
      <c r="BI12" s="182"/>
      <c r="BJ12" s="182"/>
      <c r="BK12" s="182"/>
      <c r="BL12" s="182"/>
      <c r="BM12" s="182"/>
      <c r="BN12" s="182"/>
      <c r="BO12" s="182"/>
      <c r="BP12" s="182"/>
      <c r="BQ12" s="182"/>
      <c r="BR12" s="182"/>
      <c r="BS12" s="182"/>
      <c r="BT12" s="182"/>
      <c r="BU12" s="182"/>
      <c r="BV12" s="182"/>
      <c r="BW12" s="182"/>
      <c r="BX12" s="182"/>
      <c r="BY12" s="182"/>
      <c r="BZ12" s="182"/>
      <c r="CA12" s="182"/>
      <c r="CB12" s="182"/>
      <c r="CC12" s="182"/>
      <c r="CD12" s="182"/>
      <c r="CE12" s="182"/>
      <c r="CF12" s="182"/>
      <c r="CG12" s="182"/>
      <c r="CH12" s="182"/>
      <c r="CI12" s="182"/>
      <c r="CJ12" s="182"/>
      <c r="CK12" s="182"/>
      <c r="CL12" s="182"/>
      <c r="CM12" s="182"/>
      <c r="CN12" s="182"/>
      <c r="CO12" s="182"/>
      <c r="CP12" s="182"/>
      <c r="CQ12" s="182"/>
      <c r="CR12" s="182"/>
      <c r="CS12" s="182"/>
      <c r="CT12" s="182"/>
      <c r="CU12" s="182"/>
      <c r="CV12" s="182"/>
      <c r="CW12" s="182"/>
      <c r="CX12" s="182"/>
      <c r="CY12" s="182"/>
      <c r="CZ12" s="182"/>
      <c r="DA12" s="182"/>
      <c r="DB12" s="182"/>
      <c r="DC12" s="182"/>
      <c r="DD12" s="182"/>
      <c r="DE12" s="182"/>
      <c r="DF12" s="182"/>
      <c r="DG12" s="182"/>
      <c r="DH12" s="182"/>
      <c r="DI12" s="182"/>
      <c r="DJ12" s="182"/>
      <c r="DK12" s="182"/>
      <c r="DL12" s="182"/>
      <c r="DM12" s="182"/>
      <c r="DN12" s="182"/>
      <c r="DO12" s="182"/>
      <c r="DP12" s="182"/>
      <c r="DQ12" s="182"/>
      <c r="DR12" s="182"/>
      <c r="DS12" s="182"/>
      <c r="DT12" s="182"/>
      <c r="DU12" s="182"/>
      <c r="DV12" s="182"/>
      <c r="DW12" s="182"/>
      <c r="DX12" s="182"/>
      <c r="DY12" s="182"/>
      <c r="DZ12" s="182"/>
      <c r="EA12" s="182"/>
      <c r="EB12" s="182"/>
      <c r="EC12" s="182"/>
      <c r="ED12" s="182"/>
      <c r="EE12" s="182"/>
      <c r="EF12" s="182"/>
      <c r="EG12" s="182"/>
      <c r="EH12" s="182"/>
      <c r="EI12" s="182"/>
      <c r="EJ12" s="182"/>
      <c r="EK12" s="182"/>
      <c r="EL12" s="182"/>
      <c r="EM12" s="182"/>
      <c r="EN12" s="182"/>
      <c r="EO12" s="182"/>
      <c r="EP12" s="182"/>
      <c r="EQ12" s="182"/>
      <c r="ER12" s="182"/>
      <c r="ES12" s="182"/>
      <c r="ET12" s="182"/>
      <c r="EU12" s="182"/>
      <c r="EV12" s="182"/>
      <c r="EW12" s="182"/>
      <c r="EX12" s="182"/>
      <c r="EY12" s="182"/>
      <c r="EZ12" s="182"/>
      <c r="FA12" s="182"/>
      <c r="FB12" s="182"/>
      <c r="FC12" s="182"/>
      <c r="FD12" s="182"/>
      <c r="FE12" s="182"/>
      <c r="FF12" s="182"/>
      <c r="FG12" s="182"/>
      <c r="FH12" s="182"/>
      <c r="FI12" s="182"/>
      <c r="FJ12" s="182"/>
      <c r="FK12" s="182"/>
      <c r="FL12" s="182"/>
      <c r="FM12" s="182"/>
      <c r="FN12" s="182"/>
      <c r="FO12" s="182"/>
      <c r="FP12" s="182"/>
      <c r="FQ12" s="182"/>
      <c r="FR12" s="182"/>
      <c r="FS12" s="182"/>
      <c r="FT12" s="182"/>
      <c r="FU12" s="182"/>
      <c r="FV12" s="182"/>
      <c r="FW12" s="182"/>
      <c r="FX12" s="182"/>
      <c r="FY12" s="182"/>
      <c r="FZ12" s="182"/>
      <c r="GA12" s="182"/>
      <c r="GB12" s="182"/>
      <c r="GC12" s="182"/>
      <c r="GD12" s="182"/>
      <c r="GE12" s="182"/>
      <c r="GF12" s="182"/>
      <c r="GG12" s="182"/>
      <c r="GH12" s="182"/>
      <c r="GI12" s="182"/>
      <c r="GJ12" s="182"/>
      <c r="GK12" s="182"/>
      <c r="GL12" s="182"/>
      <c r="GM12" s="182"/>
      <c r="GN12" s="182"/>
      <c r="GO12" s="182"/>
      <c r="GP12" s="182"/>
      <c r="GQ12" s="182"/>
      <c r="GR12" s="182"/>
      <c r="GS12" s="182"/>
      <c r="GT12" s="182"/>
      <c r="GU12" s="182"/>
      <c r="GV12" s="182"/>
      <c r="GW12" s="182"/>
      <c r="GX12" s="182"/>
      <c r="GY12" s="182"/>
      <c r="GZ12" s="182"/>
      <c r="HA12" s="182"/>
      <c r="HB12" s="182"/>
      <c r="HC12" s="182"/>
      <c r="HD12" s="182"/>
      <c r="HE12" s="182"/>
      <c r="HF12" s="182"/>
      <c r="HG12" s="182"/>
      <c r="HH12" s="182"/>
      <c r="HI12" s="182"/>
      <c r="HJ12" s="182"/>
      <c r="HK12" s="182"/>
      <c r="HL12" s="182"/>
      <c r="HM12" s="182"/>
      <c r="HN12" s="182"/>
      <c r="HO12" s="182"/>
      <c r="HP12" s="182"/>
      <c r="HQ12" s="182"/>
      <c r="HR12" s="182"/>
      <c r="HS12" s="182"/>
      <c r="HT12" s="182"/>
      <c r="HU12" s="182"/>
      <c r="HV12" s="182"/>
      <c r="HW12" s="182"/>
      <c r="HX12" s="182"/>
      <c r="HY12" s="182"/>
      <c r="HZ12" s="182"/>
      <c r="IA12" s="182"/>
      <c r="IB12" s="182"/>
      <c r="IC12" s="182"/>
      <c r="ID12" s="182"/>
      <c r="IE12" s="182"/>
      <c r="IF12" s="182"/>
      <c r="IG12" s="182"/>
      <c r="IH12" s="182"/>
      <c r="II12" s="182"/>
      <c r="IJ12" s="182"/>
      <c r="IK12" s="182"/>
      <c r="IL12" s="182"/>
      <c r="IM12" s="182"/>
      <c r="IN12" s="182"/>
      <c r="IO12" s="182"/>
      <c r="IP12" s="182"/>
      <c r="IQ12" s="182"/>
      <c r="IR12" s="182"/>
      <c r="IS12" s="182"/>
      <c r="IT12" s="182"/>
      <c r="IU12" s="182"/>
      <c r="IV12" s="182"/>
    </row>
    <row r="13" spans="1:256" ht="17.25">
      <c r="A13" s="473">
        <v>1</v>
      </c>
      <c r="B13" s="479"/>
      <c r="C13" s="537" t="str">
        <f>C5</f>
        <v xml:space="preserve"> ＢＬＡＣＫ ＣＡＴＳ</v>
      </c>
      <c r="D13" s="538"/>
      <c r="E13" s="538"/>
      <c r="F13" s="538"/>
      <c r="G13" s="538"/>
      <c r="H13" s="538"/>
      <c r="I13" s="538"/>
      <c r="J13" s="539"/>
      <c r="K13" s="329"/>
      <c r="L13" s="517">
        <f>COUNTIF(R13:R15,"〇")</f>
        <v>2</v>
      </c>
      <c r="M13" s="518"/>
      <c r="N13" s="519"/>
      <c r="O13" s="698">
        <v>15</v>
      </c>
      <c r="P13" s="698"/>
      <c r="Q13" s="699"/>
      <c r="R13" s="406" t="str">
        <f t="shared" ref="R13:R54" si="0">IF(O13&gt;V13,"〇","  ")</f>
        <v>〇</v>
      </c>
      <c r="S13" s="700" t="s">
        <v>665</v>
      </c>
      <c r="T13" s="701"/>
      <c r="U13" s="406" t="str">
        <f t="shared" ref="U13:U54" si="1">IF(V13&gt;O13,"〇","  ")</f>
        <v xml:space="preserve">  </v>
      </c>
      <c r="V13" s="698">
        <v>8</v>
      </c>
      <c r="W13" s="698"/>
      <c r="X13" s="699"/>
      <c r="Y13" s="517">
        <f>COUNTIF(U13:U15,"〇")</f>
        <v>0</v>
      </c>
      <c r="Z13" s="518"/>
      <c r="AA13" s="519"/>
      <c r="AB13" s="353"/>
      <c r="AC13" s="540" t="str">
        <f>C6</f>
        <v xml:space="preserve"> ＳＯＲＡ－ Ｂ</v>
      </c>
      <c r="AD13" s="541"/>
      <c r="AE13" s="541"/>
      <c r="AF13" s="541"/>
      <c r="AG13" s="541"/>
      <c r="AH13" s="541"/>
      <c r="AI13" s="541"/>
      <c r="AJ13" s="541"/>
      <c r="AK13" s="542"/>
      <c r="AL13" s="353"/>
      <c r="AM13" s="537" t="str">
        <f>Q6</f>
        <v xml:space="preserve"> ビックコーナー  Ａ</v>
      </c>
      <c r="AN13" s="538"/>
      <c r="AO13" s="538"/>
      <c r="AP13" s="538"/>
      <c r="AQ13" s="538"/>
      <c r="AR13" s="539"/>
      <c r="AS13" s="716"/>
      <c r="AT13" s="512"/>
      <c r="AU13" s="512"/>
      <c r="AV13" s="163"/>
      <c r="AW13" s="182"/>
      <c r="AX13" s="182"/>
      <c r="AY13" s="182"/>
      <c r="AZ13" s="501"/>
      <c r="BA13" s="362"/>
      <c r="BB13" s="501"/>
      <c r="BC13" s="501"/>
      <c r="BD13" s="366"/>
      <c r="BE13" s="366"/>
      <c r="BF13" s="366"/>
      <c r="BG13" s="366"/>
      <c r="BH13" s="366"/>
      <c r="BI13" s="366"/>
      <c r="BJ13" s="366"/>
      <c r="BK13" s="366"/>
      <c r="BL13" s="366"/>
      <c r="BM13" s="366"/>
      <c r="BN13" s="366"/>
      <c r="BO13" s="366"/>
      <c r="BP13" s="366"/>
      <c r="BQ13" s="366"/>
      <c r="BR13" s="366"/>
      <c r="BS13" s="366"/>
      <c r="BT13" s="366"/>
      <c r="BU13" s="366"/>
      <c r="BV13" s="366"/>
      <c r="BW13" s="366"/>
      <c r="BX13" s="366"/>
      <c r="BY13" s="366"/>
      <c r="BZ13" s="366"/>
      <c r="CA13" s="366"/>
      <c r="CB13" s="366"/>
      <c r="CC13" s="366"/>
      <c r="CD13" s="366"/>
      <c r="CE13" s="366"/>
      <c r="CF13" s="366"/>
      <c r="CG13" s="366"/>
      <c r="CH13" s="366"/>
      <c r="CI13" s="366"/>
      <c r="CJ13" s="366"/>
      <c r="CK13" s="366"/>
      <c r="CL13" s="366"/>
      <c r="CM13" s="366"/>
      <c r="CN13" s="366"/>
      <c r="CO13" s="366"/>
      <c r="CP13" s="366"/>
      <c r="CQ13" s="366"/>
      <c r="CR13" s="366"/>
      <c r="CS13" s="366"/>
      <c r="CT13" s="366"/>
      <c r="CU13" s="366"/>
      <c r="CV13" s="366"/>
      <c r="CW13" s="366"/>
      <c r="CX13" s="366"/>
      <c r="CY13" s="366"/>
      <c r="CZ13" s="366"/>
      <c r="DA13" s="366"/>
      <c r="DB13" s="366"/>
      <c r="DC13" s="366"/>
      <c r="DD13" s="366"/>
      <c r="DE13" s="366"/>
      <c r="DF13" s="366"/>
      <c r="DG13" s="366"/>
      <c r="DH13" s="366"/>
      <c r="DI13" s="366"/>
      <c r="DJ13" s="366"/>
      <c r="DK13" s="497" t="s">
        <v>666</v>
      </c>
      <c r="DL13" s="499"/>
      <c r="DM13" s="182"/>
      <c r="DN13" s="182"/>
      <c r="DO13" s="182"/>
      <c r="DP13" s="182"/>
      <c r="DQ13" s="182"/>
      <c r="DR13" s="182"/>
      <c r="DS13" s="182"/>
      <c r="DT13" s="182"/>
      <c r="DU13" s="182"/>
      <c r="DV13" s="182"/>
      <c r="DW13" s="182"/>
      <c r="DX13" s="182"/>
      <c r="DY13" s="182"/>
      <c r="DZ13" s="182"/>
      <c r="EA13" s="182"/>
      <c r="EB13" s="182"/>
      <c r="EC13" s="182"/>
      <c r="ED13" s="182"/>
      <c r="EE13" s="182"/>
      <c r="EF13" s="182"/>
      <c r="EG13" s="182"/>
      <c r="EH13" s="182"/>
      <c r="EI13" s="182"/>
      <c r="EJ13" s="182"/>
      <c r="EK13" s="182"/>
      <c r="EL13" s="182"/>
      <c r="EM13" s="182"/>
      <c r="EN13" s="182"/>
      <c r="EO13" s="182"/>
      <c r="EP13" s="182"/>
      <c r="EQ13" s="182"/>
      <c r="ER13" s="182"/>
      <c r="ES13" s="182"/>
      <c r="ET13" s="182"/>
      <c r="EU13" s="182"/>
      <c r="EV13" s="182"/>
      <c r="EW13" s="182"/>
      <c r="EX13" s="182"/>
      <c r="EY13" s="182"/>
      <c r="EZ13" s="182"/>
      <c r="FA13" s="182"/>
      <c r="FB13" s="182"/>
      <c r="FC13" s="182"/>
      <c r="FD13" s="182"/>
      <c r="FE13" s="182"/>
      <c r="FF13" s="182"/>
      <c r="FG13" s="182"/>
      <c r="FH13" s="182"/>
      <c r="FI13" s="182"/>
      <c r="FJ13" s="182"/>
      <c r="FK13" s="182"/>
      <c r="FL13" s="182"/>
      <c r="FM13" s="182"/>
      <c r="FN13" s="182"/>
      <c r="FO13" s="182"/>
      <c r="FP13" s="182"/>
      <c r="FQ13" s="182"/>
      <c r="FR13" s="182"/>
      <c r="FS13" s="182"/>
      <c r="FT13" s="182"/>
      <c r="FU13" s="182"/>
      <c r="FV13" s="182"/>
      <c r="FW13" s="182"/>
      <c r="FX13" s="182"/>
      <c r="FY13" s="182"/>
      <c r="FZ13" s="182"/>
      <c r="GA13" s="182"/>
      <c r="GB13" s="182"/>
      <c r="GC13" s="182"/>
      <c r="GD13" s="182"/>
      <c r="GE13" s="182"/>
      <c r="GF13" s="182"/>
      <c r="GG13" s="182"/>
      <c r="GH13" s="182"/>
      <c r="GI13" s="182"/>
      <c r="GJ13" s="182"/>
      <c r="GK13" s="182"/>
      <c r="GL13" s="182"/>
      <c r="GM13" s="182"/>
      <c r="GN13" s="182"/>
      <c r="GO13" s="182"/>
      <c r="GP13" s="182"/>
      <c r="GQ13" s="182"/>
      <c r="GR13" s="182"/>
      <c r="GS13" s="182"/>
      <c r="GT13" s="182"/>
      <c r="GU13" s="182"/>
      <c r="GV13" s="182"/>
      <c r="GW13" s="182"/>
      <c r="GX13" s="182"/>
      <c r="GY13" s="182"/>
      <c r="GZ13" s="182"/>
      <c r="HA13" s="182"/>
      <c r="HB13" s="182"/>
      <c r="HC13" s="182"/>
      <c r="HD13" s="182"/>
      <c r="HE13" s="182"/>
      <c r="HF13" s="182"/>
      <c r="HG13" s="182"/>
      <c r="HH13" s="182"/>
      <c r="HI13" s="182"/>
      <c r="HJ13" s="182"/>
      <c r="HK13" s="182"/>
      <c r="HL13" s="182"/>
      <c r="HM13" s="182"/>
      <c r="HN13" s="182"/>
      <c r="HO13" s="182"/>
      <c r="HP13" s="182"/>
      <c r="HQ13" s="182"/>
      <c r="HR13" s="182"/>
      <c r="HS13" s="182"/>
      <c r="HT13" s="182"/>
      <c r="HU13" s="182"/>
      <c r="HV13" s="182"/>
      <c r="HW13" s="182"/>
      <c r="HX13" s="182"/>
      <c r="HY13" s="182"/>
      <c r="HZ13" s="182"/>
      <c r="IA13" s="182"/>
      <c r="IB13" s="182"/>
      <c r="IC13" s="182"/>
      <c r="ID13" s="182"/>
      <c r="IE13" s="182"/>
      <c r="IF13" s="182"/>
      <c r="IG13" s="182"/>
      <c r="IH13" s="182"/>
      <c r="II13" s="182"/>
      <c r="IJ13" s="182"/>
      <c r="IK13" s="182"/>
      <c r="IL13" s="182"/>
      <c r="IM13" s="182"/>
      <c r="IN13" s="182"/>
      <c r="IO13" s="182"/>
      <c r="IP13" s="182"/>
      <c r="IQ13" s="182"/>
      <c r="IR13" s="182"/>
      <c r="IS13" s="182"/>
      <c r="IT13" s="182"/>
      <c r="IU13" s="182"/>
      <c r="IV13" s="182"/>
    </row>
    <row r="14" spans="1:256" ht="17.25">
      <c r="A14" s="474"/>
      <c r="B14" s="480"/>
      <c r="C14" s="540"/>
      <c r="D14" s="541"/>
      <c r="E14" s="541"/>
      <c r="F14" s="541"/>
      <c r="G14" s="541"/>
      <c r="H14" s="541"/>
      <c r="I14" s="541"/>
      <c r="J14" s="542"/>
      <c r="K14" s="330"/>
      <c r="L14" s="520"/>
      <c r="M14" s="521"/>
      <c r="N14" s="522"/>
      <c r="O14" s="694">
        <v>15</v>
      </c>
      <c r="P14" s="694"/>
      <c r="Q14" s="695"/>
      <c r="R14" s="407" t="str">
        <f t="shared" si="0"/>
        <v>〇</v>
      </c>
      <c r="S14" s="696" t="s">
        <v>667</v>
      </c>
      <c r="T14" s="697"/>
      <c r="U14" s="408" t="str">
        <f t="shared" si="1"/>
        <v xml:space="preserve">  </v>
      </c>
      <c r="V14" s="694">
        <v>10</v>
      </c>
      <c r="W14" s="694"/>
      <c r="X14" s="695"/>
      <c r="Y14" s="520"/>
      <c r="Z14" s="521"/>
      <c r="AA14" s="522"/>
      <c r="AB14" s="353"/>
      <c r="AC14" s="540"/>
      <c r="AD14" s="541"/>
      <c r="AE14" s="541"/>
      <c r="AF14" s="541"/>
      <c r="AG14" s="541"/>
      <c r="AH14" s="541"/>
      <c r="AI14" s="541"/>
      <c r="AJ14" s="541"/>
      <c r="AK14" s="542"/>
      <c r="AL14" s="353"/>
      <c r="AM14" s="540"/>
      <c r="AN14" s="541"/>
      <c r="AO14" s="541"/>
      <c r="AP14" s="541"/>
      <c r="AQ14" s="541"/>
      <c r="AR14" s="542"/>
      <c r="AS14" s="512"/>
      <c r="AT14" s="512"/>
      <c r="AU14" s="512"/>
      <c r="AV14" s="163"/>
      <c r="AW14" s="182"/>
      <c r="AX14" s="182"/>
      <c r="AY14" s="182"/>
      <c r="AZ14" s="501"/>
      <c r="BA14" s="362"/>
      <c r="BB14" s="501"/>
      <c r="BC14" s="501"/>
      <c r="BD14" s="366"/>
      <c r="BE14" s="366"/>
      <c r="BF14" s="366"/>
      <c r="BG14" s="366"/>
      <c r="BH14" s="366"/>
      <c r="BI14" s="366"/>
      <c r="BJ14" s="366"/>
      <c r="BK14" s="366"/>
      <c r="BL14" s="366"/>
      <c r="BM14" s="366"/>
      <c r="BN14" s="366"/>
      <c r="BO14" s="366"/>
      <c r="BP14" s="366"/>
      <c r="BQ14" s="366"/>
      <c r="BR14" s="366"/>
      <c r="BS14" s="366"/>
      <c r="BT14" s="366"/>
      <c r="BU14" s="366"/>
      <c r="BV14" s="366"/>
      <c r="BW14" s="366"/>
      <c r="BX14" s="366"/>
      <c r="BY14" s="366"/>
      <c r="BZ14" s="366"/>
      <c r="CA14" s="366"/>
      <c r="CB14" s="366"/>
      <c r="CC14" s="366"/>
      <c r="CD14" s="366"/>
      <c r="CE14" s="366"/>
      <c r="CF14" s="366"/>
      <c r="CG14" s="366"/>
      <c r="CH14" s="366"/>
      <c r="CI14" s="366"/>
      <c r="CJ14" s="366"/>
      <c r="CK14" s="366"/>
      <c r="CL14" s="366"/>
      <c r="CM14" s="366"/>
      <c r="CN14" s="366"/>
      <c r="CO14" s="366"/>
      <c r="CP14" s="366"/>
      <c r="CQ14" s="366"/>
      <c r="CR14" s="366"/>
      <c r="CS14" s="366"/>
      <c r="CT14" s="366"/>
      <c r="CU14" s="366"/>
      <c r="CV14" s="366"/>
      <c r="CW14" s="366"/>
      <c r="CX14" s="366"/>
      <c r="CY14" s="366"/>
      <c r="CZ14" s="366"/>
      <c r="DA14" s="366"/>
      <c r="DB14" s="366"/>
      <c r="DC14" s="366"/>
      <c r="DD14" s="366"/>
      <c r="DE14" s="366"/>
      <c r="DF14" s="366"/>
      <c r="DG14" s="366"/>
      <c r="DH14" s="366"/>
      <c r="DI14" s="366"/>
      <c r="DJ14" s="366"/>
      <c r="DK14" s="500"/>
      <c r="DL14" s="502"/>
      <c r="DM14" s="182"/>
      <c r="DN14" s="182"/>
      <c r="DO14" s="182"/>
      <c r="DP14" s="182"/>
      <c r="DQ14" s="182"/>
      <c r="DR14" s="182"/>
      <c r="DS14" s="182"/>
      <c r="DT14" s="182"/>
      <c r="DU14" s="182"/>
      <c r="DV14" s="182"/>
      <c r="DW14" s="182"/>
      <c r="DX14" s="182"/>
      <c r="DY14" s="182"/>
      <c r="DZ14" s="182"/>
      <c r="EA14" s="182"/>
      <c r="EB14" s="182"/>
      <c r="EC14" s="182"/>
      <c r="ED14" s="182"/>
      <c r="EE14" s="182"/>
      <c r="EF14" s="182"/>
      <c r="EG14" s="182"/>
      <c r="EH14" s="182"/>
      <c r="EI14" s="182"/>
      <c r="EJ14" s="182"/>
      <c r="EK14" s="182"/>
      <c r="EL14" s="182"/>
      <c r="EM14" s="182"/>
      <c r="EN14" s="182"/>
      <c r="EO14" s="182"/>
      <c r="EP14" s="182"/>
      <c r="EQ14" s="182"/>
      <c r="ER14" s="182"/>
      <c r="ES14" s="182"/>
      <c r="ET14" s="182"/>
      <c r="EU14" s="182"/>
      <c r="EV14" s="182"/>
      <c r="EW14" s="182"/>
      <c r="EX14" s="182"/>
      <c r="EY14" s="182"/>
      <c r="EZ14" s="182"/>
      <c r="FA14" s="182"/>
      <c r="FB14" s="182"/>
      <c r="FC14" s="182"/>
      <c r="FD14" s="182"/>
      <c r="FE14" s="182"/>
      <c r="FF14" s="182"/>
      <c r="FG14" s="182"/>
      <c r="FH14" s="182"/>
      <c r="FI14" s="182"/>
      <c r="FJ14" s="182"/>
      <c r="FK14" s="182"/>
      <c r="FL14" s="182"/>
      <c r="FM14" s="182"/>
      <c r="FN14" s="182"/>
      <c r="FO14" s="182"/>
      <c r="FP14" s="182"/>
      <c r="FQ14" s="182"/>
      <c r="FR14" s="182"/>
      <c r="FS14" s="182"/>
      <c r="FT14" s="182"/>
      <c r="FU14" s="182"/>
      <c r="FV14" s="182"/>
      <c r="FW14" s="182"/>
      <c r="FX14" s="182"/>
      <c r="FY14" s="182"/>
      <c r="FZ14" s="182"/>
      <c r="GA14" s="182"/>
      <c r="GB14" s="182"/>
      <c r="GC14" s="182"/>
      <c r="GD14" s="182"/>
      <c r="GE14" s="182"/>
      <c r="GF14" s="182"/>
      <c r="GG14" s="182"/>
      <c r="GH14" s="182"/>
      <c r="GI14" s="182"/>
      <c r="GJ14" s="182"/>
      <c r="GK14" s="182"/>
      <c r="GL14" s="182"/>
      <c r="GM14" s="182"/>
      <c r="GN14" s="182"/>
      <c r="GO14" s="182"/>
      <c r="GP14" s="182"/>
      <c r="GQ14" s="182"/>
      <c r="GR14" s="182"/>
      <c r="GS14" s="182"/>
      <c r="GT14" s="182"/>
      <c r="GU14" s="182"/>
      <c r="GV14" s="182"/>
      <c r="GW14" s="182"/>
      <c r="GX14" s="182"/>
      <c r="GY14" s="182"/>
      <c r="GZ14" s="182"/>
      <c r="HA14" s="182"/>
      <c r="HB14" s="182"/>
      <c r="HC14" s="182"/>
      <c r="HD14" s="182"/>
      <c r="HE14" s="182"/>
      <c r="HF14" s="182"/>
      <c r="HG14" s="182"/>
      <c r="HH14" s="182"/>
      <c r="HI14" s="182"/>
      <c r="HJ14" s="182"/>
      <c r="HK14" s="182"/>
      <c r="HL14" s="182"/>
      <c r="HM14" s="182"/>
      <c r="HN14" s="182"/>
      <c r="HO14" s="182"/>
      <c r="HP14" s="182"/>
      <c r="HQ14" s="182"/>
      <c r="HR14" s="182"/>
      <c r="HS14" s="182"/>
      <c r="HT14" s="182"/>
      <c r="HU14" s="182"/>
      <c r="HV14" s="182"/>
      <c r="HW14" s="182"/>
      <c r="HX14" s="182"/>
      <c r="HY14" s="182"/>
      <c r="HZ14" s="182"/>
      <c r="IA14" s="182"/>
      <c r="IB14" s="182"/>
      <c r="IC14" s="182"/>
      <c r="ID14" s="182"/>
      <c r="IE14" s="182"/>
      <c r="IF14" s="182"/>
      <c r="IG14" s="182"/>
      <c r="IH14" s="182"/>
      <c r="II14" s="182"/>
      <c r="IJ14" s="182"/>
      <c r="IK14" s="182"/>
      <c r="IL14" s="182"/>
      <c r="IM14" s="182"/>
      <c r="IN14" s="182"/>
      <c r="IO14" s="182"/>
      <c r="IP14" s="182"/>
      <c r="IQ14" s="182"/>
      <c r="IR14" s="182"/>
      <c r="IS14" s="182"/>
      <c r="IT14" s="182"/>
      <c r="IU14" s="182"/>
      <c r="IV14" s="182"/>
    </row>
    <row r="15" spans="1:256" ht="17.25">
      <c r="A15" s="475"/>
      <c r="B15" s="481"/>
      <c r="C15" s="543"/>
      <c r="D15" s="544"/>
      <c r="E15" s="544"/>
      <c r="F15" s="544"/>
      <c r="G15" s="544"/>
      <c r="H15" s="544"/>
      <c r="I15" s="544"/>
      <c r="J15" s="545"/>
      <c r="K15" s="331"/>
      <c r="L15" s="523"/>
      <c r="M15" s="524"/>
      <c r="N15" s="525"/>
      <c r="O15" s="675"/>
      <c r="P15" s="675"/>
      <c r="Q15" s="676"/>
      <c r="R15" s="409" t="str">
        <f t="shared" si="0"/>
        <v xml:space="preserve">  </v>
      </c>
      <c r="S15" s="692" t="s">
        <v>668</v>
      </c>
      <c r="T15" s="693"/>
      <c r="U15" s="410" t="str">
        <f t="shared" si="1"/>
        <v xml:space="preserve">  </v>
      </c>
      <c r="V15" s="675"/>
      <c r="W15" s="675"/>
      <c r="X15" s="676"/>
      <c r="Y15" s="523"/>
      <c r="Z15" s="524"/>
      <c r="AA15" s="525"/>
      <c r="AB15" s="353"/>
      <c r="AC15" s="540"/>
      <c r="AD15" s="541"/>
      <c r="AE15" s="541"/>
      <c r="AF15" s="541"/>
      <c r="AG15" s="541"/>
      <c r="AH15" s="541"/>
      <c r="AI15" s="541"/>
      <c r="AJ15" s="541"/>
      <c r="AK15" s="542"/>
      <c r="AL15" s="353"/>
      <c r="AM15" s="543"/>
      <c r="AN15" s="544"/>
      <c r="AO15" s="544"/>
      <c r="AP15" s="544"/>
      <c r="AQ15" s="544"/>
      <c r="AR15" s="545"/>
      <c r="AS15" s="512"/>
      <c r="AT15" s="512"/>
      <c r="AU15" s="512"/>
      <c r="AV15" s="163"/>
      <c r="AW15" s="182"/>
      <c r="AX15" s="182"/>
      <c r="AY15" s="182"/>
      <c r="AZ15" s="501"/>
      <c r="BA15" s="362"/>
      <c r="BB15" s="501"/>
      <c r="BC15" s="501"/>
      <c r="BD15" s="366"/>
      <c r="BE15" s="366"/>
      <c r="BF15" s="366"/>
      <c r="BG15" s="366"/>
      <c r="BH15" s="366"/>
      <c r="BI15" s="366"/>
      <c r="BJ15" s="366"/>
      <c r="BK15" s="366"/>
      <c r="BL15" s="366"/>
      <c r="BM15" s="366"/>
      <c r="BN15" s="366"/>
      <c r="BO15" s="366"/>
      <c r="BP15" s="366"/>
      <c r="BQ15" s="366"/>
      <c r="BR15" s="366"/>
      <c r="BS15" s="366"/>
      <c r="BT15" s="366"/>
      <c r="BU15" s="366"/>
      <c r="BV15" s="366"/>
      <c r="BW15" s="366"/>
      <c r="BX15" s="366"/>
      <c r="BY15" s="366"/>
      <c r="BZ15" s="366"/>
      <c r="CA15" s="366"/>
      <c r="CB15" s="366"/>
      <c r="CC15" s="366"/>
      <c r="CD15" s="366"/>
      <c r="CE15" s="366"/>
      <c r="CF15" s="366"/>
      <c r="CG15" s="366"/>
      <c r="CH15" s="366"/>
      <c r="CI15" s="366"/>
      <c r="CJ15" s="366"/>
      <c r="CK15" s="366"/>
      <c r="CL15" s="366"/>
      <c r="CM15" s="366"/>
      <c r="CN15" s="366"/>
      <c r="CO15" s="366"/>
      <c r="CP15" s="366"/>
      <c r="CQ15" s="366"/>
      <c r="CR15" s="366"/>
      <c r="CS15" s="366"/>
      <c r="CT15" s="366"/>
      <c r="CU15" s="366"/>
      <c r="CV15" s="366"/>
      <c r="CW15" s="366"/>
      <c r="CX15" s="366"/>
      <c r="CY15" s="366"/>
      <c r="CZ15" s="366"/>
      <c r="DA15" s="366"/>
      <c r="DB15" s="366"/>
      <c r="DC15" s="366"/>
      <c r="DD15" s="366"/>
      <c r="DE15" s="366"/>
      <c r="DF15" s="366"/>
      <c r="DG15" s="366"/>
      <c r="DH15" s="366"/>
      <c r="DI15" s="366"/>
      <c r="DJ15" s="366"/>
      <c r="DK15" s="503"/>
      <c r="DL15" s="505"/>
      <c r="DM15" s="182"/>
      <c r="DN15" s="182"/>
      <c r="DO15" s="182"/>
      <c r="DP15" s="182"/>
      <c r="DQ15" s="182"/>
      <c r="DR15" s="182"/>
      <c r="DS15" s="182"/>
      <c r="DT15" s="182"/>
      <c r="DU15" s="182"/>
      <c r="DV15" s="182"/>
      <c r="DW15" s="182"/>
      <c r="DX15" s="182"/>
      <c r="DY15" s="182"/>
      <c r="DZ15" s="182"/>
      <c r="EA15" s="182"/>
      <c r="EB15" s="182"/>
      <c r="EC15" s="182"/>
      <c r="ED15" s="182"/>
      <c r="EE15" s="182"/>
      <c r="EF15" s="182"/>
      <c r="EG15" s="182"/>
      <c r="EH15" s="182"/>
      <c r="EI15" s="182"/>
      <c r="EJ15" s="182"/>
      <c r="EK15" s="182"/>
      <c r="EL15" s="182"/>
      <c r="EM15" s="182"/>
      <c r="EN15" s="182"/>
      <c r="EO15" s="182"/>
      <c r="EP15" s="182"/>
      <c r="EQ15" s="182"/>
      <c r="ER15" s="182"/>
      <c r="ES15" s="182"/>
      <c r="ET15" s="182"/>
      <c r="EU15" s="182"/>
      <c r="EV15" s="182"/>
      <c r="EW15" s="182"/>
      <c r="EX15" s="182"/>
      <c r="EY15" s="182"/>
      <c r="EZ15" s="182"/>
      <c r="FA15" s="182"/>
      <c r="FB15" s="182"/>
      <c r="FC15" s="182"/>
      <c r="FD15" s="182"/>
      <c r="FE15" s="182"/>
      <c r="FF15" s="182"/>
      <c r="FG15" s="182"/>
      <c r="FH15" s="182"/>
      <c r="FI15" s="182"/>
      <c r="FJ15" s="182"/>
      <c r="FK15" s="182"/>
      <c r="FL15" s="182"/>
      <c r="FM15" s="182"/>
      <c r="FN15" s="182"/>
      <c r="FO15" s="182"/>
      <c r="FP15" s="182"/>
      <c r="FQ15" s="182"/>
      <c r="FR15" s="182"/>
      <c r="FS15" s="182"/>
      <c r="FT15" s="182"/>
      <c r="FU15" s="182"/>
      <c r="FV15" s="182"/>
      <c r="FW15" s="182"/>
      <c r="FX15" s="182"/>
      <c r="FY15" s="182"/>
      <c r="FZ15" s="182"/>
      <c r="GA15" s="182"/>
      <c r="GB15" s="182"/>
      <c r="GC15" s="182"/>
      <c r="GD15" s="182"/>
      <c r="GE15" s="182"/>
      <c r="GF15" s="182"/>
      <c r="GG15" s="182"/>
      <c r="GH15" s="182"/>
      <c r="GI15" s="182"/>
      <c r="GJ15" s="182"/>
      <c r="GK15" s="182"/>
      <c r="GL15" s="182"/>
      <c r="GM15" s="182"/>
      <c r="GN15" s="182"/>
      <c r="GO15" s="182"/>
      <c r="GP15" s="182"/>
      <c r="GQ15" s="182"/>
      <c r="GR15" s="182"/>
      <c r="GS15" s="182"/>
      <c r="GT15" s="182"/>
      <c r="GU15" s="182"/>
      <c r="GV15" s="182"/>
      <c r="GW15" s="182"/>
      <c r="GX15" s="182"/>
      <c r="GY15" s="182"/>
      <c r="GZ15" s="182"/>
      <c r="HA15" s="182"/>
      <c r="HB15" s="182"/>
      <c r="HC15" s="182"/>
      <c r="HD15" s="182"/>
      <c r="HE15" s="182"/>
      <c r="HF15" s="182"/>
      <c r="HG15" s="182"/>
      <c r="HH15" s="182"/>
      <c r="HI15" s="182"/>
      <c r="HJ15" s="182"/>
      <c r="HK15" s="182"/>
      <c r="HL15" s="182"/>
      <c r="HM15" s="182"/>
      <c r="HN15" s="182"/>
      <c r="HO15" s="182"/>
      <c r="HP15" s="182"/>
      <c r="HQ15" s="182"/>
      <c r="HR15" s="182"/>
      <c r="HS15" s="182"/>
      <c r="HT15" s="182"/>
      <c r="HU15" s="182"/>
      <c r="HV15" s="182"/>
      <c r="HW15" s="182"/>
      <c r="HX15" s="182"/>
      <c r="HY15" s="182"/>
      <c r="HZ15" s="182"/>
      <c r="IA15" s="182"/>
      <c r="IB15" s="182"/>
      <c r="IC15" s="182"/>
      <c r="ID15" s="182"/>
      <c r="IE15" s="182"/>
      <c r="IF15" s="182"/>
      <c r="IG15" s="182"/>
      <c r="IH15" s="182"/>
      <c r="II15" s="182"/>
      <c r="IJ15" s="182"/>
      <c r="IK15" s="182"/>
      <c r="IL15" s="182"/>
      <c r="IM15" s="182"/>
      <c r="IN15" s="182"/>
      <c r="IO15" s="182"/>
      <c r="IP15" s="182"/>
      <c r="IQ15" s="182"/>
      <c r="IR15" s="182"/>
      <c r="IS15" s="182"/>
      <c r="IT15" s="182"/>
      <c r="IU15" s="182"/>
      <c r="IV15" s="182"/>
    </row>
    <row r="16" spans="1:256" ht="17.25">
      <c r="A16" s="710">
        <v>2</v>
      </c>
      <c r="B16" s="711"/>
      <c r="C16" s="517" t="str">
        <f>C7</f>
        <v xml:space="preserve"> ましみず</v>
      </c>
      <c r="D16" s="518"/>
      <c r="E16" s="518"/>
      <c r="F16" s="518"/>
      <c r="G16" s="518"/>
      <c r="H16" s="518"/>
      <c r="I16" s="518"/>
      <c r="J16" s="519"/>
      <c r="K16" s="332"/>
      <c r="L16" s="517">
        <f>COUNTIF(R16:R18,"〇")</f>
        <v>0</v>
      </c>
      <c r="M16" s="518"/>
      <c r="N16" s="519"/>
      <c r="O16" s="698">
        <v>12</v>
      </c>
      <c r="P16" s="698"/>
      <c r="Q16" s="699"/>
      <c r="R16" s="406" t="str">
        <f t="shared" si="0"/>
        <v xml:space="preserve">  </v>
      </c>
      <c r="S16" s="705" t="s">
        <v>665</v>
      </c>
      <c r="T16" s="706"/>
      <c r="U16" s="406" t="str">
        <f t="shared" si="1"/>
        <v>〇</v>
      </c>
      <c r="V16" s="698">
        <v>15</v>
      </c>
      <c r="W16" s="698"/>
      <c r="X16" s="699"/>
      <c r="Y16" s="517">
        <f>COUNTIF(U16:U18,"〇")</f>
        <v>2</v>
      </c>
      <c r="Z16" s="518"/>
      <c r="AA16" s="519"/>
      <c r="AB16" s="353"/>
      <c r="AC16" s="707" t="str">
        <f>C8</f>
        <v xml:space="preserve"> ＢＯＡ  ＳＯＲＴＥ</v>
      </c>
      <c r="AD16" s="707"/>
      <c r="AE16" s="707"/>
      <c r="AF16" s="707"/>
      <c r="AG16" s="707"/>
      <c r="AH16" s="707"/>
      <c r="AI16" s="707"/>
      <c r="AJ16" s="707"/>
      <c r="AK16" s="707"/>
      <c r="AL16" s="375"/>
      <c r="AM16" s="517" t="str">
        <f>Q7</f>
        <v xml:space="preserve"> ユナイト  Ｂ</v>
      </c>
      <c r="AN16" s="518"/>
      <c r="AO16" s="518"/>
      <c r="AP16" s="518"/>
      <c r="AQ16" s="518"/>
      <c r="AR16" s="519"/>
      <c r="AS16" s="717" t="s">
        <v>456</v>
      </c>
      <c r="AT16" s="718"/>
      <c r="AU16" s="718"/>
      <c r="AV16" s="719"/>
      <c r="AW16" s="182"/>
      <c r="AX16" s="182"/>
      <c r="AY16" s="182"/>
      <c r="AZ16" s="426"/>
      <c r="BA16" s="426"/>
      <c r="BB16" s="426"/>
      <c r="BC16" s="426"/>
      <c r="DM16" s="182"/>
      <c r="DN16" s="182"/>
      <c r="DO16" s="182"/>
      <c r="DP16" s="182"/>
      <c r="DQ16" s="182"/>
      <c r="DR16" s="182"/>
      <c r="DS16" s="182"/>
      <c r="DT16" s="182"/>
      <c r="DU16" s="182"/>
      <c r="DV16" s="182"/>
      <c r="DW16" s="182"/>
      <c r="DX16" s="182"/>
      <c r="DY16" s="182"/>
      <c r="DZ16" s="182"/>
      <c r="EA16" s="182"/>
      <c r="EB16" s="182"/>
      <c r="EC16" s="182"/>
      <c r="ED16" s="182"/>
      <c r="EE16" s="182"/>
      <c r="EF16" s="182"/>
      <c r="EG16" s="182"/>
      <c r="EH16" s="182"/>
      <c r="EI16" s="182"/>
      <c r="EJ16" s="182"/>
      <c r="EK16" s="182"/>
      <c r="EL16" s="182"/>
      <c r="EM16" s="182"/>
      <c r="EN16" s="182"/>
      <c r="EO16" s="182"/>
      <c r="EP16" s="182"/>
      <c r="EQ16" s="182"/>
      <c r="ER16" s="182"/>
      <c r="ES16" s="182"/>
      <c r="ET16" s="182"/>
      <c r="EU16" s="182"/>
      <c r="EV16" s="182"/>
      <c r="EW16" s="182"/>
      <c r="EX16" s="182"/>
      <c r="EY16" s="182"/>
      <c r="EZ16" s="182"/>
      <c r="FA16" s="182"/>
      <c r="FB16" s="182"/>
      <c r="FC16" s="182"/>
      <c r="FD16" s="182"/>
      <c r="FE16" s="182"/>
      <c r="FF16" s="182"/>
      <c r="FG16" s="182"/>
      <c r="FH16" s="182"/>
      <c r="FI16" s="182"/>
      <c r="FJ16" s="182"/>
      <c r="FK16" s="182"/>
      <c r="FL16" s="182"/>
      <c r="FM16" s="182"/>
      <c r="FN16" s="182"/>
      <c r="FO16" s="182"/>
      <c r="FP16" s="182"/>
      <c r="FQ16" s="182"/>
      <c r="FR16" s="182"/>
      <c r="FS16" s="182"/>
      <c r="FT16" s="182"/>
      <c r="FU16" s="182"/>
      <c r="FV16" s="182"/>
      <c r="FW16" s="182"/>
      <c r="FX16" s="182"/>
      <c r="FY16" s="182"/>
      <c r="FZ16" s="182"/>
      <c r="GA16" s="182"/>
      <c r="GB16" s="182"/>
      <c r="GC16" s="182"/>
      <c r="GD16" s="182"/>
      <c r="GE16" s="182"/>
      <c r="GF16" s="182"/>
      <c r="GG16" s="182"/>
      <c r="GH16" s="182"/>
      <c r="GI16" s="182"/>
      <c r="GJ16" s="182"/>
      <c r="GK16" s="182"/>
      <c r="GL16" s="182"/>
      <c r="GM16" s="182"/>
      <c r="GN16" s="182"/>
      <c r="GO16" s="182"/>
      <c r="GP16" s="182"/>
      <c r="GQ16" s="182"/>
      <c r="GR16" s="182"/>
      <c r="GS16" s="182"/>
      <c r="GT16" s="182"/>
      <c r="GU16" s="182"/>
      <c r="GV16" s="182"/>
      <c r="GW16" s="182"/>
      <c r="GX16" s="182"/>
      <c r="GY16" s="182"/>
      <c r="GZ16" s="182"/>
      <c r="HA16" s="182"/>
      <c r="HB16" s="182"/>
      <c r="HC16" s="182"/>
      <c r="HD16" s="182"/>
      <c r="HE16" s="182"/>
      <c r="HF16" s="182"/>
      <c r="HG16" s="182"/>
      <c r="HH16" s="182"/>
      <c r="HI16" s="182"/>
      <c r="HJ16" s="182"/>
      <c r="HK16" s="182"/>
      <c r="HL16" s="182"/>
      <c r="HM16" s="182"/>
      <c r="HN16" s="182"/>
      <c r="HO16" s="182"/>
      <c r="HP16" s="182"/>
      <c r="HQ16" s="182"/>
      <c r="HR16" s="182"/>
      <c r="HS16" s="182"/>
      <c r="HT16" s="182"/>
      <c r="HU16" s="182"/>
      <c r="HV16" s="182"/>
      <c r="HW16" s="182"/>
      <c r="HX16" s="182"/>
      <c r="HY16" s="182"/>
      <c r="HZ16" s="182"/>
      <c r="IA16" s="182"/>
      <c r="IB16" s="182"/>
      <c r="IC16" s="182"/>
      <c r="ID16" s="182"/>
      <c r="IE16" s="182"/>
      <c r="IF16" s="182"/>
      <c r="IG16" s="182"/>
      <c r="IH16" s="182"/>
      <c r="II16" s="182"/>
      <c r="IJ16" s="182"/>
      <c r="IK16" s="182"/>
      <c r="IL16" s="182"/>
      <c r="IM16" s="182"/>
      <c r="IN16" s="182"/>
      <c r="IO16" s="182"/>
      <c r="IP16" s="182"/>
      <c r="IQ16" s="182"/>
      <c r="IR16" s="182"/>
      <c r="IS16" s="182"/>
      <c r="IT16" s="182"/>
      <c r="IU16" s="182"/>
      <c r="IV16" s="182"/>
    </row>
    <row r="17" spans="1:256" ht="17.25">
      <c r="A17" s="712"/>
      <c r="B17" s="713"/>
      <c r="C17" s="520"/>
      <c r="D17" s="521"/>
      <c r="E17" s="521"/>
      <c r="F17" s="521"/>
      <c r="G17" s="521"/>
      <c r="H17" s="521"/>
      <c r="I17" s="521"/>
      <c r="J17" s="522"/>
      <c r="K17" s="332"/>
      <c r="L17" s="520"/>
      <c r="M17" s="521"/>
      <c r="N17" s="522"/>
      <c r="O17" s="694">
        <v>13</v>
      </c>
      <c r="P17" s="694"/>
      <c r="Q17" s="695"/>
      <c r="R17" s="407" t="str">
        <f t="shared" si="0"/>
        <v xml:space="preserve">  </v>
      </c>
      <c r="S17" s="696" t="s">
        <v>667</v>
      </c>
      <c r="T17" s="697"/>
      <c r="U17" s="408" t="str">
        <f t="shared" si="1"/>
        <v>〇</v>
      </c>
      <c r="V17" s="694">
        <v>15</v>
      </c>
      <c r="W17" s="694"/>
      <c r="X17" s="695"/>
      <c r="Y17" s="520"/>
      <c r="Z17" s="521"/>
      <c r="AA17" s="522"/>
      <c r="AB17" s="353"/>
      <c r="AC17" s="707"/>
      <c r="AD17" s="707"/>
      <c r="AE17" s="707"/>
      <c r="AF17" s="707"/>
      <c r="AG17" s="707"/>
      <c r="AH17" s="707"/>
      <c r="AI17" s="707"/>
      <c r="AJ17" s="707"/>
      <c r="AK17" s="707"/>
      <c r="AL17" s="375"/>
      <c r="AM17" s="520"/>
      <c r="AN17" s="521"/>
      <c r="AO17" s="521"/>
      <c r="AP17" s="521"/>
      <c r="AQ17" s="521"/>
      <c r="AR17" s="522"/>
      <c r="AS17" s="720"/>
      <c r="AT17" s="721"/>
      <c r="AU17" s="721"/>
      <c r="AV17" s="722"/>
      <c r="AW17" s="182"/>
      <c r="AX17" s="182"/>
      <c r="AY17" s="182"/>
      <c r="AZ17" s="426"/>
      <c r="BA17" s="426"/>
      <c r="BB17" s="426"/>
      <c r="BC17" s="426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  <c r="HW17" s="182"/>
      <c r="HX17" s="182"/>
      <c r="HY17" s="182"/>
      <c r="HZ17" s="182"/>
      <c r="IA17" s="182"/>
      <c r="IB17" s="182"/>
      <c r="IC17" s="182"/>
      <c r="ID17" s="182"/>
      <c r="IE17" s="182"/>
      <c r="IF17" s="182"/>
      <c r="IG17" s="182"/>
      <c r="IH17" s="182"/>
      <c r="II17" s="182"/>
      <c r="IJ17" s="182"/>
      <c r="IK17" s="182"/>
      <c r="IL17" s="182"/>
      <c r="IM17" s="182"/>
      <c r="IN17" s="182"/>
      <c r="IO17" s="182"/>
      <c r="IP17" s="182"/>
      <c r="IQ17" s="182"/>
      <c r="IR17" s="182"/>
      <c r="IS17" s="182"/>
      <c r="IT17" s="182"/>
      <c r="IU17" s="182"/>
      <c r="IV17" s="182"/>
    </row>
    <row r="18" spans="1:256" ht="17.25">
      <c r="A18" s="714"/>
      <c r="B18" s="715"/>
      <c r="C18" s="523"/>
      <c r="D18" s="524"/>
      <c r="E18" s="524"/>
      <c r="F18" s="524"/>
      <c r="G18" s="524"/>
      <c r="H18" s="524"/>
      <c r="I18" s="524"/>
      <c r="J18" s="525"/>
      <c r="K18" s="332"/>
      <c r="L18" s="523"/>
      <c r="M18" s="524"/>
      <c r="N18" s="525"/>
      <c r="O18" s="675"/>
      <c r="P18" s="675"/>
      <c r="Q18" s="676"/>
      <c r="R18" s="409" t="str">
        <f t="shared" si="0"/>
        <v xml:space="preserve">  </v>
      </c>
      <c r="S18" s="708" t="s">
        <v>668</v>
      </c>
      <c r="T18" s="709"/>
      <c r="U18" s="410" t="str">
        <f t="shared" si="1"/>
        <v xml:space="preserve">  </v>
      </c>
      <c r="V18" s="675"/>
      <c r="W18" s="675"/>
      <c r="X18" s="676"/>
      <c r="Y18" s="523"/>
      <c r="Z18" s="524"/>
      <c r="AA18" s="525"/>
      <c r="AB18" s="353"/>
      <c r="AC18" s="707"/>
      <c r="AD18" s="707"/>
      <c r="AE18" s="707"/>
      <c r="AF18" s="707"/>
      <c r="AG18" s="707"/>
      <c r="AH18" s="707"/>
      <c r="AI18" s="707"/>
      <c r="AJ18" s="707"/>
      <c r="AK18" s="707"/>
      <c r="AL18" s="375"/>
      <c r="AM18" s="523"/>
      <c r="AN18" s="524"/>
      <c r="AO18" s="524"/>
      <c r="AP18" s="524"/>
      <c r="AQ18" s="524"/>
      <c r="AR18" s="525"/>
      <c r="AS18" s="723"/>
      <c r="AT18" s="724"/>
      <c r="AU18" s="724"/>
      <c r="AV18" s="725"/>
      <c r="AW18" s="182"/>
      <c r="AX18" s="182"/>
      <c r="AY18" s="182"/>
      <c r="AZ18" s="108"/>
      <c r="BA18" s="426"/>
      <c r="BB18" s="426"/>
      <c r="BC18" s="426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  <c r="FB18" s="182"/>
      <c r="FC18" s="182"/>
      <c r="FD18" s="182"/>
      <c r="FE18" s="182"/>
      <c r="FF18" s="182"/>
      <c r="FG18" s="182"/>
      <c r="FH18" s="182"/>
      <c r="FI18" s="182"/>
      <c r="FJ18" s="182"/>
      <c r="FK18" s="182"/>
      <c r="FL18" s="182"/>
      <c r="FM18" s="182"/>
      <c r="FN18" s="182"/>
      <c r="FO18" s="182"/>
      <c r="FP18" s="182"/>
      <c r="FQ18" s="182"/>
      <c r="FR18" s="182"/>
      <c r="FS18" s="182"/>
      <c r="FT18" s="182"/>
      <c r="FU18" s="182"/>
      <c r="FV18" s="182"/>
      <c r="FW18" s="182"/>
      <c r="FX18" s="182"/>
      <c r="FY18" s="182"/>
      <c r="FZ18" s="182"/>
      <c r="GA18" s="182"/>
      <c r="GB18" s="182"/>
      <c r="GC18" s="182"/>
      <c r="GD18" s="182"/>
      <c r="GE18" s="182"/>
      <c r="GF18" s="182"/>
      <c r="GG18" s="182"/>
      <c r="GH18" s="182"/>
      <c r="GI18" s="182"/>
      <c r="GJ18" s="182"/>
      <c r="GK18" s="182"/>
      <c r="GL18" s="182"/>
      <c r="GM18" s="182"/>
      <c r="GN18" s="182"/>
      <c r="GO18" s="182"/>
      <c r="GP18" s="182"/>
      <c r="GQ18" s="182"/>
      <c r="GR18" s="182"/>
      <c r="GS18" s="182"/>
      <c r="GT18" s="182"/>
      <c r="GU18" s="182"/>
      <c r="GV18" s="182"/>
      <c r="GW18" s="182"/>
      <c r="GX18" s="182"/>
      <c r="GY18" s="182"/>
      <c r="GZ18" s="182"/>
      <c r="HA18" s="182"/>
      <c r="HB18" s="182"/>
      <c r="HC18" s="182"/>
      <c r="HD18" s="182"/>
      <c r="HE18" s="182"/>
      <c r="HF18" s="182"/>
      <c r="HG18" s="182"/>
      <c r="HH18" s="182"/>
      <c r="HI18" s="182"/>
      <c r="HJ18" s="182"/>
      <c r="HK18" s="182"/>
      <c r="HL18" s="182"/>
      <c r="HM18" s="182"/>
      <c r="HN18" s="182"/>
      <c r="HO18" s="182"/>
      <c r="HP18" s="182"/>
      <c r="HQ18" s="182"/>
      <c r="HR18" s="182"/>
      <c r="HS18" s="182"/>
      <c r="HT18" s="182"/>
      <c r="HU18" s="182"/>
      <c r="HV18" s="182"/>
      <c r="HW18" s="182"/>
      <c r="HX18" s="182"/>
      <c r="HY18" s="182"/>
      <c r="HZ18" s="182"/>
      <c r="IA18" s="182"/>
      <c r="IB18" s="182"/>
      <c r="IC18" s="182"/>
      <c r="ID18" s="182"/>
      <c r="IE18" s="182"/>
      <c r="IF18" s="182"/>
      <c r="IG18" s="182"/>
      <c r="IH18" s="182"/>
      <c r="II18" s="182"/>
      <c r="IJ18" s="182"/>
      <c r="IK18" s="182"/>
      <c r="IL18" s="182"/>
      <c r="IM18" s="182"/>
      <c r="IN18" s="182"/>
      <c r="IO18" s="182"/>
      <c r="IP18" s="182"/>
      <c r="IQ18" s="182"/>
      <c r="IR18" s="182"/>
      <c r="IS18" s="182"/>
      <c r="IT18" s="182"/>
      <c r="IU18" s="182"/>
      <c r="IV18" s="182"/>
    </row>
    <row r="19" spans="1:256" ht="17.25">
      <c r="A19" s="473">
        <v>3</v>
      </c>
      <c r="B19" s="479"/>
      <c r="C19" s="517" t="str">
        <f>Q5</f>
        <v xml:space="preserve"> 轟  桜  Ａ</v>
      </c>
      <c r="D19" s="518"/>
      <c r="E19" s="518"/>
      <c r="F19" s="518"/>
      <c r="G19" s="518"/>
      <c r="H19" s="518"/>
      <c r="I19" s="518"/>
      <c r="J19" s="519"/>
      <c r="K19" s="332"/>
      <c r="L19" s="517">
        <f>COUNTIF(R19:R21,"〇")</f>
        <v>0</v>
      </c>
      <c r="M19" s="518"/>
      <c r="N19" s="519"/>
      <c r="O19" s="698">
        <v>8</v>
      </c>
      <c r="P19" s="698"/>
      <c r="Q19" s="699"/>
      <c r="R19" s="406" t="str">
        <f t="shared" si="0"/>
        <v xml:space="preserve">  </v>
      </c>
      <c r="S19" s="700" t="s">
        <v>665</v>
      </c>
      <c r="T19" s="701"/>
      <c r="U19" s="406" t="str">
        <f t="shared" si="1"/>
        <v>〇</v>
      </c>
      <c r="V19" s="698">
        <v>15</v>
      </c>
      <c r="W19" s="698"/>
      <c r="X19" s="699"/>
      <c r="Y19" s="517">
        <f>COUNTIF(U19:U21,"〇")</f>
        <v>2</v>
      </c>
      <c r="Z19" s="518"/>
      <c r="AA19" s="519"/>
      <c r="AB19" s="353"/>
      <c r="AC19" s="707" t="str">
        <f>Q6</f>
        <v xml:space="preserve"> ビックコーナー  Ａ</v>
      </c>
      <c r="AD19" s="707"/>
      <c r="AE19" s="707"/>
      <c r="AF19" s="707"/>
      <c r="AG19" s="707"/>
      <c r="AH19" s="707"/>
      <c r="AI19" s="707"/>
      <c r="AJ19" s="707"/>
      <c r="AK19" s="707"/>
      <c r="AL19" s="375"/>
      <c r="AM19" s="517" t="str">
        <f>C6</f>
        <v xml:space="preserve"> ＳＯＲＡ－ Ｂ</v>
      </c>
      <c r="AN19" s="518"/>
      <c r="AO19" s="518"/>
      <c r="AP19" s="518"/>
      <c r="AQ19" s="518"/>
      <c r="AR19" s="519"/>
      <c r="AS19" s="728"/>
      <c r="AT19" s="707"/>
      <c r="AU19" s="707"/>
      <c r="AV19" s="338"/>
      <c r="AW19" s="182"/>
      <c r="AX19" s="182"/>
      <c r="AY19" s="182"/>
      <c r="AZ19" s="501"/>
      <c r="BA19" s="362"/>
      <c r="BB19" s="501"/>
      <c r="BC19" s="501"/>
      <c r="BD19" s="366"/>
      <c r="BE19" s="366"/>
      <c r="BF19" s="366"/>
      <c r="BG19" s="366"/>
      <c r="BH19" s="366"/>
      <c r="BI19" s="366"/>
      <c r="BJ19" s="366"/>
      <c r="BK19" s="366"/>
      <c r="BL19" s="366"/>
      <c r="BM19" s="366"/>
      <c r="BN19" s="366"/>
      <c r="BO19" s="366"/>
      <c r="BP19" s="366"/>
      <c r="BQ19" s="366"/>
      <c r="BR19" s="366"/>
      <c r="BS19" s="366"/>
      <c r="BT19" s="366"/>
      <c r="BU19" s="366"/>
      <c r="BV19" s="366"/>
      <c r="BW19" s="366"/>
      <c r="BX19" s="366"/>
      <c r="BY19" s="366"/>
      <c r="BZ19" s="366"/>
      <c r="CA19" s="366"/>
      <c r="CB19" s="366"/>
      <c r="CC19" s="366"/>
      <c r="CD19" s="366"/>
      <c r="CE19" s="366"/>
      <c r="CF19" s="366"/>
      <c r="CG19" s="366"/>
      <c r="CH19" s="366"/>
      <c r="CI19" s="366"/>
      <c r="CJ19" s="366"/>
      <c r="CK19" s="366"/>
      <c r="CL19" s="366"/>
      <c r="CM19" s="366"/>
      <c r="CN19" s="366"/>
      <c r="CO19" s="366"/>
      <c r="CP19" s="366"/>
      <c r="CQ19" s="366"/>
      <c r="CR19" s="366"/>
      <c r="CS19" s="366"/>
      <c r="CT19" s="366"/>
      <c r="CU19" s="366"/>
      <c r="CV19" s="366"/>
      <c r="CW19" s="366"/>
      <c r="CX19" s="366"/>
      <c r="CY19" s="366"/>
      <c r="CZ19" s="366"/>
      <c r="DA19" s="366"/>
      <c r="DB19" s="366"/>
      <c r="DC19" s="366"/>
      <c r="DD19" s="366"/>
      <c r="DE19" s="366"/>
      <c r="DF19" s="366"/>
      <c r="DG19" s="366"/>
      <c r="DH19" s="366"/>
      <c r="DI19" s="366"/>
      <c r="DJ19" s="366"/>
      <c r="DK19" s="497" t="s">
        <v>654</v>
      </c>
      <c r="DL19" s="499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  <c r="DZ19" s="182"/>
      <c r="EA19" s="182"/>
      <c r="EB19" s="182"/>
      <c r="EC19" s="182"/>
      <c r="ED19" s="182"/>
      <c r="EE19" s="182"/>
      <c r="EF19" s="182"/>
      <c r="EG19" s="182"/>
      <c r="EH19" s="182"/>
      <c r="EI19" s="182"/>
      <c r="EJ19" s="182"/>
      <c r="EK19" s="182"/>
      <c r="EL19" s="182"/>
      <c r="EM19" s="182"/>
      <c r="EN19" s="182"/>
      <c r="EO19" s="182"/>
      <c r="EP19" s="182"/>
      <c r="EQ19" s="182"/>
      <c r="ER19" s="182"/>
      <c r="ES19" s="182"/>
      <c r="ET19" s="182"/>
      <c r="EU19" s="182"/>
      <c r="EV19" s="182"/>
      <c r="EW19" s="182"/>
      <c r="EX19" s="182"/>
      <c r="EY19" s="182"/>
      <c r="EZ19" s="182"/>
      <c r="FA19" s="182"/>
      <c r="FB19" s="182"/>
      <c r="FC19" s="182"/>
      <c r="FD19" s="182"/>
      <c r="FE19" s="182"/>
      <c r="FF19" s="182"/>
      <c r="FG19" s="182"/>
      <c r="FH19" s="182"/>
      <c r="FI19" s="182"/>
      <c r="FJ19" s="182"/>
      <c r="FK19" s="182"/>
      <c r="FL19" s="182"/>
      <c r="FM19" s="182"/>
      <c r="FN19" s="182"/>
      <c r="FO19" s="182"/>
      <c r="FP19" s="182"/>
      <c r="FQ19" s="182"/>
      <c r="FR19" s="182"/>
      <c r="FS19" s="182"/>
      <c r="FT19" s="182"/>
      <c r="FU19" s="182"/>
      <c r="FV19" s="182"/>
      <c r="FW19" s="182"/>
      <c r="FX19" s="182"/>
      <c r="FY19" s="182"/>
      <c r="FZ19" s="182"/>
      <c r="GA19" s="182"/>
      <c r="GB19" s="182"/>
      <c r="GC19" s="182"/>
      <c r="GD19" s="182"/>
      <c r="GE19" s="182"/>
      <c r="GF19" s="182"/>
      <c r="GG19" s="182"/>
      <c r="GH19" s="182"/>
      <c r="GI19" s="182"/>
      <c r="GJ19" s="182"/>
      <c r="GK19" s="182"/>
      <c r="GL19" s="182"/>
      <c r="GM19" s="182"/>
      <c r="GN19" s="182"/>
      <c r="GO19" s="182"/>
      <c r="GP19" s="182"/>
      <c r="GQ19" s="182"/>
      <c r="GR19" s="182"/>
      <c r="GS19" s="182"/>
      <c r="GT19" s="182"/>
      <c r="GU19" s="182"/>
      <c r="GV19" s="182"/>
      <c r="GW19" s="182"/>
      <c r="GX19" s="182"/>
      <c r="GY19" s="182"/>
      <c r="GZ19" s="182"/>
      <c r="HA19" s="182"/>
      <c r="HB19" s="182"/>
      <c r="HC19" s="182"/>
      <c r="HD19" s="182"/>
      <c r="HE19" s="182"/>
      <c r="HF19" s="182"/>
      <c r="HG19" s="182"/>
      <c r="HH19" s="182"/>
      <c r="HI19" s="182"/>
      <c r="HJ19" s="182"/>
      <c r="HK19" s="182"/>
      <c r="HL19" s="182"/>
      <c r="HM19" s="182"/>
      <c r="HN19" s="182"/>
      <c r="HO19" s="182"/>
      <c r="HP19" s="182"/>
      <c r="HQ19" s="182"/>
      <c r="HR19" s="182"/>
      <c r="HS19" s="182"/>
      <c r="HT19" s="182"/>
      <c r="HU19" s="182"/>
      <c r="HV19" s="182"/>
      <c r="HW19" s="182"/>
      <c r="HX19" s="182"/>
      <c r="HY19" s="182"/>
      <c r="HZ19" s="182"/>
      <c r="IA19" s="182"/>
      <c r="IB19" s="182"/>
      <c r="IC19" s="182"/>
      <c r="ID19" s="182"/>
      <c r="IE19" s="182"/>
      <c r="IF19" s="182"/>
      <c r="IG19" s="182"/>
      <c r="IH19" s="182"/>
      <c r="II19" s="182"/>
      <c r="IJ19" s="182"/>
      <c r="IK19" s="182"/>
      <c r="IL19" s="182"/>
      <c r="IM19" s="182"/>
      <c r="IN19" s="182"/>
      <c r="IO19" s="182"/>
      <c r="IP19" s="182"/>
      <c r="IQ19" s="182"/>
      <c r="IR19" s="182"/>
      <c r="IS19" s="182"/>
      <c r="IT19" s="182"/>
      <c r="IU19" s="182"/>
      <c r="IV19" s="182"/>
    </row>
    <row r="20" spans="1:256" ht="17.25">
      <c r="A20" s="474"/>
      <c r="B20" s="480"/>
      <c r="C20" s="520"/>
      <c r="D20" s="521"/>
      <c r="E20" s="521"/>
      <c r="F20" s="521"/>
      <c r="G20" s="521"/>
      <c r="H20" s="521"/>
      <c r="I20" s="521"/>
      <c r="J20" s="522"/>
      <c r="K20" s="332"/>
      <c r="L20" s="520"/>
      <c r="M20" s="521"/>
      <c r="N20" s="522"/>
      <c r="O20" s="694">
        <v>13</v>
      </c>
      <c r="P20" s="694"/>
      <c r="Q20" s="695"/>
      <c r="R20" s="407" t="str">
        <f t="shared" si="0"/>
        <v xml:space="preserve">  </v>
      </c>
      <c r="S20" s="696" t="s">
        <v>667</v>
      </c>
      <c r="T20" s="697"/>
      <c r="U20" s="408" t="str">
        <f t="shared" si="1"/>
        <v>〇</v>
      </c>
      <c r="V20" s="694">
        <v>15</v>
      </c>
      <c r="W20" s="694"/>
      <c r="X20" s="695"/>
      <c r="Y20" s="520"/>
      <c r="Z20" s="521"/>
      <c r="AA20" s="522"/>
      <c r="AB20" s="353"/>
      <c r="AC20" s="707"/>
      <c r="AD20" s="707"/>
      <c r="AE20" s="707"/>
      <c r="AF20" s="707"/>
      <c r="AG20" s="707"/>
      <c r="AH20" s="707"/>
      <c r="AI20" s="707"/>
      <c r="AJ20" s="707"/>
      <c r="AK20" s="707"/>
      <c r="AL20" s="375"/>
      <c r="AM20" s="520"/>
      <c r="AN20" s="521"/>
      <c r="AO20" s="521"/>
      <c r="AP20" s="521"/>
      <c r="AQ20" s="521"/>
      <c r="AR20" s="522"/>
      <c r="AS20" s="707"/>
      <c r="AT20" s="707"/>
      <c r="AU20" s="707"/>
      <c r="AV20" s="338"/>
      <c r="AW20" s="182"/>
      <c r="AX20" s="182"/>
      <c r="AY20" s="182"/>
      <c r="AZ20" s="501"/>
      <c r="BA20" s="362"/>
      <c r="BB20" s="501"/>
      <c r="BC20" s="501"/>
      <c r="BD20" s="366"/>
      <c r="BE20" s="366"/>
      <c r="BF20" s="366"/>
      <c r="BG20" s="366"/>
      <c r="BH20" s="366"/>
      <c r="BI20" s="366"/>
      <c r="BJ20" s="366"/>
      <c r="BK20" s="366"/>
      <c r="BL20" s="366"/>
      <c r="BM20" s="366"/>
      <c r="BN20" s="366"/>
      <c r="BO20" s="366"/>
      <c r="BP20" s="366"/>
      <c r="BQ20" s="366"/>
      <c r="BR20" s="366"/>
      <c r="BS20" s="366"/>
      <c r="BT20" s="366"/>
      <c r="BU20" s="366"/>
      <c r="BV20" s="366"/>
      <c r="BW20" s="366"/>
      <c r="BX20" s="366"/>
      <c r="BY20" s="366"/>
      <c r="BZ20" s="366"/>
      <c r="CA20" s="366"/>
      <c r="CB20" s="366"/>
      <c r="CC20" s="366"/>
      <c r="CD20" s="366"/>
      <c r="CE20" s="366"/>
      <c r="CF20" s="366"/>
      <c r="CG20" s="366"/>
      <c r="CH20" s="366"/>
      <c r="CI20" s="366"/>
      <c r="CJ20" s="366"/>
      <c r="CK20" s="366"/>
      <c r="CL20" s="366"/>
      <c r="CM20" s="366"/>
      <c r="CN20" s="366"/>
      <c r="CO20" s="366"/>
      <c r="CP20" s="366"/>
      <c r="CQ20" s="366"/>
      <c r="CR20" s="366"/>
      <c r="CS20" s="366"/>
      <c r="CT20" s="366"/>
      <c r="CU20" s="366"/>
      <c r="CV20" s="366"/>
      <c r="CW20" s="366"/>
      <c r="CX20" s="366"/>
      <c r="CY20" s="366"/>
      <c r="CZ20" s="366"/>
      <c r="DA20" s="366"/>
      <c r="DB20" s="366"/>
      <c r="DC20" s="366"/>
      <c r="DD20" s="366"/>
      <c r="DE20" s="366"/>
      <c r="DF20" s="366"/>
      <c r="DG20" s="366"/>
      <c r="DH20" s="366"/>
      <c r="DI20" s="366"/>
      <c r="DJ20" s="366"/>
      <c r="DK20" s="500"/>
      <c r="DL20" s="50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  <c r="FW20" s="182"/>
      <c r="FX20" s="182"/>
      <c r="FY20" s="182"/>
      <c r="FZ20" s="182"/>
      <c r="GA20" s="182"/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182"/>
      <c r="GP20" s="182"/>
      <c r="GQ20" s="182"/>
      <c r="GR20" s="182"/>
      <c r="GS20" s="182"/>
      <c r="GT20" s="182"/>
      <c r="GU20" s="182"/>
      <c r="GV20" s="182"/>
      <c r="GW20" s="182"/>
      <c r="GX20" s="182"/>
      <c r="GY20" s="182"/>
      <c r="GZ20" s="182"/>
      <c r="HA20" s="182"/>
      <c r="HB20" s="182"/>
      <c r="HC20" s="182"/>
      <c r="HD20" s="182"/>
      <c r="HE20" s="182"/>
      <c r="HF20" s="182"/>
      <c r="HG20" s="182"/>
      <c r="HH20" s="182"/>
      <c r="HI20" s="182"/>
      <c r="HJ20" s="182"/>
      <c r="HK20" s="182"/>
      <c r="HL20" s="182"/>
      <c r="HM20" s="182"/>
      <c r="HN20" s="182"/>
      <c r="HO20" s="182"/>
      <c r="HP20" s="182"/>
      <c r="HQ20" s="182"/>
      <c r="HR20" s="182"/>
      <c r="HS20" s="182"/>
      <c r="HT20" s="182"/>
      <c r="HU20" s="182"/>
      <c r="HV20" s="182"/>
      <c r="HW20" s="182"/>
      <c r="HX20" s="182"/>
      <c r="HY20" s="182"/>
      <c r="HZ20" s="182"/>
      <c r="IA20" s="182"/>
      <c r="IB20" s="182"/>
      <c r="IC20" s="182"/>
      <c r="ID20" s="182"/>
      <c r="IE20" s="182"/>
      <c r="IF20" s="182"/>
      <c r="IG20" s="182"/>
      <c r="IH20" s="182"/>
      <c r="II20" s="182"/>
      <c r="IJ20" s="182"/>
      <c r="IK20" s="182"/>
      <c r="IL20" s="182"/>
      <c r="IM20" s="182"/>
      <c r="IN20" s="182"/>
      <c r="IO20" s="182"/>
      <c r="IP20" s="182"/>
      <c r="IQ20" s="182"/>
      <c r="IR20" s="182"/>
      <c r="IS20" s="182"/>
      <c r="IT20" s="182"/>
      <c r="IU20" s="182"/>
      <c r="IV20" s="182"/>
    </row>
    <row r="21" spans="1:256" ht="17.25">
      <c r="A21" s="475"/>
      <c r="B21" s="481"/>
      <c r="C21" s="523"/>
      <c r="D21" s="524"/>
      <c r="E21" s="524"/>
      <c r="F21" s="524"/>
      <c r="G21" s="524"/>
      <c r="H21" s="524"/>
      <c r="I21" s="524"/>
      <c r="J21" s="525"/>
      <c r="K21" s="332"/>
      <c r="L21" s="523"/>
      <c r="M21" s="524"/>
      <c r="N21" s="525"/>
      <c r="O21" s="675"/>
      <c r="P21" s="675"/>
      <c r="Q21" s="676"/>
      <c r="R21" s="409" t="str">
        <f t="shared" si="0"/>
        <v xml:space="preserve">  </v>
      </c>
      <c r="S21" s="692" t="s">
        <v>668</v>
      </c>
      <c r="T21" s="693"/>
      <c r="U21" s="410" t="str">
        <f t="shared" si="1"/>
        <v xml:space="preserve">  </v>
      </c>
      <c r="V21" s="675"/>
      <c r="W21" s="675"/>
      <c r="X21" s="676"/>
      <c r="Y21" s="523"/>
      <c r="Z21" s="524"/>
      <c r="AA21" s="525"/>
      <c r="AB21" s="353"/>
      <c r="AC21" s="707"/>
      <c r="AD21" s="707"/>
      <c r="AE21" s="707"/>
      <c r="AF21" s="707"/>
      <c r="AG21" s="707"/>
      <c r="AH21" s="707"/>
      <c r="AI21" s="707"/>
      <c r="AJ21" s="707"/>
      <c r="AK21" s="707"/>
      <c r="AL21" s="375"/>
      <c r="AM21" s="523"/>
      <c r="AN21" s="524"/>
      <c r="AO21" s="524"/>
      <c r="AP21" s="524"/>
      <c r="AQ21" s="524"/>
      <c r="AR21" s="525"/>
      <c r="AS21" s="707"/>
      <c r="AT21" s="707"/>
      <c r="AU21" s="707"/>
      <c r="AV21" s="338"/>
      <c r="AW21" s="182"/>
      <c r="AX21" s="182"/>
      <c r="AY21" s="182"/>
      <c r="AZ21" s="501"/>
      <c r="BA21" s="362"/>
      <c r="BB21" s="501"/>
      <c r="BC21" s="501"/>
      <c r="BD21" s="366"/>
      <c r="BE21" s="366"/>
      <c r="BF21" s="366"/>
      <c r="BG21" s="366"/>
      <c r="BH21" s="366"/>
      <c r="BI21" s="366"/>
      <c r="BJ21" s="366"/>
      <c r="BK21" s="366"/>
      <c r="BL21" s="366"/>
      <c r="BM21" s="366"/>
      <c r="BN21" s="366"/>
      <c r="BO21" s="366"/>
      <c r="BP21" s="366"/>
      <c r="BQ21" s="366"/>
      <c r="BR21" s="366"/>
      <c r="BS21" s="366"/>
      <c r="BT21" s="366"/>
      <c r="BU21" s="366"/>
      <c r="BV21" s="366"/>
      <c r="BW21" s="366"/>
      <c r="BX21" s="366"/>
      <c r="BY21" s="366"/>
      <c r="BZ21" s="366"/>
      <c r="CA21" s="366"/>
      <c r="CB21" s="366"/>
      <c r="CC21" s="366"/>
      <c r="CD21" s="366"/>
      <c r="CE21" s="366"/>
      <c r="CF21" s="366"/>
      <c r="CG21" s="366"/>
      <c r="CH21" s="366"/>
      <c r="CI21" s="366"/>
      <c r="CJ21" s="366"/>
      <c r="CK21" s="366"/>
      <c r="CL21" s="366"/>
      <c r="CM21" s="366"/>
      <c r="CN21" s="366"/>
      <c r="CO21" s="366"/>
      <c r="CP21" s="366"/>
      <c r="CQ21" s="366"/>
      <c r="CR21" s="366"/>
      <c r="CS21" s="366"/>
      <c r="CT21" s="366"/>
      <c r="CU21" s="366"/>
      <c r="CV21" s="366"/>
      <c r="CW21" s="366"/>
      <c r="CX21" s="366"/>
      <c r="CY21" s="366"/>
      <c r="CZ21" s="366"/>
      <c r="DA21" s="366"/>
      <c r="DB21" s="366"/>
      <c r="DC21" s="366"/>
      <c r="DD21" s="366"/>
      <c r="DE21" s="366"/>
      <c r="DF21" s="366"/>
      <c r="DG21" s="366"/>
      <c r="DH21" s="366"/>
      <c r="DI21" s="366"/>
      <c r="DJ21" s="366"/>
      <c r="DK21" s="503"/>
      <c r="DL21" s="505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  <c r="DZ21" s="182"/>
      <c r="EA21" s="182"/>
      <c r="EB21" s="182"/>
      <c r="EC21" s="182"/>
      <c r="ED21" s="182"/>
      <c r="EE21" s="182"/>
      <c r="EF21" s="182"/>
      <c r="EG21" s="182"/>
      <c r="EH21" s="182"/>
      <c r="EI21" s="182"/>
      <c r="EJ21" s="182"/>
      <c r="EK21" s="182"/>
      <c r="EL21" s="182"/>
      <c r="EM21" s="182"/>
      <c r="EN21" s="182"/>
      <c r="EO21" s="182"/>
      <c r="EP21" s="182"/>
      <c r="EQ21" s="182"/>
      <c r="ER21" s="182"/>
      <c r="ES21" s="182"/>
      <c r="ET21" s="182"/>
      <c r="EU21" s="182"/>
      <c r="EV21" s="182"/>
      <c r="EW21" s="182"/>
      <c r="EX21" s="182"/>
      <c r="EY21" s="182"/>
      <c r="EZ21" s="182"/>
      <c r="FA21" s="182"/>
      <c r="FB21" s="182"/>
      <c r="FC21" s="182"/>
      <c r="FD21" s="182"/>
      <c r="FE21" s="182"/>
      <c r="FF21" s="182"/>
      <c r="FG21" s="182"/>
      <c r="FH21" s="182"/>
      <c r="FI21" s="182"/>
      <c r="FJ21" s="182"/>
      <c r="FK21" s="182"/>
      <c r="FL21" s="182"/>
      <c r="FM21" s="182"/>
      <c r="FN21" s="182"/>
      <c r="FO21" s="182"/>
      <c r="FP21" s="182"/>
      <c r="FQ21" s="182"/>
      <c r="FR21" s="182"/>
      <c r="FS21" s="182"/>
      <c r="FT21" s="182"/>
      <c r="FU21" s="182"/>
      <c r="FV21" s="182"/>
      <c r="FW21" s="182"/>
      <c r="FX21" s="182"/>
      <c r="FY21" s="182"/>
      <c r="FZ21" s="182"/>
      <c r="GA21" s="182"/>
      <c r="GB21" s="182"/>
      <c r="GC21" s="182"/>
      <c r="GD21" s="182"/>
      <c r="GE21" s="182"/>
      <c r="GF21" s="182"/>
      <c r="GG21" s="182"/>
      <c r="GH21" s="182"/>
      <c r="GI21" s="182"/>
      <c r="GJ21" s="182"/>
      <c r="GK21" s="182"/>
      <c r="GL21" s="182"/>
      <c r="GM21" s="182"/>
      <c r="GN21" s="182"/>
      <c r="GO21" s="182"/>
      <c r="GP21" s="182"/>
      <c r="GQ21" s="182"/>
      <c r="GR21" s="182"/>
      <c r="GS21" s="182"/>
      <c r="GT21" s="182"/>
      <c r="GU21" s="182"/>
      <c r="GV21" s="182"/>
      <c r="GW21" s="182"/>
      <c r="GX21" s="182"/>
      <c r="GY21" s="182"/>
      <c r="GZ21" s="182"/>
      <c r="HA21" s="182"/>
      <c r="HB21" s="182"/>
      <c r="HC21" s="182"/>
      <c r="HD21" s="182"/>
      <c r="HE21" s="182"/>
      <c r="HF21" s="182"/>
      <c r="HG21" s="182"/>
      <c r="HH21" s="182"/>
      <c r="HI21" s="182"/>
      <c r="HJ21" s="182"/>
      <c r="HK21" s="182"/>
      <c r="HL21" s="182"/>
      <c r="HM21" s="182"/>
      <c r="HN21" s="182"/>
      <c r="HO21" s="182"/>
      <c r="HP21" s="182"/>
      <c r="HQ21" s="182"/>
      <c r="HR21" s="182"/>
      <c r="HS21" s="182"/>
      <c r="HT21" s="182"/>
      <c r="HU21" s="182"/>
      <c r="HV21" s="182"/>
      <c r="HW21" s="182"/>
      <c r="HX21" s="182"/>
      <c r="HY21" s="182"/>
      <c r="HZ21" s="182"/>
      <c r="IA21" s="182"/>
      <c r="IB21" s="182"/>
      <c r="IC21" s="182"/>
      <c r="ID21" s="182"/>
      <c r="IE21" s="182"/>
      <c r="IF21" s="182"/>
      <c r="IG21" s="182"/>
      <c r="IH21" s="182"/>
      <c r="II21" s="182"/>
      <c r="IJ21" s="182"/>
      <c r="IK21" s="182"/>
      <c r="IL21" s="182"/>
      <c r="IM21" s="182"/>
      <c r="IN21" s="182"/>
      <c r="IO21" s="182"/>
      <c r="IP21" s="182"/>
      <c r="IQ21" s="182"/>
      <c r="IR21" s="182"/>
      <c r="IS21" s="182"/>
      <c r="IT21" s="182"/>
      <c r="IU21" s="182"/>
      <c r="IV21" s="182"/>
    </row>
    <row r="22" spans="1:256" ht="17.25">
      <c r="A22" s="710">
        <v>4</v>
      </c>
      <c r="B22" s="711"/>
      <c r="C22" s="517" t="str">
        <f>C5</f>
        <v xml:space="preserve"> ＢＬＡＣＫ ＣＡＴＳ</v>
      </c>
      <c r="D22" s="518"/>
      <c r="E22" s="518"/>
      <c r="F22" s="518"/>
      <c r="G22" s="518"/>
      <c r="H22" s="518"/>
      <c r="I22" s="518"/>
      <c r="J22" s="519"/>
      <c r="K22" s="353"/>
      <c r="L22" s="517">
        <f>COUNTIF(R22:R24,"〇")</f>
        <v>2</v>
      </c>
      <c r="M22" s="518"/>
      <c r="N22" s="519"/>
      <c r="O22" s="698">
        <v>15</v>
      </c>
      <c r="P22" s="698"/>
      <c r="Q22" s="699"/>
      <c r="R22" s="406" t="str">
        <f t="shared" si="0"/>
        <v>〇</v>
      </c>
      <c r="S22" s="705" t="s">
        <v>665</v>
      </c>
      <c r="T22" s="706"/>
      <c r="U22" s="406" t="str">
        <f t="shared" si="1"/>
        <v xml:space="preserve">  </v>
      </c>
      <c r="V22" s="698">
        <v>13</v>
      </c>
      <c r="W22" s="698"/>
      <c r="X22" s="699"/>
      <c r="Y22" s="517">
        <f>COUNTIF(U22:U24,"〇")</f>
        <v>0</v>
      </c>
      <c r="Z22" s="518"/>
      <c r="AA22" s="519"/>
      <c r="AB22" s="332"/>
      <c r="AC22" s="707" t="str">
        <f>Q7</f>
        <v xml:space="preserve"> ユナイト  Ｂ</v>
      </c>
      <c r="AD22" s="707"/>
      <c r="AE22" s="707"/>
      <c r="AF22" s="707"/>
      <c r="AG22" s="707"/>
      <c r="AH22" s="707"/>
      <c r="AI22" s="707"/>
      <c r="AJ22" s="707"/>
      <c r="AK22" s="707"/>
      <c r="AL22" s="375"/>
      <c r="AM22" s="517" t="str">
        <f>C8</f>
        <v xml:space="preserve"> ＢＯＡ  ＳＯＲＴＥ</v>
      </c>
      <c r="AN22" s="518"/>
      <c r="AO22" s="518"/>
      <c r="AP22" s="518"/>
      <c r="AQ22" s="518"/>
      <c r="AR22" s="519"/>
      <c r="AS22" s="726" t="s">
        <v>457</v>
      </c>
      <c r="AT22" s="727"/>
      <c r="AU22" s="727"/>
      <c r="AV22" s="338"/>
      <c r="AW22" s="182"/>
      <c r="AX22" s="182"/>
      <c r="AY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  <c r="DZ22" s="182"/>
      <c r="EA22" s="182"/>
      <c r="EB22" s="182"/>
      <c r="EC22" s="182"/>
      <c r="ED22" s="182"/>
      <c r="EE22" s="182"/>
      <c r="EF22" s="182"/>
      <c r="EG22" s="182"/>
      <c r="EH22" s="182"/>
      <c r="EI22" s="182"/>
      <c r="EJ22" s="182"/>
      <c r="EK22" s="182"/>
      <c r="EL22" s="182"/>
      <c r="EM22" s="182"/>
      <c r="EN22" s="182"/>
      <c r="EO22" s="182"/>
      <c r="EP22" s="182"/>
      <c r="EQ22" s="182"/>
      <c r="ER22" s="182"/>
      <c r="ES22" s="182"/>
      <c r="ET22" s="182"/>
      <c r="EU22" s="182"/>
      <c r="EV22" s="182"/>
      <c r="EW22" s="182"/>
      <c r="EX22" s="182"/>
      <c r="EY22" s="182"/>
      <c r="EZ22" s="182"/>
      <c r="FA22" s="182"/>
      <c r="FB22" s="182"/>
      <c r="FC22" s="182"/>
      <c r="FD22" s="182"/>
      <c r="FE22" s="182"/>
      <c r="FF22" s="182"/>
      <c r="FG22" s="182"/>
      <c r="FH22" s="182"/>
      <c r="FI22" s="182"/>
      <c r="FJ22" s="182"/>
      <c r="FK22" s="182"/>
      <c r="FL22" s="182"/>
      <c r="FM22" s="182"/>
      <c r="FN22" s="182"/>
      <c r="FO22" s="182"/>
      <c r="FP22" s="182"/>
      <c r="FQ22" s="182"/>
      <c r="FR22" s="182"/>
      <c r="FS22" s="182"/>
      <c r="FT22" s="182"/>
      <c r="FU22" s="182"/>
      <c r="FV22" s="182"/>
      <c r="FW22" s="182"/>
      <c r="FX22" s="182"/>
      <c r="FY22" s="182"/>
      <c r="FZ22" s="182"/>
      <c r="GA22" s="182"/>
      <c r="GB22" s="182"/>
      <c r="GC22" s="182"/>
      <c r="GD22" s="182"/>
      <c r="GE22" s="182"/>
      <c r="GF22" s="182"/>
      <c r="GG22" s="182"/>
      <c r="GH22" s="182"/>
      <c r="GI22" s="182"/>
      <c r="GJ22" s="182"/>
      <c r="GK22" s="182"/>
      <c r="GL22" s="182"/>
      <c r="GM22" s="182"/>
      <c r="GN22" s="182"/>
      <c r="GO22" s="182"/>
      <c r="GP22" s="182"/>
      <c r="GQ22" s="182"/>
      <c r="GR22" s="182"/>
      <c r="GS22" s="182"/>
      <c r="GT22" s="182"/>
      <c r="GU22" s="182"/>
      <c r="GV22" s="182"/>
      <c r="GW22" s="182"/>
      <c r="GX22" s="182"/>
      <c r="GY22" s="182"/>
      <c r="GZ22" s="182"/>
      <c r="HA22" s="182"/>
      <c r="HB22" s="182"/>
      <c r="HC22" s="182"/>
      <c r="HD22" s="182"/>
      <c r="HE22" s="182"/>
      <c r="HF22" s="182"/>
      <c r="HG22" s="182"/>
      <c r="HH22" s="182"/>
      <c r="HI22" s="182"/>
      <c r="HJ22" s="182"/>
      <c r="HK22" s="182"/>
      <c r="HL22" s="182"/>
      <c r="HM22" s="182"/>
      <c r="HN22" s="182"/>
      <c r="HO22" s="182"/>
      <c r="HP22" s="182"/>
      <c r="HQ22" s="182"/>
      <c r="HR22" s="182"/>
      <c r="HS22" s="182"/>
      <c r="HT22" s="182"/>
      <c r="HU22" s="182"/>
      <c r="HV22" s="182"/>
      <c r="HW22" s="182"/>
      <c r="HX22" s="182"/>
      <c r="HY22" s="182"/>
      <c r="HZ22" s="182"/>
      <c r="IA22" s="182"/>
      <c r="IB22" s="182"/>
      <c r="IC22" s="182"/>
      <c r="ID22" s="182"/>
      <c r="IE22" s="182"/>
      <c r="IF22" s="182"/>
      <c r="IG22" s="182"/>
      <c r="IH22" s="182"/>
      <c r="II22" s="182"/>
      <c r="IJ22" s="182"/>
      <c r="IK22" s="182"/>
      <c r="IL22" s="182"/>
      <c r="IM22" s="182"/>
      <c r="IN22" s="182"/>
      <c r="IO22" s="182"/>
      <c r="IP22" s="182"/>
      <c r="IQ22" s="182"/>
      <c r="IR22" s="182"/>
      <c r="IS22" s="182"/>
      <c r="IT22" s="182"/>
      <c r="IU22" s="182"/>
      <c r="IV22" s="182"/>
    </row>
    <row r="23" spans="1:256" ht="17.25">
      <c r="A23" s="712"/>
      <c r="B23" s="713"/>
      <c r="C23" s="520"/>
      <c r="D23" s="521"/>
      <c r="E23" s="521"/>
      <c r="F23" s="521"/>
      <c r="G23" s="521"/>
      <c r="H23" s="521"/>
      <c r="I23" s="521"/>
      <c r="J23" s="522"/>
      <c r="K23" s="353"/>
      <c r="L23" s="520"/>
      <c r="M23" s="521"/>
      <c r="N23" s="522"/>
      <c r="O23" s="694">
        <v>17</v>
      </c>
      <c r="P23" s="694"/>
      <c r="Q23" s="695"/>
      <c r="R23" s="407" t="str">
        <f t="shared" si="0"/>
        <v>〇</v>
      </c>
      <c r="S23" s="696" t="s">
        <v>667</v>
      </c>
      <c r="T23" s="697"/>
      <c r="U23" s="408" t="str">
        <f t="shared" si="1"/>
        <v xml:space="preserve">  </v>
      </c>
      <c r="V23" s="694">
        <v>16</v>
      </c>
      <c r="W23" s="694"/>
      <c r="X23" s="695"/>
      <c r="Y23" s="520"/>
      <c r="Z23" s="521"/>
      <c r="AA23" s="522"/>
      <c r="AB23" s="332"/>
      <c r="AC23" s="707"/>
      <c r="AD23" s="707"/>
      <c r="AE23" s="707"/>
      <c r="AF23" s="707"/>
      <c r="AG23" s="707"/>
      <c r="AH23" s="707"/>
      <c r="AI23" s="707"/>
      <c r="AJ23" s="707"/>
      <c r="AK23" s="707"/>
      <c r="AL23" s="375"/>
      <c r="AM23" s="520"/>
      <c r="AN23" s="521"/>
      <c r="AO23" s="521"/>
      <c r="AP23" s="521"/>
      <c r="AQ23" s="521"/>
      <c r="AR23" s="522"/>
      <c r="AS23" s="727"/>
      <c r="AT23" s="727"/>
      <c r="AU23" s="727"/>
      <c r="AV23" s="338"/>
      <c r="AW23" s="182"/>
      <c r="AX23" s="182"/>
      <c r="AY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  <c r="HW23" s="182"/>
      <c r="HX23" s="182"/>
      <c r="HY23" s="182"/>
      <c r="HZ23" s="182"/>
      <c r="IA23" s="182"/>
      <c r="IB23" s="182"/>
      <c r="IC23" s="182"/>
      <c r="ID23" s="182"/>
      <c r="IE23" s="182"/>
      <c r="IF23" s="182"/>
      <c r="IG23" s="182"/>
      <c r="IH23" s="182"/>
      <c r="II23" s="182"/>
      <c r="IJ23" s="182"/>
      <c r="IK23" s="182"/>
      <c r="IL23" s="182"/>
      <c r="IM23" s="182"/>
      <c r="IN23" s="182"/>
      <c r="IO23" s="182"/>
      <c r="IP23" s="182"/>
      <c r="IQ23" s="182"/>
      <c r="IR23" s="182"/>
      <c r="IS23" s="182"/>
      <c r="IT23" s="182"/>
      <c r="IU23" s="182"/>
      <c r="IV23" s="182"/>
    </row>
    <row r="24" spans="1:256" ht="17.25">
      <c r="A24" s="714"/>
      <c r="B24" s="715"/>
      <c r="C24" s="523"/>
      <c r="D24" s="524"/>
      <c r="E24" s="524"/>
      <c r="F24" s="524"/>
      <c r="G24" s="524"/>
      <c r="H24" s="524"/>
      <c r="I24" s="524"/>
      <c r="J24" s="525"/>
      <c r="K24" s="353"/>
      <c r="L24" s="523"/>
      <c r="M24" s="524"/>
      <c r="N24" s="525"/>
      <c r="O24" s="675"/>
      <c r="P24" s="675"/>
      <c r="Q24" s="676"/>
      <c r="R24" s="409" t="str">
        <f t="shared" si="0"/>
        <v xml:space="preserve">  </v>
      </c>
      <c r="S24" s="708" t="s">
        <v>668</v>
      </c>
      <c r="T24" s="709"/>
      <c r="U24" s="410" t="str">
        <f t="shared" si="1"/>
        <v xml:space="preserve">  </v>
      </c>
      <c r="V24" s="675"/>
      <c r="W24" s="675"/>
      <c r="X24" s="676"/>
      <c r="Y24" s="523"/>
      <c r="Z24" s="524"/>
      <c r="AA24" s="525"/>
      <c r="AB24" s="332"/>
      <c r="AC24" s="707"/>
      <c r="AD24" s="707"/>
      <c r="AE24" s="707"/>
      <c r="AF24" s="707"/>
      <c r="AG24" s="707"/>
      <c r="AH24" s="707"/>
      <c r="AI24" s="707"/>
      <c r="AJ24" s="707"/>
      <c r="AK24" s="707"/>
      <c r="AL24" s="375"/>
      <c r="AM24" s="523"/>
      <c r="AN24" s="524"/>
      <c r="AO24" s="524"/>
      <c r="AP24" s="524"/>
      <c r="AQ24" s="524"/>
      <c r="AR24" s="525"/>
      <c r="AS24" s="727"/>
      <c r="AT24" s="727"/>
      <c r="AU24" s="727"/>
      <c r="AV24" s="338"/>
      <c r="AW24" s="182"/>
      <c r="AX24" s="182"/>
      <c r="AY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  <c r="HW24" s="182"/>
      <c r="HX24" s="182"/>
      <c r="HY24" s="182"/>
      <c r="HZ24" s="182"/>
      <c r="IA24" s="182"/>
      <c r="IB24" s="182"/>
      <c r="IC24" s="182"/>
      <c r="ID24" s="182"/>
      <c r="IE24" s="182"/>
      <c r="IF24" s="182"/>
      <c r="IG24" s="182"/>
      <c r="IH24" s="182"/>
      <c r="II24" s="182"/>
      <c r="IJ24" s="182"/>
      <c r="IK24" s="182"/>
      <c r="IL24" s="182"/>
      <c r="IM24" s="182"/>
      <c r="IN24" s="182"/>
      <c r="IO24" s="182"/>
      <c r="IP24" s="182"/>
      <c r="IQ24" s="182"/>
      <c r="IR24" s="182"/>
      <c r="IS24" s="182"/>
      <c r="IT24" s="182"/>
      <c r="IU24" s="182"/>
      <c r="IV24" s="182"/>
    </row>
    <row r="25" spans="1:256" ht="17.25">
      <c r="A25" s="473">
        <v>5</v>
      </c>
      <c r="B25" s="479"/>
      <c r="C25" s="537" t="str">
        <f>C6</f>
        <v xml:space="preserve"> ＳＯＲＡ－ Ｂ</v>
      </c>
      <c r="D25" s="538"/>
      <c r="E25" s="538"/>
      <c r="F25" s="538"/>
      <c r="G25" s="538"/>
      <c r="H25" s="538"/>
      <c r="I25" s="538"/>
      <c r="J25" s="539"/>
      <c r="K25" s="332"/>
      <c r="L25" s="517">
        <f>COUNTIF(R25:R27,"〇")</f>
        <v>0</v>
      </c>
      <c r="M25" s="518"/>
      <c r="N25" s="519"/>
      <c r="O25" s="698">
        <v>13</v>
      </c>
      <c r="P25" s="698"/>
      <c r="Q25" s="699"/>
      <c r="R25" s="406" t="str">
        <f t="shared" si="0"/>
        <v xml:space="preserve">  </v>
      </c>
      <c r="S25" s="700" t="s">
        <v>665</v>
      </c>
      <c r="T25" s="701"/>
      <c r="U25" s="406" t="str">
        <f t="shared" si="1"/>
        <v>〇</v>
      </c>
      <c r="V25" s="698">
        <v>15</v>
      </c>
      <c r="W25" s="698"/>
      <c r="X25" s="699"/>
      <c r="Y25" s="517">
        <f>COUNTIF(U25:U27,"〇")</f>
        <v>2</v>
      </c>
      <c r="Z25" s="518"/>
      <c r="AA25" s="519"/>
      <c r="AB25" s="353"/>
      <c r="AC25" s="512" t="str">
        <f>C8</f>
        <v xml:space="preserve"> ＢＯＡ  ＳＯＲＴＥ</v>
      </c>
      <c r="AD25" s="512"/>
      <c r="AE25" s="512"/>
      <c r="AF25" s="512"/>
      <c r="AG25" s="512"/>
      <c r="AH25" s="512"/>
      <c r="AI25" s="512"/>
      <c r="AJ25" s="512"/>
      <c r="AK25" s="512"/>
      <c r="AL25" s="353"/>
      <c r="AM25" s="537" t="str">
        <f>Q6</f>
        <v xml:space="preserve"> ビックコーナー  Ａ</v>
      </c>
      <c r="AN25" s="538"/>
      <c r="AO25" s="538"/>
      <c r="AP25" s="538"/>
      <c r="AQ25" s="538"/>
      <c r="AR25" s="539"/>
      <c r="AS25" s="729"/>
      <c r="AT25" s="730"/>
      <c r="AU25" s="730"/>
      <c r="AV25" s="163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  <c r="HW25" s="182"/>
      <c r="HX25" s="182"/>
      <c r="HY25" s="182"/>
      <c r="HZ25" s="182"/>
      <c r="IA25" s="182"/>
      <c r="IB25" s="182"/>
      <c r="IC25" s="182"/>
      <c r="ID25" s="182"/>
      <c r="IE25" s="182"/>
      <c r="IF25" s="182"/>
      <c r="IG25" s="182"/>
      <c r="IH25" s="182"/>
      <c r="II25" s="182"/>
      <c r="IJ25" s="182"/>
      <c r="IK25" s="182"/>
      <c r="IL25" s="182"/>
      <c r="IM25" s="182"/>
      <c r="IN25" s="182"/>
      <c r="IO25" s="182"/>
      <c r="IP25" s="182"/>
      <c r="IQ25" s="182"/>
      <c r="IR25" s="182"/>
      <c r="IS25" s="182"/>
      <c r="IT25" s="182"/>
      <c r="IU25" s="182"/>
      <c r="IV25" s="182"/>
    </row>
    <row r="26" spans="1:256" ht="17.25">
      <c r="A26" s="474"/>
      <c r="B26" s="480"/>
      <c r="C26" s="540"/>
      <c r="D26" s="541"/>
      <c r="E26" s="541"/>
      <c r="F26" s="541"/>
      <c r="G26" s="541"/>
      <c r="H26" s="541"/>
      <c r="I26" s="541"/>
      <c r="J26" s="542"/>
      <c r="K26" s="332"/>
      <c r="L26" s="520"/>
      <c r="M26" s="521"/>
      <c r="N26" s="522"/>
      <c r="O26" s="694">
        <v>8</v>
      </c>
      <c r="P26" s="694"/>
      <c r="Q26" s="695"/>
      <c r="R26" s="407" t="str">
        <f t="shared" si="0"/>
        <v xml:space="preserve">  </v>
      </c>
      <c r="S26" s="696" t="s">
        <v>667</v>
      </c>
      <c r="T26" s="697"/>
      <c r="U26" s="408" t="str">
        <f t="shared" si="1"/>
        <v>〇</v>
      </c>
      <c r="V26" s="694">
        <v>15</v>
      </c>
      <c r="W26" s="694"/>
      <c r="X26" s="695"/>
      <c r="Y26" s="520"/>
      <c r="Z26" s="521"/>
      <c r="AA26" s="522"/>
      <c r="AB26" s="353"/>
      <c r="AC26" s="512"/>
      <c r="AD26" s="512"/>
      <c r="AE26" s="512"/>
      <c r="AF26" s="512"/>
      <c r="AG26" s="512"/>
      <c r="AH26" s="512"/>
      <c r="AI26" s="512"/>
      <c r="AJ26" s="512"/>
      <c r="AK26" s="512"/>
      <c r="AL26" s="353"/>
      <c r="AM26" s="540"/>
      <c r="AN26" s="541"/>
      <c r="AO26" s="541"/>
      <c r="AP26" s="541"/>
      <c r="AQ26" s="541"/>
      <c r="AR26" s="542"/>
      <c r="AS26" s="730"/>
      <c r="AT26" s="730"/>
      <c r="AU26" s="730"/>
      <c r="AV26" s="163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  <c r="HW26" s="182"/>
      <c r="HX26" s="182"/>
      <c r="HY26" s="182"/>
      <c r="HZ26" s="182"/>
      <c r="IA26" s="182"/>
      <c r="IB26" s="182"/>
      <c r="IC26" s="182"/>
      <c r="ID26" s="182"/>
      <c r="IE26" s="182"/>
      <c r="IF26" s="182"/>
      <c r="IG26" s="182"/>
      <c r="IH26" s="182"/>
      <c r="II26" s="182"/>
      <c r="IJ26" s="182"/>
      <c r="IK26" s="182"/>
      <c r="IL26" s="182"/>
      <c r="IM26" s="182"/>
      <c r="IN26" s="182"/>
      <c r="IO26" s="182"/>
      <c r="IP26" s="182"/>
      <c r="IQ26" s="182"/>
      <c r="IR26" s="182"/>
      <c r="IS26" s="182"/>
      <c r="IT26" s="182"/>
      <c r="IU26" s="182"/>
      <c r="IV26" s="182"/>
    </row>
    <row r="27" spans="1:256" ht="17.25">
      <c r="A27" s="475"/>
      <c r="B27" s="481"/>
      <c r="C27" s="543"/>
      <c r="D27" s="544"/>
      <c r="E27" s="544"/>
      <c r="F27" s="544"/>
      <c r="G27" s="544"/>
      <c r="H27" s="544"/>
      <c r="I27" s="544"/>
      <c r="J27" s="545"/>
      <c r="K27" s="332"/>
      <c r="L27" s="523"/>
      <c r="M27" s="524"/>
      <c r="N27" s="525"/>
      <c r="O27" s="675"/>
      <c r="P27" s="675"/>
      <c r="Q27" s="676"/>
      <c r="R27" s="409" t="str">
        <f t="shared" si="0"/>
        <v xml:space="preserve">  </v>
      </c>
      <c r="S27" s="692" t="s">
        <v>668</v>
      </c>
      <c r="T27" s="693"/>
      <c r="U27" s="410" t="str">
        <f t="shared" si="1"/>
        <v xml:space="preserve">  </v>
      </c>
      <c r="V27" s="675"/>
      <c r="W27" s="675"/>
      <c r="X27" s="676"/>
      <c r="Y27" s="523"/>
      <c r="Z27" s="524"/>
      <c r="AA27" s="525"/>
      <c r="AB27" s="353"/>
      <c r="AC27" s="512"/>
      <c r="AD27" s="512"/>
      <c r="AE27" s="512"/>
      <c r="AF27" s="512"/>
      <c r="AG27" s="512"/>
      <c r="AH27" s="512"/>
      <c r="AI27" s="512"/>
      <c r="AJ27" s="512"/>
      <c r="AK27" s="512"/>
      <c r="AL27" s="353"/>
      <c r="AM27" s="543"/>
      <c r="AN27" s="544"/>
      <c r="AO27" s="544"/>
      <c r="AP27" s="544"/>
      <c r="AQ27" s="544"/>
      <c r="AR27" s="545"/>
      <c r="AS27" s="730"/>
      <c r="AT27" s="730"/>
      <c r="AU27" s="730"/>
      <c r="AV27" s="163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  <c r="HW27" s="182"/>
      <c r="HX27" s="182"/>
      <c r="HY27" s="182"/>
      <c r="HZ27" s="182"/>
      <c r="IA27" s="182"/>
      <c r="IB27" s="182"/>
      <c r="IC27" s="182"/>
      <c r="ID27" s="182"/>
      <c r="IE27" s="182"/>
      <c r="IF27" s="182"/>
      <c r="IG27" s="182"/>
      <c r="IH27" s="182"/>
      <c r="II27" s="182"/>
      <c r="IJ27" s="182"/>
      <c r="IK27" s="182"/>
      <c r="IL27" s="182"/>
      <c r="IM27" s="182"/>
      <c r="IN27" s="182"/>
      <c r="IO27" s="182"/>
      <c r="IP27" s="182"/>
      <c r="IQ27" s="182"/>
      <c r="IR27" s="182"/>
      <c r="IS27" s="182"/>
      <c r="IT27" s="182"/>
      <c r="IU27" s="182"/>
      <c r="IV27" s="182"/>
    </row>
    <row r="28" spans="1:256" ht="17.25">
      <c r="A28" s="473">
        <v>6</v>
      </c>
      <c r="B28" s="479"/>
      <c r="C28" s="537" t="str">
        <f>C7</f>
        <v xml:space="preserve"> ましみず</v>
      </c>
      <c r="D28" s="538"/>
      <c r="E28" s="538"/>
      <c r="F28" s="538"/>
      <c r="G28" s="538"/>
      <c r="H28" s="538"/>
      <c r="I28" s="538"/>
      <c r="J28" s="539"/>
      <c r="K28" s="353"/>
      <c r="L28" s="517">
        <f>COUNTIF(R28:R30,"〇")</f>
        <v>0</v>
      </c>
      <c r="M28" s="518"/>
      <c r="N28" s="519"/>
      <c r="O28" s="698">
        <v>9</v>
      </c>
      <c r="P28" s="698"/>
      <c r="Q28" s="699"/>
      <c r="R28" s="406" t="str">
        <f t="shared" si="0"/>
        <v xml:space="preserve">  </v>
      </c>
      <c r="S28" s="705" t="s">
        <v>665</v>
      </c>
      <c r="T28" s="706"/>
      <c r="U28" s="406" t="str">
        <f t="shared" si="1"/>
        <v>〇</v>
      </c>
      <c r="V28" s="698">
        <v>15</v>
      </c>
      <c r="W28" s="698"/>
      <c r="X28" s="699"/>
      <c r="Y28" s="517">
        <f>COUNTIF(U28:U30,"〇")</f>
        <v>2</v>
      </c>
      <c r="Z28" s="518"/>
      <c r="AA28" s="519"/>
      <c r="AB28" s="332"/>
      <c r="AC28" s="512" t="str">
        <f>Q5</f>
        <v xml:space="preserve"> 轟  桜  Ａ</v>
      </c>
      <c r="AD28" s="512"/>
      <c r="AE28" s="512"/>
      <c r="AF28" s="512"/>
      <c r="AG28" s="512"/>
      <c r="AH28" s="512"/>
      <c r="AI28" s="512"/>
      <c r="AJ28" s="512"/>
      <c r="AK28" s="512"/>
      <c r="AL28" s="353"/>
      <c r="AM28" s="537" t="str">
        <f>C5</f>
        <v xml:space="preserve"> ＢＬＡＣＫ ＣＡＴＳ</v>
      </c>
      <c r="AN28" s="538"/>
      <c r="AO28" s="538"/>
      <c r="AP28" s="538"/>
      <c r="AQ28" s="538"/>
      <c r="AR28" s="539"/>
      <c r="AS28" s="730"/>
      <c r="AT28" s="730"/>
      <c r="AU28" s="730"/>
      <c r="AV28" s="163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  <c r="IM28" s="182"/>
      <c r="IN28" s="182"/>
      <c r="IO28" s="182"/>
      <c r="IP28" s="182"/>
      <c r="IQ28" s="182"/>
      <c r="IR28" s="182"/>
      <c r="IS28" s="182"/>
      <c r="IT28" s="182"/>
      <c r="IU28" s="182"/>
      <c r="IV28" s="182"/>
    </row>
    <row r="29" spans="1:256" ht="17.25">
      <c r="A29" s="474"/>
      <c r="B29" s="480"/>
      <c r="C29" s="540"/>
      <c r="D29" s="541"/>
      <c r="E29" s="541"/>
      <c r="F29" s="541"/>
      <c r="G29" s="541"/>
      <c r="H29" s="541"/>
      <c r="I29" s="541"/>
      <c r="J29" s="542"/>
      <c r="K29" s="353"/>
      <c r="L29" s="520"/>
      <c r="M29" s="521"/>
      <c r="N29" s="522"/>
      <c r="O29" s="694">
        <v>9</v>
      </c>
      <c r="P29" s="694"/>
      <c r="Q29" s="695"/>
      <c r="R29" s="407" t="str">
        <f t="shared" si="0"/>
        <v xml:space="preserve">  </v>
      </c>
      <c r="S29" s="696" t="s">
        <v>667</v>
      </c>
      <c r="T29" s="697"/>
      <c r="U29" s="408" t="str">
        <f t="shared" si="1"/>
        <v>〇</v>
      </c>
      <c r="V29" s="694">
        <v>15</v>
      </c>
      <c r="W29" s="694"/>
      <c r="X29" s="695"/>
      <c r="Y29" s="520"/>
      <c r="Z29" s="521"/>
      <c r="AA29" s="522"/>
      <c r="AB29" s="332"/>
      <c r="AC29" s="512"/>
      <c r="AD29" s="512"/>
      <c r="AE29" s="512"/>
      <c r="AF29" s="512"/>
      <c r="AG29" s="512"/>
      <c r="AH29" s="512"/>
      <c r="AI29" s="512"/>
      <c r="AJ29" s="512"/>
      <c r="AK29" s="512"/>
      <c r="AL29" s="353"/>
      <c r="AM29" s="540"/>
      <c r="AN29" s="541"/>
      <c r="AO29" s="541"/>
      <c r="AP29" s="541"/>
      <c r="AQ29" s="541"/>
      <c r="AR29" s="542"/>
      <c r="AS29" s="730"/>
      <c r="AT29" s="730"/>
      <c r="AU29" s="730"/>
      <c r="AV29" s="163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  <c r="IQ29" s="182"/>
      <c r="IR29" s="182"/>
      <c r="IS29" s="182"/>
      <c r="IT29" s="182"/>
      <c r="IU29" s="182"/>
      <c r="IV29" s="182"/>
    </row>
    <row r="30" spans="1:256" ht="17.25">
      <c r="A30" s="475"/>
      <c r="B30" s="481"/>
      <c r="C30" s="543"/>
      <c r="D30" s="544"/>
      <c r="E30" s="544"/>
      <c r="F30" s="544"/>
      <c r="G30" s="544"/>
      <c r="H30" s="544"/>
      <c r="I30" s="544"/>
      <c r="J30" s="545"/>
      <c r="K30" s="353"/>
      <c r="L30" s="523"/>
      <c r="M30" s="524"/>
      <c r="N30" s="525"/>
      <c r="O30" s="675"/>
      <c r="P30" s="675"/>
      <c r="Q30" s="676"/>
      <c r="R30" s="409" t="str">
        <f t="shared" si="0"/>
        <v xml:space="preserve">  </v>
      </c>
      <c r="S30" s="708" t="s">
        <v>668</v>
      </c>
      <c r="T30" s="709"/>
      <c r="U30" s="410" t="str">
        <f t="shared" si="1"/>
        <v xml:space="preserve">  </v>
      </c>
      <c r="V30" s="675"/>
      <c r="W30" s="675"/>
      <c r="X30" s="676"/>
      <c r="Y30" s="523"/>
      <c r="Z30" s="524"/>
      <c r="AA30" s="525"/>
      <c r="AB30" s="332"/>
      <c r="AC30" s="512"/>
      <c r="AD30" s="512"/>
      <c r="AE30" s="512"/>
      <c r="AF30" s="512"/>
      <c r="AG30" s="512"/>
      <c r="AH30" s="512"/>
      <c r="AI30" s="512"/>
      <c r="AJ30" s="512"/>
      <c r="AK30" s="512"/>
      <c r="AL30" s="353"/>
      <c r="AM30" s="543"/>
      <c r="AN30" s="544"/>
      <c r="AO30" s="544"/>
      <c r="AP30" s="544"/>
      <c r="AQ30" s="544"/>
      <c r="AR30" s="545"/>
      <c r="AS30" s="730"/>
      <c r="AT30" s="730"/>
      <c r="AU30" s="730"/>
      <c r="AV30" s="163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  <c r="IU30" s="182"/>
      <c r="IV30" s="182"/>
    </row>
    <row r="31" spans="1:256" ht="17.25">
      <c r="A31" s="473">
        <v>7</v>
      </c>
      <c r="B31" s="479"/>
      <c r="C31" s="537" t="str">
        <f>Q6</f>
        <v xml:space="preserve"> ビックコーナー  Ａ</v>
      </c>
      <c r="D31" s="538"/>
      <c r="E31" s="538"/>
      <c r="F31" s="538"/>
      <c r="G31" s="538"/>
      <c r="H31" s="538"/>
      <c r="I31" s="538"/>
      <c r="J31" s="539"/>
      <c r="K31" s="332"/>
      <c r="L31" s="517">
        <f>COUNTIF(R31:R33,"〇")</f>
        <v>2</v>
      </c>
      <c r="M31" s="518"/>
      <c r="N31" s="519"/>
      <c r="O31" s="698">
        <v>15</v>
      </c>
      <c r="P31" s="698"/>
      <c r="Q31" s="699"/>
      <c r="R31" s="406" t="str">
        <f t="shared" si="0"/>
        <v>〇</v>
      </c>
      <c r="S31" s="700" t="s">
        <v>665</v>
      </c>
      <c r="T31" s="701"/>
      <c r="U31" s="406" t="str">
        <f t="shared" si="1"/>
        <v xml:space="preserve">  </v>
      </c>
      <c r="V31" s="698">
        <v>12</v>
      </c>
      <c r="W31" s="698"/>
      <c r="X31" s="699"/>
      <c r="Y31" s="517">
        <f>COUNTIF(U31:U33,"〇")</f>
        <v>1</v>
      </c>
      <c r="Z31" s="518"/>
      <c r="AA31" s="519"/>
      <c r="AB31" s="353"/>
      <c r="AC31" s="512" t="str">
        <f>Q7</f>
        <v xml:space="preserve"> ユナイト  Ｂ</v>
      </c>
      <c r="AD31" s="512"/>
      <c r="AE31" s="512"/>
      <c r="AF31" s="512"/>
      <c r="AG31" s="512"/>
      <c r="AH31" s="512"/>
      <c r="AI31" s="512"/>
      <c r="AJ31" s="512"/>
      <c r="AK31" s="512"/>
      <c r="AL31" s="353"/>
      <c r="AM31" s="537" t="str">
        <f>C7</f>
        <v xml:space="preserve"> ましみず</v>
      </c>
      <c r="AN31" s="538"/>
      <c r="AO31" s="538"/>
      <c r="AP31" s="538"/>
      <c r="AQ31" s="538"/>
      <c r="AR31" s="539"/>
      <c r="AS31" s="730"/>
      <c r="AT31" s="730"/>
      <c r="AU31" s="730"/>
      <c r="AV31" s="163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  <c r="IS31" s="182"/>
      <c r="IT31" s="182"/>
      <c r="IU31" s="182"/>
      <c r="IV31" s="182"/>
    </row>
    <row r="32" spans="1:256" ht="17.25">
      <c r="A32" s="474"/>
      <c r="B32" s="480"/>
      <c r="C32" s="540"/>
      <c r="D32" s="541"/>
      <c r="E32" s="541"/>
      <c r="F32" s="541"/>
      <c r="G32" s="541"/>
      <c r="H32" s="541"/>
      <c r="I32" s="541"/>
      <c r="J32" s="542"/>
      <c r="K32" s="332"/>
      <c r="L32" s="520"/>
      <c r="M32" s="521"/>
      <c r="N32" s="522"/>
      <c r="O32" s="694">
        <v>13</v>
      </c>
      <c r="P32" s="694"/>
      <c r="Q32" s="695"/>
      <c r="R32" s="407" t="str">
        <f t="shared" si="0"/>
        <v xml:space="preserve">  </v>
      </c>
      <c r="S32" s="696" t="s">
        <v>667</v>
      </c>
      <c r="T32" s="697"/>
      <c r="U32" s="408" t="str">
        <f t="shared" si="1"/>
        <v>〇</v>
      </c>
      <c r="V32" s="694">
        <v>15</v>
      </c>
      <c r="W32" s="694"/>
      <c r="X32" s="695"/>
      <c r="Y32" s="520"/>
      <c r="Z32" s="521"/>
      <c r="AA32" s="522"/>
      <c r="AB32" s="353"/>
      <c r="AC32" s="512"/>
      <c r="AD32" s="512"/>
      <c r="AE32" s="512"/>
      <c r="AF32" s="512"/>
      <c r="AG32" s="512"/>
      <c r="AH32" s="512"/>
      <c r="AI32" s="512"/>
      <c r="AJ32" s="512"/>
      <c r="AK32" s="512"/>
      <c r="AL32" s="353"/>
      <c r="AM32" s="540"/>
      <c r="AN32" s="541"/>
      <c r="AO32" s="541"/>
      <c r="AP32" s="541"/>
      <c r="AQ32" s="541"/>
      <c r="AR32" s="542"/>
      <c r="AS32" s="730"/>
      <c r="AT32" s="730"/>
      <c r="AU32" s="730"/>
      <c r="AV32" s="163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  <c r="IU32" s="182"/>
      <c r="IV32" s="182"/>
    </row>
    <row r="33" spans="1:256" ht="17.25">
      <c r="A33" s="475"/>
      <c r="B33" s="481"/>
      <c r="C33" s="543"/>
      <c r="D33" s="544"/>
      <c r="E33" s="544"/>
      <c r="F33" s="544"/>
      <c r="G33" s="544"/>
      <c r="H33" s="544"/>
      <c r="I33" s="544"/>
      <c r="J33" s="545"/>
      <c r="K33" s="332"/>
      <c r="L33" s="523"/>
      <c r="M33" s="524"/>
      <c r="N33" s="525"/>
      <c r="O33" s="675">
        <v>15</v>
      </c>
      <c r="P33" s="675"/>
      <c r="Q33" s="676"/>
      <c r="R33" s="409" t="str">
        <f t="shared" si="0"/>
        <v>〇</v>
      </c>
      <c r="S33" s="692" t="s">
        <v>668</v>
      </c>
      <c r="T33" s="693"/>
      <c r="U33" s="410" t="str">
        <f t="shared" si="1"/>
        <v xml:space="preserve">  </v>
      </c>
      <c r="V33" s="675">
        <v>12</v>
      </c>
      <c r="W33" s="675"/>
      <c r="X33" s="676"/>
      <c r="Y33" s="523"/>
      <c r="Z33" s="524"/>
      <c r="AA33" s="525"/>
      <c r="AB33" s="353"/>
      <c r="AC33" s="512"/>
      <c r="AD33" s="512"/>
      <c r="AE33" s="512"/>
      <c r="AF33" s="512"/>
      <c r="AG33" s="512"/>
      <c r="AH33" s="512"/>
      <c r="AI33" s="512"/>
      <c r="AJ33" s="512"/>
      <c r="AK33" s="512"/>
      <c r="AL33" s="353"/>
      <c r="AM33" s="543"/>
      <c r="AN33" s="544"/>
      <c r="AO33" s="544"/>
      <c r="AP33" s="544"/>
      <c r="AQ33" s="544"/>
      <c r="AR33" s="545"/>
      <c r="AS33" s="730"/>
      <c r="AT33" s="730"/>
      <c r="AU33" s="730"/>
      <c r="AV33" s="163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  <c r="IV33" s="182"/>
    </row>
    <row r="34" spans="1:256" ht="17.25">
      <c r="A34" s="473">
        <v>8</v>
      </c>
      <c r="B34" s="479"/>
      <c r="C34" s="537" t="str">
        <f>C5</f>
        <v xml:space="preserve"> ＢＬＡＣＫ ＣＡＴＳ</v>
      </c>
      <c r="D34" s="538"/>
      <c r="E34" s="538"/>
      <c r="F34" s="538"/>
      <c r="G34" s="538"/>
      <c r="H34" s="538"/>
      <c r="I34" s="538"/>
      <c r="J34" s="539"/>
      <c r="K34" s="353"/>
      <c r="L34" s="517">
        <f>COUNTIF(R34:R36,"〇")</f>
        <v>0</v>
      </c>
      <c r="M34" s="518"/>
      <c r="N34" s="519"/>
      <c r="O34" s="698">
        <v>8</v>
      </c>
      <c r="P34" s="698"/>
      <c r="Q34" s="699"/>
      <c r="R34" s="406" t="str">
        <f t="shared" si="0"/>
        <v xml:space="preserve">  </v>
      </c>
      <c r="S34" s="705" t="s">
        <v>665</v>
      </c>
      <c r="T34" s="706"/>
      <c r="U34" s="406" t="str">
        <f t="shared" si="1"/>
        <v>〇</v>
      </c>
      <c r="V34" s="698">
        <v>15</v>
      </c>
      <c r="W34" s="698"/>
      <c r="X34" s="699"/>
      <c r="Y34" s="517">
        <f>COUNTIF(U34:U36,"〇")</f>
        <v>2</v>
      </c>
      <c r="Z34" s="518"/>
      <c r="AA34" s="519"/>
      <c r="AB34" s="332"/>
      <c r="AC34" s="512" t="str">
        <f>C8</f>
        <v xml:space="preserve"> ＢＯＡ  ＳＯＲＴＥ</v>
      </c>
      <c r="AD34" s="512"/>
      <c r="AE34" s="512"/>
      <c r="AF34" s="512"/>
      <c r="AG34" s="512"/>
      <c r="AH34" s="512"/>
      <c r="AI34" s="512"/>
      <c r="AJ34" s="512"/>
      <c r="AK34" s="512"/>
      <c r="AL34" s="353"/>
      <c r="AM34" s="537" t="str">
        <f>Q5</f>
        <v xml:space="preserve"> 轟  桜  Ａ</v>
      </c>
      <c r="AN34" s="538"/>
      <c r="AO34" s="538"/>
      <c r="AP34" s="538"/>
      <c r="AQ34" s="538"/>
      <c r="AR34" s="539"/>
      <c r="AS34" s="512"/>
      <c r="AT34" s="512"/>
      <c r="AU34" s="512"/>
      <c r="AV34" s="163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  <c r="IU34" s="182"/>
      <c r="IV34" s="182"/>
    </row>
    <row r="35" spans="1:256" ht="17.25">
      <c r="A35" s="474"/>
      <c r="B35" s="480"/>
      <c r="C35" s="540"/>
      <c r="D35" s="541"/>
      <c r="E35" s="541"/>
      <c r="F35" s="541"/>
      <c r="G35" s="541"/>
      <c r="H35" s="541"/>
      <c r="I35" s="541"/>
      <c r="J35" s="542"/>
      <c r="K35" s="353"/>
      <c r="L35" s="520"/>
      <c r="M35" s="521"/>
      <c r="N35" s="522"/>
      <c r="O35" s="694">
        <v>11</v>
      </c>
      <c r="P35" s="694"/>
      <c r="Q35" s="695"/>
      <c r="R35" s="407" t="str">
        <f t="shared" si="0"/>
        <v xml:space="preserve">  </v>
      </c>
      <c r="S35" s="696" t="s">
        <v>667</v>
      </c>
      <c r="T35" s="697"/>
      <c r="U35" s="408" t="str">
        <f t="shared" si="1"/>
        <v>〇</v>
      </c>
      <c r="V35" s="694">
        <v>15</v>
      </c>
      <c r="W35" s="694"/>
      <c r="X35" s="695"/>
      <c r="Y35" s="520"/>
      <c r="Z35" s="521"/>
      <c r="AA35" s="522"/>
      <c r="AB35" s="332"/>
      <c r="AC35" s="512"/>
      <c r="AD35" s="512"/>
      <c r="AE35" s="512"/>
      <c r="AF35" s="512"/>
      <c r="AG35" s="512"/>
      <c r="AH35" s="512"/>
      <c r="AI35" s="512"/>
      <c r="AJ35" s="512"/>
      <c r="AK35" s="512"/>
      <c r="AL35" s="353"/>
      <c r="AM35" s="540"/>
      <c r="AN35" s="541"/>
      <c r="AO35" s="541"/>
      <c r="AP35" s="541"/>
      <c r="AQ35" s="541"/>
      <c r="AR35" s="542"/>
      <c r="AS35" s="512"/>
      <c r="AT35" s="512"/>
      <c r="AU35" s="512"/>
      <c r="AV35" s="163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  <c r="IV35" s="182"/>
    </row>
    <row r="36" spans="1:256" ht="17.25">
      <c r="A36" s="475"/>
      <c r="B36" s="481"/>
      <c r="C36" s="543"/>
      <c r="D36" s="544"/>
      <c r="E36" s="544"/>
      <c r="F36" s="544"/>
      <c r="G36" s="544"/>
      <c r="H36" s="544"/>
      <c r="I36" s="544"/>
      <c r="J36" s="545"/>
      <c r="K36" s="353"/>
      <c r="L36" s="523"/>
      <c r="M36" s="524"/>
      <c r="N36" s="525"/>
      <c r="O36" s="675"/>
      <c r="P36" s="675"/>
      <c r="Q36" s="676"/>
      <c r="R36" s="409" t="str">
        <f t="shared" si="0"/>
        <v xml:space="preserve">  </v>
      </c>
      <c r="S36" s="708" t="s">
        <v>668</v>
      </c>
      <c r="T36" s="709"/>
      <c r="U36" s="410" t="str">
        <f t="shared" si="1"/>
        <v xml:space="preserve">  </v>
      </c>
      <c r="V36" s="675"/>
      <c r="W36" s="675"/>
      <c r="X36" s="676"/>
      <c r="Y36" s="523"/>
      <c r="Z36" s="524"/>
      <c r="AA36" s="525"/>
      <c r="AB36" s="332"/>
      <c r="AC36" s="512"/>
      <c r="AD36" s="512"/>
      <c r="AE36" s="512"/>
      <c r="AF36" s="512"/>
      <c r="AG36" s="512"/>
      <c r="AH36" s="512"/>
      <c r="AI36" s="512"/>
      <c r="AJ36" s="512"/>
      <c r="AK36" s="512"/>
      <c r="AL36" s="353"/>
      <c r="AM36" s="543"/>
      <c r="AN36" s="544"/>
      <c r="AO36" s="544"/>
      <c r="AP36" s="544"/>
      <c r="AQ36" s="544"/>
      <c r="AR36" s="545"/>
      <c r="AS36" s="512"/>
      <c r="AT36" s="512"/>
      <c r="AU36" s="512"/>
      <c r="AV36" s="311"/>
      <c r="AW36" s="366"/>
      <c r="AX36" s="366"/>
      <c r="AY36" s="366"/>
      <c r="AZ36" s="366"/>
      <c r="BA36" s="366"/>
      <c r="BB36" s="366"/>
      <c r="BC36" s="366"/>
      <c r="BD36" s="366"/>
      <c r="BE36" s="366"/>
      <c r="BF36" s="366"/>
      <c r="BG36" s="366"/>
      <c r="BH36" s="366"/>
      <c r="BI36" s="366"/>
      <c r="BJ36" s="366"/>
      <c r="BK36" s="366"/>
      <c r="BL36" s="366"/>
      <c r="BM36" s="366"/>
      <c r="BN36" s="366"/>
      <c r="BO36" s="366"/>
      <c r="BP36" s="366"/>
      <c r="BQ36" s="366"/>
      <c r="BR36" s="366"/>
      <c r="BS36" s="366"/>
      <c r="BT36" s="366"/>
      <c r="BU36" s="366"/>
      <c r="BV36" s="366"/>
      <c r="BW36" s="366"/>
      <c r="BX36" s="366"/>
      <c r="BY36" s="366"/>
      <c r="BZ36" s="366"/>
      <c r="CA36" s="366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366"/>
      <c r="CX36" s="366"/>
      <c r="CY36" s="366"/>
      <c r="CZ36" s="366"/>
      <c r="DA36" s="366"/>
      <c r="DB36" s="366"/>
      <c r="DC36" s="366"/>
      <c r="DD36" s="366"/>
      <c r="DE36" s="366"/>
      <c r="DF36" s="366"/>
      <c r="DG36" s="366"/>
      <c r="DH36" s="366"/>
      <c r="DI36" s="366"/>
      <c r="DJ36" s="366"/>
      <c r="DK36" s="366"/>
      <c r="DL36" s="366"/>
      <c r="DM36" s="366"/>
      <c r="DN36" s="366"/>
      <c r="DO36" s="366"/>
      <c r="DP36" s="366"/>
      <c r="DQ36" s="366"/>
      <c r="DR36" s="366"/>
      <c r="DS36" s="366"/>
      <c r="DT36" s="366"/>
      <c r="DU36" s="366"/>
      <c r="DV36" s="366"/>
      <c r="DW36" s="366"/>
      <c r="DX36" s="366"/>
      <c r="DY36" s="366"/>
      <c r="DZ36" s="366"/>
      <c r="EA36" s="366"/>
      <c r="EB36" s="366"/>
      <c r="EC36" s="366"/>
      <c r="ED36" s="366"/>
      <c r="EE36" s="366"/>
      <c r="EF36" s="366"/>
      <c r="EG36" s="366"/>
      <c r="EH36" s="366"/>
      <c r="EI36" s="366"/>
      <c r="EJ36" s="366"/>
      <c r="EK36" s="366"/>
      <c r="EL36" s="366"/>
      <c r="EM36" s="366"/>
      <c r="EN36" s="366"/>
      <c r="EO36" s="366"/>
      <c r="EP36" s="366"/>
      <c r="EQ36" s="366"/>
      <c r="ER36" s="366"/>
      <c r="ES36" s="366"/>
      <c r="ET36" s="366"/>
      <c r="EU36" s="366"/>
      <c r="EV36" s="366"/>
      <c r="EW36" s="366"/>
      <c r="EX36" s="366"/>
      <c r="EY36" s="366"/>
      <c r="EZ36" s="366"/>
      <c r="FA36" s="366"/>
      <c r="FB36" s="366"/>
      <c r="FC36" s="366"/>
      <c r="FD36" s="366"/>
      <c r="FE36" s="366"/>
      <c r="FF36" s="366"/>
      <c r="FG36" s="366"/>
      <c r="FH36" s="366"/>
      <c r="FI36" s="366"/>
      <c r="FJ36" s="366"/>
      <c r="FK36" s="366"/>
      <c r="FL36" s="366"/>
      <c r="FM36" s="366"/>
      <c r="FN36" s="366"/>
      <c r="FO36" s="366"/>
      <c r="FP36" s="366"/>
      <c r="FQ36" s="366"/>
      <c r="FR36" s="366"/>
      <c r="FS36" s="366"/>
      <c r="FT36" s="366"/>
      <c r="FU36" s="366"/>
      <c r="FV36" s="366"/>
      <c r="FW36" s="366"/>
      <c r="FX36" s="366"/>
      <c r="FY36" s="366"/>
      <c r="FZ36" s="366"/>
      <c r="GA36" s="366"/>
      <c r="GB36" s="366"/>
      <c r="GC36" s="366"/>
      <c r="GD36" s="366"/>
      <c r="GE36" s="366"/>
      <c r="GF36" s="366"/>
      <c r="GG36" s="366"/>
      <c r="GH36" s="366"/>
      <c r="GI36" s="366"/>
      <c r="GJ36" s="366"/>
      <c r="GK36" s="366"/>
      <c r="GL36" s="366"/>
      <c r="GM36" s="366"/>
      <c r="GN36" s="366"/>
      <c r="GO36" s="366"/>
      <c r="GP36" s="366"/>
      <c r="GQ36" s="366"/>
      <c r="GR36" s="366"/>
      <c r="GS36" s="366"/>
      <c r="GT36" s="366"/>
      <c r="GU36" s="366"/>
      <c r="GV36" s="366"/>
      <c r="GW36" s="366"/>
      <c r="GX36" s="366"/>
      <c r="GY36" s="366"/>
      <c r="GZ36" s="366"/>
      <c r="HA36" s="366"/>
      <c r="HB36" s="366"/>
      <c r="HC36" s="366"/>
      <c r="HD36" s="366"/>
      <c r="HE36" s="366"/>
      <c r="HF36" s="366"/>
      <c r="HG36" s="366"/>
      <c r="HH36" s="366"/>
      <c r="HI36" s="366"/>
      <c r="HJ36" s="366"/>
      <c r="HK36" s="366"/>
      <c r="HL36" s="366"/>
      <c r="HM36" s="366"/>
      <c r="HN36" s="366"/>
      <c r="HO36" s="366"/>
      <c r="HP36" s="366"/>
      <c r="HQ36" s="366"/>
      <c r="HR36" s="366"/>
      <c r="HS36" s="366"/>
      <c r="HT36" s="366"/>
      <c r="HU36" s="366"/>
      <c r="HV36" s="366"/>
      <c r="HW36" s="366"/>
      <c r="HX36" s="366"/>
      <c r="HY36" s="366"/>
      <c r="HZ36" s="366"/>
      <c r="IA36" s="366"/>
      <c r="IB36" s="366"/>
      <c r="IC36" s="366"/>
      <c r="ID36" s="366"/>
      <c r="IE36" s="366"/>
      <c r="IF36" s="366"/>
      <c r="IG36" s="366"/>
      <c r="IH36" s="366"/>
      <c r="II36" s="366"/>
      <c r="IJ36" s="366"/>
      <c r="IK36" s="366"/>
      <c r="IL36" s="366"/>
      <c r="IM36" s="366"/>
      <c r="IN36" s="366"/>
      <c r="IO36" s="366"/>
      <c r="IP36" s="366"/>
      <c r="IQ36" s="366"/>
      <c r="IR36" s="366"/>
      <c r="IS36" s="366"/>
      <c r="IT36" s="366"/>
      <c r="IU36" s="366"/>
      <c r="IV36" s="366"/>
    </row>
    <row r="37" spans="1:256" ht="17.25">
      <c r="A37" s="473">
        <v>9</v>
      </c>
      <c r="B37" s="479"/>
      <c r="C37" s="537" t="str">
        <f>C6</f>
        <v xml:space="preserve"> ＳＯＲＡ－ Ｂ</v>
      </c>
      <c r="D37" s="538"/>
      <c r="E37" s="538"/>
      <c r="F37" s="538"/>
      <c r="G37" s="538"/>
      <c r="H37" s="538"/>
      <c r="I37" s="538"/>
      <c r="J37" s="539"/>
      <c r="K37" s="332"/>
      <c r="L37" s="517">
        <f>COUNTIF(R37:R39,"〇")</f>
        <v>0</v>
      </c>
      <c r="M37" s="518"/>
      <c r="N37" s="519"/>
      <c r="O37" s="698">
        <v>10</v>
      </c>
      <c r="P37" s="698"/>
      <c r="Q37" s="699"/>
      <c r="R37" s="406" t="str">
        <f t="shared" si="0"/>
        <v xml:space="preserve">  </v>
      </c>
      <c r="S37" s="700" t="s">
        <v>665</v>
      </c>
      <c r="T37" s="701"/>
      <c r="U37" s="406" t="str">
        <f t="shared" si="1"/>
        <v>〇</v>
      </c>
      <c r="V37" s="698">
        <v>15</v>
      </c>
      <c r="W37" s="698"/>
      <c r="X37" s="699"/>
      <c r="Y37" s="517">
        <f>COUNTIF(U37:U39,"〇")</f>
        <v>2</v>
      </c>
      <c r="Z37" s="518"/>
      <c r="AA37" s="519"/>
      <c r="AB37" s="353"/>
      <c r="AC37" s="512" t="str">
        <f>Q5</f>
        <v xml:space="preserve"> 轟  桜  Ａ</v>
      </c>
      <c r="AD37" s="512"/>
      <c r="AE37" s="512"/>
      <c r="AF37" s="512"/>
      <c r="AG37" s="512"/>
      <c r="AH37" s="512"/>
      <c r="AI37" s="512"/>
      <c r="AJ37" s="512"/>
      <c r="AK37" s="512"/>
      <c r="AL37" s="353"/>
      <c r="AM37" s="537" t="str">
        <f>Q7</f>
        <v xml:space="preserve"> ユナイト  Ｂ</v>
      </c>
      <c r="AN37" s="538"/>
      <c r="AO37" s="538"/>
      <c r="AP37" s="538"/>
      <c r="AQ37" s="538"/>
      <c r="AR37" s="539"/>
      <c r="AS37" s="512"/>
      <c r="AT37" s="512"/>
      <c r="AU37" s="512"/>
      <c r="AV37" s="311"/>
      <c r="AW37" s="366"/>
      <c r="AX37" s="366"/>
      <c r="AY37" s="366"/>
      <c r="AZ37" s="366"/>
      <c r="BA37" s="366"/>
      <c r="BB37" s="366"/>
      <c r="BC37" s="366"/>
      <c r="BD37" s="366"/>
      <c r="BE37" s="366"/>
      <c r="BF37" s="366"/>
      <c r="BG37" s="366"/>
      <c r="BH37" s="366"/>
      <c r="BI37" s="366"/>
      <c r="BJ37" s="366"/>
      <c r="BK37" s="366"/>
      <c r="BL37" s="366"/>
      <c r="BM37" s="366"/>
      <c r="BN37" s="366"/>
      <c r="BO37" s="366"/>
      <c r="BP37" s="366"/>
      <c r="BQ37" s="366"/>
      <c r="BR37" s="366"/>
      <c r="BS37" s="366"/>
      <c r="BT37" s="366"/>
      <c r="BU37" s="366"/>
      <c r="BV37" s="366"/>
      <c r="BW37" s="366"/>
      <c r="BX37" s="366"/>
      <c r="BY37" s="366"/>
      <c r="BZ37" s="366"/>
      <c r="CA37" s="366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366"/>
      <c r="CX37" s="366"/>
      <c r="CY37" s="366"/>
      <c r="CZ37" s="366"/>
      <c r="DA37" s="366"/>
      <c r="DB37" s="366"/>
      <c r="DC37" s="366"/>
      <c r="DD37" s="366"/>
      <c r="DE37" s="366"/>
      <c r="DF37" s="366"/>
      <c r="DG37" s="366"/>
      <c r="DH37" s="366"/>
      <c r="DI37" s="366"/>
      <c r="DJ37" s="366"/>
      <c r="DK37" s="366"/>
      <c r="DL37" s="366"/>
      <c r="DM37" s="366"/>
      <c r="DN37" s="366"/>
      <c r="DO37" s="366"/>
      <c r="DP37" s="366"/>
      <c r="DQ37" s="366"/>
      <c r="DR37" s="366"/>
      <c r="DS37" s="366"/>
      <c r="DT37" s="366"/>
      <c r="DU37" s="366"/>
      <c r="DV37" s="366"/>
      <c r="DW37" s="366"/>
      <c r="DX37" s="366"/>
      <c r="DY37" s="366"/>
      <c r="DZ37" s="366"/>
      <c r="EA37" s="366"/>
      <c r="EB37" s="366"/>
      <c r="EC37" s="366"/>
      <c r="ED37" s="366"/>
      <c r="EE37" s="366"/>
      <c r="EF37" s="366"/>
      <c r="EG37" s="366"/>
      <c r="EH37" s="366"/>
      <c r="EI37" s="366"/>
      <c r="EJ37" s="366"/>
      <c r="EK37" s="366"/>
      <c r="EL37" s="366"/>
      <c r="EM37" s="366"/>
      <c r="EN37" s="366"/>
      <c r="EO37" s="366"/>
      <c r="EP37" s="366"/>
      <c r="EQ37" s="366"/>
      <c r="ER37" s="366"/>
      <c r="ES37" s="366"/>
      <c r="ET37" s="366"/>
      <c r="EU37" s="366"/>
      <c r="EV37" s="366"/>
      <c r="EW37" s="366"/>
      <c r="EX37" s="366"/>
      <c r="EY37" s="366"/>
      <c r="EZ37" s="366"/>
      <c r="FA37" s="366"/>
      <c r="FB37" s="366"/>
      <c r="FC37" s="366"/>
      <c r="FD37" s="366"/>
      <c r="FE37" s="366"/>
      <c r="FF37" s="366"/>
      <c r="FG37" s="366"/>
      <c r="FH37" s="366"/>
      <c r="FI37" s="366"/>
      <c r="FJ37" s="366"/>
      <c r="FK37" s="366"/>
      <c r="FL37" s="366"/>
      <c r="FM37" s="366"/>
      <c r="FN37" s="366"/>
      <c r="FO37" s="366"/>
      <c r="FP37" s="366"/>
      <c r="FQ37" s="366"/>
      <c r="FR37" s="366"/>
      <c r="FS37" s="366"/>
      <c r="FT37" s="366"/>
      <c r="FU37" s="366"/>
      <c r="FV37" s="366"/>
      <c r="FW37" s="366"/>
      <c r="FX37" s="366"/>
      <c r="FY37" s="366"/>
      <c r="FZ37" s="366"/>
      <c r="GA37" s="366"/>
      <c r="GB37" s="366"/>
      <c r="GC37" s="366"/>
      <c r="GD37" s="366"/>
      <c r="GE37" s="366"/>
      <c r="GF37" s="366"/>
      <c r="GG37" s="366"/>
      <c r="GH37" s="366"/>
      <c r="GI37" s="366"/>
      <c r="GJ37" s="366"/>
      <c r="GK37" s="366"/>
      <c r="GL37" s="366"/>
      <c r="GM37" s="366"/>
      <c r="GN37" s="366"/>
      <c r="GO37" s="366"/>
      <c r="GP37" s="366"/>
      <c r="GQ37" s="366"/>
      <c r="GR37" s="366"/>
      <c r="GS37" s="366"/>
      <c r="GT37" s="366"/>
      <c r="GU37" s="366"/>
      <c r="GV37" s="366"/>
      <c r="GW37" s="366"/>
      <c r="GX37" s="366"/>
      <c r="GY37" s="366"/>
      <c r="GZ37" s="366"/>
      <c r="HA37" s="366"/>
      <c r="HB37" s="366"/>
      <c r="HC37" s="366"/>
      <c r="HD37" s="366"/>
      <c r="HE37" s="366"/>
      <c r="HF37" s="366"/>
      <c r="HG37" s="366"/>
      <c r="HH37" s="366"/>
      <c r="HI37" s="366"/>
      <c r="HJ37" s="366"/>
      <c r="HK37" s="366"/>
      <c r="HL37" s="366"/>
      <c r="HM37" s="366"/>
      <c r="HN37" s="366"/>
      <c r="HO37" s="366"/>
      <c r="HP37" s="366"/>
      <c r="HQ37" s="366"/>
      <c r="HR37" s="366"/>
      <c r="HS37" s="366"/>
      <c r="HT37" s="366"/>
      <c r="HU37" s="366"/>
      <c r="HV37" s="366"/>
      <c r="HW37" s="366"/>
      <c r="HX37" s="366"/>
      <c r="HY37" s="366"/>
      <c r="HZ37" s="366"/>
      <c r="IA37" s="366"/>
      <c r="IB37" s="366"/>
      <c r="IC37" s="366"/>
      <c r="ID37" s="366"/>
      <c r="IE37" s="366"/>
      <c r="IF37" s="366"/>
      <c r="IG37" s="366"/>
      <c r="IH37" s="366"/>
      <c r="II37" s="366"/>
      <c r="IJ37" s="366"/>
      <c r="IK37" s="366"/>
      <c r="IL37" s="366"/>
      <c r="IM37" s="366"/>
      <c r="IN37" s="366"/>
      <c r="IO37" s="366"/>
      <c r="IP37" s="366"/>
      <c r="IQ37" s="366"/>
      <c r="IR37" s="366"/>
      <c r="IS37" s="366"/>
      <c r="IT37" s="366"/>
      <c r="IU37" s="366"/>
      <c r="IV37" s="366"/>
    </row>
    <row r="38" spans="1:256" ht="17.25">
      <c r="A38" s="474"/>
      <c r="B38" s="480"/>
      <c r="C38" s="540"/>
      <c r="D38" s="541"/>
      <c r="E38" s="541"/>
      <c r="F38" s="541"/>
      <c r="G38" s="541"/>
      <c r="H38" s="541"/>
      <c r="I38" s="541"/>
      <c r="J38" s="542"/>
      <c r="K38" s="332"/>
      <c r="L38" s="520"/>
      <c r="M38" s="521"/>
      <c r="N38" s="522"/>
      <c r="O38" s="694">
        <v>9</v>
      </c>
      <c r="P38" s="694"/>
      <c r="Q38" s="695"/>
      <c r="R38" s="407" t="str">
        <f t="shared" si="0"/>
        <v xml:space="preserve">  </v>
      </c>
      <c r="S38" s="696" t="s">
        <v>667</v>
      </c>
      <c r="T38" s="697"/>
      <c r="U38" s="408" t="str">
        <f t="shared" si="1"/>
        <v>〇</v>
      </c>
      <c r="V38" s="694">
        <v>15</v>
      </c>
      <c r="W38" s="694"/>
      <c r="X38" s="695"/>
      <c r="Y38" s="520"/>
      <c r="Z38" s="521"/>
      <c r="AA38" s="522"/>
      <c r="AB38" s="353"/>
      <c r="AC38" s="512"/>
      <c r="AD38" s="512"/>
      <c r="AE38" s="512"/>
      <c r="AF38" s="512"/>
      <c r="AG38" s="512"/>
      <c r="AH38" s="512"/>
      <c r="AI38" s="512"/>
      <c r="AJ38" s="512"/>
      <c r="AK38" s="512"/>
      <c r="AL38" s="353"/>
      <c r="AM38" s="540"/>
      <c r="AN38" s="541"/>
      <c r="AO38" s="541"/>
      <c r="AP38" s="541"/>
      <c r="AQ38" s="541"/>
      <c r="AR38" s="542"/>
      <c r="AS38" s="512"/>
      <c r="AT38" s="512"/>
      <c r="AU38" s="512"/>
      <c r="AV38" s="311"/>
      <c r="AW38" s="366"/>
      <c r="AX38" s="366"/>
      <c r="AY38" s="366"/>
      <c r="AZ38" s="366"/>
      <c r="BA38" s="366"/>
      <c r="BB38" s="366"/>
      <c r="BC38" s="366"/>
      <c r="BD38" s="366"/>
      <c r="BE38" s="366"/>
      <c r="BF38" s="366"/>
      <c r="BG38" s="366"/>
      <c r="BH38" s="366"/>
      <c r="BI38" s="366"/>
      <c r="BJ38" s="366"/>
      <c r="BK38" s="366"/>
      <c r="BL38" s="366"/>
      <c r="BM38" s="366"/>
      <c r="BN38" s="366"/>
      <c r="BO38" s="366"/>
      <c r="BP38" s="366"/>
      <c r="BQ38" s="366"/>
      <c r="BR38" s="366"/>
      <c r="BS38" s="366"/>
      <c r="BT38" s="366"/>
      <c r="BU38" s="366"/>
      <c r="BV38" s="366"/>
      <c r="BW38" s="366"/>
      <c r="BX38" s="366"/>
      <c r="BY38" s="366"/>
      <c r="BZ38" s="366"/>
      <c r="CA38" s="366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366"/>
      <c r="CX38" s="366"/>
      <c r="CY38" s="366"/>
      <c r="CZ38" s="366"/>
      <c r="DA38" s="366"/>
      <c r="DB38" s="366"/>
      <c r="DC38" s="366"/>
      <c r="DD38" s="366"/>
      <c r="DE38" s="366"/>
      <c r="DF38" s="366"/>
      <c r="DG38" s="366"/>
      <c r="DH38" s="366"/>
      <c r="DI38" s="366"/>
      <c r="DJ38" s="366"/>
      <c r="DK38" s="366"/>
      <c r="DL38" s="366"/>
      <c r="DM38" s="366"/>
      <c r="DN38" s="366"/>
      <c r="DO38" s="366"/>
      <c r="DP38" s="366"/>
      <c r="DQ38" s="366"/>
      <c r="DR38" s="366"/>
      <c r="DS38" s="366"/>
      <c r="DT38" s="366"/>
      <c r="DU38" s="366"/>
      <c r="DV38" s="366"/>
      <c r="DW38" s="366"/>
      <c r="DX38" s="366"/>
      <c r="DY38" s="366"/>
      <c r="DZ38" s="366"/>
      <c r="EA38" s="366"/>
      <c r="EB38" s="366"/>
      <c r="EC38" s="366"/>
      <c r="ED38" s="366"/>
      <c r="EE38" s="366"/>
      <c r="EF38" s="366"/>
      <c r="EG38" s="366"/>
      <c r="EH38" s="366"/>
      <c r="EI38" s="366"/>
      <c r="EJ38" s="366"/>
      <c r="EK38" s="366"/>
      <c r="EL38" s="366"/>
      <c r="EM38" s="366"/>
      <c r="EN38" s="366"/>
      <c r="EO38" s="366"/>
      <c r="EP38" s="366"/>
      <c r="EQ38" s="366"/>
      <c r="ER38" s="366"/>
      <c r="ES38" s="366"/>
      <c r="ET38" s="366"/>
      <c r="EU38" s="366"/>
      <c r="EV38" s="366"/>
      <c r="EW38" s="366"/>
      <c r="EX38" s="366"/>
      <c r="EY38" s="366"/>
      <c r="EZ38" s="366"/>
      <c r="FA38" s="366"/>
      <c r="FB38" s="366"/>
      <c r="FC38" s="366"/>
      <c r="FD38" s="366"/>
      <c r="FE38" s="366"/>
      <c r="FF38" s="366"/>
      <c r="FG38" s="366"/>
      <c r="FH38" s="366"/>
      <c r="FI38" s="366"/>
      <c r="FJ38" s="366"/>
      <c r="FK38" s="366"/>
      <c r="FL38" s="366"/>
      <c r="FM38" s="366"/>
      <c r="FN38" s="366"/>
      <c r="FO38" s="366"/>
      <c r="FP38" s="366"/>
      <c r="FQ38" s="366"/>
      <c r="FR38" s="366"/>
      <c r="FS38" s="366"/>
      <c r="FT38" s="366"/>
      <c r="FU38" s="366"/>
      <c r="FV38" s="366"/>
      <c r="FW38" s="366"/>
      <c r="FX38" s="366"/>
      <c r="FY38" s="366"/>
      <c r="FZ38" s="366"/>
      <c r="GA38" s="366"/>
      <c r="GB38" s="366"/>
      <c r="GC38" s="366"/>
      <c r="GD38" s="366"/>
      <c r="GE38" s="366"/>
      <c r="GF38" s="366"/>
      <c r="GG38" s="366"/>
      <c r="GH38" s="366"/>
      <c r="GI38" s="366"/>
      <c r="GJ38" s="366"/>
      <c r="GK38" s="366"/>
      <c r="GL38" s="366"/>
      <c r="GM38" s="366"/>
      <c r="GN38" s="366"/>
      <c r="GO38" s="366"/>
      <c r="GP38" s="366"/>
      <c r="GQ38" s="366"/>
      <c r="GR38" s="366"/>
      <c r="GS38" s="366"/>
      <c r="GT38" s="366"/>
      <c r="GU38" s="366"/>
      <c r="GV38" s="366"/>
      <c r="GW38" s="366"/>
      <c r="GX38" s="366"/>
      <c r="GY38" s="366"/>
      <c r="GZ38" s="366"/>
      <c r="HA38" s="366"/>
      <c r="HB38" s="366"/>
      <c r="HC38" s="366"/>
      <c r="HD38" s="366"/>
      <c r="HE38" s="366"/>
      <c r="HF38" s="366"/>
      <c r="HG38" s="366"/>
      <c r="HH38" s="366"/>
      <c r="HI38" s="366"/>
      <c r="HJ38" s="366"/>
      <c r="HK38" s="366"/>
      <c r="HL38" s="366"/>
      <c r="HM38" s="366"/>
      <c r="HN38" s="366"/>
      <c r="HO38" s="366"/>
      <c r="HP38" s="366"/>
      <c r="HQ38" s="366"/>
      <c r="HR38" s="366"/>
      <c r="HS38" s="366"/>
      <c r="HT38" s="366"/>
      <c r="HU38" s="366"/>
      <c r="HV38" s="366"/>
      <c r="HW38" s="366"/>
      <c r="HX38" s="366"/>
      <c r="HY38" s="366"/>
      <c r="HZ38" s="366"/>
      <c r="IA38" s="366"/>
      <c r="IB38" s="366"/>
      <c r="IC38" s="366"/>
      <c r="ID38" s="366"/>
      <c r="IE38" s="366"/>
      <c r="IF38" s="366"/>
      <c r="IG38" s="366"/>
      <c r="IH38" s="366"/>
      <c r="II38" s="366"/>
      <c r="IJ38" s="366"/>
      <c r="IK38" s="366"/>
      <c r="IL38" s="366"/>
      <c r="IM38" s="366"/>
      <c r="IN38" s="366"/>
      <c r="IO38" s="366"/>
      <c r="IP38" s="366"/>
      <c r="IQ38" s="366"/>
      <c r="IR38" s="366"/>
      <c r="IS38" s="366"/>
      <c r="IT38" s="366"/>
      <c r="IU38" s="366"/>
      <c r="IV38" s="366"/>
    </row>
    <row r="39" spans="1:256" ht="17.25">
      <c r="A39" s="475"/>
      <c r="B39" s="481"/>
      <c r="C39" s="543"/>
      <c r="D39" s="544"/>
      <c r="E39" s="544"/>
      <c r="F39" s="544"/>
      <c r="G39" s="544"/>
      <c r="H39" s="544"/>
      <c r="I39" s="544"/>
      <c r="J39" s="545"/>
      <c r="K39" s="332"/>
      <c r="L39" s="523"/>
      <c r="M39" s="524"/>
      <c r="N39" s="525"/>
      <c r="O39" s="675"/>
      <c r="P39" s="675"/>
      <c r="Q39" s="676"/>
      <c r="R39" s="409" t="str">
        <f t="shared" si="0"/>
        <v xml:space="preserve">  </v>
      </c>
      <c r="S39" s="692" t="s">
        <v>668</v>
      </c>
      <c r="T39" s="693"/>
      <c r="U39" s="410" t="str">
        <f t="shared" si="1"/>
        <v xml:space="preserve">  </v>
      </c>
      <c r="V39" s="675"/>
      <c r="W39" s="675"/>
      <c r="X39" s="676"/>
      <c r="Y39" s="523"/>
      <c r="Z39" s="524"/>
      <c r="AA39" s="525"/>
      <c r="AB39" s="353"/>
      <c r="AC39" s="512"/>
      <c r="AD39" s="512"/>
      <c r="AE39" s="512"/>
      <c r="AF39" s="512"/>
      <c r="AG39" s="512"/>
      <c r="AH39" s="512"/>
      <c r="AI39" s="512"/>
      <c r="AJ39" s="512"/>
      <c r="AK39" s="512"/>
      <c r="AL39" s="353"/>
      <c r="AM39" s="543"/>
      <c r="AN39" s="544"/>
      <c r="AO39" s="544"/>
      <c r="AP39" s="544"/>
      <c r="AQ39" s="544"/>
      <c r="AR39" s="545"/>
      <c r="AS39" s="512"/>
      <c r="AT39" s="512"/>
      <c r="AU39" s="512"/>
      <c r="AV39" s="354"/>
      <c r="AW39" s="362"/>
      <c r="AX39" s="362"/>
      <c r="AY39" s="362"/>
      <c r="AZ39" s="362"/>
      <c r="BA39" s="362"/>
      <c r="BB39" s="362"/>
      <c r="BC39" s="362"/>
      <c r="BD39" s="362"/>
      <c r="BE39" s="362"/>
      <c r="BF39" s="362"/>
      <c r="BG39" s="366"/>
      <c r="BH39" s="366"/>
      <c r="BI39" s="366"/>
      <c r="BJ39" s="366"/>
      <c r="BK39" s="366"/>
      <c r="BL39" s="366"/>
      <c r="BM39" s="366"/>
      <c r="BN39" s="366"/>
      <c r="BO39" s="366"/>
      <c r="BP39" s="366"/>
      <c r="BQ39" s="366"/>
      <c r="BR39" s="366"/>
      <c r="BS39" s="366"/>
      <c r="BT39" s="366"/>
      <c r="BU39" s="366"/>
      <c r="BV39" s="366"/>
      <c r="BW39" s="366"/>
      <c r="BX39" s="366"/>
      <c r="BY39" s="366"/>
      <c r="BZ39" s="366"/>
      <c r="CA39" s="366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366"/>
      <c r="CX39" s="366"/>
      <c r="CY39" s="366"/>
      <c r="CZ39" s="366"/>
      <c r="DA39" s="366"/>
      <c r="DB39" s="366"/>
      <c r="DC39" s="366"/>
      <c r="DD39" s="366"/>
      <c r="DE39" s="366"/>
      <c r="DF39" s="366"/>
      <c r="DG39" s="366"/>
      <c r="DH39" s="366"/>
      <c r="DI39" s="366"/>
      <c r="DJ39" s="366"/>
      <c r="DK39" s="366"/>
      <c r="DL39" s="366"/>
      <c r="DM39" s="366"/>
      <c r="DN39" s="366"/>
      <c r="DO39" s="366"/>
      <c r="DP39" s="366"/>
      <c r="DQ39" s="366"/>
      <c r="DR39" s="366"/>
      <c r="DS39" s="366"/>
      <c r="DT39" s="366"/>
      <c r="DU39" s="366"/>
      <c r="DV39" s="366"/>
      <c r="DW39" s="366"/>
      <c r="DX39" s="366"/>
      <c r="DY39" s="366"/>
      <c r="DZ39" s="366"/>
      <c r="EA39" s="366"/>
      <c r="EB39" s="366"/>
      <c r="EC39" s="366"/>
      <c r="ED39" s="366"/>
      <c r="EE39" s="366"/>
      <c r="EF39" s="366"/>
      <c r="EG39" s="366"/>
      <c r="EH39" s="366"/>
      <c r="EI39" s="366"/>
      <c r="EJ39" s="366"/>
      <c r="EK39" s="366"/>
      <c r="EL39" s="366"/>
      <c r="EM39" s="366"/>
      <c r="EN39" s="366"/>
      <c r="EO39" s="366"/>
      <c r="EP39" s="366"/>
      <c r="EQ39" s="366"/>
      <c r="ER39" s="366"/>
      <c r="ES39" s="366"/>
      <c r="ET39" s="366"/>
      <c r="EU39" s="366"/>
      <c r="EV39" s="366"/>
      <c r="EW39" s="366"/>
      <c r="EX39" s="366"/>
      <c r="EY39" s="366"/>
      <c r="EZ39" s="366"/>
      <c r="FA39" s="366"/>
      <c r="FB39" s="366"/>
      <c r="FC39" s="366"/>
      <c r="FD39" s="366"/>
      <c r="FE39" s="366"/>
      <c r="FF39" s="366"/>
      <c r="FG39" s="366"/>
      <c r="FH39" s="366"/>
      <c r="FI39" s="366"/>
      <c r="FJ39" s="366"/>
      <c r="FK39" s="366"/>
      <c r="FL39" s="366"/>
      <c r="FM39" s="366"/>
      <c r="FN39" s="366"/>
      <c r="FO39" s="366"/>
      <c r="FP39" s="366"/>
      <c r="FQ39" s="366"/>
      <c r="FR39" s="366"/>
      <c r="FS39" s="366"/>
      <c r="FT39" s="366"/>
      <c r="FU39" s="366"/>
      <c r="FV39" s="366"/>
      <c r="FW39" s="366"/>
      <c r="FX39" s="366"/>
      <c r="FY39" s="366"/>
      <c r="FZ39" s="366"/>
      <c r="GA39" s="366"/>
      <c r="GB39" s="366"/>
      <c r="GC39" s="366"/>
      <c r="GD39" s="366"/>
      <c r="GE39" s="366"/>
      <c r="GF39" s="366"/>
      <c r="GG39" s="366"/>
      <c r="GH39" s="366"/>
      <c r="GI39" s="366"/>
      <c r="GJ39" s="366"/>
      <c r="GK39" s="366"/>
      <c r="GL39" s="366"/>
      <c r="GM39" s="366"/>
      <c r="GN39" s="366"/>
      <c r="GO39" s="366"/>
      <c r="GP39" s="366"/>
      <c r="GQ39" s="366"/>
      <c r="GR39" s="366"/>
      <c r="GS39" s="366"/>
      <c r="GT39" s="366"/>
      <c r="GU39" s="366"/>
      <c r="GV39" s="366"/>
      <c r="GW39" s="366"/>
      <c r="GX39" s="366"/>
      <c r="GY39" s="366"/>
      <c r="GZ39" s="366"/>
      <c r="HA39" s="366"/>
      <c r="HB39" s="366"/>
      <c r="HC39" s="366"/>
      <c r="HD39" s="366"/>
      <c r="HE39" s="366"/>
      <c r="HF39" s="366"/>
      <c r="HG39" s="366"/>
      <c r="HH39" s="366"/>
      <c r="HI39" s="366"/>
      <c r="HJ39" s="366"/>
      <c r="HK39" s="366"/>
      <c r="HL39" s="366"/>
      <c r="HM39" s="366"/>
      <c r="HN39" s="366"/>
      <c r="HO39" s="366"/>
      <c r="HP39" s="366"/>
      <c r="HQ39" s="366"/>
      <c r="HR39" s="366"/>
      <c r="HS39" s="366"/>
      <c r="HT39" s="366"/>
      <c r="HU39" s="366"/>
      <c r="HV39" s="366"/>
      <c r="HW39" s="366"/>
      <c r="HX39" s="366"/>
      <c r="HY39" s="366"/>
      <c r="HZ39" s="366"/>
      <c r="IA39" s="366"/>
      <c r="IB39" s="366"/>
      <c r="IC39" s="366"/>
      <c r="ID39" s="366"/>
      <c r="IE39" s="366"/>
      <c r="IF39" s="366"/>
      <c r="IG39" s="366"/>
      <c r="IH39" s="366"/>
      <c r="II39" s="366"/>
      <c r="IJ39" s="366"/>
      <c r="IK39" s="366"/>
      <c r="IL39" s="366"/>
      <c r="IM39" s="366"/>
      <c r="IN39" s="366"/>
      <c r="IO39" s="366"/>
      <c r="IP39" s="366"/>
      <c r="IQ39" s="366"/>
      <c r="IR39" s="366"/>
      <c r="IS39" s="366"/>
      <c r="IT39" s="366"/>
      <c r="IU39" s="366"/>
      <c r="IV39" s="366"/>
    </row>
    <row r="40" spans="1:256" ht="17.25">
      <c r="A40" s="473">
        <v>10</v>
      </c>
      <c r="B40" s="479"/>
      <c r="C40" s="537" t="str">
        <f>C7</f>
        <v xml:space="preserve"> ましみず</v>
      </c>
      <c r="D40" s="538"/>
      <c r="E40" s="538"/>
      <c r="F40" s="538"/>
      <c r="G40" s="538"/>
      <c r="H40" s="538"/>
      <c r="I40" s="538"/>
      <c r="J40" s="539"/>
      <c r="K40" s="353"/>
      <c r="L40" s="517">
        <f>COUNTIF(R40:R42,"〇")</f>
        <v>0</v>
      </c>
      <c r="M40" s="518"/>
      <c r="N40" s="519"/>
      <c r="O40" s="698">
        <v>11</v>
      </c>
      <c r="P40" s="698"/>
      <c r="Q40" s="699"/>
      <c r="R40" s="406" t="str">
        <f t="shared" si="0"/>
        <v xml:space="preserve">  </v>
      </c>
      <c r="S40" s="705" t="s">
        <v>665</v>
      </c>
      <c r="T40" s="706"/>
      <c r="U40" s="406" t="str">
        <f t="shared" si="1"/>
        <v>〇</v>
      </c>
      <c r="V40" s="698">
        <v>15</v>
      </c>
      <c r="W40" s="698"/>
      <c r="X40" s="699"/>
      <c r="Y40" s="517">
        <f>COUNTIF(U40:U42,"〇")</f>
        <v>2</v>
      </c>
      <c r="Z40" s="518"/>
      <c r="AA40" s="519"/>
      <c r="AB40" s="332"/>
      <c r="AC40" s="512" t="str">
        <f>Q6</f>
        <v xml:space="preserve"> ビックコーナー  Ａ</v>
      </c>
      <c r="AD40" s="512"/>
      <c r="AE40" s="512"/>
      <c r="AF40" s="512"/>
      <c r="AG40" s="512"/>
      <c r="AH40" s="512"/>
      <c r="AI40" s="512"/>
      <c r="AJ40" s="512"/>
      <c r="AK40" s="512"/>
      <c r="AL40" s="353"/>
      <c r="AM40" s="537" t="str">
        <f>C8</f>
        <v xml:space="preserve"> ＢＯＡ  ＳＯＲＴＥ</v>
      </c>
      <c r="AN40" s="538"/>
      <c r="AO40" s="538"/>
      <c r="AP40" s="538"/>
      <c r="AQ40" s="538"/>
      <c r="AR40" s="539"/>
      <c r="AS40" s="512"/>
      <c r="AT40" s="512"/>
      <c r="AU40" s="512"/>
      <c r="AV40" s="354"/>
      <c r="AW40" s="362"/>
      <c r="AX40" s="362"/>
      <c r="AY40" s="362"/>
      <c r="AZ40" s="362"/>
      <c r="BA40" s="362"/>
      <c r="BB40" s="362"/>
      <c r="BC40" s="362"/>
      <c r="BD40" s="362"/>
      <c r="BE40" s="362"/>
      <c r="BF40" s="362"/>
      <c r="BG40" s="366"/>
      <c r="BH40" s="366"/>
      <c r="BI40" s="366"/>
      <c r="BJ40" s="366"/>
      <c r="BK40" s="366"/>
      <c r="BL40" s="366"/>
      <c r="BM40" s="366"/>
      <c r="BN40" s="366"/>
      <c r="BO40" s="366"/>
      <c r="BP40" s="366"/>
      <c r="BQ40" s="366"/>
      <c r="BR40" s="366"/>
      <c r="BS40" s="366"/>
      <c r="BT40" s="366"/>
      <c r="BU40" s="366"/>
      <c r="BV40" s="366"/>
      <c r="BW40" s="366"/>
      <c r="BX40" s="366"/>
      <c r="BY40" s="366"/>
      <c r="BZ40" s="366"/>
      <c r="CA40" s="366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366"/>
      <c r="CX40" s="366"/>
      <c r="CY40" s="366"/>
      <c r="CZ40" s="366"/>
      <c r="DA40" s="366"/>
      <c r="DB40" s="366"/>
      <c r="DC40" s="366"/>
      <c r="DD40" s="366"/>
      <c r="DE40" s="366"/>
      <c r="DF40" s="366"/>
      <c r="DG40" s="366"/>
      <c r="DH40" s="366"/>
      <c r="DI40" s="366"/>
      <c r="DJ40" s="366"/>
      <c r="DK40" s="366"/>
      <c r="DL40" s="366"/>
      <c r="DM40" s="366"/>
      <c r="DN40" s="366"/>
      <c r="DO40" s="366"/>
      <c r="DP40" s="366"/>
      <c r="DQ40" s="366"/>
      <c r="DR40" s="366"/>
      <c r="DS40" s="366"/>
      <c r="DT40" s="366"/>
      <c r="DU40" s="366"/>
      <c r="DV40" s="366"/>
      <c r="DW40" s="366"/>
      <c r="DX40" s="366"/>
      <c r="DY40" s="366"/>
      <c r="DZ40" s="366"/>
      <c r="EA40" s="366"/>
      <c r="EB40" s="366"/>
      <c r="EC40" s="366"/>
      <c r="ED40" s="366"/>
      <c r="EE40" s="366"/>
      <c r="EF40" s="366"/>
      <c r="EG40" s="366"/>
      <c r="EH40" s="366"/>
      <c r="EI40" s="366"/>
      <c r="EJ40" s="366"/>
      <c r="EK40" s="366"/>
      <c r="EL40" s="366"/>
      <c r="EM40" s="366"/>
      <c r="EN40" s="366"/>
      <c r="EO40" s="366"/>
      <c r="EP40" s="366"/>
      <c r="EQ40" s="366"/>
      <c r="ER40" s="366"/>
      <c r="ES40" s="366"/>
      <c r="ET40" s="366"/>
      <c r="EU40" s="366"/>
      <c r="EV40" s="366"/>
      <c r="EW40" s="366"/>
      <c r="EX40" s="366"/>
      <c r="EY40" s="366"/>
      <c r="EZ40" s="366"/>
      <c r="FA40" s="366"/>
      <c r="FB40" s="366"/>
      <c r="FC40" s="366"/>
      <c r="FD40" s="366"/>
      <c r="FE40" s="366"/>
      <c r="FF40" s="366"/>
      <c r="FG40" s="366"/>
      <c r="FH40" s="366"/>
      <c r="FI40" s="366"/>
      <c r="FJ40" s="366"/>
      <c r="FK40" s="366"/>
      <c r="FL40" s="366"/>
      <c r="FM40" s="366"/>
      <c r="FN40" s="366"/>
      <c r="FO40" s="366"/>
      <c r="FP40" s="366"/>
      <c r="FQ40" s="366"/>
      <c r="FR40" s="366"/>
      <c r="FS40" s="366"/>
      <c r="FT40" s="366"/>
      <c r="FU40" s="366"/>
      <c r="FV40" s="366"/>
      <c r="FW40" s="366"/>
      <c r="FX40" s="366"/>
      <c r="FY40" s="366"/>
      <c r="FZ40" s="366"/>
      <c r="GA40" s="366"/>
      <c r="GB40" s="366"/>
      <c r="GC40" s="366"/>
      <c r="GD40" s="366"/>
      <c r="GE40" s="366"/>
      <c r="GF40" s="366"/>
      <c r="GG40" s="366"/>
      <c r="GH40" s="366"/>
      <c r="GI40" s="366"/>
      <c r="GJ40" s="366"/>
      <c r="GK40" s="366"/>
      <c r="GL40" s="366"/>
      <c r="GM40" s="366"/>
      <c r="GN40" s="366"/>
      <c r="GO40" s="366"/>
      <c r="GP40" s="366"/>
      <c r="GQ40" s="366"/>
      <c r="GR40" s="366"/>
      <c r="GS40" s="366"/>
      <c r="GT40" s="366"/>
      <c r="GU40" s="366"/>
      <c r="GV40" s="366"/>
      <c r="GW40" s="366"/>
      <c r="GX40" s="366"/>
      <c r="GY40" s="366"/>
      <c r="GZ40" s="366"/>
      <c r="HA40" s="366"/>
      <c r="HB40" s="366"/>
      <c r="HC40" s="366"/>
      <c r="HD40" s="366"/>
      <c r="HE40" s="366"/>
      <c r="HF40" s="366"/>
      <c r="HG40" s="366"/>
      <c r="HH40" s="366"/>
      <c r="HI40" s="366"/>
      <c r="HJ40" s="366"/>
      <c r="HK40" s="366"/>
      <c r="HL40" s="366"/>
      <c r="HM40" s="366"/>
      <c r="HN40" s="366"/>
      <c r="HO40" s="366"/>
      <c r="HP40" s="366"/>
      <c r="HQ40" s="366"/>
      <c r="HR40" s="366"/>
      <c r="HS40" s="366"/>
      <c r="HT40" s="366"/>
      <c r="HU40" s="366"/>
      <c r="HV40" s="366"/>
      <c r="HW40" s="366"/>
      <c r="HX40" s="366"/>
      <c r="HY40" s="366"/>
      <c r="HZ40" s="366"/>
      <c r="IA40" s="366"/>
      <c r="IB40" s="366"/>
      <c r="IC40" s="366"/>
      <c r="ID40" s="366"/>
      <c r="IE40" s="366"/>
      <c r="IF40" s="366"/>
      <c r="IG40" s="366"/>
      <c r="IH40" s="366"/>
      <c r="II40" s="366"/>
      <c r="IJ40" s="366"/>
      <c r="IK40" s="366"/>
      <c r="IL40" s="366"/>
      <c r="IM40" s="366"/>
      <c r="IN40" s="366"/>
      <c r="IO40" s="366"/>
      <c r="IP40" s="366"/>
      <c r="IQ40" s="366"/>
      <c r="IR40" s="366"/>
      <c r="IS40" s="366"/>
      <c r="IT40" s="366"/>
      <c r="IU40" s="366"/>
      <c r="IV40" s="366"/>
    </row>
    <row r="41" spans="1:256" ht="17.25">
      <c r="A41" s="474"/>
      <c r="B41" s="480"/>
      <c r="C41" s="540"/>
      <c r="D41" s="541"/>
      <c r="E41" s="541"/>
      <c r="F41" s="541"/>
      <c r="G41" s="541"/>
      <c r="H41" s="541"/>
      <c r="I41" s="541"/>
      <c r="J41" s="542"/>
      <c r="K41" s="353"/>
      <c r="L41" s="520"/>
      <c r="M41" s="521"/>
      <c r="N41" s="522"/>
      <c r="O41" s="694">
        <v>10</v>
      </c>
      <c r="P41" s="694"/>
      <c r="Q41" s="695"/>
      <c r="R41" s="407" t="str">
        <f t="shared" si="0"/>
        <v xml:space="preserve">  </v>
      </c>
      <c r="S41" s="696" t="s">
        <v>667</v>
      </c>
      <c r="T41" s="697"/>
      <c r="U41" s="408" t="str">
        <f t="shared" si="1"/>
        <v>〇</v>
      </c>
      <c r="V41" s="694">
        <v>15</v>
      </c>
      <c r="W41" s="694"/>
      <c r="X41" s="695"/>
      <c r="Y41" s="520"/>
      <c r="Z41" s="521"/>
      <c r="AA41" s="522"/>
      <c r="AB41" s="332"/>
      <c r="AC41" s="512"/>
      <c r="AD41" s="512"/>
      <c r="AE41" s="512"/>
      <c r="AF41" s="512"/>
      <c r="AG41" s="512"/>
      <c r="AH41" s="512"/>
      <c r="AI41" s="512"/>
      <c r="AJ41" s="512"/>
      <c r="AK41" s="512"/>
      <c r="AL41" s="353"/>
      <c r="AM41" s="540"/>
      <c r="AN41" s="541"/>
      <c r="AO41" s="541"/>
      <c r="AP41" s="541"/>
      <c r="AQ41" s="541"/>
      <c r="AR41" s="542"/>
      <c r="AS41" s="512"/>
      <c r="AT41" s="512"/>
      <c r="AU41" s="512"/>
      <c r="AV41" s="354"/>
      <c r="AW41" s="362"/>
      <c r="AX41" s="362"/>
      <c r="AY41" s="362"/>
      <c r="AZ41" s="362"/>
      <c r="BA41" s="362"/>
      <c r="BB41" s="362"/>
      <c r="BC41" s="362"/>
      <c r="BD41" s="362"/>
      <c r="BE41" s="362"/>
      <c r="BF41" s="362"/>
      <c r="BG41" s="366"/>
      <c r="BH41" s="366"/>
      <c r="BI41" s="366"/>
      <c r="BJ41" s="366"/>
      <c r="BK41" s="366"/>
      <c r="BL41" s="366"/>
      <c r="BM41" s="366"/>
      <c r="BN41" s="366"/>
      <c r="BO41" s="366"/>
      <c r="BP41" s="366"/>
      <c r="BQ41" s="366"/>
      <c r="BR41" s="366"/>
      <c r="BS41" s="366"/>
      <c r="BT41" s="366"/>
      <c r="BU41" s="366"/>
      <c r="BV41" s="366"/>
      <c r="BW41" s="366"/>
      <c r="BX41" s="366"/>
      <c r="BY41" s="366"/>
      <c r="BZ41" s="366"/>
      <c r="CA41" s="366"/>
      <c r="CB41" s="366"/>
      <c r="CC41" s="366"/>
      <c r="CD41" s="366"/>
      <c r="CE41" s="366"/>
      <c r="CF41" s="366"/>
      <c r="CG41" s="366"/>
      <c r="CH41" s="366"/>
      <c r="CI41" s="366"/>
      <c r="CJ41" s="366"/>
      <c r="CK41" s="366"/>
      <c r="CL41" s="366"/>
      <c r="CM41" s="366"/>
      <c r="CN41" s="366"/>
      <c r="CO41" s="366"/>
      <c r="CP41" s="366"/>
      <c r="CQ41" s="366"/>
      <c r="CR41" s="366"/>
      <c r="CS41" s="366"/>
      <c r="CT41" s="366"/>
      <c r="CU41" s="366"/>
      <c r="CV41" s="366"/>
      <c r="CW41" s="366"/>
      <c r="CX41" s="366"/>
      <c r="CY41" s="366"/>
      <c r="CZ41" s="366"/>
      <c r="DA41" s="366"/>
      <c r="DB41" s="366"/>
      <c r="DC41" s="366"/>
      <c r="DD41" s="366"/>
      <c r="DE41" s="366"/>
      <c r="DF41" s="366"/>
      <c r="DG41" s="366"/>
      <c r="DH41" s="366"/>
      <c r="DI41" s="366"/>
      <c r="DJ41" s="366"/>
      <c r="DK41" s="366"/>
      <c r="DL41" s="366"/>
      <c r="DM41" s="366"/>
      <c r="DN41" s="366"/>
      <c r="DO41" s="366"/>
      <c r="DP41" s="366"/>
      <c r="DQ41" s="366"/>
      <c r="DR41" s="366"/>
      <c r="DS41" s="366"/>
      <c r="DT41" s="366"/>
      <c r="DU41" s="366"/>
      <c r="DV41" s="366"/>
      <c r="DW41" s="366"/>
      <c r="DX41" s="366"/>
      <c r="DY41" s="366"/>
      <c r="DZ41" s="366"/>
      <c r="EA41" s="366"/>
      <c r="EB41" s="366"/>
      <c r="EC41" s="366"/>
      <c r="ED41" s="366"/>
      <c r="EE41" s="366"/>
      <c r="EF41" s="366"/>
      <c r="EG41" s="366"/>
      <c r="EH41" s="366"/>
      <c r="EI41" s="366"/>
      <c r="EJ41" s="366"/>
      <c r="EK41" s="366"/>
      <c r="EL41" s="366"/>
      <c r="EM41" s="366"/>
      <c r="EN41" s="366"/>
      <c r="EO41" s="366"/>
      <c r="EP41" s="366"/>
      <c r="EQ41" s="366"/>
      <c r="ER41" s="366"/>
      <c r="ES41" s="366"/>
      <c r="ET41" s="366"/>
      <c r="EU41" s="366"/>
      <c r="EV41" s="366"/>
      <c r="EW41" s="366"/>
      <c r="EX41" s="366"/>
      <c r="EY41" s="366"/>
      <c r="EZ41" s="366"/>
      <c r="FA41" s="366"/>
      <c r="FB41" s="366"/>
      <c r="FC41" s="366"/>
      <c r="FD41" s="366"/>
      <c r="FE41" s="366"/>
      <c r="FF41" s="366"/>
      <c r="FG41" s="366"/>
      <c r="FH41" s="366"/>
      <c r="FI41" s="366"/>
      <c r="FJ41" s="366"/>
      <c r="FK41" s="366"/>
      <c r="FL41" s="366"/>
      <c r="FM41" s="366"/>
      <c r="FN41" s="366"/>
      <c r="FO41" s="366"/>
      <c r="FP41" s="366"/>
      <c r="FQ41" s="366"/>
      <c r="FR41" s="366"/>
      <c r="FS41" s="366"/>
      <c r="FT41" s="366"/>
      <c r="FU41" s="366"/>
      <c r="FV41" s="366"/>
      <c r="FW41" s="366"/>
      <c r="FX41" s="366"/>
      <c r="FY41" s="366"/>
      <c r="FZ41" s="366"/>
      <c r="GA41" s="366"/>
      <c r="GB41" s="366"/>
      <c r="GC41" s="366"/>
      <c r="GD41" s="366"/>
      <c r="GE41" s="366"/>
      <c r="GF41" s="366"/>
      <c r="GG41" s="366"/>
      <c r="GH41" s="366"/>
      <c r="GI41" s="366"/>
      <c r="GJ41" s="366"/>
      <c r="GK41" s="366"/>
      <c r="GL41" s="366"/>
      <c r="GM41" s="366"/>
      <c r="GN41" s="366"/>
      <c r="GO41" s="366"/>
      <c r="GP41" s="366"/>
      <c r="GQ41" s="366"/>
      <c r="GR41" s="366"/>
      <c r="GS41" s="366"/>
      <c r="GT41" s="366"/>
      <c r="GU41" s="366"/>
      <c r="GV41" s="366"/>
      <c r="GW41" s="366"/>
      <c r="GX41" s="366"/>
      <c r="GY41" s="366"/>
      <c r="GZ41" s="366"/>
      <c r="HA41" s="366"/>
      <c r="HB41" s="366"/>
      <c r="HC41" s="366"/>
      <c r="HD41" s="366"/>
      <c r="HE41" s="366"/>
      <c r="HF41" s="366"/>
      <c r="HG41" s="366"/>
      <c r="HH41" s="366"/>
      <c r="HI41" s="366"/>
      <c r="HJ41" s="366"/>
      <c r="HK41" s="366"/>
      <c r="HL41" s="366"/>
      <c r="HM41" s="366"/>
      <c r="HN41" s="366"/>
      <c r="HO41" s="366"/>
      <c r="HP41" s="366"/>
      <c r="HQ41" s="366"/>
      <c r="HR41" s="366"/>
      <c r="HS41" s="366"/>
      <c r="HT41" s="366"/>
      <c r="HU41" s="366"/>
      <c r="HV41" s="366"/>
      <c r="HW41" s="366"/>
      <c r="HX41" s="366"/>
      <c r="HY41" s="366"/>
      <c r="HZ41" s="366"/>
      <c r="IA41" s="366"/>
      <c r="IB41" s="366"/>
      <c r="IC41" s="366"/>
      <c r="ID41" s="366"/>
      <c r="IE41" s="366"/>
      <c r="IF41" s="366"/>
      <c r="IG41" s="366"/>
      <c r="IH41" s="366"/>
      <c r="II41" s="366"/>
      <c r="IJ41" s="366"/>
      <c r="IK41" s="366"/>
      <c r="IL41" s="366"/>
      <c r="IM41" s="366"/>
      <c r="IN41" s="366"/>
      <c r="IO41" s="366"/>
      <c r="IP41" s="366"/>
      <c r="IQ41" s="366"/>
      <c r="IR41" s="366"/>
      <c r="IS41" s="366"/>
      <c r="IT41" s="366"/>
      <c r="IU41" s="366"/>
      <c r="IV41" s="366"/>
    </row>
    <row r="42" spans="1:256" ht="17.25">
      <c r="A42" s="475"/>
      <c r="B42" s="481"/>
      <c r="C42" s="543"/>
      <c r="D42" s="544"/>
      <c r="E42" s="544"/>
      <c r="F42" s="544"/>
      <c r="G42" s="544"/>
      <c r="H42" s="544"/>
      <c r="I42" s="544"/>
      <c r="J42" s="545"/>
      <c r="K42" s="353"/>
      <c r="L42" s="523"/>
      <c r="M42" s="524"/>
      <c r="N42" s="525"/>
      <c r="O42" s="675"/>
      <c r="P42" s="675"/>
      <c r="Q42" s="676"/>
      <c r="R42" s="409" t="str">
        <f t="shared" si="0"/>
        <v xml:space="preserve">  </v>
      </c>
      <c r="S42" s="708" t="s">
        <v>668</v>
      </c>
      <c r="T42" s="709"/>
      <c r="U42" s="410" t="str">
        <f t="shared" si="1"/>
        <v xml:space="preserve">  </v>
      </c>
      <c r="V42" s="675"/>
      <c r="W42" s="675"/>
      <c r="X42" s="676"/>
      <c r="Y42" s="523"/>
      <c r="Z42" s="524"/>
      <c r="AA42" s="525"/>
      <c r="AB42" s="332"/>
      <c r="AC42" s="512"/>
      <c r="AD42" s="512"/>
      <c r="AE42" s="512"/>
      <c r="AF42" s="512"/>
      <c r="AG42" s="512"/>
      <c r="AH42" s="512"/>
      <c r="AI42" s="512"/>
      <c r="AJ42" s="512"/>
      <c r="AK42" s="512"/>
      <c r="AL42" s="353"/>
      <c r="AM42" s="543"/>
      <c r="AN42" s="544"/>
      <c r="AO42" s="544"/>
      <c r="AP42" s="544"/>
      <c r="AQ42" s="544"/>
      <c r="AR42" s="545"/>
      <c r="AS42" s="512"/>
      <c r="AT42" s="512"/>
      <c r="AU42" s="512"/>
      <c r="AV42" s="354"/>
      <c r="AW42" s="362"/>
      <c r="AX42" s="362"/>
      <c r="AY42" s="362"/>
      <c r="AZ42" s="362"/>
      <c r="BA42" s="362"/>
      <c r="BB42" s="362"/>
      <c r="BC42" s="362"/>
      <c r="BD42" s="362"/>
      <c r="BE42" s="362"/>
      <c r="BF42" s="362"/>
      <c r="BG42" s="366"/>
      <c r="BH42" s="366"/>
      <c r="BI42" s="366"/>
      <c r="BJ42" s="366"/>
      <c r="BK42" s="366"/>
      <c r="BL42" s="366"/>
      <c r="BM42" s="366"/>
      <c r="BN42" s="366"/>
      <c r="BO42" s="366"/>
      <c r="BP42" s="366"/>
      <c r="BQ42" s="366"/>
      <c r="BR42" s="366"/>
      <c r="BS42" s="366"/>
      <c r="BT42" s="366"/>
      <c r="BU42" s="366"/>
      <c r="BV42" s="366"/>
      <c r="BW42" s="366"/>
      <c r="BX42" s="366"/>
      <c r="BY42" s="366"/>
      <c r="BZ42" s="366"/>
      <c r="CA42" s="366"/>
      <c r="CB42" s="366"/>
      <c r="CC42" s="366"/>
      <c r="CD42" s="366"/>
      <c r="CE42" s="366"/>
      <c r="CF42" s="366"/>
      <c r="CG42" s="366"/>
      <c r="CH42" s="366"/>
      <c r="CI42" s="366"/>
      <c r="CJ42" s="366"/>
      <c r="CK42" s="366"/>
      <c r="CL42" s="366"/>
      <c r="CM42" s="366"/>
      <c r="CN42" s="366"/>
      <c r="CO42" s="366"/>
      <c r="CP42" s="366"/>
      <c r="CQ42" s="366"/>
      <c r="CR42" s="366"/>
      <c r="CS42" s="366"/>
      <c r="CT42" s="366"/>
      <c r="CU42" s="366"/>
      <c r="CV42" s="366"/>
      <c r="CW42" s="366"/>
      <c r="CX42" s="366"/>
      <c r="CY42" s="366"/>
      <c r="CZ42" s="366"/>
      <c r="DA42" s="366"/>
      <c r="DB42" s="366"/>
      <c r="DC42" s="366"/>
      <c r="DD42" s="366"/>
      <c r="DE42" s="366"/>
      <c r="DF42" s="366"/>
      <c r="DG42" s="366"/>
      <c r="DH42" s="366"/>
      <c r="DI42" s="366"/>
      <c r="DJ42" s="366"/>
      <c r="DK42" s="366"/>
      <c r="DL42" s="366"/>
      <c r="DM42" s="366"/>
      <c r="DN42" s="366"/>
      <c r="DO42" s="366"/>
      <c r="DP42" s="366"/>
      <c r="DQ42" s="366"/>
      <c r="DR42" s="366"/>
      <c r="DS42" s="366"/>
      <c r="DT42" s="366"/>
      <c r="DU42" s="366"/>
      <c r="DV42" s="366"/>
      <c r="DW42" s="366"/>
      <c r="DX42" s="366"/>
      <c r="DY42" s="366"/>
      <c r="DZ42" s="366"/>
      <c r="EA42" s="366"/>
      <c r="EB42" s="366"/>
      <c r="EC42" s="366"/>
      <c r="ED42" s="366"/>
      <c r="EE42" s="366"/>
      <c r="EF42" s="366"/>
      <c r="EG42" s="366"/>
      <c r="EH42" s="366"/>
      <c r="EI42" s="366"/>
      <c r="EJ42" s="366"/>
      <c r="EK42" s="366"/>
      <c r="EL42" s="366"/>
      <c r="EM42" s="366"/>
      <c r="EN42" s="366"/>
      <c r="EO42" s="366"/>
      <c r="EP42" s="366"/>
      <c r="EQ42" s="366"/>
      <c r="ER42" s="366"/>
      <c r="ES42" s="366"/>
      <c r="ET42" s="366"/>
      <c r="EU42" s="366"/>
      <c r="EV42" s="366"/>
      <c r="EW42" s="366"/>
      <c r="EX42" s="366"/>
      <c r="EY42" s="366"/>
      <c r="EZ42" s="366"/>
      <c r="FA42" s="366"/>
      <c r="FB42" s="366"/>
      <c r="FC42" s="366"/>
      <c r="FD42" s="366"/>
      <c r="FE42" s="366"/>
      <c r="FF42" s="366"/>
      <c r="FG42" s="366"/>
      <c r="FH42" s="366"/>
      <c r="FI42" s="366"/>
      <c r="FJ42" s="366"/>
      <c r="FK42" s="366"/>
      <c r="FL42" s="366"/>
      <c r="FM42" s="366"/>
      <c r="FN42" s="366"/>
      <c r="FO42" s="366"/>
      <c r="FP42" s="366"/>
      <c r="FQ42" s="366"/>
      <c r="FR42" s="366"/>
      <c r="FS42" s="366"/>
      <c r="FT42" s="366"/>
      <c r="FU42" s="366"/>
      <c r="FV42" s="366"/>
      <c r="FW42" s="366"/>
      <c r="FX42" s="366"/>
      <c r="FY42" s="366"/>
      <c r="FZ42" s="366"/>
      <c r="GA42" s="366"/>
      <c r="GB42" s="366"/>
      <c r="GC42" s="366"/>
      <c r="GD42" s="366"/>
      <c r="GE42" s="366"/>
      <c r="GF42" s="366"/>
      <c r="GG42" s="366"/>
      <c r="GH42" s="366"/>
      <c r="GI42" s="366"/>
      <c r="GJ42" s="366"/>
      <c r="GK42" s="366"/>
      <c r="GL42" s="366"/>
      <c r="GM42" s="366"/>
      <c r="GN42" s="366"/>
      <c r="GO42" s="366"/>
      <c r="GP42" s="366"/>
      <c r="GQ42" s="366"/>
      <c r="GR42" s="366"/>
      <c r="GS42" s="366"/>
      <c r="GT42" s="366"/>
      <c r="GU42" s="366"/>
      <c r="GV42" s="366"/>
      <c r="GW42" s="366"/>
      <c r="GX42" s="366"/>
      <c r="GY42" s="366"/>
      <c r="GZ42" s="366"/>
      <c r="HA42" s="366"/>
      <c r="HB42" s="366"/>
      <c r="HC42" s="366"/>
      <c r="HD42" s="366"/>
      <c r="HE42" s="366"/>
      <c r="HF42" s="366"/>
      <c r="HG42" s="366"/>
      <c r="HH42" s="366"/>
      <c r="HI42" s="366"/>
      <c r="HJ42" s="366"/>
      <c r="HK42" s="366"/>
      <c r="HL42" s="366"/>
      <c r="HM42" s="366"/>
      <c r="HN42" s="366"/>
      <c r="HO42" s="366"/>
      <c r="HP42" s="366"/>
      <c r="HQ42" s="366"/>
      <c r="HR42" s="366"/>
      <c r="HS42" s="366"/>
      <c r="HT42" s="366"/>
      <c r="HU42" s="366"/>
      <c r="HV42" s="366"/>
      <c r="HW42" s="366"/>
      <c r="HX42" s="366"/>
      <c r="HY42" s="366"/>
      <c r="HZ42" s="366"/>
      <c r="IA42" s="366"/>
      <c r="IB42" s="366"/>
      <c r="IC42" s="366"/>
      <c r="ID42" s="366"/>
      <c r="IE42" s="366"/>
      <c r="IF42" s="366"/>
      <c r="IG42" s="366"/>
      <c r="IH42" s="366"/>
      <c r="II42" s="366"/>
      <c r="IJ42" s="366"/>
      <c r="IK42" s="366"/>
      <c r="IL42" s="366"/>
      <c r="IM42" s="366"/>
      <c r="IN42" s="366"/>
      <c r="IO42" s="366"/>
      <c r="IP42" s="366"/>
      <c r="IQ42" s="366"/>
      <c r="IR42" s="366"/>
      <c r="IS42" s="366"/>
      <c r="IT42" s="366"/>
      <c r="IU42" s="366"/>
      <c r="IV42" s="366"/>
    </row>
    <row r="43" spans="1:256" ht="17.25">
      <c r="A43" s="473">
        <v>11</v>
      </c>
      <c r="B43" s="479"/>
      <c r="C43" s="537" t="str">
        <f>C8</f>
        <v xml:space="preserve"> ＢＯＡ  ＳＯＲＴＥ</v>
      </c>
      <c r="D43" s="538"/>
      <c r="E43" s="538"/>
      <c r="F43" s="538"/>
      <c r="G43" s="538"/>
      <c r="H43" s="538"/>
      <c r="I43" s="538"/>
      <c r="J43" s="539"/>
      <c r="K43" s="353"/>
      <c r="L43" s="517">
        <f>COUNTIF(R43:R45,"〇")</f>
        <v>2</v>
      </c>
      <c r="M43" s="518"/>
      <c r="N43" s="519"/>
      <c r="O43" s="698">
        <v>16</v>
      </c>
      <c r="P43" s="698"/>
      <c r="Q43" s="699"/>
      <c r="R43" s="406" t="str">
        <f t="shared" si="0"/>
        <v xml:space="preserve">  </v>
      </c>
      <c r="S43" s="700" t="s">
        <v>665</v>
      </c>
      <c r="T43" s="701"/>
      <c r="U43" s="406" t="str">
        <f t="shared" si="1"/>
        <v>〇</v>
      </c>
      <c r="V43" s="698">
        <v>17</v>
      </c>
      <c r="W43" s="698"/>
      <c r="X43" s="699"/>
      <c r="Y43" s="517">
        <f>COUNTIF(U43:U45,"〇")</f>
        <v>1</v>
      </c>
      <c r="Z43" s="518"/>
      <c r="AA43" s="519"/>
      <c r="AB43" s="353"/>
      <c r="AC43" s="512" t="str">
        <f>Q7</f>
        <v xml:space="preserve"> ユナイト  Ｂ</v>
      </c>
      <c r="AD43" s="512"/>
      <c r="AE43" s="512"/>
      <c r="AF43" s="512"/>
      <c r="AG43" s="512"/>
      <c r="AH43" s="512"/>
      <c r="AI43" s="512"/>
      <c r="AJ43" s="512"/>
      <c r="AK43" s="512"/>
      <c r="AL43" s="353"/>
      <c r="AM43" s="537" t="str">
        <f>C6</f>
        <v xml:space="preserve"> ＳＯＲＡ－ Ｂ</v>
      </c>
      <c r="AN43" s="538"/>
      <c r="AO43" s="538"/>
      <c r="AP43" s="538"/>
      <c r="AQ43" s="538"/>
      <c r="AR43" s="539"/>
      <c r="AS43" s="512"/>
      <c r="AT43" s="512"/>
      <c r="AU43" s="512"/>
      <c r="AV43" s="354"/>
      <c r="AW43" s="362"/>
      <c r="AX43" s="362"/>
      <c r="AY43" s="362"/>
      <c r="AZ43" s="362"/>
      <c r="BA43" s="362"/>
      <c r="BB43" s="362"/>
      <c r="BC43" s="362"/>
      <c r="BD43" s="362"/>
      <c r="BE43" s="362"/>
      <c r="BF43" s="362"/>
      <c r="BG43" s="366"/>
      <c r="BH43" s="366"/>
      <c r="BI43" s="366"/>
      <c r="BJ43" s="366"/>
      <c r="BK43" s="366"/>
      <c r="BL43" s="366"/>
      <c r="BM43" s="366"/>
      <c r="BN43" s="366"/>
      <c r="BO43" s="366"/>
      <c r="BP43" s="366"/>
      <c r="BQ43" s="366"/>
      <c r="BR43" s="366"/>
      <c r="BS43" s="366"/>
      <c r="BT43" s="366"/>
      <c r="BU43" s="366"/>
      <c r="BV43" s="366"/>
      <c r="BW43" s="366"/>
      <c r="BX43" s="366"/>
      <c r="BY43" s="366"/>
      <c r="BZ43" s="366"/>
      <c r="CA43" s="366"/>
      <c r="CB43" s="366"/>
      <c r="CC43" s="366"/>
      <c r="CD43" s="366"/>
      <c r="CE43" s="366"/>
      <c r="CF43" s="366"/>
      <c r="CG43" s="366"/>
      <c r="CH43" s="366"/>
      <c r="CI43" s="366"/>
      <c r="CJ43" s="366"/>
      <c r="CK43" s="366"/>
      <c r="CL43" s="366"/>
      <c r="CM43" s="366"/>
      <c r="CN43" s="366"/>
      <c r="CO43" s="366"/>
      <c r="CP43" s="366"/>
      <c r="CQ43" s="366"/>
      <c r="CR43" s="366"/>
      <c r="CS43" s="366"/>
      <c r="CT43" s="366"/>
      <c r="CU43" s="366"/>
      <c r="CV43" s="366"/>
      <c r="CW43" s="366"/>
      <c r="CX43" s="366"/>
      <c r="CY43" s="366"/>
      <c r="CZ43" s="366"/>
      <c r="DA43" s="366"/>
      <c r="DB43" s="366"/>
      <c r="DC43" s="366"/>
      <c r="DD43" s="366"/>
      <c r="DE43" s="366"/>
      <c r="DF43" s="366"/>
      <c r="DG43" s="366"/>
      <c r="DH43" s="366"/>
      <c r="DI43" s="366"/>
      <c r="DJ43" s="366"/>
      <c r="DK43" s="366"/>
      <c r="DL43" s="366"/>
      <c r="DM43" s="366"/>
      <c r="DN43" s="366"/>
      <c r="DO43" s="366"/>
      <c r="DP43" s="366"/>
      <c r="DQ43" s="366"/>
      <c r="DR43" s="366"/>
      <c r="DS43" s="366"/>
      <c r="DT43" s="366"/>
      <c r="DU43" s="366"/>
      <c r="DV43" s="366"/>
      <c r="DW43" s="366"/>
      <c r="DX43" s="366"/>
      <c r="DY43" s="366"/>
      <c r="DZ43" s="366"/>
      <c r="EA43" s="366"/>
      <c r="EB43" s="366"/>
      <c r="EC43" s="366"/>
      <c r="ED43" s="366"/>
      <c r="EE43" s="366"/>
      <c r="EF43" s="366"/>
      <c r="EG43" s="366"/>
      <c r="EH43" s="366"/>
      <c r="EI43" s="366"/>
      <c r="EJ43" s="366"/>
      <c r="EK43" s="366"/>
      <c r="EL43" s="366"/>
      <c r="EM43" s="366"/>
      <c r="EN43" s="366"/>
      <c r="EO43" s="366"/>
      <c r="EP43" s="366"/>
      <c r="EQ43" s="366"/>
      <c r="ER43" s="366"/>
      <c r="ES43" s="366"/>
      <c r="ET43" s="366"/>
      <c r="EU43" s="366"/>
      <c r="EV43" s="366"/>
      <c r="EW43" s="366"/>
      <c r="EX43" s="366"/>
      <c r="EY43" s="366"/>
      <c r="EZ43" s="366"/>
      <c r="FA43" s="366"/>
      <c r="FB43" s="366"/>
      <c r="FC43" s="366"/>
      <c r="FD43" s="366"/>
      <c r="FE43" s="366"/>
      <c r="FF43" s="366"/>
      <c r="FG43" s="366"/>
      <c r="FH43" s="366"/>
      <c r="FI43" s="366"/>
      <c r="FJ43" s="366"/>
      <c r="FK43" s="366"/>
      <c r="FL43" s="366"/>
      <c r="FM43" s="366"/>
      <c r="FN43" s="366"/>
      <c r="FO43" s="366"/>
      <c r="FP43" s="366"/>
      <c r="FQ43" s="366"/>
      <c r="FR43" s="366"/>
      <c r="FS43" s="366"/>
      <c r="FT43" s="366"/>
      <c r="FU43" s="366"/>
      <c r="FV43" s="366"/>
      <c r="FW43" s="366"/>
      <c r="FX43" s="366"/>
      <c r="FY43" s="366"/>
      <c r="FZ43" s="366"/>
      <c r="GA43" s="366"/>
      <c r="GB43" s="366"/>
      <c r="GC43" s="366"/>
      <c r="GD43" s="366"/>
      <c r="GE43" s="366"/>
      <c r="GF43" s="366"/>
      <c r="GG43" s="366"/>
      <c r="GH43" s="366"/>
      <c r="GI43" s="366"/>
      <c r="GJ43" s="366"/>
      <c r="GK43" s="366"/>
      <c r="GL43" s="366"/>
      <c r="GM43" s="366"/>
      <c r="GN43" s="366"/>
      <c r="GO43" s="366"/>
      <c r="GP43" s="366"/>
      <c r="GQ43" s="366"/>
      <c r="GR43" s="366"/>
      <c r="GS43" s="366"/>
      <c r="GT43" s="366"/>
      <c r="GU43" s="366"/>
      <c r="GV43" s="366"/>
      <c r="GW43" s="366"/>
      <c r="GX43" s="366"/>
      <c r="GY43" s="366"/>
      <c r="GZ43" s="366"/>
      <c r="HA43" s="366"/>
      <c r="HB43" s="366"/>
      <c r="HC43" s="366"/>
      <c r="HD43" s="366"/>
      <c r="HE43" s="366"/>
      <c r="HF43" s="366"/>
      <c r="HG43" s="366"/>
      <c r="HH43" s="366"/>
      <c r="HI43" s="366"/>
      <c r="HJ43" s="366"/>
      <c r="HK43" s="366"/>
      <c r="HL43" s="366"/>
      <c r="HM43" s="366"/>
      <c r="HN43" s="366"/>
      <c r="HO43" s="366"/>
      <c r="HP43" s="366"/>
      <c r="HQ43" s="366"/>
      <c r="HR43" s="366"/>
      <c r="HS43" s="366"/>
      <c r="HT43" s="366"/>
      <c r="HU43" s="366"/>
      <c r="HV43" s="366"/>
      <c r="HW43" s="366"/>
      <c r="HX43" s="366"/>
      <c r="HY43" s="366"/>
      <c r="HZ43" s="366"/>
      <c r="IA43" s="366"/>
      <c r="IB43" s="366"/>
      <c r="IC43" s="366"/>
      <c r="ID43" s="366"/>
      <c r="IE43" s="366"/>
      <c r="IF43" s="366"/>
      <c r="IG43" s="366"/>
      <c r="IH43" s="366"/>
      <c r="II43" s="366"/>
      <c r="IJ43" s="366"/>
      <c r="IK43" s="366"/>
      <c r="IL43" s="366"/>
      <c r="IM43" s="366"/>
      <c r="IN43" s="366"/>
      <c r="IO43" s="366"/>
      <c r="IP43" s="366"/>
      <c r="IQ43" s="366"/>
      <c r="IR43" s="366"/>
      <c r="IS43" s="366"/>
      <c r="IT43" s="366"/>
      <c r="IU43" s="366"/>
      <c r="IV43" s="366"/>
    </row>
    <row r="44" spans="1:256" ht="17.25">
      <c r="A44" s="474"/>
      <c r="B44" s="480"/>
      <c r="C44" s="540"/>
      <c r="D44" s="541"/>
      <c r="E44" s="541"/>
      <c r="F44" s="541"/>
      <c r="G44" s="541"/>
      <c r="H44" s="541"/>
      <c r="I44" s="541"/>
      <c r="J44" s="542"/>
      <c r="K44" s="353"/>
      <c r="L44" s="520"/>
      <c r="M44" s="521"/>
      <c r="N44" s="522"/>
      <c r="O44" s="694">
        <v>15</v>
      </c>
      <c r="P44" s="694"/>
      <c r="Q44" s="695"/>
      <c r="R44" s="407" t="str">
        <f t="shared" si="0"/>
        <v>〇</v>
      </c>
      <c r="S44" s="696" t="s">
        <v>667</v>
      </c>
      <c r="T44" s="697"/>
      <c r="U44" s="408" t="str">
        <f t="shared" si="1"/>
        <v xml:space="preserve">  </v>
      </c>
      <c r="V44" s="694">
        <v>6</v>
      </c>
      <c r="W44" s="694"/>
      <c r="X44" s="695"/>
      <c r="Y44" s="520"/>
      <c r="Z44" s="521"/>
      <c r="AA44" s="522"/>
      <c r="AB44" s="353"/>
      <c r="AC44" s="512"/>
      <c r="AD44" s="512"/>
      <c r="AE44" s="512"/>
      <c r="AF44" s="512"/>
      <c r="AG44" s="512"/>
      <c r="AH44" s="512"/>
      <c r="AI44" s="512"/>
      <c r="AJ44" s="512"/>
      <c r="AK44" s="512"/>
      <c r="AL44" s="353"/>
      <c r="AM44" s="540"/>
      <c r="AN44" s="541"/>
      <c r="AO44" s="541"/>
      <c r="AP44" s="541"/>
      <c r="AQ44" s="541"/>
      <c r="AR44" s="542"/>
      <c r="AS44" s="512"/>
      <c r="AT44" s="512"/>
      <c r="AU44" s="512"/>
      <c r="AV44" s="354"/>
      <c r="AW44" s="362"/>
      <c r="AX44" s="362"/>
      <c r="AY44" s="362"/>
      <c r="AZ44" s="362"/>
      <c r="BA44" s="362"/>
      <c r="BB44" s="362"/>
      <c r="BC44" s="362"/>
      <c r="BD44" s="362"/>
      <c r="BE44" s="362"/>
      <c r="BF44" s="362"/>
      <c r="BG44" s="366"/>
      <c r="BH44" s="366"/>
      <c r="BI44" s="366"/>
      <c r="BJ44" s="366"/>
      <c r="BK44" s="366"/>
      <c r="BL44" s="366"/>
      <c r="BM44" s="366"/>
      <c r="BN44" s="366"/>
      <c r="BO44" s="366"/>
      <c r="BP44" s="366"/>
      <c r="BQ44" s="366"/>
      <c r="BR44" s="366"/>
      <c r="BS44" s="366"/>
      <c r="BT44" s="366"/>
      <c r="BU44" s="366"/>
      <c r="BV44" s="366"/>
      <c r="BW44" s="366"/>
      <c r="BX44" s="366"/>
      <c r="BY44" s="366"/>
      <c r="BZ44" s="366"/>
      <c r="CA44" s="366"/>
      <c r="CB44" s="366"/>
      <c r="CC44" s="366"/>
      <c r="CD44" s="366"/>
      <c r="CE44" s="366"/>
      <c r="CF44" s="366"/>
      <c r="CG44" s="366"/>
      <c r="CH44" s="366"/>
      <c r="CI44" s="366"/>
      <c r="CJ44" s="366"/>
      <c r="CK44" s="366"/>
      <c r="CL44" s="366"/>
      <c r="CM44" s="366"/>
      <c r="CN44" s="366"/>
      <c r="CO44" s="366"/>
      <c r="CP44" s="366"/>
      <c r="CQ44" s="366"/>
      <c r="CR44" s="366"/>
      <c r="CS44" s="366"/>
      <c r="CT44" s="366"/>
      <c r="CU44" s="366"/>
      <c r="CV44" s="366"/>
      <c r="CW44" s="366"/>
      <c r="CX44" s="366"/>
      <c r="CY44" s="366"/>
      <c r="CZ44" s="366"/>
      <c r="DA44" s="366"/>
      <c r="DB44" s="366"/>
      <c r="DC44" s="366"/>
      <c r="DD44" s="366"/>
      <c r="DE44" s="366"/>
      <c r="DF44" s="366"/>
      <c r="DG44" s="366"/>
      <c r="DH44" s="366"/>
      <c r="DI44" s="366"/>
      <c r="DJ44" s="366"/>
      <c r="DK44" s="366"/>
      <c r="DL44" s="366"/>
      <c r="DM44" s="366"/>
      <c r="DN44" s="366"/>
      <c r="DO44" s="366"/>
      <c r="DP44" s="366"/>
      <c r="DQ44" s="366"/>
      <c r="DR44" s="366"/>
      <c r="DS44" s="366"/>
      <c r="DT44" s="366"/>
      <c r="DU44" s="366"/>
      <c r="DV44" s="366"/>
      <c r="DW44" s="366"/>
      <c r="DX44" s="366"/>
      <c r="DY44" s="366"/>
      <c r="DZ44" s="366"/>
      <c r="EA44" s="366"/>
      <c r="EB44" s="366"/>
      <c r="EC44" s="366"/>
      <c r="ED44" s="366"/>
      <c r="EE44" s="366"/>
      <c r="EF44" s="366"/>
      <c r="EG44" s="366"/>
      <c r="EH44" s="366"/>
      <c r="EI44" s="366"/>
      <c r="EJ44" s="366"/>
      <c r="EK44" s="366"/>
      <c r="EL44" s="366"/>
      <c r="EM44" s="366"/>
      <c r="EN44" s="366"/>
      <c r="EO44" s="366"/>
      <c r="EP44" s="366"/>
      <c r="EQ44" s="366"/>
      <c r="ER44" s="366"/>
      <c r="ES44" s="366"/>
      <c r="ET44" s="366"/>
      <c r="EU44" s="366"/>
      <c r="EV44" s="366"/>
      <c r="EW44" s="366"/>
      <c r="EX44" s="366"/>
      <c r="EY44" s="366"/>
      <c r="EZ44" s="366"/>
      <c r="FA44" s="366"/>
      <c r="FB44" s="366"/>
      <c r="FC44" s="366"/>
      <c r="FD44" s="366"/>
      <c r="FE44" s="366"/>
      <c r="FF44" s="366"/>
      <c r="FG44" s="366"/>
      <c r="FH44" s="366"/>
      <c r="FI44" s="366"/>
      <c r="FJ44" s="366"/>
      <c r="FK44" s="366"/>
      <c r="FL44" s="366"/>
      <c r="FM44" s="366"/>
      <c r="FN44" s="366"/>
      <c r="FO44" s="366"/>
      <c r="FP44" s="366"/>
      <c r="FQ44" s="366"/>
      <c r="FR44" s="366"/>
      <c r="FS44" s="366"/>
      <c r="FT44" s="366"/>
      <c r="FU44" s="366"/>
      <c r="FV44" s="366"/>
      <c r="FW44" s="366"/>
      <c r="FX44" s="366"/>
      <c r="FY44" s="366"/>
      <c r="FZ44" s="366"/>
      <c r="GA44" s="366"/>
      <c r="GB44" s="366"/>
      <c r="GC44" s="366"/>
      <c r="GD44" s="366"/>
      <c r="GE44" s="366"/>
      <c r="GF44" s="366"/>
      <c r="GG44" s="366"/>
      <c r="GH44" s="366"/>
      <c r="GI44" s="366"/>
      <c r="GJ44" s="366"/>
      <c r="GK44" s="366"/>
      <c r="GL44" s="366"/>
      <c r="GM44" s="366"/>
      <c r="GN44" s="366"/>
      <c r="GO44" s="366"/>
      <c r="GP44" s="366"/>
      <c r="GQ44" s="366"/>
      <c r="GR44" s="366"/>
      <c r="GS44" s="366"/>
      <c r="GT44" s="366"/>
      <c r="GU44" s="366"/>
      <c r="GV44" s="366"/>
      <c r="GW44" s="366"/>
      <c r="GX44" s="366"/>
      <c r="GY44" s="366"/>
      <c r="GZ44" s="366"/>
      <c r="HA44" s="366"/>
      <c r="HB44" s="366"/>
      <c r="HC44" s="366"/>
      <c r="HD44" s="366"/>
      <c r="HE44" s="366"/>
      <c r="HF44" s="366"/>
      <c r="HG44" s="366"/>
      <c r="HH44" s="366"/>
      <c r="HI44" s="366"/>
      <c r="HJ44" s="366"/>
      <c r="HK44" s="366"/>
      <c r="HL44" s="366"/>
      <c r="HM44" s="366"/>
      <c r="HN44" s="366"/>
      <c r="HO44" s="366"/>
      <c r="HP44" s="366"/>
      <c r="HQ44" s="366"/>
      <c r="HR44" s="366"/>
      <c r="HS44" s="366"/>
      <c r="HT44" s="366"/>
      <c r="HU44" s="366"/>
      <c r="HV44" s="366"/>
      <c r="HW44" s="366"/>
      <c r="HX44" s="366"/>
      <c r="HY44" s="366"/>
      <c r="HZ44" s="366"/>
      <c r="IA44" s="366"/>
      <c r="IB44" s="366"/>
      <c r="IC44" s="366"/>
      <c r="ID44" s="366"/>
      <c r="IE44" s="366"/>
      <c r="IF44" s="366"/>
      <c r="IG44" s="366"/>
      <c r="IH44" s="366"/>
      <c r="II44" s="366"/>
      <c r="IJ44" s="366"/>
      <c r="IK44" s="366"/>
      <c r="IL44" s="366"/>
      <c r="IM44" s="366"/>
      <c r="IN44" s="366"/>
      <c r="IO44" s="366"/>
      <c r="IP44" s="366"/>
      <c r="IQ44" s="366"/>
      <c r="IR44" s="366"/>
      <c r="IS44" s="366"/>
      <c r="IT44" s="366"/>
      <c r="IU44" s="366"/>
      <c r="IV44" s="366"/>
    </row>
    <row r="45" spans="1:256" ht="17.25">
      <c r="A45" s="475"/>
      <c r="B45" s="481"/>
      <c r="C45" s="543"/>
      <c r="D45" s="544"/>
      <c r="E45" s="544"/>
      <c r="F45" s="544"/>
      <c r="G45" s="544"/>
      <c r="H45" s="544"/>
      <c r="I45" s="544"/>
      <c r="J45" s="545"/>
      <c r="K45" s="353"/>
      <c r="L45" s="523"/>
      <c r="M45" s="524"/>
      <c r="N45" s="525"/>
      <c r="O45" s="675">
        <v>17</v>
      </c>
      <c r="P45" s="675"/>
      <c r="Q45" s="676"/>
      <c r="R45" s="409" t="str">
        <f t="shared" si="0"/>
        <v>〇</v>
      </c>
      <c r="S45" s="692" t="s">
        <v>668</v>
      </c>
      <c r="T45" s="693"/>
      <c r="U45" s="410" t="str">
        <f t="shared" si="1"/>
        <v xml:space="preserve">  </v>
      </c>
      <c r="V45" s="675">
        <v>15</v>
      </c>
      <c r="W45" s="675"/>
      <c r="X45" s="676"/>
      <c r="Y45" s="523"/>
      <c r="Z45" s="524"/>
      <c r="AA45" s="525"/>
      <c r="AB45" s="353"/>
      <c r="AC45" s="512"/>
      <c r="AD45" s="512"/>
      <c r="AE45" s="512"/>
      <c r="AF45" s="512"/>
      <c r="AG45" s="512"/>
      <c r="AH45" s="512"/>
      <c r="AI45" s="512"/>
      <c r="AJ45" s="512"/>
      <c r="AK45" s="512"/>
      <c r="AL45" s="353"/>
      <c r="AM45" s="543"/>
      <c r="AN45" s="544"/>
      <c r="AO45" s="544"/>
      <c r="AP45" s="544"/>
      <c r="AQ45" s="544"/>
      <c r="AR45" s="545"/>
      <c r="AS45" s="512"/>
      <c r="AT45" s="512"/>
      <c r="AU45" s="512"/>
      <c r="AV45" s="354"/>
      <c r="AW45" s="362"/>
      <c r="AX45" s="362"/>
      <c r="AY45" s="362"/>
      <c r="AZ45" s="362"/>
      <c r="BA45" s="362"/>
      <c r="BB45" s="362"/>
      <c r="BC45" s="362"/>
      <c r="BD45" s="362"/>
      <c r="BE45" s="362"/>
      <c r="BF45" s="362"/>
      <c r="BG45" s="366"/>
      <c r="BH45" s="366"/>
      <c r="BI45" s="366"/>
      <c r="BJ45" s="366"/>
      <c r="BK45" s="366"/>
      <c r="BL45" s="366"/>
      <c r="BM45" s="366"/>
      <c r="BN45" s="366"/>
      <c r="BO45" s="366"/>
      <c r="BP45" s="366"/>
      <c r="BQ45" s="366"/>
      <c r="BR45" s="366"/>
      <c r="BS45" s="366"/>
      <c r="BT45" s="366"/>
      <c r="BU45" s="366"/>
      <c r="BV45" s="366"/>
      <c r="BW45" s="366"/>
      <c r="BX45" s="366"/>
      <c r="BY45" s="366"/>
      <c r="BZ45" s="366"/>
      <c r="CA45" s="366"/>
      <c r="CB45" s="366"/>
      <c r="CC45" s="366"/>
      <c r="CD45" s="366"/>
      <c r="CE45" s="366"/>
      <c r="CF45" s="366"/>
      <c r="CG45" s="366"/>
      <c r="CH45" s="366"/>
      <c r="CI45" s="366"/>
      <c r="CJ45" s="366"/>
      <c r="CK45" s="366"/>
      <c r="CL45" s="366"/>
      <c r="CM45" s="366"/>
      <c r="CN45" s="366"/>
      <c r="CO45" s="366"/>
      <c r="CP45" s="366"/>
      <c r="CQ45" s="366"/>
      <c r="CR45" s="366"/>
      <c r="CS45" s="366"/>
      <c r="CT45" s="366"/>
      <c r="CU45" s="366"/>
      <c r="CV45" s="366"/>
      <c r="CW45" s="366"/>
      <c r="CX45" s="366"/>
      <c r="CY45" s="366"/>
      <c r="CZ45" s="366"/>
      <c r="DA45" s="366"/>
      <c r="DB45" s="366"/>
      <c r="DC45" s="366"/>
      <c r="DD45" s="366"/>
      <c r="DE45" s="366"/>
      <c r="DF45" s="366"/>
      <c r="DG45" s="366"/>
      <c r="DH45" s="366"/>
      <c r="DI45" s="366"/>
      <c r="DJ45" s="366"/>
      <c r="DK45" s="366"/>
      <c r="DL45" s="366"/>
      <c r="DM45" s="366"/>
      <c r="DN45" s="366"/>
      <c r="DO45" s="366"/>
      <c r="DP45" s="366"/>
      <c r="DQ45" s="366"/>
      <c r="DR45" s="366"/>
      <c r="DS45" s="366"/>
      <c r="DT45" s="366"/>
      <c r="DU45" s="366"/>
      <c r="DV45" s="366"/>
      <c r="DW45" s="366"/>
      <c r="DX45" s="366"/>
      <c r="DY45" s="366"/>
      <c r="DZ45" s="366"/>
      <c r="EA45" s="366"/>
      <c r="EB45" s="366"/>
      <c r="EC45" s="366"/>
      <c r="ED45" s="366"/>
      <c r="EE45" s="366"/>
      <c r="EF45" s="366"/>
      <c r="EG45" s="366"/>
      <c r="EH45" s="366"/>
      <c r="EI45" s="366"/>
      <c r="EJ45" s="366"/>
      <c r="EK45" s="366"/>
      <c r="EL45" s="366"/>
      <c r="EM45" s="366"/>
      <c r="EN45" s="366"/>
      <c r="EO45" s="366"/>
      <c r="EP45" s="366"/>
      <c r="EQ45" s="366"/>
      <c r="ER45" s="366"/>
      <c r="ES45" s="366"/>
      <c r="ET45" s="366"/>
      <c r="EU45" s="366"/>
      <c r="EV45" s="366"/>
      <c r="EW45" s="366"/>
      <c r="EX45" s="366"/>
      <c r="EY45" s="366"/>
      <c r="EZ45" s="366"/>
      <c r="FA45" s="366"/>
      <c r="FB45" s="366"/>
      <c r="FC45" s="366"/>
      <c r="FD45" s="366"/>
      <c r="FE45" s="366"/>
      <c r="FF45" s="366"/>
      <c r="FG45" s="366"/>
      <c r="FH45" s="366"/>
      <c r="FI45" s="366"/>
      <c r="FJ45" s="366"/>
      <c r="FK45" s="366"/>
      <c r="FL45" s="366"/>
      <c r="FM45" s="366"/>
      <c r="FN45" s="366"/>
      <c r="FO45" s="366"/>
      <c r="FP45" s="366"/>
      <c r="FQ45" s="366"/>
      <c r="FR45" s="366"/>
      <c r="FS45" s="366"/>
      <c r="FT45" s="366"/>
      <c r="FU45" s="366"/>
      <c r="FV45" s="366"/>
      <c r="FW45" s="366"/>
      <c r="FX45" s="366"/>
      <c r="FY45" s="366"/>
      <c r="FZ45" s="366"/>
      <c r="GA45" s="366"/>
      <c r="GB45" s="366"/>
      <c r="GC45" s="366"/>
      <c r="GD45" s="366"/>
      <c r="GE45" s="366"/>
      <c r="GF45" s="366"/>
      <c r="GG45" s="366"/>
      <c r="GH45" s="366"/>
      <c r="GI45" s="366"/>
      <c r="GJ45" s="366"/>
      <c r="GK45" s="366"/>
      <c r="GL45" s="366"/>
      <c r="GM45" s="366"/>
      <c r="GN45" s="366"/>
      <c r="GO45" s="366"/>
      <c r="GP45" s="366"/>
      <c r="GQ45" s="366"/>
      <c r="GR45" s="366"/>
      <c r="GS45" s="366"/>
      <c r="GT45" s="366"/>
      <c r="GU45" s="366"/>
      <c r="GV45" s="366"/>
      <c r="GW45" s="366"/>
      <c r="GX45" s="366"/>
      <c r="GY45" s="366"/>
      <c r="GZ45" s="366"/>
      <c r="HA45" s="366"/>
      <c r="HB45" s="366"/>
      <c r="HC45" s="366"/>
      <c r="HD45" s="366"/>
      <c r="HE45" s="366"/>
      <c r="HF45" s="366"/>
      <c r="HG45" s="366"/>
      <c r="HH45" s="366"/>
      <c r="HI45" s="366"/>
      <c r="HJ45" s="366"/>
      <c r="HK45" s="366"/>
      <c r="HL45" s="366"/>
      <c r="HM45" s="366"/>
      <c r="HN45" s="366"/>
      <c r="HO45" s="366"/>
      <c r="HP45" s="366"/>
      <c r="HQ45" s="366"/>
      <c r="HR45" s="366"/>
      <c r="HS45" s="366"/>
      <c r="HT45" s="366"/>
      <c r="HU45" s="366"/>
      <c r="HV45" s="366"/>
      <c r="HW45" s="366"/>
      <c r="HX45" s="366"/>
      <c r="HY45" s="366"/>
      <c r="HZ45" s="366"/>
      <c r="IA45" s="366"/>
      <c r="IB45" s="366"/>
      <c r="IC45" s="366"/>
      <c r="ID45" s="366"/>
      <c r="IE45" s="366"/>
      <c r="IF45" s="366"/>
      <c r="IG45" s="366"/>
      <c r="IH45" s="366"/>
      <c r="II45" s="366"/>
      <c r="IJ45" s="366"/>
      <c r="IK45" s="366"/>
      <c r="IL45" s="366"/>
      <c r="IM45" s="366"/>
      <c r="IN45" s="366"/>
      <c r="IO45" s="366"/>
      <c r="IP45" s="366"/>
      <c r="IQ45" s="366"/>
      <c r="IR45" s="366"/>
      <c r="IS45" s="366"/>
      <c r="IT45" s="366"/>
      <c r="IU45" s="366"/>
      <c r="IV45" s="366"/>
    </row>
    <row r="46" spans="1:256" ht="17.25">
      <c r="A46" s="473">
        <v>12</v>
      </c>
      <c r="B46" s="479"/>
      <c r="C46" s="537" t="str">
        <f>C5</f>
        <v xml:space="preserve"> ＢＬＡＣＫ ＣＡＴＳ</v>
      </c>
      <c r="D46" s="538"/>
      <c r="E46" s="538"/>
      <c r="F46" s="538"/>
      <c r="G46" s="538"/>
      <c r="H46" s="538"/>
      <c r="I46" s="538"/>
      <c r="J46" s="539"/>
      <c r="K46" s="332"/>
      <c r="L46" s="517">
        <f>COUNTIF(R46:R48,"〇")</f>
        <v>2</v>
      </c>
      <c r="M46" s="518"/>
      <c r="N46" s="519"/>
      <c r="O46" s="698">
        <v>15</v>
      </c>
      <c r="P46" s="698"/>
      <c r="Q46" s="699"/>
      <c r="R46" s="406" t="str">
        <f t="shared" si="0"/>
        <v>〇</v>
      </c>
      <c r="S46" s="705" t="s">
        <v>665</v>
      </c>
      <c r="T46" s="706"/>
      <c r="U46" s="406" t="str">
        <f t="shared" si="1"/>
        <v xml:space="preserve">  </v>
      </c>
      <c r="V46" s="698">
        <v>11</v>
      </c>
      <c r="W46" s="698"/>
      <c r="X46" s="699"/>
      <c r="Y46" s="517">
        <f>COUNTIF(U46:U48,"〇")</f>
        <v>1</v>
      </c>
      <c r="Z46" s="518"/>
      <c r="AA46" s="519"/>
      <c r="AB46" s="353"/>
      <c r="AC46" s="512" t="str">
        <f>Q5</f>
        <v xml:space="preserve"> 轟  桜  Ａ</v>
      </c>
      <c r="AD46" s="512"/>
      <c r="AE46" s="512"/>
      <c r="AF46" s="512"/>
      <c r="AG46" s="512"/>
      <c r="AH46" s="512"/>
      <c r="AI46" s="512"/>
      <c r="AJ46" s="512"/>
      <c r="AK46" s="512"/>
      <c r="AL46" s="353"/>
      <c r="AM46" s="537" t="str">
        <f>C7</f>
        <v xml:space="preserve"> ましみず</v>
      </c>
      <c r="AN46" s="538"/>
      <c r="AO46" s="538"/>
      <c r="AP46" s="538"/>
      <c r="AQ46" s="538"/>
      <c r="AR46" s="539"/>
      <c r="AS46" s="512"/>
      <c r="AT46" s="512"/>
      <c r="AU46" s="512"/>
      <c r="AV46" s="354"/>
      <c r="AW46" s="362"/>
      <c r="AX46" s="362"/>
      <c r="AY46" s="362"/>
      <c r="AZ46" s="362"/>
      <c r="BA46" s="362"/>
      <c r="BB46" s="362"/>
      <c r="BC46" s="362"/>
      <c r="BD46" s="362"/>
      <c r="BE46" s="362"/>
      <c r="BF46" s="362"/>
      <c r="BG46" s="366"/>
      <c r="BH46" s="366"/>
      <c r="BI46" s="366"/>
      <c r="BJ46" s="366"/>
      <c r="BK46" s="366"/>
      <c r="BL46" s="366"/>
      <c r="BM46" s="366"/>
      <c r="BN46" s="366"/>
      <c r="BO46" s="366"/>
      <c r="BP46" s="366"/>
      <c r="BQ46" s="366"/>
      <c r="BR46" s="366"/>
      <c r="BS46" s="366"/>
      <c r="BT46" s="366"/>
      <c r="BU46" s="366"/>
      <c r="BV46" s="366"/>
      <c r="BW46" s="366"/>
      <c r="BX46" s="366"/>
      <c r="BY46" s="366"/>
      <c r="BZ46" s="366"/>
      <c r="CA46" s="366"/>
      <c r="CB46" s="366"/>
      <c r="CC46" s="366"/>
      <c r="CD46" s="366"/>
      <c r="CE46" s="366"/>
      <c r="CF46" s="366"/>
      <c r="CG46" s="366"/>
      <c r="CH46" s="366"/>
      <c r="CI46" s="366"/>
      <c r="CJ46" s="366"/>
      <c r="CK46" s="366"/>
      <c r="CL46" s="366"/>
      <c r="CM46" s="366"/>
      <c r="CN46" s="366"/>
      <c r="CO46" s="366"/>
      <c r="CP46" s="366"/>
      <c r="CQ46" s="366"/>
      <c r="CR46" s="366"/>
      <c r="CS46" s="366"/>
      <c r="CT46" s="366"/>
      <c r="CU46" s="366"/>
      <c r="CV46" s="366"/>
      <c r="CW46" s="366"/>
      <c r="CX46" s="366"/>
      <c r="CY46" s="366"/>
      <c r="CZ46" s="366"/>
      <c r="DA46" s="366"/>
      <c r="DB46" s="366"/>
      <c r="DC46" s="366"/>
      <c r="DD46" s="366"/>
      <c r="DE46" s="366"/>
      <c r="DF46" s="366"/>
      <c r="DG46" s="366"/>
      <c r="DH46" s="366"/>
      <c r="DI46" s="366"/>
      <c r="DJ46" s="366"/>
      <c r="DK46" s="366"/>
      <c r="DL46" s="366"/>
      <c r="DM46" s="366"/>
      <c r="DN46" s="366"/>
      <c r="DO46" s="366"/>
      <c r="DP46" s="366"/>
      <c r="DQ46" s="366"/>
      <c r="DR46" s="366"/>
      <c r="DS46" s="366"/>
      <c r="DT46" s="366"/>
      <c r="DU46" s="366"/>
      <c r="DV46" s="366"/>
      <c r="DW46" s="366"/>
      <c r="DX46" s="366"/>
      <c r="DY46" s="366"/>
      <c r="DZ46" s="366"/>
      <c r="EA46" s="366"/>
      <c r="EB46" s="366"/>
      <c r="EC46" s="366"/>
      <c r="ED46" s="366"/>
      <c r="EE46" s="366"/>
      <c r="EF46" s="366"/>
      <c r="EG46" s="366"/>
      <c r="EH46" s="366"/>
      <c r="EI46" s="366"/>
      <c r="EJ46" s="366"/>
      <c r="EK46" s="366"/>
      <c r="EL46" s="366"/>
      <c r="EM46" s="366"/>
      <c r="EN46" s="366"/>
      <c r="EO46" s="366"/>
      <c r="EP46" s="366"/>
      <c r="EQ46" s="366"/>
      <c r="ER46" s="366"/>
      <c r="ES46" s="366"/>
      <c r="ET46" s="366"/>
      <c r="EU46" s="366"/>
      <c r="EV46" s="366"/>
      <c r="EW46" s="366"/>
      <c r="EX46" s="366"/>
      <c r="EY46" s="366"/>
      <c r="EZ46" s="366"/>
      <c r="FA46" s="366"/>
      <c r="FB46" s="366"/>
      <c r="FC46" s="366"/>
      <c r="FD46" s="366"/>
      <c r="FE46" s="366"/>
      <c r="FF46" s="366"/>
      <c r="FG46" s="366"/>
      <c r="FH46" s="366"/>
      <c r="FI46" s="366"/>
      <c r="FJ46" s="366"/>
      <c r="FK46" s="366"/>
      <c r="FL46" s="366"/>
      <c r="FM46" s="366"/>
      <c r="FN46" s="366"/>
      <c r="FO46" s="366"/>
      <c r="FP46" s="366"/>
      <c r="FQ46" s="366"/>
      <c r="FR46" s="366"/>
      <c r="FS46" s="366"/>
      <c r="FT46" s="366"/>
      <c r="FU46" s="366"/>
      <c r="FV46" s="366"/>
      <c r="FW46" s="366"/>
      <c r="FX46" s="366"/>
      <c r="FY46" s="366"/>
      <c r="FZ46" s="366"/>
      <c r="GA46" s="366"/>
      <c r="GB46" s="366"/>
      <c r="GC46" s="366"/>
      <c r="GD46" s="366"/>
      <c r="GE46" s="366"/>
      <c r="GF46" s="366"/>
      <c r="GG46" s="366"/>
      <c r="GH46" s="366"/>
      <c r="GI46" s="366"/>
      <c r="GJ46" s="366"/>
      <c r="GK46" s="366"/>
      <c r="GL46" s="366"/>
      <c r="GM46" s="366"/>
      <c r="GN46" s="366"/>
      <c r="GO46" s="366"/>
      <c r="GP46" s="366"/>
      <c r="GQ46" s="366"/>
      <c r="GR46" s="366"/>
      <c r="GS46" s="366"/>
      <c r="GT46" s="366"/>
      <c r="GU46" s="366"/>
      <c r="GV46" s="366"/>
      <c r="GW46" s="366"/>
      <c r="GX46" s="366"/>
      <c r="GY46" s="366"/>
      <c r="GZ46" s="366"/>
      <c r="HA46" s="366"/>
      <c r="HB46" s="366"/>
      <c r="HC46" s="366"/>
      <c r="HD46" s="366"/>
      <c r="HE46" s="366"/>
      <c r="HF46" s="366"/>
      <c r="HG46" s="366"/>
      <c r="HH46" s="366"/>
      <c r="HI46" s="366"/>
      <c r="HJ46" s="366"/>
      <c r="HK46" s="366"/>
      <c r="HL46" s="366"/>
      <c r="HM46" s="366"/>
      <c r="HN46" s="366"/>
      <c r="HO46" s="366"/>
      <c r="HP46" s="366"/>
      <c r="HQ46" s="366"/>
      <c r="HR46" s="366"/>
      <c r="HS46" s="366"/>
      <c r="HT46" s="366"/>
      <c r="HU46" s="366"/>
      <c r="HV46" s="366"/>
      <c r="HW46" s="366"/>
      <c r="HX46" s="366"/>
      <c r="HY46" s="366"/>
      <c r="HZ46" s="366"/>
      <c r="IA46" s="366"/>
      <c r="IB46" s="366"/>
      <c r="IC46" s="366"/>
      <c r="ID46" s="366"/>
      <c r="IE46" s="366"/>
      <c r="IF46" s="366"/>
      <c r="IG46" s="366"/>
      <c r="IH46" s="366"/>
      <c r="II46" s="366"/>
      <c r="IJ46" s="366"/>
      <c r="IK46" s="366"/>
      <c r="IL46" s="366"/>
      <c r="IM46" s="366"/>
      <c r="IN46" s="366"/>
      <c r="IO46" s="366"/>
      <c r="IP46" s="366"/>
      <c r="IQ46" s="366"/>
      <c r="IR46" s="366"/>
      <c r="IS46" s="366"/>
      <c r="IT46" s="366"/>
      <c r="IU46" s="366"/>
      <c r="IV46" s="366"/>
    </row>
    <row r="47" spans="1:256" ht="17.25">
      <c r="A47" s="474"/>
      <c r="B47" s="480"/>
      <c r="C47" s="540"/>
      <c r="D47" s="541"/>
      <c r="E47" s="541"/>
      <c r="F47" s="541"/>
      <c r="G47" s="541"/>
      <c r="H47" s="541"/>
      <c r="I47" s="541"/>
      <c r="J47" s="542"/>
      <c r="K47" s="332"/>
      <c r="L47" s="520"/>
      <c r="M47" s="521"/>
      <c r="N47" s="522"/>
      <c r="O47" s="694">
        <v>10</v>
      </c>
      <c r="P47" s="694"/>
      <c r="Q47" s="695"/>
      <c r="R47" s="407" t="str">
        <f t="shared" si="0"/>
        <v xml:space="preserve">  </v>
      </c>
      <c r="S47" s="696" t="s">
        <v>667</v>
      </c>
      <c r="T47" s="697"/>
      <c r="U47" s="408" t="str">
        <f t="shared" si="1"/>
        <v>〇</v>
      </c>
      <c r="V47" s="694">
        <v>15</v>
      </c>
      <c r="W47" s="694"/>
      <c r="X47" s="695"/>
      <c r="Y47" s="520"/>
      <c r="Z47" s="521"/>
      <c r="AA47" s="522"/>
      <c r="AB47" s="353"/>
      <c r="AC47" s="512"/>
      <c r="AD47" s="512"/>
      <c r="AE47" s="512"/>
      <c r="AF47" s="512"/>
      <c r="AG47" s="512"/>
      <c r="AH47" s="512"/>
      <c r="AI47" s="512"/>
      <c r="AJ47" s="512"/>
      <c r="AK47" s="512"/>
      <c r="AL47" s="353"/>
      <c r="AM47" s="540"/>
      <c r="AN47" s="541"/>
      <c r="AO47" s="541"/>
      <c r="AP47" s="541"/>
      <c r="AQ47" s="541"/>
      <c r="AR47" s="542"/>
      <c r="AS47" s="512"/>
      <c r="AT47" s="512"/>
      <c r="AU47" s="512"/>
      <c r="AV47" s="354"/>
      <c r="AW47" s="362"/>
      <c r="AX47" s="362"/>
      <c r="AY47" s="362"/>
      <c r="AZ47" s="362"/>
      <c r="BA47" s="362"/>
      <c r="BB47" s="362"/>
      <c r="BC47" s="362"/>
      <c r="BD47" s="362"/>
      <c r="BE47" s="362"/>
      <c r="BF47" s="362"/>
      <c r="BG47" s="366"/>
      <c r="BH47" s="366"/>
      <c r="BI47" s="366"/>
      <c r="BJ47" s="366"/>
      <c r="BK47" s="366"/>
      <c r="BL47" s="366"/>
      <c r="BM47" s="366"/>
      <c r="BN47" s="366"/>
      <c r="BO47" s="366"/>
      <c r="BP47" s="366"/>
      <c r="BQ47" s="366"/>
      <c r="BR47" s="366"/>
      <c r="BS47" s="366"/>
      <c r="BT47" s="366"/>
      <c r="BU47" s="366"/>
      <c r="BV47" s="366"/>
      <c r="BW47" s="366"/>
      <c r="BX47" s="366"/>
      <c r="BY47" s="366"/>
      <c r="BZ47" s="366"/>
      <c r="CA47" s="366"/>
      <c r="CB47" s="366"/>
      <c r="CC47" s="366"/>
      <c r="CD47" s="366"/>
      <c r="CE47" s="366"/>
      <c r="CF47" s="366"/>
      <c r="CG47" s="366"/>
      <c r="CH47" s="366"/>
      <c r="CI47" s="366"/>
      <c r="CJ47" s="366"/>
      <c r="CK47" s="366"/>
      <c r="CL47" s="366"/>
      <c r="CM47" s="366"/>
      <c r="CN47" s="366"/>
      <c r="CO47" s="366"/>
      <c r="CP47" s="366"/>
      <c r="CQ47" s="366"/>
      <c r="CR47" s="366"/>
      <c r="CS47" s="366"/>
      <c r="CT47" s="366"/>
      <c r="CU47" s="366"/>
      <c r="CV47" s="366"/>
      <c r="CW47" s="366"/>
      <c r="CX47" s="366"/>
      <c r="CY47" s="366"/>
      <c r="CZ47" s="366"/>
      <c r="DA47" s="366"/>
      <c r="DB47" s="366"/>
      <c r="DC47" s="366"/>
      <c r="DD47" s="366"/>
      <c r="DE47" s="366"/>
      <c r="DF47" s="366"/>
      <c r="DG47" s="366"/>
      <c r="DH47" s="366"/>
      <c r="DI47" s="366"/>
      <c r="DJ47" s="366"/>
      <c r="DK47" s="366"/>
      <c r="DL47" s="366"/>
      <c r="DM47" s="366"/>
      <c r="DN47" s="366"/>
      <c r="DO47" s="366"/>
      <c r="DP47" s="366"/>
      <c r="DQ47" s="366"/>
      <c r="DR47" s="366"/>
      <c r="DS47" s="366"/>
      <c r="DT47" s="366"/>
      <c r="DU47" s="366"/>
      <c r="DV47" s="366"/>
      <c r="DW47" s="366"/>
      <c r="DX47" s="366"/>
      <c r="DY47" s="366"/>
      <c r="DZ47" s="366"/>
      <c r="EA47" s="366"/>
      <c r="EB47" s="366"/>
      <c r="EC47" s="366"/>
      <c r="ED47" s="366"/>
      <c r="EE47" s="366"/>
      <c r="EF47" s="366"/>
      <c r="EG47" s="366"/>
      <c r="EH47" s="366"/>
      <c r="EI47" s="366"/>
      <c r="EJ47" s="366"/>
      <c r="EK47" s="366"/>
      <c r="EL47" s="366"/>
      <c r="EM47" s="366"/>
      <c r="EN47" s="366"/>
      <c r="EO47" s="366"/>
      <c r="EP47" s="366"/>
      <c r="EQ47" s="366"/>
      <c r="ER47" s="366"/>
      <c r="ES47" s="366"/>
      <c r="ET47" s="366"/>
      <c r="EU47" s="366"/>
      <c r="EV47" s="366"/>
      <c r="EW47" s="366"/>
      <c r="EX47" s="366"/>
      <c r="EY47" s="366"/>
      <c r="EZ47" s="366"/>
      <c r="FA47" s="366"/>
      <c r="FB47" s="366"/>
      <c r="FC47" s="366"/>
      <c r="FD47" s="366"/>
      <c r="FE47" s="366"/>
      <c r="FF47" s="366"/>
      <c r="FG47" s="366"/>
      <c r="FH47" s="366"/>
      <c r="FI47" s="366"/>
      <c r="FJ47" s="366"/>
      <c r="FK47" s="366"/>
      <c r="FL47" s="366"/>
      <c r="FM47" s="366"/>
      <c r="FN47" s="366"/>
      <c r="FO47" s="366"/>
      <c r="FP47" s="366"/>
      <c r="FQ47" s="366"/>
      <c r="FR47" s="366"/>
      <c r="FS47" s="366"/>
      <c r="FT47" s="366"/>
      <c r="FU47" s="366"/>
      <c r="FV47" s="366"/>
      <c r="FW47" s="366"/>
      <c r="FX47" s="366"/>
      <c r="FY47" s="366"/>
      <c r="FZ47" s="366"/>
      <c r="GA47" s="366"/>
      <c r="GB47" s="366"/>
      <c r="GC47" s="366"/>
      <c r="GD47" s="366"/>
      <c r="GE47" s="366"/>
      <c r="GF47" s="366"/>
      <c r="GG47" s="366"/>
      <c r="GH47" s="366"/>
      <c r="GI47" s="366"/>
      <c r="GJ47" s="366"/>
      <c r="GK47" s="366"/>
      <c r="GL47" s="366"/>
      <c r="GM47" s="366"/>
      <c r="GN47" s="366"/>
      <c r="GO47" s="366"/>
      <c r="GP47" s="366"/>
      <c r="GQ47" s="366"/>
      <c r="GR47" s="366"/>
      <c r="GS47" s="366"/>
      <c r="GT47" s="366"/>
      <c r="GU47" s="366"/>
      <c r="GV47" s="366"/>
      <c r="GW47" s="366"/>
      <c r="GX47" s="366"/>
      <c r="GY47" s="366"/>
      <c r="GZ47" s="366"/>
      <c r="HA47" s="366"/>
      <c r="HB47" s="366"/>
      <c r="HC47" s="366"/>
      <c r="HD47" s="366"/>
      <c r="HE47" s="366"/>
      <c r="HF47" s="366"/>
      <c r="HG47" s="366"/>
      <c r="HH47" s="366"/>
      <c r="HI47" s="366"/>
      <c r="HJ47" s="366"/>
      <c r="HK47" s="366"/>
      <c r="HL47" s="366"/>
      <c r="HM47" s="366"/>
      <c r="HN47" s="366"/>
      <c r="HO47" s="366"/>
      <c r="HP47" s="366"/>
      <c r="HQ47" s="366"/>
      <c r="HR47" s="366"/>
      <c r="HS47" s="366"/>
      <c r="HT47" s="366"/>
      <c r="HU47" s="366"/>
      <c r="HV47" s="366"/>
      <c r="HW47" s="366"/>
      <c r="HX47" s="366"/>
      <c r="HY47" s="366"/>
      <c r="HZ47" s="366"/>
      <c r="IA47" s="366"/>
      <c r="IB47" s="366"/>
      <c r="IC47" s="366"/>
      <c r="ID47" s="366"/>
      <c r="IE47" s="366"/>
      <c r="IF47" s="366"/>
      <c r="IG47" s="366"/>
      <c r="IH47" s="366"/>
      <c r="II47" s="366"/>
      <c r="IJ47" s="366"/>
      <c r="IK47" s="366"/>
      <c r="IL47" s="366"/>
      <c r="IM47" s="366"/>
      <c r="IN47" s="366"/>
      <c r="IO47" s="366"/>
      <c r="IP47" s="366"/>
      <c r="IQ47" s="366"/>
      <c r="IR47" s="366"/>
      <c r="IS47" s="366"/>
      <c r="IT47" s="366"/>
      <c r="IU47" s="366"/>
      <c r="IV47" s="366"/>
    </row>
    <row r="48" spans="1:256" ht="17.25">
      <c r="A48" s="475"/>
      <c r="B48" s="481"/>
      <c r="C48" s="543"/>
      <c r="D48" s="544"/>
      <c r="E48" s="544"/>
      <c r="F48" s="544"/>
      <c r="G48" s="544"/>
      <c r="H48" s="544"/>
      <c r="I48" s="544"/>
      <c r="J48" s="545"/>
      <c r="K48" s="332"/>
      <c r="L48" s="523"/>
      <c r="M48" s="524"/>
      <c r="N48" s="525"/>
      <c r="O48" s="675">
        <v>15</v>
      </c>
      <c r="P48" s="675"/>
      <c r="Q48" s="676"/>
      <c r="R48" s="409" t="str">
        <f t="shared" si="0"/>
        <v>〇</v>
      </c>
      <c r="S48" s="708" t="s">
        <v>668</v>
      </c>
      <c r="T48" s="709"/>
      <c r="U48" s="410" t="str">
        <f t="shared" si="1"/>
        <v xml:space="preserve">  </v>
      </c>
      <c r="V48" s="675">
        <v>12</v>
      </c>
      <c r="W48" s="675"/>
      <c r="X48" s="676"/>
      <c r="Y48" s="523"/>
      <c r="Z48" s="524"/>
      <c r="AA48" s="525"/>
      <c r="AB48" s="353"/>
      <c r="AC48" s="512"/>
      <c r="AD48" s="512"/>
      <c r="AE48" s="512"/>
      <c r="AF48" s="512"/>
      <c r="AG48" s="512"/>
      <c r="AH48" s="512"/>
      <c r="AI48" s="512"/>
      <c r="AJ48" s="512"/>
      <c r="AK48" s="512"/>
      <c r="AL48" s="353"/>
      <c r="AM48" s="543"/>
      <c r="AN48" s="544"/>
      <c r="AO48" s="544"/>
      <c r="AP48" s="544"/>
      <c r="AQ48" s="544"/>
      <c r="AR48" s="545"/>
      <c r="AS48" s="512"/>
      <c r="AT48" s="512"/>
      <c r="AU48" s="512"/>
      <c r="AV48" s="354"/>
      <c r="AW48" s="362"/>
      <c r="AX48" s="362"/>
      <c r="AY48" s="362"/>
      <c r="AZ48" s="362"/>
      <c r="BA48" s="362"/>
      <c r="BB48" s="362"/>
      <c r="BC48" s="362"/>
      <c r="BD48" s="362"/>
      <c r="BE48" s="362"/>
      <c r="BF48" s="362"/>
      <c r="BG48" s="366"/>
      <c r="BH48" s="366"/>
      <c r="BI48" s="366"/>
      <c r="BJ48" s="366"/>
      <c r="BK48" s="366"/>
      <c r="BL48" s="366"/>
      <c r="BM48" s="366"/>
      <c r="BN48" s="366"/>
      <c r="BO48" s="366"/>
      <c r="BP48" s="366"/>
      <c r="BQ48" s="366"/>
      <c r="BR48" s="366"/>
      <c r="BS48" s="366"/>
      <c r="BT48" s="366"/>
      <c r="BU48" s="366"/>
      <c r="BV48" s="366"/>
      <c r="BW48" s="366"/>
      <c r="BX48" s="366"/>
      <c r="BY48" s="366"/>
      <c r="BZ48" s="366"/>
      <c r="CA48" s="366"/>
      <c r="CB48" s="366"/>
      <c r="CC48" s="366"/>
      <c r="CD48" s="366"/>
      <c r="CE48" s="366"/>
      <c r="CF48" s="366"/>
      <c r="CG48" s="366"/>
      <c r="CH48" s="366"/>
      <c r="CI48" s="366"/>
      <c r="CJ48" s="366"/>
      <c r="CK48" s="366"/>
      <c r="CL48" s="366"/>
      <c r="CM48" s="366"/>
      <c r="CN48" s="366"/>
      <c r="CO48" s="366"/>
      <c r="CP48" s="366"/>
      <c r="CQ48" s="366"/>
      <c r="CR48" s="366"/>
      <c r="CS48" s="366"/>
      <c r="CT48" s="366"/>
      <c r="CU48" s="366"/>
      <c r="CV48" s="366"/>
      <c r="CW48" s="366"/>
      <c r="CX48" s="366"/>
      <c r="CY48" s="366"/>
      <c r="CZ48" s="366"/>
      <c r="DA48" s="366"/>
      <c r="DB48" s="366"/>
      <c r="DC48" s="366"/>
      <c r="DD48" s="366"/>
      <c r="DE48" s="366"/>
      <c r="DF48" s="366"/>
      <c r="DG48" s="366"/>
      <c r="DH48" s="366"/>
      <c r="DI48" s="366"/>
      <c r="DJ48" s="366"/>
      <c r="DK48" s="366"/>
      <c r="DL48" s="366"/>
      <c r="DM48" s="366"/>
      <c r="DN48" s="366"/>
      <c r="DO48" s="366"/>
      <c r="DP48" s="366"/>
      <c r="DQ48" s="366"/>
      <c r="DR48" s="366"/>
      <c r="DS48" s="366"/>
      <c r="DT48" s="366"/>
      <c r="DU48" s="366"/>
      <c r="DV48" s="366"/>
      <c r="DW48" s="366"/>
      <c r="DX48" s="366"/>
      <c r="DY48" s="366"/>
      <c r="DZ48" s="366"/>
      <c r="EA48" s="366"/>
      <c r="EB48" s="366"/>
      <c r="EC48" s="366"/>
      <c r="ED48" s="366"/>
      <c r="EE48" s="366"/>
      <c r="EF48" s="366"/>
      <c r="EG48" s="366"/>
      <c r="EH48" s="366"/>
      <c r="EI48" s="366"/>
      <c r="EJ48" s="366"/>
      <c r="EK48" s="366"/>
      <c r="EL48" s="366"/>
      <c r="EM48" s="366"/>
      <c r="EN48" s="366"/>
      <c r="EO48" s="366"/>
      <c r="EP48" s="366"/>
      <c r="EQ48" s="366"/>
      <c r="ER48" s="366"/>
      <c r="ES48" s="366"/>
      <c r="ET48" s="366"/>
      <c r="EU48" s="366"/>
      <c r="EV48" s="366"/>
      <c r="EW48" s="366"/>
      <c r="EX48" s="366"/>
      <c r="EY48" s="366"/>
      <c r="EZ48" s="366"/>
      <c r="FA48" s="366"/>
      <c r="FB48" s="366"/>
      <c r="FC48" s="366"/>
      <c r="FD48" s="366"/>
      <c r="FE48" s="366"/>
      <c r="FF48" s="366"/>
      <c r="FG48" s="366"/>
      <c r="FH48" s="366"/>
      <c r="FI48" s="366"/>
      <c r="FJ48" s="366"/>
      <c r="FK48" s="366"/>
      <c r="FL48" s="366"/>
      <c r="FM48" s="366"/>
      <c r="FN48" s="366"/>
      <c r="FO48" s="366"/>
      <c r="FP48" s="366"/>
      <c r="FQ48" s="366"/>
      <c r="FR48" s="366"/>
      <c r="FS48" s="366"/>
      <c r="FT48" s="366"/>
      <c r="FU48" s="366"/>
      <c r="FV48" s="366"/>
      <c r="FW48" s="366"/>
      <c r="FX48" s="366"/>
      <c r="FY48" s="366"/>
      <c r="FZ48" s="366"/>
      <c r="GA48" s="366"/>
      <c r="GB48" s="366"/>
      <c r="GC48" s="366"/>
      <c r="GD48" s="366"/>
      <c r="GE48" s="366"/>
      <c r="GF48" s="366"/>
      <c r="GG48" s="366"/>
      <c r="GH48" s="366"/>
      <c r="GI48" s="366"/>
      <c r="GJ48" s="366"/>
      <c r="GK48" s="366"/>
      <c r="GL48" s="366"/>
      <c r="GM48" s="366"/>
      <c r="GN48" s="366"/>
      <c r="GO48" s="366"/>
      <c r="GP48" s="366"/>
      <c r="GQ48" s="366"/>
      <c r="GR48" s="366"/>
      <c r="GS48" s="366"/>
      <c r="GT48" s="366"/>
      <c r="GU48" s="366"/>
      <c r="GV48" s="366"/>
      <c r="GW48" s="366"/>
      <c r="GX48" s="366"/>
      <c r="GY48" s="366"/>
      <c r="GZ48" s="366"/>
      <c r="HA48" s="366"/>
      <c r="HB48" s="366"/>
      <c r="HC48" s="366"/>
      <c r="HD48" s="366"/>
      <c r="HE48" s="366"/>
      <c r="HF48" s="366"/>
      <c r="HG48" s="366"/>
      <c r="HH48" s="366"/>
      <c r="HI48" s="366"/>
      <c r="HJ48" s="366"/>
      <c r="HK48" s="366"/>
      <c r="HL48" s="366"/>
      <c r="HM48" s="366"/>
      <c r="HN48" s="366"/>
      <c r="HO48" s="366"/>
      <c r="HP48" s="366"/>
      <c r="HQ48" s="366"/>
      <c r="HR48" s="366"/>
      <c r="HS48" s="366"/>
      <c r="HT48" s="366"/>
      <c r="HU48" s="366"/>
      <c r="HV48" s="366"/>
      <c r="HW48" s="366"/>
      <c r="HX48" s="366"/>
      <c r="HY48" s="366"/>
      <c r="HZ48" s="366"/>
      <c r="IA48" s="366"/>
      <c r="IB48" s="366"/>
      <c r="IC48" s="366"/>
      <c r="ID48" s="366"/>
      <c r="IE48" s="366"/>
      <c r="IF48" s="366"/>
      <c r="IG48" s="366"/>
      <c r="IH48" s="366"/>
      <c r="II48" s="366"/>
      <c r="IJ48" s="366"/>
      <c r="IK48" s="366"/>
      <c r="IL48" s="366"/>
      <c r="IM48" s="366"/>
      <c r="IN48" s="366"/>
      <c r="IO48" s="366"/>
      <c r="IP48" s="366"/>
      <c r="IQ48" s="366"/>
      <c r="IR48" s="366"/>
      <c r="IS48" s="366"/>
      <c r="IT48" s="366"/>
      <c r="IU48" s="366"/>
      <c r="IV48" s="366"/>
    </row>
    <row r="49" spans="1:256" ht="17.25">
      <c r="A49" s="473">
        <v>13</v>
      </c>
      <c r="B49" s="479"/>
      <c r="C49" s="537" t="str">
        <f>C6</f>
        <v xml:space="preserve"> ＳＯＲＡ－ Ｂ</v>
      </c>
      <c r="D49" s="538"/>
      <c r="E49" s="538"/>
      <c r="F49" s="538"/>
      <c r="G49" s="538"/>
      <c r="H49" s="538"/>
      <c r="I49" s="538"/>
      <c r="J49" s="539"/>
      <c r="K49" s="332"/>
      <c r="L49" s="517">
        <f>COUNTIF(R49:R51,"〇")</f>
        <v>0</v>
      </c>
      <c r="M49" s="518"/>
      <c r="N49" s="519"/>
      <c r="O49" s="698">
        <v>9</v>
      </c>
      <c r="P49" s="698"/>
      <c r="Q49" s="699"/>
      <c r="R49" s="406" t="str">
        <f t="shared" si="0"/>
        <v xml:space="preserve">  </v>
      </c>
      <c r="S49" s="700" t="s">
        <v>665</v>
      </c>
      <c r="T49" s="701"/>
      <c r="U49" s="406" t="str">
        <f t="shared" si="1"/>
        <v>〇</v>
      </c>
      <c r="V49" s="698">
        <v>15</v>
      </c>
      <c r="W49" s="698"/>
      <c r="X49" s="699"/>
      <c r="Y49" s="517">
        <f>COUNTIF(U49:U51,"〇")</f>
        <v>2</v>
      </c>
      <c r="Z49" s="518"/>
      <c r="AA49" s="519"/>
      <c r="AB49" s="353"/>
      <c r="AC49" s="512" t="str">
        <f>Q6</f>
        <v xml:space="preserve"> ビックコーナー  Ａ</v>
      </c>
      <c r="AD49" s="512"/>
      <c r="AE49" s="512"/>
      <c r="AF49" s="512"/>
      <c r="AG49" s="512"/>
      <c r="AH49" s="512"/>
      <c r="AI49" s="512"/>
      <c r="AJ49" s="512"/>
      <c r="AK49" s="512"/>
      <c r="AL49" s="353"/>
      <c r="AM49" s="537" t="str">
        <f>C5</f>
        <v xml:space="preserve"> ＢＬＡＣＫ ＣＡＴＳ</v>
      </c>
      <c r="AN49" s="538"/>
      <c r="AO49" s="538"/>
      <c r="AP49" s="538"/>
      <c r="AQ49" s="538"/>
      <c r="AR49" s="539"/>
      <c r="AS49" s="729"/>
      <c r="AT49" s="730"/>
      <c r="AU49" s="730"/>
      <c r="AV49" s="354"/>
      <c r="AW49" s="362"/>
      <c r="AX49" s="362"/>
      <c r="AY49" s="362"/>
      <c r="AZ49" s="362"/>
      <c r="BA49" s="362"/>
      <c r="BB49" s="362"/>
      <c r="BC49" s="362"/>
      <c r="BD49" s="362"/>
      <c r="BE49" s="362"/>
      <c r="BF49" s="362"/>
      <c r="BG49" s="366"/>
      <c r="BH49" s="366"/>
      <c r="BI49" s="366"/>
      <c r="BJ49" s="366"/>
      <c r="BK49" s="366"/>
      <c r="BL49" s="366"/>
      <c r="BM49" s="366"/>
      <c r="BN49" s="366"/>
      <c r="BO49" s="366"/>
      <c r="BP49" s="366"/>
      <c r="BQ49" s="366"/>
      <c r="BR49" s="366"/>
      <c r="BS49" s="366"/>
      <c r="BT49" s="366"/>
      <c r="BU49" s="366"/>
      <c r="BV49" s="366"/>
      <c r="BW49" s="366"/>
      <c r="BX49" s="366"/>
      <c r="BY49" s="366"/>
      <c r="BZ49" s="366"/>
      <c r="CA49" s="366"/>
      <c r="CB49" s="366"/>
      <c r="CC49" s="366"/>
      <c r="CD49" s="366"/>
      <c r="CE49" s="366"/>
      <c r="CF49" s="366"/>
      <c r="CG49" s="366"/>
      <c r="CH49" s="366"/>
      <c r="CI49" s="366"/>
      <c r="CJ49" s="366"/>
      <c r="CK49" s="366"/>
      <c r="CL49" s="366"/>
      <c r="CM49" s="366"/>
      <c r="CN49" s="366"/>
      <c r="CO49" s="366"/>
      <c r="CP49" s="366"/>
      <c r="CQ49" s="366"/>
      <c r="CR49" s="366"/>
      <c r="CS49" s="366"/>
      <c r="CT49" s="366"/>
      <c r="CU49" s="366"/>
      <c r="CV49" s="366"/>
      <c r="CW49" s="366"/>
      <c r="CX49" s="366"/>
      <c r="CY49" s="366"/>
      <c r="CZ49" s="366"/>
      <c r="DA49" s="366"/>
      <c r="DB49" s="366"/>
      <c r="DC49" s="366"/>
      <c r="DD49" s="366"/>
      <c r="DE49" s="366"/>
      <c r="DF49" s="366"/>
      <c r="DG49" s="366"/>
      <c r="DH49" s="366"/>
      <c r="DI49" s="366"/>
      <c r="DJ49" s="366"/>
      <c r="DK49" s="366"/>
      <c r="DL49" s="366"/>
      <c r="DM49" s="366"/>
      <c r="DN49" s="366"/>
      <c r="DO49" s="366"/>
      <c r="DP49" s="366"/>
      <c r="DQ49" s="366"/>
      <c r="DR49" s="366"/>
      <c r="DS49" s="366"/>
      <c r="DT49" s="366"/>
      <c r="DU49" s="366"/>
      <c r="DV49" s="366"/>
      <c r="DW49" s="366"/>
      <c r="DX49" s="366"/>
      <c r="DY49" s="366"/>
      <c r="DZ49" s="366"/>
      <c r="EA49" s="366"/>
      <c r="EB49" s="366"/>
      <c r="EC49" s="366"/>
      <c r="ED49" s="366"/>
      <c r="EE49" s="366"/>
      <c r="EF49" s="366"/>
      <c r="EG49" s="366"/>
      <c r="EH49" s="366"/>
      <c r="EI49" s="366"/>
      <c r="EJ49" s="366"/>
      <c r="EK49" s="366"/>
      <c r="EL49" s="366"/>
      <c r="EM49" s="366"/>
      <c r="EN49" s="366"/>
      <c r="EO49" s="366"/>
      <c r="EP49" s="366"/>
      <c r="EQ49" s="366"/>
      <c r="ER49" s="366"/>
      <c r="ES49" s="366"/>
      <c r="ET49" s="366"/>
      <c r="EU49" s="366"/>
      <c r="EV49" s="366"/>
      <c r="EW49" s="366"/>
      <c r="EX49" s="366"/>
      <c r="EY49" s="366"/>
      <c r="EZ49" s="366"/>
      <c r="FA49" s="366"/>
      <c r="FB49" s="366"/>
      <c r="FC49" s="366"/>
      <c r="FD49" s="366"/>
      <c r="FE49" s="366"/>
      <c r="FF49" s="366"/>
      <c r="FG49" s="366"/>
      <c r="FH49" s="366"/>
      <c r="FI49" s="366"/>
      <c r="FJ49" s="366"/>
      <c r="FK49" s="366"/>
      <c r="FL49" s="366"/>
      <c r="FM49" s="366"/>
      <c r="FN49" s="366"/>
      <c r="FO49" s="366"/>
      <c r="FP49" s="366"/>
      <c r="FQ49" s="366"/>
      <c r="FR49" s="366"/>
      <c r="FS49" s="366"/>
      <c r="FT49" s="366"/>
      <c r="FU49" s="366"/>
      <c r="FV49" s="366"/>
      <c r="FW49" s="366"/>
      <c r="FX49" s="366"/>
      <c r="FY49" s="366"/>
      <c r="FZ49" s="366"/>
      <c r="GA49" s="366"/>
      <c r="GB49" s="366"/>
      <c r="GC49" s="366"/>
      <c r="GD49" s="366"/>
      <c r="GE49" s="366"/>
      <c r="GF49" s="366"/>
      <c r="GG49" s="366"/>
      <c r="GH49" s="366"/>
      <c r="GI49" s="366"/>
      <c r="GJ49" s="366"/>
      <c r="GK49" s="366"/>
      <c r="GL49" s="366"/>
      <c r="GM49" s="366"/>
      <c r="GN49" s="366"/>
      <c r="GO49" s="366"/>
      <c r="GP49" s="366"/>
      <c r="GQ49" s="366"/>
      <c r="GR49" s="366"/>
      <c r="GS49" s="366"/>
      <c r="GT49" s="366"/>
      <c r="GU49" s="366"/>
      <c r="GV49" s="366"/>
      <c r="GW49" s="366"/>
      <c r="GX49" s="366"/>
      <c r="GY49" s="366"/>
      <c r="GZ49" s="366"/>
      <c r="HA49" s="366"/>
      <c r="HB49" s="366"/>
      <c r="HC49" s="366"/>
      <c r="HD49" s="366"/>
      <c r="HE49" s="366"/>
      <c r="HF49" s="366"/>
      <c r="HG49" s="366"/>
      <c r="HH49" s="366"/>
      <c r="HI49" s="366"/>
      <c r="HJ49" s="366"/>
      <c r="HK49" s="366"/>
      <c r="HL49" s="366"/>
      <c r="HM49" s="366"/>
      <c r="HN49" s="366"/>
      <c r="HO49" s="366"/>
      <c r="HP49" s="366"/>
      <c r="HQ49" s="366"/>
      <c r="HR49" s="366"/>
      <c r="HS49" s="366"/>
      <c r="HT49" s="366"/>
      <c r="HU49" s="366"/>
      <c r="HV49" s="366"/>
      <c r="HW49" s="366"/>
      <c r="HX49" s="366"/>
      <c r="HY49" s="366"/>
      <c r="HZ49" s="366"/>
      <c r="IA49" s="366"/>
      <c r="IB49" s="366"/>
      <c r="IC49" s="366"/>
      <c r="ID49" s="366"/>
      <c r="IE49" s="366"/>
      <c r="IF49" s="366"/>
      <c r="IG49" s="366"/>
      <c r="IH49" s="366"/>
      <c r="II49" s="366"/>
      <c r="IJ49" s="366"/>
      <c r="IK49" s="366"/>
      <c r="IL49" s="366"/>
      <c r="IM49" s="366"/>
      <c r="IN49" s="366"/>
      <c r="IO49" s="366"/>
      <c r="IP49" s="366"/>
      <c r="IQ49" s="366"/>
      <c r="IR49" s="366"/>
      <c r="IS49" s="366"/>
      <c r="IT49" s="366"/>
      <c r="IU49" s="366"/>
      <c r="IV49" s="366"/>
    </row>
    <row r="50" spans="1:256" ht="17.25">
      <c r="A50" s="474"/>
      <c r="B50" s="480"/>
      <c r="C50" s="540"/>
      <c r="D50" s="541"/>
      <c r="E50" s="541"/>
      <c r="F50" s="541"/>
      <c r="G50" s="541"/>
      <c r="H50" s="541"/>
      <c r="I50" s="541"/>
      <c r="J50" s="542"/>
      <c r="K50" s="332"/>
      <c r="L50" s="520"/>
      <c r="M50" s="521"/>
      <c r="N50" s="522"/>
      <c r="O50" s="694">
        <v>9</v>
      </c>
      <c r="P50" s="694"/>
      <c r="Q50" s="695"/>
      <c r="R50" s="407" t="str">
        <f t="shared" si="0"/>
        <v xml:space="preserve">  </v>
      </c>
      <c r="S50" s="696" t="s">
        <v>667</v>
      </c>
      <c r="T50" s="697"/>
      <c r="U50" s="408" t="str">
        <f t="shared" si="1"/>
        <v>〇</v>
      </c>
      <c r="V50" s="694">
        <v>15</v>
      </c>
      <c r="W50" s="694"/>
      <c r="X50" s="695"/>
      <c r="Y50" s="520"/>
      <c r="Z50" s="521"/>
      <c r="AA50" s="522"/>
      <c r="AB50" s="353"/>
      <c r="AC50" s="512"/>
      <c r="AD50" s="512"/>
      <c r="AE50" s="512"/>
      <c r="AF50" s="512"/>
      <c r="AG50" s="512"/>
      <c r="AH50" s="512"/>
      <c r="AI50" s="512"/>
      <c r="AJ50" s="512"/>
      <c r="AK50" s="512"/>
      <c r="AL50" s="353"/>
      <c r="AM50" s="540"/>
      <c r="AN50" s="541"/>
      <c r="AO50" s="541"/>
      <c r="AP50" s="541"/>
      <c r="AQ50" s="541"/>
      <c r="AR50" s="542"/>
      <c r="AS50" s="730"/>
      <c r="AT50" s="730"/>
      <c r="AU50" s="730"/>
      <c r="AV50" s="354"/>
      <c r="AW50" s="362"/>
      <c r="AX50" s="362"/>
      <c r="AY50" s="362"/>
      <c r="AZ50" s="362"/>
      <c r="BA50" s="362"/>
      <c r="BB50" s="362"/>
      <c r="BC50" s="362"/>
      <c r="BD50" s="362"/>
      <c r="BE50" s="362"/>
      <c r="BF50" s="362"/>
      <c r="BG50" s="366"/>
      <c r="BH50" s="366"/>
      <c r="BI50" s="366"/>
      <c r="BJ50" s="366"/>
      <c r="BK50" s="366"/>
      <c r="BL50" s="366"/>
      <c r="BM50" s="366"/>
      <c r="BN50" s="366"/>
      <c r="BO50" s="366"/>
      <c r="BP50" s="366"/>
      <c r="BQ50" s="366"/>
      <c r="BR50" s="366"/>
      <c r="BS50" s="366"/>
      <c r="BT50" s="366"/>
      <c r="BU50" s="366"/>
      <c r="BV50" s="366"/>
      <c r="BW50" s="366"/>
      <c r="BX50" s="366"/>
      <c r="BY50" s="366"/>
      <c r="BZ50" s="366"/>
      <c r="CA50" s="366"/>
      <c r="CB50" s="366"/>
      <c r="CC50" s="366"/>
      <c r="CD50" s="366"/>
      <c r="CE50" s="366"/>
      <c r="CF50" s="366"/>
      <c r="CG50" s="366"/>
      <c r="CH50" s="366"/>
      <c r="CI50" s="366"/>
      <c r="CJ50" s="366"/>
      <c r="CK50" s="366"/>
      <c r="CL50" s="366"/>
      <c r="CM50" s="366"/>
      <c r="CN50" s="366"/>
      <c r="CO50" s="366"/>
      <c r="CP50" s="366"/>
      <c r="CQ50" s="366"/>
      <c r="CR50" s="366"/>
      <c r="CS50" s="366"/>
      <c r="CT50" s="366"/>
      <c r="CU50" s="366"/>
      <c r="CV50" s="366"/>
      <c r="CW50" s="366"/>
      <c r="CX50" s="366"/>
      <c r="CY50" s="366"/>
      <c r="CZ50" s="366"/>
      <c r="DA50" s="366"/>
      <c r="DB50" s="366"/>
      <c r="DC50" s="366"/>
      <c r="DD50" s="366"/>
      <c r="DE50" s="366"/>
      <c r="DF50" s="366"/>
      <c r="DG50" s="366"/>
      <c r="DH50" s="366"/>
      <c r="DI50" s="366"/>
      <c r="DJ50" s="366"/>
      <c r="DK50" s="366"/>
      <c r="DL50" s="366"/>
      <c r="DM50" s="366"/>
      <c r="DN50" s="366"/>
      <c r="DO50" s="366"/>
      <c r="DP50" s="366"/>
      <c r="DQ50" s="366"/>
      <c r="DR50" s="366"/>
      <c r="DS50" s="366"/>
      <c r="DT50" s="366"/>
      <c r="DU50" s="366"/>
      <c r="DV50" s="366"/>
      <c r="DW50" s="366"/>
      <c r="DX50" s="366"/>
      <c r="DY50" s="366"/>
      <c r="DZ50" s="366"/>
      <c r="EA50" s="366"/>
      <c r="EB50" s="366"/>
      <c r="EC50" s="366"/>
      <c r="ED50" s="366"/>
      <c r="EE50" s="366"/>
      <c r="EF50" s="366"/>
      <c r="EG50" s="366"/>
      <c r="EH50" s="366"/>
      <c r="EI50" s="366"/>
      <c r="EJ50" s="366"/>
      <c r="EK50" s="366"/>
      <c r="EL50" s="366"/>
      <c r="EM50" s="366"/>
      <c r="EN50" s="366"/>
      <c r="EO50" s="366"/>
      <c r="EP50" s="366"/>
      <c r="EQ50" s="366"/>
      <c r="ER50" s="366"/>
      <c r="ES50" s="366"/>
      <c r="ET50" s="366"/>
      <c r="EU50" s="366"/>
      <c r="EV50" s="366"/>
      <c r="EW50" s="366"/>
      <c r="EX50" s="366"/>
      <c r="EY50" s="366"/>
      <c r="EZ50" s="366"/>
      <c r="FA50" s="366"/>
      <c r="FB50" s="366"/>
      <c r="FC50" s="366"/>
      <c r="FD50" s="366"/>
      <c r="FE50" s="366"/>
      <c r="FF50" s="366"/>
      <c r="FG50" s="366"/>
      <c r="FH50" s="366"/>
      <c r="FI50" s="366"/>
      <c r="FJ50" s="366"/>
      <c r="FK50" s="366"/>
      <c r="FL50" s="366"/>
      <c r="FM50" s="366"/>
      <c r="FN50" s="366"/>
      <c r="FO50" s="366"/>
      <c r="FP50" s="366"/>
      <c r="FQ50" s="366"/>
      <c r="FR50" s="366"/>
      <c r="FS50" s="366"/>
      <c r="FT50" s="366"/>
      <c r="FU50" s="366"/>
      <c r="FV50" s="366"/>
      <c r="FW50" s="366"/>
      <c r="FX50" s="366"/>
      <c r="FY50" s="366"/>
      <c r="FZ50" s="366"/>
      <c r="GA50" s="366"/>
      <c r="GB50" s="366"/>
      <c r="GC50" s="366"/>
      <c r="GD50" s="366"/>
      <c r="GE50" s="366"/>
      <c r="GF50" s="366"/>
      <c r="GG50" s="366"/>
      <c r="GH50" s="366"/>
      <c r="GI50" s="366"/>
      <c r="GJ50" s="366"/>
      <c r="GK50" s="366"/>
      <c r="GL50" s="366"/>
      <c r="GM50" s="366"/>
      <c r="GN50" s="366"/>
      <c r="GO50" s="366"/>
      <c r="GP50" s="366"/>
      <c r="GQ50" s="366"/>
      <c r="GR50" s="366"/>
      <c r="GS50" s="366"/>
      <c r="GT50" s="366"/>
      <c r="GU50" s="366"/>
      <c r="GV50" s="366"/>
      <c r="GW50" s="366"/>
      <c r="GX50" s="366"/>
      <c r="GY50" s="366"/>
      <c r="GZ50" s="366"/>
      <c r="HA50" s="366"/>
      <c r="HB50" s="366"/>
      <c r="HC50" s="366"/>
      <c r="HD50" s="366"/>
      <c r="HE50" s="366"/>
      <c r="HF50" s="366"/>
      <c r="HG50" s="366"/>
      <c r="HH50" s="366"/>
      <c r="HI50" s="366"/>
      <c r="HJ50" s="366"/>
      <c r="HK50" s="366"/>
      <c r="HL50" s="366"/>
      <c r="HM50" s="366"/>
      <c r="HN50" s="366"/>
      <c r="HO50" s="366"/>
      <c r="HP50" s="366"/>
      <c r="HQ50" s="366"/>
      <c r="HR50" s="366"/>
      <c r="HS50" s="366"/>
      <c r="HT50" s="366"/>
      <c r="HU50" s="366"/>
      <c r="HV50" s="366"/>
      <c r="HW50" s="366"/>
      <c r="HX50" s="366"/>
      <c r="HY50" s="366"/>
      <c r="HZ50" s="366"/>
      <c r="IA50" s="366"/>
      <c r="IB50" s="366"/>
      <c r="IC50" s="366"/>
      <c r="ID50" s="366"/>
      <c r="IE50" s="366"/>
      <c r="IF50" s="366"/>
      <c r="IG50" s="366"/>
      <c r="IH50" s="366"/>
      <c r="II50" s="366"/>
      <c r="IJ50" s="366"/>
      <c r="IK50" s="366"/>
      <c r="IL50" s="366"/>
      <c r="IM50" s="366"/>
      <c r="IN50" s="366"/>
      <c r="IO50" s="366"/>
      <c r="IP50" s="366"/>
      <c r="IQ50" s="366"/>
      <c r="IR50" s="366"/>
      <c r="IS50" s="366"/>
      <c r="IT50" s="366"/>
      <c r="IU50" s="366"/>
      <c r="IV50" s="366"/>
    </row>
    <row r="51" spans="1:256" ht="17.25">
      <c r="A51" s="475"/>
      <c r="B51" s="481"/>
      <c r="C51" s="543"/>
      <c r="D51" s="544"/>
      <c r="E51" s="544"/>
      <c r="F51" s="544"/>
      <c r="G51" s="544"/>
      <c r="H51" s="544"/>
      <c r="I51" s="544"/>
      <c r="J51" s="545"/>
      <c r="K51" s="332"/>
      <c r="L51" s="523"/>
      <c r="M51" s="524"/>
      <c r="N51" s="525"/>
      <c r="O51" s="675"/>
      <c r="P51" s="675"/>
      <c r="Q51" s="676"/>
      <c r="R51" s="409" t="str">
        <f t="shared" si="0"/>
        <v xml:space="preserve">  </v>
      </c>
      <c r="S51" s="692" t="s">
        <v>668</v>
      </c>
      <c r="T51" s="693"/>
      <c r="U51" s="410" t="str">
        <f t="shared" si="1"/>
        <v xml:space="preserve">  </v>
      </c>
      <c r="V51" s="675"/>
      <c r="W51" s="675"/>
      <c r="X51" s="676"/>
      <c r="Y51" s="523"/>
      <c r="Z51" s="524"/>
      <c r="AA51" s="525"/>
      <c r="AB51" s="353"/>
      <c r="AC51" s="512"/>
      <c r="AD51" s="512"/>
      <c r="AE51" s="512"/>
      <c r="AF51" s="512"/>
      <c r="AG51" s="512"/>
      <c r="AH51" s="512"/>
      <c r="AI51" s="512"/>
      <c r="AJ51" s="512"/>
      <c r="AK51" s="512"/>
      <c r="AL51" s="353"/>
      <c r="AM51" s="543"/>
      <c r="AN51" s="544"/>
      <c r="AO51" s="544"/>
      <c r="AP51" s="544"/>
      <c r="AQ51" s="544"/>
      <c r="AR51" s="545"/>
      <c r="AS51" s="730"/>
      <c r="AT51" s="730"/>
      <c r="AU51" s="730"/>
      <c r="AV51" s="354"/>
      <c r="AW51" s="362"/>
      <c r="AX51" s="362"/>
      <c r="AY51" s="362"/>
      <c r="AZ51" s="362"/>
      <c r="BA51" s="362"/>
      <c r="BB51" s="362"/>
      <c r="BC51" s="362"/>
      <c r="BD51" s="362"/>
      <c r="BE51" s="362"/>
      <c r="BF51" s="362"/>
      <c r="BG51" s="366"/>
      <c r="BH51" s="366"/>
      <c r="BI51" s="366"/>
      <c r="BJ51" s="366"/>
      <c r="BK51" s="366"/>
      <c r="BL51" s="366"/>
      <c r="BM51" s="366"/>
      <c r="BN51" s="366"/>
      <c r="BO51" s="366"/>
      <c r="BP51" s="366"/>
      <c r="BQ51" s="366"/>
      <c r="BR51" s="366"/>
      <c r="BS51" s="366"/>
      <c r="BT51" s="366"/>
      <c r="BU51" s="366"/>
      <c r="BV51" s="366"/>
      <c r="BW51" s="366"/>
      <c r="BX51" s="366"/>
      <c r="BY51" s="366"/>
      <c r="BZ51" s="366"/>
      <c r="CA51" s="366"/>
      <c r="CB51" s="366"/>
      <c r="CC51" s="366"/>
      <c r="CD51" s="366"/>
      <c r="CE51" s="366"/>
      <c r="CF51" s="366"/>
      <c r="CG51" s="366"/>
      <c r="CH51" s="366"/>
      <c r="CI51" s="366"/>
      <c r="CJ51" s="366"/>
      <c r="CK51" s="366"/>
      <c r="CL51" s="366"/>
      <c r="CM51" s="366"/>
      <c r="CN51" s="366"/>
      <c r="CO51" s="366"/>
      <c r="CP51" s="366"/>
      <c r="CQ51" s="366"/>
      <c r="CR51" s="366"/>
      <c r="CS51" s="366"/>
      <c r="CT51" s="366"/>
      <c r="CU51" s="366"/>
      <c r="CV51" s="366"/>
      <c r="CW51" s="366"/>
      <c r="CX51" s="366"/>
      <c r="CY51" s="366"/>
      <c r="CZ51" s="366"/>
      <c r="DA51" s="366"/>
      <c r="DB51" s="366"/>
      <c r="DC51" s="366"/>
      <c r="DD51" s="366"/>
      <c r="DE51" s="366"/>
      <c r="DF51" s="366"/>
      <c r="DG51" s="366"/>
      <c r="DH51" s="366"/>
      <c r="DI51" s="366"/>
      <c r="DJ51" s="366"/>
      <c r="DK51" s="366"/>
      <c r="DL51" s="366"/>
      <c r="DM51" s="366"/>
      <c r="DN51" s="366"/>
      <c r="DO51" s="366"/>
      <c r="DP51" s="366"/>
      <c r="DQ51" s="366"/>
      <c r="DR51" s="366"/>
      <c r="DS51" s="366"/>
      <c r="DT51" s="366"/>
      <c r="DU51" s="366"/>
      <c r="DV51" s="366"/>
      <c r="DW51" s="366"/>
      <c r="DX51" s="366"/>
      <c r="DY51" s="366"/>
      <c r="DZ51" s="366"/>
      <c r="EA51" s="366"/>
      <c r="EB51" s="366"/>
      <c r="EC51" s="366"/>
      <c r="ED51" s="366"/>
      <c r="EE51" s="366"/>
      <c r="EF51" s="366"/>
      <c r="EG51" s="366"/>
      <c r="EH51" s="366"/>
      <c r="EI51" s="366"/>
      <c r="EJ51" s="366"/>
      <c r="EK51" s="366"/>
      <c r="EL51" s="366"/>
      <c r="EM51" s="366"/>
      <c r="EN51" s="366"/>
      <c r="EO51" s="366"/>
      <c r="EP51" s="366"/>
      <c r="EQ51" s="366"/>
      <c r="ER51" s="366"/>
      <c r="ES51" s="366"/>
      <c r="ET51" s="366"/>
      <c r="EU51" s="366"/>
      <c r="EV51" s="366"/>
      <c r="EW51" s="366"/>
      <c r="EX51" s="366"/>
      <c r="EY51" s="366"/>
      <c r="EZ51" s="366"/>
      <c r="FA51" s="366"/>
      <c r="FB51" s="366"/>
      <c r="FC51" s="366"/>
      <c r="FD51" s="366"/>
      <c r="FE51" s="366"/>
      <c r="FF51" s="366"/>
      <c r="FG51" s="366"/>
      <c r="FH51" s="366"/>
      <c r="FI51" s="366"/>
      <c r="FJ51" s="366"/>
      <c r="FK51" s="366"/>
      <c r="FL51" s="366"/>
      <c r="FM51" s="366"/>
      <c r="FN51" s="366"/>
      <c r="FO51" s="366"/>
      <c r="FP51" s="366"/>
      <c r="FQ51" s="366"/>
      <c r="FR51" s="366"/>
      <c r="FS51" s="366"/>
      <c r="FT51" s="366"/>
      <c r="FU51" s="366"/>
      <c r="FV51" s="366"/>
      <c r="FW51" s="366"/>
      <c r="FX51" s="366"/>
      <c r="FY51" s="366"/>
      <c r="FZ51" s="366"/>
      <c r="GA51" s="366"/>
      <c r="GB51" s="366"/>
      <c r="GC51" s="366"/>
      <c r="GD51" s="366"/>
      <c r="GE51" s="366"/>
      <c r="GF51" s="366"/>
      <c r="GG51" s="366"/>
      <c r="GH51" s="366"/>
      <c r="GI51" s="366"/>
      <c r="GJ51" s="366"/>
      <c r="GK51" s="366"/>
      <c r="GL51" s="366"/>
      <c r="GM51" s="366"/>
      <c r="GN51" s="366"/>
      <c r="GO51" s="366"/>
      <c r="GP51" s="366"/>
      <c r="GQ51" s="366"/>
      <c r="GR51" s="366"/>
      <c r="GS51" s="366"/>
      <c r="GT51" s="366"/>
      <c r="GU51" s="366"/>
      <c r="GV51" s="366"/>
      <c r="GW51" s="366"/>
      <c r="GX51" s="366"/>
      <c r="GY51" s="366"/>
      <c r="GZ51" s="366"/>
      <c r="HA51" s="366"/>
      <c r="HB51" s="366"/>
      <c r="HC51" s="366"/>
      <c r="HD51" s="366"/>
      <c r="HE51" s="366"/>
      <c r="HF51" s="366"/>
      <c r="HG51" s="366"/>
      <c r="HH51" s="366"/>
      <c r="HI51" s="366"/>
      <c r="HJ51" s="366"/>
      <c r="HK51" s="366"/>
      <c r="HL51" s="366"/>
      <c r="HM51" s="366"/>
      <c r="HN51" s="366"/>
      <c r="HO51" s="366"/>
      <c r="HP51" s="366"/>
      <c r="HQ51" s="366"/>
      <c r="HR51" s="366"/>
      <c r="HS51" s="366"/>
      <c r="HT51" s="366"/>
      <c r="HU51" s="366"/>
      <c r="HV51" s="366"/>
      <c r="HW51" s="366"/>
      <c r="HX51" s="366"/>
      <c r="HY51" s="366"/>
      <c r="HZ51" s="366"/>
      <c r="IA51" s="366"/>
      <c r="IB51" s="366"/>
      <c r="IC51" s="366"/>
      <c r="ID51" s="366"/>
      <c r="IE51" s="366"/>
      <c r="IF51" s="366"/>
      <c r="IG51" s="366"/>
      <c r="IH51" s="366"/>
      <c r="II51" s="366"/>
      <c r="IJ51" s="366"/>
      <c r="IK51" s="366"/>
      <c r="IL51" s="366"/>
      <c r="IM51" s="366"/>
      <c r="IN51" s="366"/>
      <c r="IO51" s="366"/>
      <c r="IP51" s="366"/>
      <c r="IQ51" s="366"/>
      <c r="IR51" s="366"/>
      <c r="IS51" s="366"/>
      <c r="IT51" s="366"/>
      <c r="IU51" s="366"/>
      <c r="IV51" s="366"/>
    </row>
    <row r="52" spans="1:256" ht="17.25">
      <c r="A52" s="473">
        <v>14</v>
      </c>
      <c r="B52" s="479"/>
      <c r="C52" s="537" t="str">
        <f>C7</f>
        <v xml:space="preserve"> ましみず</v>
      </c>
      <c r="D52" s="538"/>
      <c r="E52" s="538"/>
      <c r="F52" s="538"/>
      <c r="G52" s="538"/>
      <c r="H52" s="538"/>
      <c r="I52" s="538"/>
      <c r="J52" s="539"/>
      <c r="K52" s="332"/>
      <c r="L52" s="517">
        <f>COUNTIF(R52:R54,"〇")</f>
        <v>1</v>
      </c>
      <c r="M52" s="518"/>
      <c r="N52" s="519"/>
      <c r="O52" s="731">
        <v>15</v>
      </c>
      <c r="P52" s="698"/>
      <c r="Q52" s="699"/>
      <c r="R52" s="412" t="str">
        <f t="shared" si="0"/>
        <v>〇</v>
      </c>
      <c r="S52" s="705" t="s">
        <v>665</v>
      </c>
      <c r="T52" s="706"/>
      <c r="U52" s="412" t="str">
        <f t="shared" si="1"/>
        <v xml:space="preserve">  </v>
      </c>
      <c r="V52" s="698">
        <v>8</v>
      </c>
      <c r="W52" s="698"/>
      <c r="X52" s="699"/>
      <c r="Y52" s="517">
        <f>COUNTIF(U52:U54,"〇")</f>
        <v>2</v>
      </c>
      <c r="Z52" s="518"/>
      <c r="AA52" s="519"/>
      <c r="AB52" s="353"/>
      <c r="AC52" s="512" t="str">
        <f>Q7</f>
        <v xml:space="preserve"> ユナイト  Ｂ</v>
      </c>
      <c r="AD52" s="512"/>
      <c r="AE52" s="512"/>
      <c r="AF52" s="512"/>
      <c r="AG52" s="512"/>
      <c r="AH52" s="512"/>
      <c r="AI52" s="512"/>
      <c r="AJ52" s="512"/>
      <c r="AK52" s="512"/>
      <c r="AL52" s="353"/>
      <c r="AM52" s="537" t="str">
        <f>Q5</f>
        <v xml:space="preserve"> 轟  桜  Ａ</v>
      </c>
      <c r="AN52" s="538"/>
      <c r="AO52" s="538"/>
      <c r="AP52" s="538"/>
      <c r="AQ52" s="538"/>
      <c r="AR52" s="539"/>
      <c r="AS52" s="512"/>
      <c r="AT52" s="512"/>
      <c r="AU52" s="512"/>
      <c r="AV52" s="354"/>
      <c r="AW52" s="362"/>
      <c r="AX52" s="362"/>
      <c r="AY52" s="362"/>
      <c r="AZ52" s="362"/>
      <c r="BA52" s="362"/>
      <c r="BB52" s="362"/>
      <c r="BC52" s="362"/>
      <c r="BD52" s="362"/>
      <c r="BE52" s="362"/>
      <c r="BF52" s="362"/>
      <c r="BG52" s="366"/>
      <c r="BH52" s="366"/>
      <c r="BI52" s="366"/>
      <c r="BJ52" s="366"/>
      <c r="BK52" s="366"/>
      <c r="BL52" s="366"/>
      <c r="BM52" s="366"/>
      <c r="BN52" s="366"/>
      <c r="BO52" s="366"/>
      <c r="BP52" s="366"/>
      <c r="BQ52" s="366"/>
      <c r="BR52" s="366"/>
      <c r="BS52" s="366"/>
      <c r="BT52" s="366"/>
      <c r="BU52" s="366"/>
      <c r="BV52" s="366"/>
      <c r="BW52" s="366"/>
      <c r="BX52" s="366"/>
      <c r="BY52" s="366"/>
      <c r="BZ52" s="366"/>
      <c r="CA52" s="366"/>
      <c r="CB52" s="366"/>
      <c r="CC52" s="366"/>
      <c r="CD52" s="366"/>
      <c r="CE52" s="366"/>
      <c r="CF52" s="366"/>
      <c r="CG52" s="366"/>
      <c r="CH52" s="366"/>
      <c r="CI52" s="366"/>
      <c r="CJ52" s="366"/>
      <c r="CK52" s="366"/>
      <c r="CL52" s="366"/>
      <c r="CM52" s="366"/>
      <c r="CN52" s="366"/>
      <c r="CO52" s="366"/>
      <c r="CP52" s="366"/>
      <c r="CQ52" s="366"/>
      <c r="CR52" s="366"/>
      <c r="CS52" s="366"/>
      <c r="CT52" s="366"/>
      <c r="CU52" s="366"/>
      <c r="CV52" s="366"/>
      <c r="CW52" s="366"/>
      <c r="CX52" s="366"/>
      <c r="CY52" s="366"/>
      <c r="CZ52" s="366"/>
      <c r="DA52" s="366"/>
      <c r="DB52" s="366"/>
      <c r="DC52" s="366"/>
      <c r="DD52" s="366"/>
      <c r="DE52" s="366"/>
      <c r="DF52" s="366"/>
      <c r="DG52" s="366"/>
      <c r="DH52" s="366"/>
      <c r="DI52" s="366"/>
      <c r="DJ52" s="366"/>
      <c r="DK52" s="366"/>
      <c r="DL52" s="366"/>
      <c r="DM52" s="366"/>
      <c r="DN52" s="366"/>
      <c r="DO52" s="366"/>
      <c r="DP52" s="366"/>
      <c r="DQ52" s="366"/>
      <c r="DR52" s="366"/>
      <c r="DS52" s="366"/>
      <c r="DT52" s="366"/>
      <c r="DU52" s="366"/>
      <c r="DV52" s="366"/>
      <c r="DW52" s="366"/>
      <c r="DX52" s="366"/>
      <c r="DY52" s="366"/>
      <c r="DZ52" s="366"/>
      <c r="EA52" s="366"/>
      <c r="EB52" s="366"/>
      <c r="EC52" s="366"/>
      <c r="ED52" s="366"/>
      <c r="EE52" s="366"/>
      <c r="EF52" s="366"/>
      <c r="EG52" s="366"/>
      <c r="EH52" s="366"/>
      <c r="EI52" s="366"/>
      <c r="EJ52" s="366"/>
      <c r="EK52" s="366"/>
      <c r="EL52" s="366"/>
      <c r="EM52" s="366"/>
      <c r="EN52" s="366"/>
      <c r="EO52" s="366"/>
      <c r="EP52" s="366"/>
      <c r="EQ52" s="366"/>
      <c r="ER52" s="366"/>
      <c r="ES52" s="366"/>
      <c r="ET52" s="366"/>
      <c r="EU52" s="366"/>
      <c r="EV52" s="366"/>
      <c r="EW52" s="366"/>
      <c r="EX52" s="366"/>
      <c r="EY52" s="366"/>
      <c r="EZ52" s="366"/>
      <c r="FA52" s="366"/>
      <c r="FB52" s="366"/>
      <c r="FC52" s="366"/>
      <c r="FD52" s="366"/>
      <c r="FE52" s="366"/>
      <c r="FF52" s="366"/>
      <c r="FG52" s="366"/>
      <c r="FH52" s="366"/>
      <c r="FI52" s="366"/>
      <c r="FJ52" s="366"/>
      <c r="FK52" s="366"/>
      <c r="FL52" s="366"/>
      <c r="FM52" s="366"/>
      <c r="FN52" s="366"/>
      <c r="FO52" s="366"/>
      <c r="FP52" s="366"/>
      <c r="FQ52" s="366"/>
      <c r="FR52" s="366"/>
      <c r="FS52" s="366"/>
      <c r="FT52" s="366"/>
      <c r="FU52" s="366"/>
      <c r="FV52" s="366"/>
      <c r="FW52" s="366"/>
      <c r="FX52" s="366"/>
      <c r="FY52" s="366"/>
      <c r="FZ52" s="366"/>
      <c r="GA52" s="366"/>
      <c r="GB52" s="366"/>
      <c r="GC52" s="366"/>
      <c r="GD52" s="366"/>
      <c r="GE52" s="366"/>
      <c r="GF52" s="366"/>
      <c r="GG52" s="366"/>
      <c r="GH52" s="366"/>
      <c r="GI52" s="366"/>
      <c r="GJ52" s="366"/>
      <c r="GK52" s="366"/>
      <c r="GL52" s="366"/>
      <c r="GM52" s="366"/>
      <c r="GN52" s="366"/>
      <c r="GO52" s="366"/>
      <c r="GP52" s="366"/>
      <c r="GQ52" s="366"/>
      <c r="GR52" s="366"/>
      <c r="GS52" s="366"/>
      <c r="GT52" s="366"/>
      <c r="GU52" s="366"/>
      <c r="GV52" s="366"/>
      <c r="GW52" s="366"/>
      <c r="GX52" s="366"/>
      <c r="GY52" s="366"/>
      <c r="GZ52" s="366"/>
      <c r="HA52" s="366"/>
      <c r="HB52" s="366"/>
      <c r="HC52" s="366"/>
      <c r="HD52" s="366"/>
      <c r="HE52" s="366"/>
      <c r="HF52" s="366"/>
      <c r="HG52" s="366"/>
      <c r="HH52" s="366"/>
      <c r="HI52" s="366"/>
      <c r="HJ52" s="366"/>
      <c r="HK52" s="366"/>
      <c r="HL52" s="366"/>
      <c r="HM52" s="366"/>
      <c r="HN52" s="366"/>
      <c r="HO52" s="366"/>
      <c r="HP52" s="366"/>
      <c r="HQ52" s="366"/>
      <c r="HR52" s="366"/>
      <c r="HS52" s="366"/>
      <c r="HT52" s="366"/>
      <c r="HU52" s="366"/>
      <c r="HV52" s="366"/>
      <c r="HW52" s="366"/>
      <c r="HX52" s="366"/>
      <c r="HY52" s="366"/>
      <c r="HZ52" s="366"/>
      <c r="IA52" s="366"/>
      <c r="IB52" s="366"/>
      <c r="IC52" s="366"/>
      <c r="ID52" s="366"/>
      <c r="IE52" s="366"/>
      <c r="IF52" s="366"/>
      <c r="IG52" s="366"/>
      <c r="IH52" s="366"/>
      <c r="II52" s="366"/>
      <c r="IJ52" s="366"/>
      <c r="IK52" s="366"/>
      <c r="IL52" s="366"/>
      <c r="IM52" s="366"/>
      <c r="IN52" s="366"/>
      <c r="IO52" s="366"/>
      <c r="IP52" s="366"/>
      <c r="IQ52" s="366"/>
      <c r="IR52" s="366"/>
      <c r="IS52" s="366"/>
      <c r="IT52" s="366"/>
      <c r="IU52" s="366"/>
      <c r="IV52" s="366"/>
    </row>
    <row r="53" spans="1:256" ht="17.25">
      <c r="A53" s="474"/>
      <c r="B53" s="480"/>
      <c r="C53" s="540"/>
      <c r="D53" s="541"/>
      <c r="E53" s="541"/>
      <c r="F53" s="541"/>
      <c r="G53" s="541"/>
      <c r="H53" s="541"/>
      <c r="I53" s="541"/>
      <c r="J53" s="542"/>
      <c r="K53" s="332"/>
      <c r="L53" s="520"/>
      <c r="M53" s="521"/>
      <c r="N53" s="522"/>
      <c r="O53" s="732">
        <v>14</v>
      </c>
      <c r="P53" s="694"/>
      <c r="Q53" s="695"/>
      <c r="R53" s="407" t="str">
        <f t="shared" si="0"/>
        <v xml:space="preserve">  </v>
      </c>
      <c r="S53" s="696" t="s">
        <v>667</v>
      </c>
      <c r="T53" s="697"/>
      <c r="U53" s="408" t="str">
        <f t="shared" si="1"/>
        <v>〇</v>
      </c>
      <c r="V53" s="694">
        <v>16</v>
      </c>
      <c r="W53" s="694"/>
      <c r="X53" s="695"/>
      <c r="Y53" s="520"/>
      <c r="Z53" s="521"/>
      <c r="AA53" s="522"/>
      <c r="AB53" s="353"/>
      <c r="AC53" s="512"/>
      <c r="AD53" s="512"/>
      <c r="AE53" s="512"/>
      <c r="AF53" s="512"/>
      <c r="AG53" s="512"/>
      <c r="AH53" s="512"/>
      <c r="AI53" s="512"/>
      <c r="AJ53" s="512"/>
      <c r="AK53" s="512"/>
      <c r="AL53" s="353"/>
      <c r="AM53" s="540"/>
      <c r="AN53" s="541"/>
      <c r="AO53" s="541"/>
      <c r="AP53" s="541"/>
      <c r="AQ53" s="541"/>
      <c r="AR53" s="542"/>
      <c r="AS53" s="512"/>
      <c r="AT53" s="512"/>
      <c r="AU53" s="512"/>
      <c r="AV53" s="354"/>
      <c r="AW53" s="362"/>
      <c r="AX53" s="362"/>
      <c r="AY53" s="362"/>
      <c r="AZ53" s="362"/>
      <c r="BA53" s="362"/>
      <c r="BB53" s="362"/>
      <c r="BC53" s="362"/>
      <c r="BD53" s="362"/>
      <c r="BE53" s="362"/>
      <c r="BF53" s="362"/>
      <c r="BG53" s="366"/>
      <c r="BH53" s="366"/>
      <c r="BI53" s="366"/>
      <c r="BJ53" s="366"/>
      <c r="BK53" s="366"/>
      <c r="BL53" s="366"/>
      <c r="BM53" s="366"/>
      <c r="BN53" s="366"/>
      <c r="BO53" s="366"/>
      <c r="BP53" s="366"/>
      <c r="BQ53" s="366"/>
      <c r="BR53" s="366"/>
      <c r="BS53" s="366"/>
      <c r="BT53" s="366"/>
      <c r="BU53" s="366"/>
      <c r="BV53" s="366"/>
      <c r="BW53" s="366"/>
      <c r="BX53" s="366"/>
      <c r="BY53" s="366"/>
      <c r="BZ53" s="366"/>
      <c r="CA53" s="366"/>
      <c r="CB53" s="366"/>
      <c r="CC53" s="366"/>
      <c r="CD53" s="366"/>
      <c r="CE53" s="366"/>
      <c r="CF53" s="366"/>
      <c r="CG53" s="366"/>
      <c r="CH53" s="366"/>
      <c r="CI53" s="366"/>
      <c r="CJ53" s="366"/>
      <c r="CK53" s="366"/>
      <c r="CL53" s="366"/>
      <c r="CM53" s="366"/>
      <c r="CN53" s="366"/>
      <c r="CO53" s="366"/>
      <c r="CP53" s="366"/>
      <c r="CQ53" s="366"/>
      <c r="CR53" s="366"/>
      <c r="CS53" s="366"/>
      <c r="CT53" s="366"/>
      <c r="CU53" s="366"/>
      <c r="CV53" s="366"/>
      <c r="CW53" s="366"/>
      <c r="CX53" s="366"/>
      <c r="CY53" s="366"/>
      <c r="CZ53" s="366"/>
      <c r="DA53" s="366"/>
      <c r="DB53" s="366"/>
      <c r="DC53" s="366"/>
      <c r="DD53" s="366"/>
      <c r="DE53" s="366"/>
      <c r="DF53" s="366"/>
      <c r="DG53" s="366"/>
      <c r="DH53" s="366"/>
      <c r="DI53" s="366"/>
      <c r="DJ53" s="366"/>
      <c r="DK53" s="366"/>
      <c r="DL53" s="366"/>
      <c r="DM53" s="366"/>
      <c r="DN53" s="366"/>
      <c r="DO53" s="366"/>
      <c r="DP53" s="366"/>
      <c r="DQ53" s="366"/>
      <c r="DR53" s="366"/>
      <c r="DS53" s="366"/>
      <c r="DT53" s="366"/>
      <c r="DU53" s="366"/>
      <c r="DV53" s="366"/>
      <c r="DW53" s="366"/>
      <c r="DX53" s="366"/>
      <c r="DY53" s="366"/>
      <c r="DZ53" s="366"/>
      <c r="EA53" s="366"/>
      <c r="EB53" s="366"/>
      <c r="EC53" s="366"/>
      <c r="ED53" s="366"/>
      <c r="EE53" s="366"/>
      <c r="EF53" s="366"/>
      <c r="EG53" s="366"/>
      <c r="EH53" s="366"/>
      <c r="EI53" s="366"/>
      <c r="EJ53" s="366"/>
      <c r="EK53" s="366"/>
      <c r="EL53" s="366"/>
      <c r="EM53" s="366"/>
      <c r="EN53" s="366"/>
      <c r="EO53" s="366"/>
      <c r="EP53" s="366"/>
      <c r="EQ53" s="366"/>
      <c r="ER53" s="366"/>
      <c r="ES53" s="366"/>
      <c r="ET53" s="366"/>
      <c r="EU53" s="366"/>
      <c r="EV53" s="366"/>
      <c r="EW53" s="366"/>
      <c r="EX53" s="366"/>
      <c r="EY53" s="366"/>
      <c r="EZ53" s="366"/>
      <c r="FA53" s="366"/>
      <c r="FB53" s="366"/>
      <c r="FC53" s="366"/>
      <c r="FD53" s="366"/>
      <c r="FE53" s="366"/>
      <c r="FF53" s="366"/>
      <c r="FG53" s="366"/>
      <c r="FH53" s="366"/>
      <c r="FI53" s="366"/>
      <c r="FJ53" s="366"/>
      <c r="FK53" s="366"/>
      <c r="FL53" s="366"/>
      <c r="FM53" s="366"/>
      <c r="FN53" s="366"/>
      <c r="FO53" s="366"/>
      <c r="FP53" s="366"/>
      <c r="FQ53" s="366"/>
      <c r="FR53" s="366"/>
      <c r="FS53" s="366"/>
      <c r="FT53" s="366"/>
      <c r="FU53" s="366"/>
      <c r="FV53" s="366"/>
      <c r="FW53" s="366"/>
      <c r="FX53" s="366"/>
      <c r="FY53" s="366"/>
      <c r="FZ53" s="366"/>
      <c r="GA53" s="366"/>
      <c r="GB53" s="366"/>
      <c r="GC53" s="366"/>
      <c r="GD53" s="366"/>
      <c r="GE53" s="366"/>
      <c r="GF53" s="366"/>
      <c r="GG53" s="366"/>
      <c r="GH53" s="366"/>
      <c r="GI53" s="366"/>
      <c r="GJ53" s="366"/>
      <c r="GK53" s="366"/>
      <c r="GL53" s="366"/>
      <c r="GM53" s="366"/>
      <c r="GN53" s="366"/>
      <c r="GO53" s="366"/>
      <c r="GP53" s="366"/>
      <c r="GQ53" s="366"/>
      <c r="GR53" s="366"/>
      <c r="GS53" s="366"/>
      <c r="GT53" s="366"/>
      <c r="GU53" s="366"/>
      <c r="GV53" s="366"/>
      <c r="GW53" s="366"/>
      <c r="GX53" s="366"/>
      <c r="GY53" s="366"/>
      <c r="GZ53" s="366"/>
      <c r="HA53" s="366"/>
      <c r="HB53" s="366"/>
      <c r="HC53" s="366"/>
      <c r="HD53" s="366"/>
      <c r="HE53" s="366"/>
      <c r="HF53" s="366"/>
      <c r="HG53" s="366"/>
      <c r="HH53" s="366"/>
      <c r="HI53" s="366"/>
      <c r="HJ53" s="366"/>
      <c r="HK53" s="366"/>
      <c r="HL53" s="366"/>
      <c r="HM53" s="366"/>
      <c r="HN53" s="366"/>
      <c r="HO53" s="366"/>
      <c r="HP53" s="366"/>
      <c r="HQ53" s="366"/>
      <c r="HR53" s="366"/>
      <c r="HS53" s="366"/>
      <c r="HT53" s="366"/>
      <c r="HU53" s="366"/>
      <c r="HV53" s="366"/>
      <c r="HW53" s="366"/>
      <c r="HX53" s="366"/>
      <c r="HY53" s="366"/>
      <c r="HZ53" s="366"/>
      <c r="IA53" s="366"/>
      <c r="IB53" s="366"/>
      <c r="IC53" s="366"/>
      <c r="ID53" s="366"/>
      <c r="IE53" s="366"/>
      <c r="IF53" s="366"/>
      <c r="IG53" s="366"/>
      <c r="IH53" s="366"/>
      <c r="II53" s="366"/>
      <c r="IJ53" s="366"/>
      <c r="IK53" s="366"/>
      <c r="IL53" s="366"/>
      <c r="IM53" s="366"/>
      <c r="IN53" s="366"/>
      <c r="IO53" s="366"/>
      <c r="IP53" s="366"/>
      <c r="IQ53" s="366"/>
      <c r="IR53" s="366"/>
      <c r="IS53" s="366"/>
      <c r="IT53" s="366"/>
      <c r="IU53" s="366"/>
      <c r="IV53" s="366"/>
    </row>
    <row r="54" spans="1:256" ht="17.25">
      <c r="A54" s="475"/>
      <c r="B54" s="481"/>
      <c r="C54" s="543"/>
      <c r="D54" s="544"/>
      <c r="E54" s="544"/>
      <c r="F54" s="544"/>
      <c r="G54" s="544"/>
      <c r="H54" s="544"/>
      <c r="I54" s="544"/>
      <c r="J54" s="545"/>
      <c r="K54" s="332"/>
      <c r="L54" s="523"/>
      <c r="M54" s="524"/>
      <c r="N54" s="525"/>
      <c r="O54" s="733">
        <v>8</v>
      </c>
      <c r="P54" s="734"/>
      <c r="Q54" s="735"/>
      <c r="R54" s="413" t="str">
        <f t="shared" si="0"/>
        <v xml:space="preserve">  </v>
      </c>
      <c r="S54" s="708" t="s">
        <v>668</v>
      </c>
      <c r="T54" s="709"/>
      <c r="U54" s="414" t="str">
        <f t="shared" si="1"/>
        <v>〇</v>
      </c>
      <c r="V54" s="734">
        <v>15</v>
      </c>
      <c r="W54" s="734"/>
      <c r="X54" s="735"/>
      <c r="Y54" s="523"/>
      <c r="Z54" s="524"/>
      <c r="AA54" s="525"/>
      <c r="AB54" s="353"/>
      <c r="AC54" s="512"/>
      <c r="AD54" s="512"/>
      <c r="AE54" s="512"/>
      <c r="AF54" s="512"/>
      <c r="AG54" s="512"/>
      <c r="AH54" s="512"/>
      <c r="AI54" s="512"/>
      <c r="AJ54" s="512"/>
      <c r="AK54" s="512"/>
      <c r="AL54" s="353"/>
      <c r="AM54" s="543"/>
      <c r="AN54" s="544"/>
      <c r="AO54" s="544"/>
      <c r="AP54" s="544"/>
      <c r="AQ54" s="544"/>
      <c r="AR54" s="545"/>
      <c r="AS54" s="512"/>
      <c r="AT54" s="512"/>
      <c r="AU54" s="512"/>
      <c r="AV54" s="354"/>
      <c r="AW54" s="362"/>
      <c r="AX54" s="362"/>
      <c r="AY54" s="362"/>
      <c r="AZ54" s="362"/>
      <c r="BA54" s="362"/>
      <c r="BB54" s="362"/>
      <c r="BC54" s="362"/>
      <c r="BD54" s="362"/>
      <c r="BE54" s="362"/>
      <c r="BF54" s="362"/>
      <c r="BG54" s="366"/>
      <c r="BH54" s="366"/>
      <c r="BI54" s="366"/>
      <c r="BJ54" s="366"/>
      <c r="BK54" s="366"/>
      <c r="BL54" s="366"/>
      <c r="BM54" s="366"/>
      <c r="BN54" s="366"/>
      <c r="BO54" s="366"/>
      <c r="BP54" s="366"/>
      <c r="BQ54" s="366"/>
      <c r="BR54" s="366"/>
      <c r="BS54" s="366"/>
      <c r="BT54" s="366"/>
      <c r="BU54" s="366"/>
      <c r="BV54" s="366"/>
      <c r="BW54" s="366"/>
      <c r="BX54" s="366"/>
      <c r="BY54" s="366"/>
      <c r="BZ54" s="366"/>
      <c r="CA54" s="366"/>
      <c r="CB54" s="366"/>
      <c r="CC54" s="366"/>
      <c r="CD54" s="366"/>
      <c r="CE54" s="366"/>
      <c r="CF54" s="366"/>
      <c r="CG54" s="366"/>
      <c r="CH54" s="366"/>
      <c r="CI54" s="366"/>
      <c r="CJ54" s="366"/>
      <c r="CK54" s="366"/>
      <c r="CL54" s="366"/>
      <c r="CM54" s="366"/>
      <c r="CN54" s="366"/>
      <c r="CO54" s="366"/>
      <c r="CP54" s="366"/>
      <c r="CQ54" s="366"/>
      <c r="CR54" s="366"/>
      <c r="CS54" s="366"/>
      <c r="CT54" s="366"/>
      <c r="CU54" s="366"/>
      <c r="CV54" s="366"/>
      <c r="CW54" s="366"/>
      <c r="CX54" s="366"/>
      <c r="CY54" s="366"/>
      <c r="CZ54" s="366"/>
      <c r="DA54" s="366"/>
      <c r="DB54" s="366"/>
      <c r="DC54" s="366"/>
      <c r="DD54" s="366"/>
      <c r="DE54" s="366"/>
      <c r="DF54" s="366"/>
      <c r="DG54" s="366"/>
      <c r="DH54" s="366"/>
      <c r="DI54" s="366"/>
      <c r="DJ54" s="366"/>
      <c r="DK54" s="366"/>
      <c r="DL54" s="366"/>
      <c r="DM54" s="366"/>
      <c r="DN54" s="366"/>
      <c r="DO54" s="366"/>
      <c r="DP54" s="366"/>
      <c r="DQ54" s="366"/>
      <c r="DR54" s="366"/>
      <c r="DS54" s="366"/>
      <c r="DT54" s="366"/>
      <c r="DU54" s="366"/>
      <c r="DV54" s="366"/>
      <c r="DW54" s="366"/>
      <c r="DX54" s="366"/>
      <c r="DY54" s="366"/>
      <c r="DZ54" s="366"/>
      <c r="EA54" s="366"/>
      <c r="EB54" s="366"/>
      <c r="EC54" s="366"/>
      <c r="ED54" s="366"/>
      <c r="EE54" s="366"/>
      <c r="EF54" s="366"/>
      <c r="EG54" s="366"/>
      <c r="EH54" s="366"/>
      <c r="EI54" s="366"/>
      <c r="EJ54" s="366"/>
      <c r="EK54" s="366"/>
      <c r="EL54" s="366"/>
      <c r="EM54" s="366"/>
      <c r="EN54" s="366"/>
      <c r="EO54" s="366"/>
      <c r="EP54" s="366"/>
      <c r="EQ54" s="366"/>
      <c r="ER54" s="366"/>
      <c r="ES54" s="366"/>
      <c r="ET54" s="366"/>
      <c r="EU54" s="366"/>
      <c r="EV54" s="366"/>
      <c r="EW54" s="366"/>
      <c r="EX54" s="366"/>
      <c r="EY54" s="366"/>
      <c r="EZ54" s="366"/>
      <c r="FA54" s="366"/>
      <c r="FB54" s="366"/>
      <c r="FC54" s="366"/>
      <c r="FD54" s="366"/>
      <c r="FE54" s="366"/>
      <c r="FF54" s="366"/>
      <c r="FG54" s="366"/>
      <c r="FH54" s="366"/>
      <c r="FI54" s="366"/>
      <c r="FJ54" s="366"/>
      <c r="FK54" s="366"/>
      <c r="FL54" s="366"/>
      <c r="FM54" s="366"/>
      <c r="FN54" s="366"/>
      <c r="FO54" s="366"/>
      <c r="FP54" s="366"/>
      <c r="FQ54" s="366"/>
      <c r="FR54" s="366"/>
      <c r="FS54" s="366"/>
      <c r="FT54" s="366"/>
      <c r="FU54" s="366"/>
      <c r="FV54" s="366"/>
      <c r="FW54" s="366"/>
      <c r="FX54" s="366"/>
      <c r="FY54" s="366"/>
      <c r="FZ54" s="366"/>
      <c r="GA54" s="366"/>
      <c r="GB54" s="366"/>
      <c r="GC54" s="366"/>
      <c r="GD54" s="366"/>
      <c r="GE54" s="366"/>
      <c r="GF54" s="366"/>
      <c r="GG54" s="366"/>
      <c r="GH54" s="366"/>
      <c r="GI54" s="366"/>
      <c r="GJ54" s="366"/>
      <c r="GK54" s="366"/>
      <c r="GL54" s="366"/>
      <c r="GM54" s="366"/>
      <c r="GN54" s="366"/>
      <c r="GO54" s="366"/>
      <c r="GP54" s="366"/>
      <c r="GQ54" s="366"/>
      <c r="GR54" s="366"/>
      <c r="GS54" s="366"/>
      <c r="GT54" s="366"/>
      <c r="GU54" s="366"/>
      <c r="GV54" s="366"/>
      <c r="GW54" s="366"/>
      <c r="GX54" s="366"/>
      <c r="GY54" s="366"/>
      <c r="GZ54" s="366"/>
      <c r="HA54" s="366"/>
      <c r="HB54" s="366"/>
      <c r="HC54" s="366"/>
      <c r="HD54" s="366"/>
      <c r="HE54" s="366"/>
      <c r="HF54" s="366"/>
      <c r="HG54" s="366"/>
      <c r="HH54" s="366"/>
      <c r="HI54" s="366"/>
      <c r="HJ54" s="366"/>
      <c r="HK54" s="366"/>
      <c r="HL54" s="366"/>
      <c r="HM54" s="366"/>
      <c r="HN54" s="366"/>
      <c r="HO54" s="366"/>
      <c r="HP54" s="366"/>
      <c r="HQ54" s="366"/>
      <c r="HR54" s="366"/>
      <c r="HS54" s="366"/>
      <c r="HT54" s="366"/>
      <c r="HU54" s="366"/>
      <c r="HV54" s="366"/>
      <c r="HW54" s="366"/>
      <c r="HX54" s="366"/>
      <c r="HY54" s="366"/>
      <c r="HZ54" s="366"/>
      <c r="IA54" s="366"/>
      <c r="IB54" s="366"/>
      <c r="IC54" s="366"/>
      <c r="ID54" s="366"/>
      <c r="IE54" s="366"/>
      <c r="IF54" s="366"/>
      <c r="IG54" s="366"/>
      <c r="IH54" s="366"/>
      <c r="II54" s="366"/>
      <c r="IJ54" s="366"/>
      <c r="IK54" s="366"/>
      <c r="IL54" s="366"/>
      <c r="IM54" s="366"/>
      <c r="IN54" s="366"/>
      <c r="IO54" s="366"/>
      <c r="IP54" s="366"/>
      <c r="IQ54" s="366"/>
      <c r="IR54" s="366"/>
      <c r="IS54" s="366"/>
      <c r="IT54" s="366"/>
      <c r="IU54" s="366"/>
      <c r="IV54" s="366"/>
    </row>
    <row r="56" spans="1:256" ht="18.75">
      <c r="A56" s="493" t="s">
        <v>669</v>
      </c>
      <c r="B56" s="493"/>
      <c r="C56" s="493"/>
      <c r="D56" s="493"/>
      <c r="E56" s="493"/>
      <c r="F56" s="493"/>
      <c r="G56" s="493"/>
      <c r="H56" s="493"/>
      <c r="I56" s="493"/>
      <c r="J56" s="493"/>
      <c r="K56" s="493"/>
      <c r="L56" s="493"/>
      <c r="M56" s="493"/>
      <c r="N56" s="493"/>
      <c r="O56" s="493"/>
      <c r="P56" s="493"/>
      <c r="Q56" s="493"/>
      <c r="R56" s="493"/>
      <c r="S56" s="493"/>
      <c r="T56" s="493"/>
      <c r="U56" s="493"/>
      <c r="V56" s="493"/>
      <c r="W56" s="493"/>
      <c r="X56" s="493"/>
      <c r="Y56" s="493"/>
      <c r="Z56" s="493"/>
      <c r="AA56" s="493"/>
      <c r="AB56" s="493"/>
      <c r="AC56" s="493"/>
      <c r="AD56" s="493"/>
      <c r="AE56" s="493"/>
      <c r="AF56" s="493"/>
      <c r="AG56" s="493"/>
      <c r="AH56" s="493"/>
      <c r="AI56" s="493"/>
      <c r="AJ56" s="493"/>
      <c r="AK56" s="493"/>
      <c r="AL56" s="493"/>
      <c r="AM56" s="493"/>
      <c r="AN56" s="493"/>
      <c r="AO56" s="493"/>
      <c r="AP56" s="493"/>
      <c r="AQ56" s="493"/>
      <c r="AR56" s="493"/>
      <c r="AS56" s="281"/>
      <c r="AT56" s="281"/>
      <c r="AU56" s="281"/>
      <c r="AW56" s="309"/>
      <c r="AX56" s="309"/>
      <c r="AY56" s="309"/>
      <c r="AZ56" s="309"/>
      <c r="BA56" s="309"/>
      <c r="BB56" s="309"/>
      <c r="BC56" s="309"/>
      <c r="BD56" s="309"/>
      <c r="BK56" s="309"/>
      <c r="BL56" s="309"/>
      <c r="BM56" s="309"/>
      <c r="BN56" s="309"/>
      <c r="BO56" s="309"/>
      <c r="BP56" s="309"/>
      <c r="BQ56" s="309"/>
      <c r="BR56" s="309"/>
      <c r="BS56" s="309"/>
      <c r="BT56" s="309"/>
      <c r="BU56" s="309"/>
      <c r="BV56" s="309"/>
      <c r="BW56" s="309"/>
      <c r="BX56" s="309"/>
      <c r="BY56" s="309"/>
      <c r="BZ56" s="309"/>
      <c r="CA56" s="309"/>
      <c r="CB56" s="309"/>
      <c r="CC56" s="309"/>
      <c r="CD56" s="309"/>
      <c r="CE56" s="309"/>
      <c r="CF56" s="309"/>
      <c r="CG56" s="309"/>
      <c r="CH56" s="309"/>
      <c r="CI56" s="309"/>
      <c r="CJ56" s="309"/>
      <c r="CK56" s="309"/>
      <c r="CL56" s="309"/>
      <c r="CM56" s="309"/>
      <c r="CN56" s="309"/>
      <c r="CO56" s="309"/>
      <c r="CP56" s="309"/>
      <c r="CQ56" s="309"/>
      <c r="CR56" s="309"/>
      <c r="CS56" s="309"/>
      <c r="CT56" s="309"/>
      <c r="CU56" s="309"/>
      <c r="CV56" s="309"/>
      <c r="CW56" s="309"/>
      <c r="CX56" s="309"/>
      <c r="CY56" s="309"/>
      <c r="CZ56" s="309"/>
      <c r="DA56" s="309"/>
      <c r="DB56" s="309"/>
      <c r="DC56" s="309"/>
      <c r="DD56" s="309"/>
      <c r="DE56" s="309"/>
      <c r="DF56" s="309"/>
      <c r="DG56" s="309"/>
      <c r="DH56" s="309"/>
      <c r="DI56" s="309"/>
      <c r="DJ56" s="309"/>
      <c r="DK56" s="309"/>
      <c r="DL56" s="309"/>
      <c r="DM56" s="309"/>
      <c r="DN56" s="309"/>
      <c r="DO56" s="309"/>
      <c r="DP56" s="309"/>
      <c r="DQ56" s="309"/>
      <c r="DR56" s="309"/>
      <c r="DS56" s="309"/>
      <c r="DT56" s="309"/>
      <c r="DU56" s="309"/>
      <c r="DV56" s="309"/>
      <c r="DW56" s="309"/>
      <c r="DX56" s="309"/>
      <c r="DY56" s="309"/>
      <c r="DZ56" s="309"/>
      <c r="EA56" s="309"/>
      <c r="EB56" s="309"/>
      <c r="EC56" s="309"/>
      <c r="ED56" s="309"/>
      <c r="EE56" s="309"/>
      <c r="EF56" s="309"/>
      <c r="EG56" s="309"/>
      <c r="EH56" s="309"/>
      <c r="EI56" s="309"/>
      <c r="EJ56" s="309"/>
      <c r="EK56" s="309"/>
      <c r="EL56" s="309"/>
      <c r="EM56" s="309"/>
      <c r="EN56" s="309"/>
      <c r="EO56" s="309"/>
      <c r="EP56" s="309"/>
      <c r="EQ56" s="309"/>
      <c r="ER56" s="309"/>
      <c r="ES56" s="309"/>
      <c r="ET56" s="309"/>
      <c r="EU56" s="309"/>
      <c r="EV56" s="309"/>
      <c r="EW56" s="309"/>
      <c r="EX56" s="309"/>
      <c r="EY56" s="309"/>
      <c r="EZ56" s="309"/>
      <c r="FA56" s="309"/>
      <c r="FB56" s="309"/>
      <c r="FC56" s="309"/>
      <c r="FD56" s="309"/>
      <c r="FE56" s="309"/>
      <c r="FF56" s="309"/>
      <c r="FG56" s="309"/>
      <c r="FH56" s="309"/>
      <c r="FI56" s="309"/>
      <c r="FJ56" s="309"/>
      <c r="FK56" s="309"/>
      <c r="FL56" s="309"/>
      <c r="FM56" s="309"/>
      <c r="FN56" s="309"/>
      <c r="FO56" s="309"/>
      <c r="FP56" s="309"/>
      <c r="FQ56" s="309"/>
      <c r="FR56" s="309"/>
      <c r="FS56" s="309"/>
      <c r="FT56" s="309"/>
      <c r="FU56" s="309"/>
      <c r="FV56" s="309"/>
      <c r="FW56" s="309"/>
      <c r="FX56" s="309"/>
      <c r="FY56" s="309"/>
      <c r="FZ56" s="309"/>
      <c r="GA56" s="309"/>
      <c r="GB56" s="309"/>
      <c r="GC56" s="309"/>
      <c r="GD56" s="309"/>
      <c r="GE56" s="309"/>
      <c r="GF56" s="309"/>
      <c r="GG56" s="309"/>
      <c r="GH56" s="309"/>
      <c r="GI56" s="309"/>
      <c r="GJ56" s="309"/>
      <c r="GK56" s="309"/>
      <c r="GL56" s="309"/>
      <c r="GM56" s="309"/>
      <c r="GN56" s="309"/>
      <c r="GO56" s="309"/>
      <c r="GP56" s="309"/>
      <c r="GQ56" s="309"/>
      <c r="GR56" s="309"/>
      <c r="GS56" s="309"/>
      <c r="GT56" s="309"/>
      <c r="GU56" s="309"/>
      <c r="GV56" s="309"/>
      <c r="GW56" s="309"/>
      <c r="GX56" s="309"/>
      <c r="GY56" s="309"/>
      <c r="GZ56" s="309"/>
      <c r="HA56" s="309"/>
      <c r="HB56" s="309"/>
      <c r="HC56" s="309"/>
      <c r="HD56" s="309"/>
      <c r="HE56" s="309"/>
      <c r="HF56" s="309"/>
      <c r="HG56" s="309"/>
      <c r="HH56" s="309"/>
      <c r="HI56" s="309"/>
      <c r="HJ56" s="309"/>
      <c r="HK56" s="309"/>
      <c r="HL56" s="309"/>
      <c r="HM56" s="309"/>
      <c r="HN56" s="309"/>
      <c r="HO56" s="309"/>
      <c r="HP56" s="309"/>
      <c r="HQ56" s="309"/>
      <c r="HR56" s="309"/>
      <c r="HS56" s="309"/>
      <c r="HT56" s="309"/>
      <c r="HU56" s="309"/>
      <c r="HV56" s="309"/>
      <c r="HW56" s="309"/>
      <c r="HX56" s="309"/>
      <c r="HY56" s="309"/>
      <c r="HZ56" s="309"/>
      <c r="IA56" s="309"/>
      <c r="IB56" s="309"/>
      <c r="IC56" s="309"/>
      <c r="ID56" s="309"/>
      <c r="IE56" s="309"/>
      <c r="IF56" s="309"/>
      <c r="IG56" s="309"/>
      <c r="IH56" s="309"/>
      <c r="II56" s="309"/>
      <c r="IJ56" s="309"/>
      <c r="IK56" s="309"/>
      <c r="IL56" s="309"/>
      <c r="IM56" s="309"/>
      <c r="IN56" s="309"/>
      <c r="IO56" s="309"/>
      <c r="IP56" s="309"/>
      <c r="IQ56" s="309"/>
      <c r="IR56" s="309"/>
      <c r="IS56" s="309"/>
      <c r="IT56" s="309"/>
      <c r="IU56" s="309"/>
      <c r="IV56" s="309"/>
    </row>
    <row r="57" spans="1:256">
      <c r="A57" s="309"/>
      <c r="B57" s="309"/>
      <c r="AW57" s="309"/>
      <c r="AX57" s="309"/>
      <c r="AY57" s="309"/>
      <c r="AZ57" s="309"/>
      <c r="BA57" s="309"/>
      <c r="BD57" s="309"/>
      <c r="BE57" s="415"/>
      <c r="BF57" s="415"/>
      <c r="BG57" s="416"/>
      <c r="BH57" s="416"/>
      <c r="BI57" s="416"/>
      <c r="BJ57" s="416"/>
      <c r="BK57" s="309"/>
      <c r="BL57" s="309"/>
      <c r="BM57" s="309"/>
      <c r="BN57" s="309"/>
      <c r="BO57" s="309"/>
      <c r="BP57" s="309"/>
      <c r="BQ57" s="309"/>
      <c r="BR57" s="309"/>
      <c r="BS57" s="309"/>
      <c r="BT57" s="309"/>
      <c r="BU57" s="309"/>
      <c r="BV57" s="309"/>
      <c r="BW57" s="309"/>
      <c r="BX57" s="309"/>
      <c r="BY57" s="309"/>
      <c r="BZ57" s="309"/>
      <c r="CA57" s="309"/>
      <c r="CB57" s="309"/>
      <c r="CC57" s="309"/>
      <c r="CD57" s="309"/>
      <c r="CE57" s="309"/>
      <c r="CF57" s="309"/>
      <c r="CG57" s="309"/>
      <c r="CH57" s="309"/>
      <c r="CI57" s="309"/>
      <c r="CJ57" s="309"/>
      <c r="CK57" s="309"/>
      <c r="CL57" s="309"/>
      <c r="CM57" s="309"/>
      <c r="CN57" s="309"/>
      <c r="CO57" s="309"/>
      <c r="CP57" s="309"/>
      <c r="CQ57" s="309"/>
      <c r="CR57" s="309"/>
      <c r="CS57" s="309"/>
      <c r="CT57" s="309"/>
      <c r="CU57" s="309"/>
      <c r="CV57" s="309"/>
      <c r="CW57" s="309"/>
      <c r="CX57" s="309"/>
      <c r="CY57" s="309"/>
      <c r="CZ57" s="309"/>
      <c r="DA57" s="309"/>
      <c r="DB57" s="309"/>
      <c r="DC57" s="309"/>
      <c r="DD57" s="309"/>
      <c r="DE57" s="309"/>
      <c r="DF57" s="309"/>
      <c r="DG57" s="309"/>
      <c r="DH57" s="309"/>
      <c r="DI57" s="309"/>
      <c r="DJ57" s="309"/>
      <c r="DK57" s="309"/>
      <c r="DL57" s="309"/>
      <c r="DM57" s="309"/>
      <c r="DN57" s="309"/>
      <c r="DO57" s="309"/>
      <c r="DP57" s="309"/>
      <c r="DQ57" s="309"/>
      <c r="DR57" s="309"/>
      <c r="DS57" s="309"/>
      <c r="DT57" s="309"/>
      <c r="DU57" s="309"/>
      <c r="DV57" s="309"/>
      <c r="DW57" s="309"/>
      <c r="DX57" s="309"/>
      <c r="DY57" s="309"/>
      <c r="DZ57" s="309"/>
      <c r="EA57" s="309"/>
      <c r="EB57" s="309"/>
      <c r="EC57" s="309"/>
      <c r="ED57" s="309"/>
      <c r="EE57" s="309"/>
      <c r="EF57" s="309"/>
      <c r="EG57" s="309"/>
      <c r="EH57" s="309"/>
      <c r="EI57" s="309"/>
      <c r="EJ57" s="309"/>
      <c r="EK57" s="309"/>
      <c r="EL57" s="309"/>
      <c r="EM57" s="309"/>
      <c r="EN57" s="309"/>
      <c r="EO57" s="309"/>
      <c r="EP57" s="309"/>
      <c r="EQ57" s="309"/>
      <c r="ER57" s="309"/>
      <c r="ES57" s="309"/>
      <c r="ET57" s="309"/>
      <c r="EU57" s="309"/>
      <c r="EV57" s="309"/>
      <c r="EW57" s="309"/>
      <c r="EX57" s="309"/>
      <c r="EY57" s="309"/>
      <c r="EZ57" s="309"/>
      <c r="FA57" s="309"/>
      <c r="FB57" s="309"/>
      <c r="FC57" s="309"/>
      <c r="FD57" s="309"/>
      <c r="FE57" s="309"/>
      <c r="FF57" s="309"/>
      <c r="FG57" s="309"/>
      <c r="FH57" s="309"/>
      <c r="FI57" s="309"/>
      <c r="FJ57" s="309"/>
      <c r="FK57" s="309"/>
      <c r="FL57" s="309"/>
      <c r="FM57" s="309"/>
      <c r="FN57" s="309"/>
      <c r="FO57" s="309"/>
      <c r="FP57" s="309"/>
      <c r="FQ57" s="309"/>
      <c r="FR57" s="309"/>
      <c r="FS57" s="309"/>
      <c r="FT57" s="309"/>
      <c r="FU57" s="309"/>
      <c r="FV57" s="309"/>
      <c r="FW57" s="309"/>
      <c r="FX57" s="309"/>
      <c r="FY57" s="309"/>
      <c r="FZ57" s="309"/>
      <c r="GA57" s="309"/>
      <c r="GB57" s="309"/>
      <c r="GC57" s="309"/>
      <c r="GD57" s="309"/>
      <c r="GE57" s="309"/>
      <c r="GF57" s="309"/>
      <c r="GG57" s="309"/>
      <c r="GH57" s="309"/>
      <c r="GI57" s="309"/>
      <c r="GJ57" s="309"/>
      <c r="GK57" s="309"/>
      <c r="GL57" s="309"/>
      <c r="GM57" s="309"/>
      <c r="GN57" s="309"/>
      <c r="GO57" s="309"/>
      <c r="GP57" s="309"/>
      <c r="GQ57" s="309"/>
      <c r="GR57" s="309"/>
      <c r="GS57" s="309"/>
      <c r="GT57" s="309"/>
      <c r="GU57" s="309"/>
      <c r="GV57" s="309"/>
      <c r="GW57" s="309"/>
      <c r="GX57" s="309"/>
      <c r="GY57" s="309"/>
      <c r="GZ57" s="309"/>
      <c r="HA57" s="309"/>
      <c r="HB57" s="309"/>
      <c r="HC57" s="309"/>
      <c r="HD57" s="309"/>
      <c r="HE57" s="309"/>
      <c r="HF57" s="309"/>
      <c r="HG57" s="309"/>
      <c r="HH57" s="309"/>
      <c r="HI57" s="309"/>
      <c r="HJ57" s="309"/>
      <c r="HK57" s="309"/>
      <c r="HL57" s="309"/>
      <c r="HM57" s="309"/>
      <c r="HN57" s="309"/>
      <c r="HO57" s="309"/>
      <c r="HP57" s="309"/>
      <c r="HQ57" s="309"/>
      <c r="HR57" s="309"/>
      <c r="HS57" s="309"/>
      <c r="HT57" s="309"/>
      <c r="HU57" s="309"/>
      <c r="HV57" s="309"/>
      <c r="HW57" s="309"/>
      <c r="HX57" s="309"/>
      <c r="HY57" s="309"/>
      <c r="HZ57" s="309"/>
      <c r="IA57" s="309"/>
      <c r="IB57" s="309"/>
      <c r="IC57" s="309"/>
      <c r="ID57" s="309"/>
      <c r="IE57" s="309"/>
      <c r="IF57" s="309"/>
      <c r="IG57" s="309"/>
      <c r="IH57" s="309"/>
      <c r="II57" s="309"/>
      <c r="IJ57" s="309"/>
      <c r="IK57" s="309"/>
      <c r="IL57" s="309"/>
      <c r="IM57" s="309"/>
      <c r="IN57" s="309"/>
      <c r="IO57" s="309"/>
      <c r="IP57" s="309"/>
      <c r="IQ57" s="309"/>
      <c r="IR57" s="309"/>
      <c r="IS57" s="309"/>
      <c r="IT57" s="309"/>
      <c r="IU57" s="309"/>
      <c r="IV57" s="309"/>
    </row>
    <row r="58" spans="1:256" s="309" customFormat="1" ht="15" customHeight="1">
      <c r="A58" s="748" t="s">
        <v>670</v>
      </c>
      <c r="B58" s="751" t="s">
        <v>662</v>
      </c>
      <c r="C58" s="751"/>
      <c r="D58" s="751"/>
      <c r="E58" s="744" t="str">
        <f>B62</f>
        <v xml:space="preserve"> ＢＬＡＣＫ ＣＡＴＳ</v>
      </c>
      <c r="F58" s="744"/>
      <c r="G58" s="744"/>
      <c r="H58" s="744"/>
      <c r="I58" s="744"/>
      <c r="J58" s="744" t="str">
        <f>B68</f>
        <v xml:space="preserve"> ＳＯＲＡ－ Ｂ</v>
      </c>
      <c r="K58" s="744"/>
      <c r="L58" s="744"/>
      <c r="M58" s="744"/>
      <c r="N58" s="744"/>
      <c r="O58" s="744" t="str">
        <f>B74</f>
        <v xml:space="preserve"> ましみず</v>
      </c>
      <c r="P58" s="744"/>
      <c r="Q58" s="744"/>
      <c r="R58" s="744"/>
      <c r="S58" s="744"/>
      <c r="T58" s="744" t="str">
        <f>B80</f>
        <v xml:space="preserve"> ＢＯＡ  ＳＯＲＴＥ</v>
      </c>
      <c r="U58" s="744"/>
      <c r="V58" s="744"/>
      <c r="W58" s="744"/>
      <c r="X58" s="744"/>
      <c r="Y58" s="744" t="str">
        <f>B86</f>
        <v xml:space="preserve"> 轟  桜  Ａ</v>
      </c>
      <c r="Z58" s="744"/>
      <c r="AA58" s="744"/>
      <c r="AB58" s="744"/>
      <c r="AC58" s="744"/>
      <c r="AD58" s="744" t="str">
        <f>B92</f>
        <v xml:space="preserve"> ビックコーナー  Ａ</v>
      </c>
      <c r="AE58" s="744"/>
      <c r="AF58" s="744"/>
      <c r="AG58" s="744"/>
      <c r="AH58" s="744"/>
      <c r="AI58" s="744" t="str">
        <f>B98</f>
        <v xml:space="preserve"> ユナイト  Ｂ</v>
      </c>
      <c r="AJ58" s="744"/>
      <c r="AK58" s="744"/>
      <c r="AL58" s="744"/>
      <c r="AM58" s="752"/>
      <c r="AN58" s="751" t="s">
        <v>342</v>
      </c>
      <c r="AO58" s="751"/>
      <c r="AP58" s="751"/>
      <c r="AQ58" s="751" t="s">
        <v>249</v>
      </c>
      <c r="AR58" s="751"/>
      <c r="AS58" s="751"/>
      <c r="AT58" s="754" t="s">
        <v>250</v>
      </c>
      <c r="AU58" s="751" t="s">
        <v>343</v>
      </c>
      <c r="AV58" s="417"/>
    </row>
    <row r="59" spans="1:256" s="309" customFormat="1" ht="15" customHeight="1">
      <c r="A59" s="749"/>
      <c r="B59" s="751"/>
      <c r="C59" s="751"/>
      <c r="D59" s="751"/>
      <c r="E59" s="744"/>
      <c r="F59" s="744"/>
      <c r="G59" s="744"/>
      <c r="H59" s="744"/>
      <c r="I59" s="744"/>
      <c r="J59" s="744"/>
      <c r="K59" s="744"/>
      <c r="L59" s="744"/>
      <c r="M59" s="744"/>
      <c r="N59" s="744"/>
      <c r="O59" s="744"/>
      <c r="P59" s="744"/>
      <c r="Q59" s="744"/>
      <c r="R59" s="744"/>
      <c r="S59" s="744"/>
      <c r="T59" s="744"/>
      <c r="U59" s="744"/>
      <c r="V59" s="744"/>
      <c r="W59" s="744"/>
      <c r="X59" s="744"/>
      <c r="Y59" s="744"/>
      <c r="Z59" s="744"/>
      <c r="AA59" s="744"/>
      <c r="AB59" s="744"/>
      <c r="AC59" s="744"/>
      <c r="AD59" s="744"/>
      <c r="AE59" s="744"/>
      <c r="AF59" s="744"/>
      <c r="AG59" s="744"/>
      <c r="AH59" s="744"/>
      <c r="AI59" s="744"/>
      <c r="AJ59" s="744"/>
      <c r="AK59" s="744"/>
      <c r="AL59" s="744"/>
      <c r="AM59" s="752"/>
      <c r="AN59" s="751"/>
      <c r="AO59" s="751"/>
      <c r="AP59" s="751"/>
      <c r="AQ59" s="751"/>
      <c r="AR59" s="751"/>
      <c r="AS59" s="751"/>
      <c r="AT59" s="754"/>
      <c r="AU59" s="751"/>
      <c r="AV59" s="417"/>
    </row>
    <row r="60" spans="1:256" s="309" customFormat="1" ht="15" customHeight="1">
      <c r="A60" s="749"/>
      <c r="B60" s="751"/>
      <c r="C60" s="751"/>
      <c r="D60" s="751"/>
      <c r="E60" s="744"/>
      <c r="F60" s="744"/>
      <c r="G60" s="744"/>
      <c r="H60" s="744"/>
      <c r="I60" s="744"/>
      <c r="J60" s="744"/>
      <c r="K60" s="744"/>
      <c r="L60" s="744"/>
      <c r="M60" s="744"/>
      <c r="N60" s="744"/>
      <c r="O60" s="744"/>
      <c r="P60" s="744"/>
      <c r="Q60" s="744"/>
      <c r="R60" s="744"/>
      <c r="S60" s="744"/>
      <c r="T60" s="744"/>
      <c r="U60" s="744"/>
      <c r="V60" s="744"/>
      <c r="W60" s="744"/>
      <c r="X60" s="744"/>
      <c r="Y60" s="744"/>
      <c r="Z60" s="744"/>
      <c r="AA60" s="744"/>
      <c r="AB60" s="744"/>
      <c r="AC60" s="744"/>
      <c r="AD60" s="744"/>
      <c r="AE60" s="744"/>
      <c r="AF60" s="744"/>
      <c r="AG60" s="744"/>
      <c r="AH60" s="744"/>
      <c r="AI60" s="744"/>
      <c r="AJ60" s="744"/>
      <c r="AK60" s="744"/>
      <c r="AL60" s="744"/>
      <c r="AM60" s="752"/>
      <c r="AN60" s="751"/>
      <c r="AO60" s="751"/>
      <c r="AP60" s="751"/>
      <c r="AQ60" s="751"/>
      <c r="AR60" s="751"/>
      <c r="AS60" s="751"/>
      <c r="AT60" s="754"/>
      <c r="AU60" s="751"/>
      <c r="AV60" s="417"/>
    </row>
    <row r="61" spans="1:256" s="309" customFormat="1" ht="15" customHeight="1">
      <c r="A61" s="750"/>
      <c r="B61" s="751"/>
      <c r="C61" s="751"/>
      <c r="D61" s="751"/>
      <c r="E61" s="744"/>
      <c r="F61" s="744"/>
      <c r="G61" s="744"/>
      <c r="H61" s="744"/>
      <c r="I61" s="744"/>
      <c r="J61" s="744"/>
      <c r="K61" s="744"/>
      <c r="L61" s="744"/>
      <c r="M61" s="744"/>
      <c r="N61" s="744"/>
      <c r="O61" s="744"/>
      <c r="P61" s="744"/>
      <c r="Q61" s="744"/>
      <c r="R61" s="744"/>
      <c r="S61" s="744"/>
      <c r="T61" s="744"/>
      <c r="U61" s="744"/>
      <c r="V61" s="744"/>
      <c r="W61" s="744"/>
      <c r="X61" s="744"/>
      <c r="Y61" s="744"/>
      <c r="Z61" s="744"/>
      <c r="AA61" s="744"/>
      <c r="AB61" s="744"/>
      <c r="AC61" s="744"/>
      <c r="AD61" s="744"/>
      <c r="AE61" s="744"/>
      <c r="AF61" s="744"/>
      <c r="AG61" s="744"/>
      <c r="AH61" s="744"/>
      <c r="AI61" s="744"/>
      <c r="AJ61" s="744"/>
      <c r="AK61" s="744"/>
      <c r="AL61" s="744"/>
      <c r="AM61" s="752"/>
      <c r="AN61" s="751"/>
      <c r="AO61" s="751"/>
      <c r="AP61" s="751"/>
      <c r="AQ61" s="751"/>
      <c r="AR61" s="751"/>
      <c r="AS61" s="751"/>
      <c r="AT61" s="754"/>
      <c r="AU61" s="751"/>
      <c r="AV61" s="417"/>
    </row>
    <row r="62" spans="1:256" ht="14.25" customHeight="1">
      <c r="A62" s="755" t="str">
        <f>C3</f>
        <v>Ａグループ</v>
      </c>
      <c r="B62" s="744" t="str">
        <f>C5</f>
        <v xml:space="preserve"> ＢＬＡＣＫ ＣＡＴＳ</v>
      </c>
      <c r="C62" s="744"/>
      <c r="D62" s="744"/>
      <c r="E62" s="277"/>
      <c r="F62" s="278"/>
      <c r="G62" s="278"/>
      <c r="H62" s="278"/>
      <c r="I62" s="279"/>
      <c r="J62" s="276">
        <f>COUNTIF(K65:K67,"○")</f>
        <v>2</v>
      </c>
      <c r="K62" s="276"/>
      <c r="L62" s="276" t="s">
        <v>671</v>
      </c>
      <c r="M62" s="276"/>
      <c r="N62" s="293">
        <f>COUNTIF(M65:M67,"○")</f>
        <v>0</v>
      </c>
      <c r="O62" s="278"/>
      <c r="P62" s="278"/>
      <c r="Q62" s="278"/>
      <c r="R62" s="278"/>
      <c r="S62" s="279"/>
      <c r="T62" s="276">
        <f>COUNTIF(U65:U67,"○")</f>
        <v>0</v>
      </c>
      <c r="U62" s="276"/>
      <c r="V62" s="276" t="s">
        <v>672</v>
      </c>
      <c r="W62" s="276"/>
      <c r="X62" s="293">
        <f>COUNTIF(W65:W67,"○")</f>
        <v>2</v>
      </c>
      <c r="Y62" s="276">
        <f>COUNTIF(Z65:Z67,"○")</f>
        <v>2</v>
      </c>
      <c r="Z62" s="276"/>
      <c r="AA62" s="276" t="s">
        <v>673</v>
      </c>
      <c r="AB62" s="276"/>
      <c r="AC62" s="293">
        <f>COUNTIF(AB65:AB67,"○")</f>
        <v>1</v>
      </c>
      <c r="AD62" s="278"/>
      <c r="AE62" s="278"/>
      <c r="AF62" s="278"/>
      <c r="AG62" s="278"/>
      <c r="AH62" s="279"/>
      <c r="AI62" s="276">
        <f>COUNTIF(AJ65:AJ67,"○")</f>
        <v>2</v>
      </c>
      <c r="AJ62" s="276"/>
      <c r="AK62" s="276" t="s">
        <v>674</v>
      </c>
      <c r="AL62" s="276"/>
      <c r="AM62" s="293">
        <f>COUNTIF(AL65:AL67,"○")</f>
        <v>0</v>
      </c>
      <c r="AN62" s="746">
        <f>COUNTIF(E63:AM63,"○")</f>
        <v>3</v>
      </c>
      <c r="AO62" s="736" t="s">
        <v>675</v>
      </c>
      <c r="AP62" s="738">
        <f>COUNTIF(E64:AM64,"○")</f>
        <v>1</v>
      </c>
      <c r="AQ62" s="746">
        <f>IF(AS66=0,10,AQ66/AS66)</f>
        <v>2</v>
      </c>
      <c r="AR62" s="736"/>
      <c r="AS62" s="738"/>
      <c r="AT62" s="740">
        <f>SUM(E65:E67,J65:J67,O65:O67,T65:T67,Y65:Y67,AD65:AD67,AI65:AI67)/SUM(I65:I67,N65:N67,S65:S67,X65:X67,AC65:AC67,AH65:AH67,AM65:AM67)</f>
        <v>1.0521739130434782</v>
      </c>
      <c r="AU62" s="742">
        <f>IF(AND($AV$105=28,AV62=4),RANK(BE62,BE$62:BE$98,0),"")</f>
        <v>3</v>
      </c>
      <c r="AV62" s="417">
        <f>AN62+AP62</f>
        <v>4</v>
      </c>
      <c r="AW62" s="405">
        <f>SUM(E62:AM62)</f>
        <v>9</v>
      </c>
      <c r="AX62" s="405">
        <f>SUM(AQ66:AS67)</f>
        <v>9</v>
      </c>
      <c r="AZ62" s="670">
        <f>RANK(AN62,AN62:AN103,1)</f>
        <v>5</v>
      </c>
      <c r="BA62" s="670">
        <f>RANK(BF62,BF62:BF103,1)</f>
        <v>5</v>
      </c>
      <c r="BB62" s="670">
        <f>RANK(AT62,AT62:AT103,1)</f>
        <v>4</v>
      </c>
      <c r="BC62" s="670">
        <f>AZ62*100</f>
        <v>500</v>
      </c>
      <c r="BD62" s="670">
        <f>BA62*10</f>
        <v>50</v>
      </c>
      <c r="BE62" s="671">
        <f>SUM(BB62:BD67)</f>
        <v>554</v>
      </c>
      <c r="BF62" s="670">
        <f>AQ62-AS62</f>
        <v>2</v>
      </c>
      <c r="BG62" s="405"/>
      <c r="BH62" s="405"/>
      <c r="BI62" s="405"/>
      <c r="BJ62" s="405"/>
      <c r="BK62" s="405"/>
      <c r="BL62" s="405"/>
      <c r="BM62" s="405"/>
      <c r="BN62" s="405"/>
      <c r="BO62" s="405"/>
      <c r="BP62" s="405"/>
      <c r="BQ62" s="405"/>
      <c r="BR62" s="405"/>
      <c r="BS62" s="405"/>
      <c r="BT62" s="405"/>
      <c r="BU62" s="405"/>
      <c r="BV62" s="405"/>
      <c r="BW62" s="405"/>
      <c r="BX62" s="405"/>
      <c r="BY62" s="405"/>
      <c r="BZ62" s="405"/>
      <c r="CA62" s="405"/>
      <c r="CB62" s="405"/>
      <c r="CC62" s="405"/>
      <c r="CD62" s="405"/>
      <c r="CE62" s="405"/>
      <c r="CF62" s="405"/>
      <c r="CG62" s="405"/>
      <c r="CH62" s="405"/>
      <c r="CI62" s="405"/>
      <c r="CJ62" s="405"/>
      <c r="CK62" s="405"/>
      <c r="CL62" s="405"/>
      <c r="CM62" s="405"/>
      <c r="CN62" s="405"/>
      <c r="CO62" s="405"/>
      <c r="CP62" s="405"/>
      <c r="CQ62" s="405"/>
      <c r="CR62" s="405"/>
      <c r="CS62" s="405"/>
      <c r="CT62" s="405"/>
      <c r="CU62" s="405"/>
      <c r="CV62" s="405"/>
      <c r="CW62" s="405"/>
      <c r="CX62" s="405"/>
      <c r="CY62" s="405"/>
      <c r="CZ62" s="405"/>
      <c r="DA62" s="405"/>
      <c r="DB62" s="405"/>
      <c r="DC62" s="405"/>
    </row>
    <row r="63" spans="1:256" ht="15" hidden="1" customHeight="1">
      <c r="A63" s="756"/>
      <c r="B63" s="744"/>
      <c r="C63" s="744"/>
      <c r="D63" s="744"/>
      <c r="E63" s="282"/>
      <c r="F63" s="283"/>
      <c r="G63" s="283"/>
      <c r="H63" s="283"/>
      <c r="I63" s="284"/>
      <c r="J63" s="281" t="str">
        <f>IF(J62&gt;N62,"○","　")</f>
        <v>○</v>
      </c>
      <c r="K63" s="281"/>
      <c r="L63" s="281"/>
      <c r="M63" s="281"/>
      <c r="N63" s="348"/>
      <c r="O63" s="283"/>
      <c r="P63" s="283"/>
      <c r="Q63" s="283"/>
      <c r="R63" s="283"/>
      <c r="S63" s="284"/>
      <c r="T63" s="281" t="str">
        <f>IF(T62&gt;X62,"○","　")</f>
        <v>　</v>
      </c>
      <c r="U63" s="281"/>
      <c r="V63" s="281"/>
      <c r="W63" s="281"/>
      <c r="X63" s="348"/>
      <c r="Y63" s="281" t="str">
        <f>IF(Y62&gt;AC62,"○","　")</f>
        <v>○</v>
      </c>
      <c r="Z63" s="281"/>
      <c r="AA63" s="281"/>
      <c r="AB63" s="281"/>
      <c r="AC63" s="348"/>
      <c r="AD63" s="283"/>
      <c r="AE63" s="283"/>
      <c r="AF63" s="283"/>
      <c r="AG63" s="283"/>
      <c r="AH63" s="284"/>
      <c r="AI63" s="281" t="str">
        <f>IF(AI62&gt;AM62,"○","　")</f>
        <v>○</v>
      </c>
      <c r="AJ63" s="281"/>
      <c r="AK63" s="281"/>
      <c r="AL63" s="281"/>
      <c r="AM63" s="348"/>
      <c r="AN63" s="746"/>
      <c r="AO63" s="736"/>
      <c r="AP63" s="738"/>
      <c r="AQ63" s="746"/>
      <c r="AR63" s="736"/>
      <c r="AS63" s="738"/>
      <c r="AT63" s="740"/>
      <c r="AU63" s="743"/>
      <c r="AV63" s="417"/>
      <c r="AZ63" s="670"/>
      <c r="BA63" s="670"/>
      <c r="BB63" s="670"/>
      <c r="BC63" s="670"/>
      <c r="BD63" s="670"/>
      <c r="BE63" s="671"/>
      <c r="BF63" s="670"/>
      <c r="BG63" s="405"/>
      <c r="BH63" s="405"/>
      <c r="BI63" s="405"/>
      <c r="BJ63" s="405"/>
      <c r="BK63" s="405"/>
      <c r="BL63" s="405"/>
      <c r="BM63" s="405"/>
      <c r="BN63" s="405"/>
      <c r="BO63" s="405"/>
      <c r="BP63" s="405"/>
      <c r="BQ63" s="405"/>
      <c r="BR63" s="405"/>
      <c r="BS63" s="405"/>
      <c r="BT63" s="405"/>
      <c r="BU63" s="405"/>
      <c r="BV63" s="405"/>
      <c r="BW63" s="405"/>
      <c r="BX63" s="405"/>
      <c r="BY63" s="405"/>
      <c r="BZ63" s="405"/>
      <c r="CA63" s="405"/>
      <c r="CB63" s="405"/>
      <c r="CC63" s="405"/>
      <c r="CD63" s="405"/>
      <c r="CE63" s="405"/>
      <c r="CF63" s="405"/>
      <c r="CG63" s="405"/>
      <c r="CH63" s="405"/>
      <c r="CI63" s="405"/>
      <c r="CJ63" s="405"/>
      <c r="CK63" s="405"/>
      <c r="CL63" s="405"/>
      <c r="CM63" s="405"/>
      <c r="CN63" s="405"/>
      <c r="CO63" s="405"/>
      <c r="CP63" s="405"/>
      <c r="CQ63" s="405"/>
      <c r="CR63" s="405"/>
      <c r="CS63" s="405"/>
      <c r="CT63" s="405"/>
      <c r="CU63" s="405"/>
      <c r="CV63" s="405"/>
      <c r="CW63" s="405"/>
      <c r="CX63" s="405"/>
      <c r="CY63" s="405"/>
      <c r="CZ63" s="405"/>
      <c r="DA63" s="405"/>
      <c r="DB63" s="405"/>
      <c r="DC63" s="405"/>
    </row>
    <row r="64" spans="1:256" ht="15" hidden="1" customHeight="1">
      <c r="A64" s="756"/>
      <c r="B64" s="744"/>
      <c r="C64" s="744"/>
      <c r="D64" s="744"/>
      <c r="E64" s="282"/>
      <c r="F64" s="283"/>
      <c r="G64" s="283"/>
      <c r="H64" s="283"/>
      <c r="I64" s="284"/>
      <c r="J64" s="281"/>
      <c r="K64" s="281"/>
      <c r="L64" s="281"/>
      <c r="M64" s="281"/>
      <c r="N64" s="348" t="str">
        <f>IF(N62&gt;J62,"○","　")</f>
        <v>　</v>
      </c>
      <c r="O64" s="283"/>
      <c r="P64" s="283"/>
      <c r="Q64" s="283"/>
      <c r="R64" s="283"/>
      <c r="S64" s="284"/>
      <c r="T64" s="281"/>
      <c r="U64" s="281"/>
      <c r="V64" s="281"/>
      <c r="W64" s="281"/>
      <c r="X64" s="348" t="str">
        <f>IF(X62&gt;T62,"○","　")</f>
        <v>○</v>
      </c>
      <c r="Y64" s="281"/>
      <c r="Z64" s="281"/>
      <c r="AA64" s="281"/>
      <c r="AB64" s="281"/>
      <c r="AC64" s="348" t="str">
        <f>IF(AC62&gt;Y62,"○","　")</f>
        <v>　</v>
      </c>
      <c r="AD64" s="283"/>
      <c r="AE64" s="283"/>
      <c r="AF64" s="283"/>
      <c r="AG64" s="283"/>
      <c r="AH64" s="284"/>
      <c r="AI64" s="281"/>
      <c r="AJ64" s="281"/>
      <c r="AK64" s="281"/>
      <c r="AL64" s="281"/>
      <c r="AM64" s="348" t="str">
        <f>IF(AM62&gt;AI62,"○","　")</f>
        <v>　</v>
      </c>
      <c r="AN64" s="746"/>
      <c r="AO64" s="736"/>
      <c r="AP64" s="738"/>
      <c r="AQ64" s="746"/>
      <c r="AR64" s="736"/>
      <c r="AS64" s="738"/>
      <c r="AT64" s="740"/>
      <c r="AU64" s="743"/>
      <c r="AV64" s="417"/>
      <c r="AZ64" s="670"/>
      <c r="BA64" s="670"/>
      <c r="BB64" s="670"/>
      <c r="BC64" s="670"/>
      <c r="BD64" s="670"/>
      <c r="BE64" s="671"/>
      <c r="BF64" s="670"/>
      <c r="BG64" s="405"/>
      <c r="BH64" s="405"/>
      <c r="BI64" s="405"/>
      <c r="BJ64" s="405"/>
      <c r="BK64" s="405"/>
      <c r="BL64" s="405"/>
      <c r="BM64" s="405"/>
      <c r="BN64" s="405"/>
      <c r="BO64" s="405"/>
      <c r="BP64" s="405"/>
      <c r="BQ64" s="405"/>
      <c r="BR64" s="405"/>
      <c r="BS64" s="405"/>
      <c r="BT64" s="405"/>
      <c r="BU64" s="405"/>
      <c r="BV64" s="405"/>
      <c r="BW64" s="405"/>
      <c r="BX64" s="405"/>
      <c r="BY64" s="405"/>
      <c r="BZ64" s="405"/>
      <c r="CA64" s="405"/>
      <c r="CB64" s="405"/>
      <c r="CC64" s="405"/>
      <c r="CD64" s="405"/>
      <c r="CE64" s="405"/>
      <c r="CF64" s="405"/>
      <c r="CG64" s="405"/>
      <c r="CH64" s="405"/>
      <c r="CI64" s="405"/>
      <c r="CJ64" s="405"/>
      <c r="CK64" s="405"/>
      <c r="CL64" s="405"/>
      <c r="CM64" s="405"/>
      <c r="CN64" s="405"/>
      <c r="CO64" s="405"/>
      <c r="CP64" s="405"/>
      <c r="CQ64" s="405"/>
      <c r="CR64" s="405"/>
      <c r="CS64" s="405"/>
      <c r="CT64" s="405"/>
      <c r="CU64" s="405"/>
      <c r="CV64" s="405"/>
      <c r="CW64" s="405"/>
      <c r="CX64" s="405"/>
      <c r="CY64" s="405"/>
      <c r="CZ64" s="405"/>
      <c r="DA64" s="405"/>
      <c r="DB64" s="405"/>
      <c r="DC64" s="405"/>
    </row>
    <row r="65" spans="1:107" ht="14.25" customHeight="1">
      <c r="A65" s="756"/>
      <c r="B65" s="744"/>
      <c r="C65" s="744"/>
      <c r="D65" s="744"/>
      <c r="E65" s="282"/>
      <c r="F65" s="283"/>
      <c r="G65" s="283"/>
      <c r="H65" s="283"/>
      <c r="I65" s="284"/>
      <c r="J65" s="418">
        <f>O13</f>
        <v>15</v>
      </c>
      <c r="K65" s="281" t="str">
        <f>IF(J65&gt;N65,"○","　")</f>
        <v>○</v>
      </c>
      <c r="L65" s="281" t="s">
        <v>675</v>
      </c>
      <c r="M65" s="281" t="str">
        <f>IF(N65&gt;J65,"○","　")</f>
        <v>　</v>
      </c>
      <c r="N65" s="419">
        <f>V13</f>
        <v>8</v>
      </c>
      <c r="O65" s="283"/>
      <c r="P65" s="283"/>
      <c r="Q65" s="283"/>
      <c r="R65" s="283"/>
      <c r="S65" s="284"/>
      <c r="T65" s="418">
        <f>O34</f>
        <v>8</v>
      </c>
      <c r="U65" s="281" t="str">
        <f>IF(T65&gt;X65,"○","　")</f>
        <v>　</v>
      </c>
      <c r="V65" s="281" t="s">
        <v>675</v>
      </c>
      <c r="W65" s="281" t="str">
        <f>IF(X65&gt;T65,"○","　")</f>
        <v>○</v>
      </c>
      <c r="X65" s="419">
        <f>V34</f>
        <v>15</v>
      </c>
      <c r="Y65" s="418">
        <f>O46</f>
        <v>15</v>
      </c>
      <c r="Z65" s="281" t="str">
        <f>IF(Y65&gt;AC65,"○","　")</f>
        <v>○</v>
      </c>
      <c r="AA65" s="281" t="s">
        <v>675</v>
      </c>
      <c r="AB65" s="281" t="str">
        <f>IF(AC65&gt;Y65,"○","　")</f>
        <v>　</v>
      </c>
      <c r="AC65" s="419">
        <f>V46</f>
        <v>11</v>
      </c>
      <c r="AD65" s="283"/>
      <c r="AE65" s="283"/>
      <c r="AF65" s="283"/>
      <c r="AG65" s="283"/>
      <c r="AH65" s="284"/>
      <c r="AI65" s="418">
        <f>O22</f>
        <v>15</v>
      </c>
      <c r="AJ65" s="281" t="str">
        <f>IF(AI65&gt;AM65,"○","　")</f>
        <v>○</v>
      </c>
      <c r="AK65" s="281" t="s">
        <v>675</v>
      </c>
      <c r="AL65" s="281" t="str">
        <f>IF(AM65&gt;AI65,"○","　")</f>
        <v>　</v>
      </c>
      <c r="AM65" s="419">
        <f>V22</f>
        <v>13</v>
      </c>
      <c r="AN65" s="746"/>
      <c r="AO65" s="736"/>
      <c r="AP65" s="738"/>
      <c r="AQ65" s="746"/>
      <c r="AR65" s="736"/>
      <c r="AS65" s="738"/>
      <c r="AT65" s="740"/>
      <c r="AU65" s="743"/>
      <c r="AV65" s="417"/>
      <c r="AZ65" s="670"/>
      <c r="BA65" s="670"/>
      <c r="BB65" s="670"/>
      <c r="BC65" s="670"/>
      <c r="BD65" s="670"/>
      <c r="BE65" s="671"/>
      <c r="BF65" s="670"/>
      <c r="BG65" s="405"/>
      <c r="BH65" s="405"/>
      <c r="BI65" s="405"/>
      <c r="BJ65" s="405"/>
      <c r="BK65" s="405"/>
      <c r="BL65" s="405"/>
      <c r="BM65" s="405"/>
      <c r="BN65" s="405"/>
      <c r="BO65" s="405"/>
      <c r="BP65" s="405"/>
      <c r="BQ65" s="405"/>
      <c r="BR65" s="405"/>
      <c r="BS65" s="405"/>
      <c r="BT65" s="405"/>
      <c r="BU65" s="405"/>
      <c r="BV65" s="405"/>
      <c r="BW65" s="405"/>
      <c r="BX65" s="405"/>
      <c r="BY65" s="405"/>
      <c r="BZ65" s="405"/>
      <c r="CA65" s="405"/>
      <c r="CB65" s="405"/>
      <c r="CC65" s="405"/>
      <c r="CD65" s="405"/>
      <c r="CE65" s="405"/>
      <c r="CF65" s="405"/>
      <c r="CG65" s="405"/>
      <c r="CH65" s="405"/>
      <c r="CI65" s="405"/>
      <c r="CJ65" s="405"/>
      <c r="CK65" s="405"/>
      <c r="CL65" s="405"/>
      <c r="CM65" s="405"/>
      <c r="CN65" s="405"/>
      <c r="CO65" s="405"/>
      <c r="CP65" s="405"/>
      <c r="CQ65" s="405"/>
      <c r="CR65" s="405"/>
      <c r="CS65" s="405"/>
      <c r="CT65" s="405"/>
      <c r="CU65" s="405"/>
      <c r="CV65" s="405"/>
      <c r="CW65" s="405"/>
      <c r="CX65" s="405"/>
      <c r="CY65" s="405"/>
      <c r="CZ65" s="405"/>
      <c r="DA65" s="405"/>
      <c r="DB65" s="405"/>
      <c r="DC65" s="405"/>
    </row>
    <row r="66" spans="1:107" ht="14.25" customHeight="1">
      <c r="A66" s="756"/>
      <c r="B66" s="744"/>
      <c r="C66" s="744"/>
      <c r="D66" s="744"/>
      <c r="E66" s="282"/>
      <c r="F66" s="283"/>
      <c r="G66" s="283"/>
      <c r="H66" s="283"/>
      <c r="I66" s="284"/>
      <c r="J66" s="418">
        <f>O14</f>
        <v>15</v>
      </c>
      <c r="K66" s="281" t="str">
        <f>IF(J66&gt;N66,"○","　")</f>
        <v>○</v>
      </c>
      <c r="L66" s="281" t="s">
        <v>255</v>
      </c>
      <c r="M66" s="281" t="str">
        <f>IF(N66&gt;J66,"○","　")</f>
        <v>　</v>
      </c>
      <c r="N66" s="419">
        <f>V14</f>
        <v>10</v>
      </c>
      <c r="O66" s="283"/>
      <c r="P66" s="283"/>
      <c r="Q66" s="283"/>
      <c r="R66" s="283"/>
      <c r="S66" s="284"/>
      <c r="T66" s="418">
        <f>O35</f>
        <v>11</v>
      </c>
      <c r="U66" s="281" t="str">
        <f>IF(T66&gt;X66,"○","　")</f>
        <v>　</v>
      </c>
      <c r="V66" s="281" t="s">
        <v>255</v>
      </c>
      <c r="W66" s="281" t="str">
        <f>IF(X66&gt;T66,"○","　")</f>
        <v>○</v>
      </c>
      <c r="X66" s="419">
        <f>V35</f>
        <v>15</v>
      </c>
      <c r="Y66" s="418">
        <f>O47</f>
        <v>10</v>
      </c>
      <c r="Z66" s="281" t="str">
        <f>IF(Y66&gt;AC66,"○","　")</f>
        <v>　</v>
      </c>
      <c r="AA66" s="281" t="s">
        <v>255</v>
      </c>
      <c r="AB66" s="281" t="str">
        <f>IF(AC66&gt;Y66,"○","　")</f>
        <v>○</v>
      </c>
      <c r="AC66" s="419">
        <f>V47</f>
        <v>15</v>
      </c>
      <c r="AD66" s="283"/>
      <c r="AE66" s="283"/>
      <c r="AF66" s="283"/>
      <c r="AG66" s="283"/>
      <c r="AH66" s="284"/>
      <c r="AI66" s="418">
        <f>O23</f>
        <v>17</v>
      </c>
      <c r="AJ66" s="281" t="str">
        <f>IF(AI66&gt;AM66,"○","　")</f>
        <v>○</v>
      </c>
      <c r="AK66" s="281" t="s">
        <v>255</v>
      </c>
      <c r="AL66" s="281" t="str">
        <f>IF(AM66&gt;AI66,"○","　")</f>
        <v>　</v>
      </c>
      <c r="AM66" s="419">
        <f>V23</f>
        <v>16</v>
      </c>
      <c r="AN66" s="746"/>
      <c r="AO66" s="736"/>
      <c r="AP66" s="738"/>
      <c r="AQ66" s="746">
        <f>SUM(E62,J62,O62,T62,Y62,AD62,AI62)</f>
        <v>6</v>
      </c>
      <c r="AR66" s="736" t="s">
        <v>255</v>
      </c>
      <c r="AS66" s="738">
        <f>SUM(I62,N62,S62,X62,AC62,AH62,AM62)</f>
        <v>3</v>
      </c>
      <c r="AT66" s="740"/>
      <c r="AU66" s="743"/>
      <c r="AV66" s="417"/>
      <c r="AZ66" s="670"/>
      <c r="BA66" s="670"/>
      <c r="BB66" s="670"/>
      <c r="BC66" s="670"/>
      <c r="BD66" s="670"/>
      <c r="BE66" s="671"/>
      <c r="BF66" s="670"/>
      <c r="BG66" s="405"/>
      <c r="BH66" s="405"/>
      <c r="BI66" s="405"/>
      <c r="BJ66" s="405"/>
      <c r="BK66" s="405"/>
      <c r="BL66" s="405"/>
      <c r="BM66" s="405"/>
      <c r="BN66" s="405"/>
      <c r="BO66" s="405"/>
      <c r="BP66" s="405"/>
      <c r="BQ66" s="405"/>
      <c r="BR66" s="405"/>
      <c r="BS66" s="405"/>
      <c r="BT66" s="405"/>
      <c r="BU66" s="405"/>
      <c r="BV66" s="405"/>
      <c r="BW66" s="405"/>
      <c r="BX66" s="405"/>
      <c r="BY66" s="405"/>
      <c r="BZ66" s="405"/>
      <c r="CA66" s="405"/>
      <c r="CB66" s="405"/>
      <c r="CC66" s="405"/>
      <c r="CD66" s="405"/>
      <c r="CE66" s="405"/>
      <c r="CF66" s="405"/>
      <c r="CG66" s="405"/>
      <c r="CH66" s="405"/>
      <c r="CI66" s="405"/>
      <c r="CJ66" s="405"/>
      <c r="CK66" s="405"/>
      <c r="CL66" s="405"/>
      <c r="CM66" s="405"/>
      <c r="CN66" s="405"/>
      <c r="CO66" s="405"/>
      <c r="CP66" s="405"/>
      <c r="CQ66" s="405"/>
      <c r="CR66" s="405"/>
      <c r="CS66" s="405"/>
      <c r="CT66" s="405"/>
      <c r="CU66" s="405"/>
      <c r="CV66" s="405"/>
      <c r="CW66" s="405"/>
      <c r="CX66" s="405"/>
      <c r="CY66" s="405"/>
      <c r="CZ66" s="405"/>
      <c r="DA66" s="405"/>
      <c r="DB66" s="405"/>
      <c r="DC66" s="405"/>
    </row>
    <row r="67" spans="1:107" ht="14.25" customHeight="1">
      <c r="A67" s="756"/>
      <c r="B67" s="744"/>
      <c r="C67" s="744"/>
      <c r="D67" s="744"/>
      <c r="E67" s="287"/>
      <c r="F67" s="288"/>
      <c r="G67" s="288"/>
      <c r="H67" s="288"/>
      <c r="I67" s="289"/>
      <c r="J67" s="418">
        <f>O15</f>
        <v>0</v>
      </c>
      <c r="K67" s="281" t="str">
        <f>IF(J67&gt;N67,"○","　")</f>
        <v>　</v>
      </c>
      <c r="L67" s="281" t="s">
        <v>255</v>
      </c>
      <c r="M67" s="281" t="str">
        <f>IF(N67&gt;J67,"○","　")</f>
        <v>　</v>
      </c>
      <c r="N67" s="419">
        <f>V15</f>
        <v>0</v>
      </c>
      <c r="O67" s="288"/>
      <c r="P67" s="288"/>
      <c r="Q67" s="288"/>
      <c r="R67" s="288"/>
      <c r="S67" s="289"/>
      <c r="T67" s="418">
        <f>O36</f>
        <v>0</v>
      </c>
      <c r="U67" s="281" t="str">
        <f>IF(T67&gt;X67,"○","　")</f>
        <v>　</v>
      </c>
      <c r="V67" s="281" t="s">
        <v>255</v>
      </c>
      <c r="W67" s="281" t="str">
        <f>IF(X67&gt;T67,"○","　")</f>
        <v>　</v>
      </c>
      <c r="X67" s="419">
        <f>V36</f>
        <v>0</v>
      </c>
      <c r="Y67" s="418">
        <f>O48</f>
        <v>15</v>
      </c>
      <c r="Z67" s="281" t="str">
        <f>IF(Y67&gt;AC67,"○","　")</f>
        <v>○</v>
      </c>
      <c r="AA67" s="281" t="s">
        <v>255</v>
      </c>
      <c r="AB67" s="281" t="str">
        <f>IF(AC67&gt;Y67,"○","　")</f>
        <v>　</v>
      </c>
      <c r="AC67" s="419">
        <f>V48</f>
        <v>12</v>
      </c>
      <c r="AD67" s="288"/>
      <c r="AE67" s="288"/>
      <c r="AF67" s="288"/>
      <c r="AG67" s="288"/>
      <c r="AH67" s="289"/>
      <c r="AI67" s="418">
        <f>O24</f>
        <v>0</v>
      </c>
      <c r="AJ67" s="281" t="str">
        <f>IF(AI67&gt;AM67,"○","　")</f>
        <v>　</v>
      </c>
      <c r="AK67" s="281" t="s">
        <v>255</v>
      </c>
      <c r="AL67" s="281" t="str">
        <f>IF(AM67&gt;AI67,"○","　")</f>
        <v>　</v>
      </c>
      <c r="AM67" s="419">
        <f>V24</f>
        <v>0</v>
      </c>
      <c r="AN67" s="747"/>
      <c r="AO67" s="737"/>
      <c r="AP67" s="739"/>
      <c r="AQ67" s="747"/>
      <c r="AR67" s="737"/>
      <c r="AS67" s="739"/>
      <c r="AT67" s="741"/>
      <c r="AU67" s="743"/>
      <c r="AV67" s="417"/>
      <c r="AZ67" s="670"/>
      <c r="BA67" s="670"/>
      <c r="BB67" s="670"/>
      <c r="BC67" s="670"/>
      <c r="BD67" s="670"/>
      <c r="BE67" s="671"/>
      <c r="BF67" s="670"/>
      <c r="BG67" s="405"/>
      <c r="BH67" s="405"/>
      <c r="BI67" s="405"/>
      <c r="BJ67" s="405"/>
      <c r="BK67" s="405"/>
      <c r="BL67" s="405"/>
      <c r="BM67" s="405"/>
      <c r="BN67" s="405"/>
      <c r="BO67" s="405"/>
      <c r="BP67" s="405"/>
      <c r="BQ67" s="405"/>
      <c r="BR67" s="405"/>
      <c r="BS67" s="405"/>
      <c r="BT67" s="405"/>
      <c r="BU67" s="405"/>
      <c r="BV67" s="405"/>
      <c r="BW67" s="405"/>
      <c r="BX67" s="405"/>
      <c r="BY67" s="405"/>
      <c r="BZ67" s="405"/>
      <c r="CA67" s="405"/>
      <c r="CB67" s="405"/>
      <c r="CC67" s="405"/>
      <c r="CD67" s="405"/>
      <c r="CE67" s="405"/>
      <c r="CF67" s="405"/>
      <c r="CG67" s="405"/>
      <c r="CH67" s="405"/>
      <c r="CI67" s="405"/>
      <c r="CJ67" s="405"/>
      <c r="CK67" s="405"/>
      <c r="CL67" s="405"/>
      <c r="CM67" s="405"/>
      <c r="CN67" s="405"/>
      <c r="CO67" s="405"/>
      <c r="CP67" s="405"/>
      <c r="CQ67" s="405"/>
      <c r="CR67" s="405"/>
      <c r="CS67" s="405"/>
      <c r="CT67" s="405"/>
      <c r="CU67" s="405"/>
      <c r="CV67" s="405"/>
      <c r="CW67" s="405"/>
      <c r="CX67" s="405"/>
      <c r="CY67" s="405"/>
      <c r="CZ67" s="405"/>
      <c r="DA67" s="405"/>
      <c r="DB67" s="405"/>
      <c r="DC67" s="405"/>
    </row>
    <row r="68" spans="1:107" ht="14.25" customHeight="1">
      <c r="A68" s="756"/>
      <c r="B68" s="744" t="str">
        <f>C6</f>
        <v xml:space="preserve"> ＳＯＲＡ－ Ｂ</v>
      </c>
      <c r="C68" s="744"/>
      <c r="D68" s="744"/>
      <c r="E68" s="275">
        <f>COUNTIF(F71:F73,"○")</f>
        <v>0</v>
      </c>
      <c r="F68" s="276"/>
      <c r="G68" s="276" t="str">
        <f>L62</f>
        <v>①</v>
      </c>
      <c r="H68" s="276"/>
      <c r="I68" s="276">
        <f>COUNTIF(H71:H73,"○")</f>
        <v>2</v>
      </c>
      <c r="J68" s="277"/>
      <c r="K68" s="278"/>
      <c r="L68" s="278"/>
      <c r="M68" s="278"/>
      <c r="N68" s="279"/>
      <c r="O68" s="278"/>
      <c r="P68" s="278"/>
      <c r="Q68" s="278"/>
      <c r="R68" s="278"/>
      <c r="S68" s="279"/>
      <c r="T68" s="276">
        <f>COUNTIF(U71:U73,"○")</f>
        <v>0</v>
      </c>
      <c r="U68" s="276"/>
      <c r="V68" s="276" t="s">
        <v>676</v>
      </c>
      <c r="W68" s="276"/>
      <c r="X68" s="293">
        <f>COUNTIF(W71:W73,"○")</f>
        <v>2</v>
      </c>
      <c r="Y68" s="276">
        <f>COUNTIF(Z71:Z73,"○")</f>
        <v>0</v>
      </c>
      <c r="Z68" s="276"/>
      <c r="AA68" s="276" t="s">
        <v>677</v>
      </c>
      <c r="AB68" s="276"/>
      <c r="AC68" s="293">
        <f>COUNTIF(AB71:AB73,"○")</f>
        <v>2</v>
      </c>
      <c r="AD68" s="276">
        <f>COUNTIF(AE71:AE73,"○")</f>
        <v>0</v>
      </c>
      <c r="AE68" s="276"/>
      <c r="AF68" s="276" t="s">
        <v>678</v>
      </c>
      <c r="AG68" s="276"/>
      <c r="AH68" s="293">
        <f>COUNTIF(AG71:AG73,"○")</f>
        <v>2</v>
      </c>
      <c r="AI68" s="278"/>
      <c r="AJ68" s="278"/>
      <c r="AK68" s="278"/>
      <c r="AL68" s="278"/>
      <c r="AM68" s="279"/>
      <c r="AN68" s="745">
        <f>COUNTIF(E69:AM69,"○")</f>
        <v>0</v>
      </c>
      <c r="AO68" s="758" t="s">
        <v>255</v>
      </c>
      <c r="AP68" s="759">
        <f>COUNTIF(E70:AM70,"○")</f>
        <v>4</v>
      </c>
      <c r="AQ68" s="745">
        <f>IF(AS72=0,10,AQ72/AS72)</f>
        <v>0</v>
      </c>
      <c r="AR68" s="758"/>
      <c r="AS68" s="759"/>
      <c r="AT68" s="740">
        <f>SUM(E71:E73,J71:J73,O71:O73,T71:T73,Y71:Y73,AD71:AD73,AI71:AI73)/SUM(I71:I73,N71:N73,S71:S73,X71:X73,AC71:AC73,AH71:AH73,AM71:AM73)</f>
        <v>0.6333333333333333</v>
      </c>
      <c r="AU68" s="743">
        <f>IF(AND($AV$105=28,AV68=4),RANK(BE68,BE$62:BE$98,0),"")</f>
        <v>7</v>
      </c>
      <c r="AV68" s="417">
        <f>AN68+AP68</f>
        <v>4</v>
      </c>
      <c r="AW68" s="405">
        <f>SUM(E68:AM68)</f>
        <v>8</v>
      </c>
      <c r="AX68" s="405">
        <f>SUM(AQ72:AS73)</f>
        <v>8</v>
      </c>
      <c r="AZ68" s="670">
        <f>RANK(AN68,AN62:AN109,1)</f>
        <v>1</v>
      </c>
      <c r="BA68" s="670">
        <f>RANK(BF68,BF62:BF103,1)</f>
        <v>1</v>
      </c>
      <c r="BB68" s="670">
        <f>RANK(AT68,AT62:AT103,1)</f>
        <v>1</v>
      </c>
      <c r="BC68" s="670">
        <f>AZ68*100</f>
        <v>100</v>
      </c>
      <c r="BD68" s="670">
        <f>BA68*10</f>
        <v>10</v>
      </c>
      <c r="BE68" s="671">
        <f>SUM(BB68:BD73)</f>
        <v>111</v>
      </c>
      <c r="BF68" s="670">
        <f>AQ68-AS68</f>
        <v>0</v>
      </c>
      <c r="BG68" s="405"/>
      <c r="BH68" s="405"/>
      <c r="BI68" s="405"/>
      <c r="BJ68" s="405"/>
      <c r="BK68" s="405"/>
      <c r="BL68" s="405"/>
      <c r="BM68" s="405"/>
      <c r="BN68" s="405"/>
      <c r="BO68" s="405"/>
      <c r="BP68" s="405"/>
      <c r="BQ68" s="405"/>
      <c r="BR68" s="405"/>
      <c r="BS68" s="405"/>
      <c r="BT68" s="405"/>
      <c r="BU68" s="405"/>
      <c r="BV68" s="405"/>
      <c r="BW68" s="405"/>
      <c r="BX68" s="405"/>
      <c r="BY68" s="405"/>
      <c r="BZ68" s="405"/>
      <c r="CA68" s="405"/>
      <c r="CB68" s="405"/>
      <c r="CC68" s="405"/>
      <c r="CD68" s="405"/>
      <c r="CE68" s="405"/>
      <c r="CF68" s="405"/>
      <c r="CG68" s="405"/>
      <c r="CH68" s="405"/>
      <c r="CI68" s="405"/>
      <c r="CJ68" s="405"/>
      <c r="CK68" s="405"/>
      <c r="CL68" s="405"/>
      <c r="CM68" s="405"/>
      <c r="CN68" s="405"/>
      <c r="CO68" s="405"/>
      <c r="CP68" s="405"/>
      <c r="CQ68" s="405"/>
      <c r="CR68" s="405"/>
      <c r="CS68" s="405"/>
      <c r="CT68" s="405"/>
      <c r="CU68" s="405"/>
      <c r="CV68" s="405"/>
      <c r="CW68" s="405"/>
      <c r="CX68" s="405"/>
      <c r="CY68" s="405"/>
      <c r="CZ68" s="405"/>
      <c r="DA68" s="405"/>
      <c r="DB68" s="405"/>
      <c r="DC68" s="405"/>
    </row>
    <row r="69" spans="1:107" ht="1.5" hidden="1" customHeight="1">
      <c r="A69" s="756"/>
      <c r="B69" s="744"/>
      <c r="C69" s="744"/>
      <c r="D69" s="744"/>
      <c r="E69" s="280" t="str">
        <f>IF(E68&gt;I68,"○","　")</f>
        <v>　</v>
      </c>
      <c r="F69" s="281"/>
      <c r="G69" s="281"/>
      <c r="H69" s="281"/>
      <c r="I69" s="348"/>
      <c r="J69" s="282"/>
      <c r="K69" s="283"/>
      <c r="L69" s="283"/>
      <c r="M69" s="283"/>
      <c r="N69" s="284"/>
      <c r="O69" s="283"/>
      <c r="P69" s="283"/>
      <c r="Q69" s="283"/>
      <c r="R69" s="283"/>
      <c r="S69" s="284"/>
      <c r="T69" s="281" t="str">
        <f>IF(T68&gt;X68,"○","　")</f>
        <v>　</v>
      </c>
      <c r="U69" s="281"/>
      <c r="V69" s="281"/>
      <c r="W69" s="281"/>
      <c r="X69" s="348"/>
      <c r="Y69" s="281" t="str">
        <f>IF(Y68&gt;AC68,"○","　")</f>
        <v>　</v>
      </c>
      <c r="Z69" s="281"/>
      <c r="AA69" s="281"/>
      <c r="AB69" s="281"/>
      <c r="AC69" s="348"/>
      <c r="AD69" s="281" t="str">
        <f>IF(AD68&gt;AH68,"○","　")</f>
        <v>　</v>
      </c>
      <c r="AE69" s="281"/>
      <c r="AF69" s="281"/>
      <c r="AG69" s="281"/>
      <c r="AH69" s="348"/>
      <c r="AI69" s="283"/>
      <c r="AJ69" s="283"/>
      <c r="AK69" s="283"/>
      <c r="AL69" s="283"/>
      <c r="AM69" s="284"/>
      <c r="AN69" s="746"/>
      <c r="AO69" s="736"/>
      <c r="AP69" s="738"/>
      <c r="AQ69" s="746"/>
      <c r="AR69" s="736"/>
      <c r="AS69" s="738"/>
      <c r="AT69" s="740"/>
      <c r="AU69" s="743"/>
      <c r="AV69" s="417"/>
      <c r="AZ69" s="670"/>
      <c r="BA69" s="670"/>
      <c r="BB69" s="670"/>
      <c r="BC69" s="670"/>
      <c r="BD69" s="670"/>
      <c r="BE69" s="671"/>
      <c r="BF69" s="670"/>
      <c r="BG69" s="405"/>
      <c r="BH69" s="405"/>
      <c r="BI69" s="405"/>
      <c r="BJ69" s="405"/>
      <c r="BK69" s="405"/>
      <c r="BL69" s="405"/>
      <c r="BM69" s="405"/>
      <c r="BN69" s="405"/>
      <c r="BO69" s="405"/>
      <c r="BP69" s="405"/>
      <c r="BQ69" s="405"/>
      <c r="BR69" s="405"/>
      <c r="BS69" s="405"/>
      <c r="BT69" s="405"/>
      <c r="BU69" s="405"/>
      <c r="BV69" s="405"/>
      <c r="BW69" s="405"/>
      <c r="BX69" s="405"/>
      <c r="BY69" s="405"/>
      <c r="BZ69" s="405"/>
      <c r="CA69" s="405"/>
      <c r="CB69" s="405"/>
      <c r="CC69" s="405"/>
      <c r="CD69" s="405"/>
      <c r="CE69" s="405"/>
      <c r="CF69" s="405"/>
      <c r="CG69" s="405"/>
      <c r="CH69" s="405"/>
      <c r="CI69" s="405"/>
      <c r="CJ69" s="405"/>
      <c r="CK69" s="405"/>
      <c r="CL69" s="405"/>
      <c r="CM69" s="405"/>
      <c r="CN69" s="405"/>
      <c r="CO69" s="405"/>
      <c r="CP69" s="405"/>
      <c r="CQ69" s="405"/>
      <c r="CR69" s="405"/>
      <c r="CS69" s="405"/>
      <c r="CT69" s="405"/>
      <c r="CU69" s="405"/>
      <c r="CV69" s="405"/>
      <c r="CW69" s="405"/>
      <c r="CX69" s="405"/>
      <c r="CY69" s="405"/>
      <c r="CZ69" s="405"/>
      <c r="DA69" s="405"/>
      <c r="DB69" s="405"/>
      <c r="DC69" s="405"/>
    </row>
    <row r="70" spans="1:107" ht="14.25" hidden="1" customHeight="1">
      <c r="A70" s="756"/>
      <c r="B70" s="744"/>
      <c r="C70" s="744"/>
      <c r="D70" s="744"/>
      <c r="E70" s="280"/>
      <c r="F70" s="281"/>
      <c r="G70" s="281"/>
      <c r="H70" s="281"/>
      <c r="I70" s="348" t="str">
        <f>IF(I68&gt;E68,"○","　")</f>
        <v>○</v>
      </c>
      <c r="J70" s="282"/>
      <c r="K70" s="283"/>
      <c r="L70" s="283"/>
      <c r="M70" s="283"/>
      <c r="N70" s="284"/>
      <c r="O70" s="283"/>
      <c r="P70" s="283"/>
      <c r="Q70" s="283"/>
      <c r="R70" s="283"/>
      <c r="S70" s="284"/>
      <c r="T70" s="281"/>
      <c r="U70" s="281"/>
      <c r="V70" s="281"/>
      <c r="W70" s="281"/>
      <c r="X70" s="348" t="str">
        <f>IF(X68&gt;T68,"○","　")</f>
        <v>○</v>
      </c>
      <c r="Y70" s="281"/>
      <c r="Z70" s="281"/>
      <c r="AA70" s="281"/>
      <c r="AB70" s="281"/>
      <c r="AC70" s="348" t="str">
        <f>IF(AC68&gt;Y68,"○","　")</f>
        <v>○</v>
      </c>
      <c r="AD70" s="281"/>
      <c r="AE70" s="281"/>
      <c r="AF70" s="281"/>
      <c r="AG70" s="281"/>
      <c r="AH70" s="348" t="str">
        <f>IF(AH68&gt;AD68,"○","　")</f>
        <v>○</v>
      </c>
      <c r="AI70" s="283"/>
      <c r="AJ70" s="283"/>
      <c r="AK70" s="283"/>
      <c r="AL70" s="283"/>
      <c r="AM70" s="284"/>
      <c r="AN70" s="746"/>
      <c r="AO70" s="736"/>
      <c r="AP70" s="738"/>
      <c r="AQ70" s="746"/>
      <c r="AR70" s="736"/>
      <c r="AS70" s="738"/>
      <c r="AT70" s="740"/>
      <c r="AU70" s="743"/>
      <c r="AV70" s="417"/>
      <c r="AZ70" s="670"/>
      <c r="BA70" s="670"/>
      <c r="BB70" s="670"/>
      <c r="BC70" s="670"/>
      <c r="BD70" s="670"/>
      <c r="BE70" s="671"/>
      <c r="BF70" s="670"/>
      <c r="BG70" s="405"/>
      <c r="BH70" s="405"/>
      <c r="BI70" s="405"/>
      <c r="BJ70" s="405"/>
      <c r="BK70" s="405"/>
      <c r="BL70" s="405"/>
      <c r="BM70" s="405"/>
      <c r="BN70" s="405"/>
      <c r="BO70" s="405"/>
      <c r="BP70" s="405"/>
      <c r="BQ70" s="405"/>
      <c r="BR70" s="405"/>
      <c r="BS70" s="405"/>
      <c r="BT70" s="405"/>
      <c r="BU70" s="405"/>
      <c r="BV70" s="405"/>
      <c r="BW70" s="405"/>
      <c r="BX70" s="405"/>
      <c r="BY70" s="405"/>
      <c r="BZ70" s="405"/>
      <c r="CA70" s="405"/>
      <c r="CB70" s="405"/>
      <c r="CC70" s="405"/>
      <c r="CD70" s="405"/>
      <c r="CE70" s="405"/>
      <c r="CF70" s="405"/>
      <c r="CG70" s="405"/>
      <c r="CH70" s="405"/>
      <c r="CI70" s="405"/>
      <c r="CJ70" s="405"/>
      <c r="CK70" s="405"/>
      <c r="CL70" s="405"/>
      <c r="CM70" s="405"/>
      <c r="CN70" s="405"/>
      <c r="CO70" s="405"/>
      <c r="CP70" s="405"/>
      <c r="CQ70" s="405"/>
      <c r="CR70" s="405"/>
      <c r="CS70" s="405"/>
      <c r="CT70" s="405"/>
      <c r="CU70" s="405"/>
      <c r="CV70" s="405"/>
      <c r="CW70" s="405"/>
      <c r="CX70" s="405"/>
      <c r="CY70" s="405"/>
      <c r="CZ70" s="405"/>
      <c r="DA70" s="405"/>
      <c r="DB70" s="405"/>
      <c r="DC70" s="405"/>
    </row>
    <row r="71" spans="1:107" ht="14.25" customHeight="1">
      <c r="A71" s="756"/>
      <c r="B71" s="744"/>
      <c r="C71" s="744"/>
      <c r="D71" s="744"/>
      <c r="E71" s="280">
        <f>N65</f>
        <v>8</v>
      </c>
      <c r="F71" s="281" t="str">
        <f>IF(E71&gt;I71,"○","　")</f>
        <v>　</v>
      </c>
      <c r="G71" s="281" t="s">
        <v>675</v>
      </c>
      <c r="H71" s="281" t="str">
        <f>IF(I71&gt;E71,"○","　")</f>
        <v>○</v>
      </c>
      <c r="I71" s="281">
        <f>J65</f>
        <v>15</v>
      </c>
      <c r="J71" s="282"/>
      <c r="K71" s="283"/>
      <c r="L71" s="283"/>
      <c r="M71" s="283"/>
      <c r="N71" s="284"/>
      <c r="O71" s="283"/>
      <c r="P71" s="283"/>
      <c r="Q71" s="283"/>
      <c r="R71" s="283"/>
      <c r="S71" s="284"/>
      <c r="T71" s="418">
        <f>O25</f>
        <v>13</v>
      </c>
      <c r="U71" s="281" t="str">
        <f>IF(T71&gt;X71,"○","　")</f>
        <v>　</v>
      </c>
      <c r="V71" s="281" t="s">
        <v>675</v>
      </c>
      <c r="W71" s="281" t="str">
        <f>IF(X71&gt;T71,"○","　")</f>
        <v>○</v>
      </c>
      <c r="X71" s="419">
        <f>V25</f>
        <v>15</v>
      </c>
      <c r="Y71" s="418">
        <f>O37</f>
        <v>10</v>
      </c>
      <c r="Z71" s="281" t="str">
        <f>IF(Y71&gt;AC71,"○","　")</f>
        <v>　</v>
      </c>
      <c r="AA71" s="281" t="s">
        <v>675</v>
      </c>
      <c r="AB71" s="281" t="str">
        <f>IF(AC71&gt;Y71,"○","　")</f>
        <v>○</v>
      </c>
      <c r="AC71" s="419">
        <f>V37</f>
        <v>15</v>
      </c>
      <c r="AD71" s="418">
        <f>O49</f>
        <v>9</v>
      </c>
      <c r="AE71" s="281" t="str">
        <f>IF(AD71&gt;AH71,"○","　")</f>
        <v>　</v>
      </c>
      <c r="AF71" s="281" t="s">
        <v>675</v>
      </c>
      <c r="AG71" s="281" t="str">
        <f>IF(AH71&gt;AD71,"○","　")</f>
        <v>○</v>
      </c>
      <c r="AH71" s="419">
        <f>V49</f>
        <v>15</v>
      </c>
      <c r="AI71" s="283"/>
      <c r="AJ71" s="283"/>
      <c r="AK71" s="283"/>
      <c r="AL71" s="283"/>
      <c r="AM71" s="284"/>
      <c r="AN71" s="746"/>
      <c r="AO71" s="736"/>
      <c r="AP71" s="738"/>
      <c r="AQ71" s="746"/>
      <c r="AR71" s="736"/>
      <c r="AS71" s="738"/>
      <c r="AT71" s="740"/>
      <c r="AU71" s="743"/>
      <c r="AV71" s="417"/>
      <c r="AZ71" s="670"/>
      <c r="BA71" s="670"/>
      <c r="BB71" s="670"/>
      <c r="BC71" s="670"/>
      <c r="BD71" s="670"/>
      <c r="BE71" s="671"/>
      <c r="BF71" s="670"/>
      <c r="BG71" s="405"/>
      <c r="BH71" s="405"/>
      <c r="BI71" s="405"/>
      <c r="BJ71" s="405"/>
      <c r="BK71" s="405"/>
      <c r="BL71" s="405"/>
      <c r="BM71" s="405"/>
      <c r="BN71" s="405"/>
      <c r="BO71" s="405"/>
      <c r="BP71" s="405"/>
      <c r="BQ71" s="405"/>
      <c r="BR71" s="405"/>
      <c r="BS71" s="405"/>
      <c r="BT71" s="405"/>
      <c r="BU71" s="405"/>
      <c r="BV71" s="405"/>
      <c r="BW71" s="405"/>
      <c r="BX71" s="405"/>
      <c r="BY71" s="405"/>
      <c r="BZ71" s="405"/>
      <c r="CA71" s="405"/>
      <c r="CB71" s="405"/>
      <c r="CC71" s="405"/>
      <c r="CD71" s="405"/>
      <c r="CE71" s="405"/>
      <c r="CF71" s="405"/>
      <c r="CG71" s="405"/>
      <c r="CH71" s="405"/>
      <c r="CI71" s="405"/>
      <c r="CJ71" s="405"/>
      <c r="CK71" s="405"/>
      <c r="CL71" s="405"/>
      <c r="CM71" s="405"/>
      <c r="CN71" s="405"/>
      <c r="CO71" s="405"/>
      <c r="CP71" s="405"/>
      <c r="CQ71" s="405"/>
      <c r="CR71" s="405"/>
      <c r="CS71" s="405"/>
      <c r="CT71" s="405"/>
      <c r="CU71" s="405"/>
      <c r="CV71" s="405"/>
      <c r="CW71" s="405"/>
      <c r="CX71" s="405"/>
      <c r="CY71" s="405"/>
      <c r="CZ71" s="405"/>
      <c r="DA71" s="405"/>
      <c r="DB71" s="405"/>
      <c r="DC71" s="405"/>
    </row>
    <row r="72" spans="1:107" ht="14.25" customHeight="1">
      <c r="A72" s="756"/>
      <c r="B72" s="744"/>
      <c r="C72" s="744"/>
      <c r="D72" s="744"/>
      <c r="E72" s="280">
        <f>N66</f>
        <v>10</v>
      </c>
      <c r="F72" s="281" t="str">
        <f>IF(E72&gt;I72,"○","　")</f>
        <v>　</v>
      </c>
      <c r="G72" s="281" t="s">
        <v>255</v>
      </c>
      <c r="H72" s="281" t="str">
        <f>IF(I72&gt;E72,"○","　")</f>
        <v>○</v>
      </c>
      <c r="I72" s="281">
        <f>J66</f>
        <v>15</v>
      </c>
      <c r="J72" s="282"/>
      <c r="K72" s="283"/>
      <c r="L72" s="283"/>
      <c r="M72" s="283"/>
      <c r="N72" s="284"/>
      <c r="O72" s="283"/>
      <c r="P72" s="283"/>
      <c r="Q72" s="283"/>
      <c r="R72" s="283"/>
      <c r="S72" s="284"/>
      <c r="T72" s="418">
        <f>O26</f>
        <v>8</v>
      </c>
      <c r="U72" s="281" t="str">
        <f>IF(T72&gt;X72,"○","　")</f>
        <v>　</v>
      </c>
      <c r="V72" s="281" t="s">
        <v>255</v>
      </c>
      <c r="W72" s="281" t="str">
        <f>IF(X72&gt;T72,"○","　")</f>
        <v>○</v>
      </c>
      <c r="X72" s="419">
        <f>V26</f>
        <v>15</v>
      </c>
      <c r="Y72" s="418">
        <f>O38</f>
        <v>9</v>
      </c>
      <c r="Z72" s="281" t="str">
        <f>IF(Y72&gt;AC72,"○","　")</f>
        <v>　</v>
      </c>
      <c r="AA72" s="281" t="s">
        <v>255</v>
      </c>
      <c r="AB72" s="281" t="str">
        <f>IF(AC72&gt;Y72,"○","　")</f>
        <v>○</v>
      </c>
      <c r="AC72" s="419">
        <f>V38</f>
        <v>15</v>
      </c>
      <c r="AD72" s="418">
        <f>O50</f>
        <v>9</v>
      </c>
      <c r="AE72" s="281" t="str">
        <f>IF(AD72&gt;AH72,"○","　")</f>
        <v>　</v>
      </c>
      <c r="AF72" s="281" t="s">
        <v>255</v>
      </c>
      <c r="AG72" s="281" t="str">
        <f>IF(AH72&gt;AD72,"○","　")</f>
        <v>○</v>
      </c>
      <c r="AH72" s="419">
        <f>V50</f>
        <v>15</v>
      </c>
      <c r="AI72" s="283"/>
      <c r="AJ72" s="283"/>
      <c r="AK72" s="283"/>
      <c r="AL72" s="283"/>
      <c r="AM72" s="284"/>
      <c r="AN72" s="746"/>
      <c r="AO72" s="736"/>
      <c r="AP72" s="738"/>
      <c r="AQ72" s="746">
        <f>SUM(E68,J68,O68,T68,Y68,AD68,AI68)</f>
        <v>0</v>
      </c>
      <c r="AR72" s="736" t="s">
        <v>255</v>
      </c>
      <c r="AS72" s="738">
        <f>SUM(I68,N68,S68,X68,AC68,AH68,AM68)</f>
        <v>8</v>
      </c>
      <c r="AT72" s="740"/>
      <c r="AU72" s="743"/>
      <c r="AV72" s="417"/>
      <c r="AZ72" s="670"/>
      <c r="BA72" s="670"/>
      <c r="BB72" s="670"/>
      <c r="BC72" s="670"/>
      <c r="BD72" s="670"/>
      <c r="BE72" s="671"/>
      <c r="BF72" s="670"/>
      <c r="BG72" s="405"/>
      <c r="BH72" s="405"/>
      <c r="BI72" s="405"/>
      <c r="BJ72" s="405"/>
      <c r="BK72" s="405"/>
      <c r="BL72" s="405"/>
      <c r="BM72" s="405"/>
      <c r="BN72" s="405"/>
      <c r="BO72" s="405"/>
      <c r="BP72" s="405"/>
      <c r="BQ72" s="405"/>
      <c r="BR72" s="405"/>
      <c r="BS72" s="405"/>
      <c r="BT72" s="405"/>
      <c r="BU72" s="405"/>
      <c r="BV72" s="405"/>
      <c r="BW72" s="405"/>
      <c r="BX72" s="405"/>
      <c r="BY72" s="405"/>
      <c r="BZ72" s="405"/>
      <c r="CA72" s="405"/>
      <c r="CB72" s="405"/>
      <c r="CC72" s="405"/>
      <c r="CD72" s="405"/>
      <c r="CE72" s="405"/>
      <c r="CF72" s="405"/>
      <c r="CG72" s="405"/>
      <c r="CH72" s="405"/>
      <c r="CI72" s="405"/>
      <c r="CJ72" s="405"/>
      <c r="CK72" s="405"/>
      <c r="CL72" s="405"/>
      <c r="CM72" s="405"/>
      <c r="CN72" s="405"/>
      <c r="CO72" s="405"/>
      <c r="CP72" s="405"/>
      <c r="CQ72" s="405"/>
      <c r="CR72" s="405"/>
      <c r="CS72" s="405"/>
      <c r="CT72" s="405"/>
      <c r="CU72" s="405"/>
      <c r="CV72" s="405"/>
      <c r="CW72" s="405"/>
      <c r="CX72" s="405"/>
      <c r="CY72" s="405"/>
      <c r="CZ72" s="405"/>
      <c r="DA72" s="405"/>
      <c r="DB72" s="405"/>
      <c r="DC72" s="405"/>
    </row>
    <row r="73" spans="1:107" ht="14.25" customHeight="1">
      <c r="A73" s="756"/>
      <c r="B73" s="744"/>
      <c r="C73" s="744"/>
      <c r="D73" s="744"/>
      <c r="E73" s="285">
        <f>N67</f>
        <v>0</v>
      </c>
      <c r="F73" s="286" t="str">
        <f>IF(E73&gt;I73,"○","　")</f>
        <v>　</v>
      </c>
      <c r="G73" s="286" t="s">
        <v>255</v>
      </c>
      <c r="H73" s="286" t="str">
        <f>IF(I73&gt;E73,"○","　")</f>
        <v>　</v>
      </c>
      <c r="I73" s="286">
        <f>J67</f>
        <v>0</v>
      </c>
      <c r="J73" s="287"/>
      <c r="K73" s="288"/>
      <c r="L73" s="288"/>
      <c r="M73" s="288"/>
      <c r="N73" s="289"/>
      <c r="O73" s="288"/>
      <c r="P73" s="288"/>
      <c r="Q73" s="288"/>
      <c r="R73" s="288"/>
      <c r="S73" s="289"/>
      <c r="T73" s="418">
        <f>O27</f>
        <v>0</v>
      </c>
      <c r="U73" s="281" t="str">
        <f>IF(T73&gt;X73,"○","　")</f>
        <v>　</v>
      </c>
      <c r="V73" s="281" t="s">
        <v>255</v>
      </c>
      <c r="W73" s="281" t="str">
        <f>IF(X73&gt;T73,"○","　")</f>
        <v>　</v>
      </c>
      <c r="X73" s="419">
        <f>V27</f>
        <v>0</v>
      </c>
      <c r="Y73" s="418">
        <f>O39</f>
        <v>0</v>
      </c>
      <c r="Z73" s="281" t="str">
        <f>IF(Y73&gt;AC73,"○","　")</f>
        <v>　</v>
      </c>
      <c r="AA73" s="281" t="s">
        <v>255</v>
      </c>
      <c r="AB73" s="281" t="str">
        <f>IF(AC73&gt;Y73,"○","　")</f>
        <v>　</v>
      </c>
      <c r="AC73" s="419">
        <f>V39</f>
        <v>0</v>
      </c>
      <c r="AD73" s="420">
        <f>O51</f>
        <v>0</v>
      </c>
      <c r="AE73" s="286" t="str">
        <f>IF(AD73&gt;AH73,"○","　")</f>
        <v>　</v>
      </c>
      <c r="AF73" s="286" t="s">
        <v>255</v>
      </c>
      <c r="AG73" s="286" t="str">
        <f>IF(AH73&gt;AD73,"○","　")</f>
        <v>　</v>
      </c>
      <c r="AH73" s="421">
        <f>V51</f>
        <v>0</v>
      </c>
      <c r="AI73" s="288"/>
      <c r="AJ73" s="288"/>
      <c r="AK73" s="288"/>
      <c r="AL73" s="288"/>
      <c r="AM73" s="289"/>
      <c r="AN73" s="747"/>
      <c r="AO73" s="737"/>
      <c r="AP73" s="739"/>
      <c r="AQ73" s="747"/>
      <c r="AR73" s="737"/>
      <c r="AS73" s="739"/>
      <c r="AT73" s="741"/>
      <c r="AU73" s="743"/>
      <c r="AV73" s="417"/>
      <c r="AZ73" s="670"/>
      <c r="BA73" s="670"/>
      <c r="BB73" s="670"/>
      <c r="BC73" s="670"/>
      <c r="BD73" s="670"/>
      <c r="BE73" s="671"/>
      <c r="BF73" s="670"/>
      <c r="BG73" s="405"/>
      <c r="BH73" s="405"/>
      <c r="BI73" s="405"/>
      <c r="BJ73" s="405"/>
      <c r="BK73" s="405"/>
      <c r="BL73" s="405"/>
      <c r="BM73" s="405"/>
      <c r="BN73" s="405"/>
      <c r="BO73" s="405"/>
      <c r="BP73" s="405"/>
      <c r="BQ73" s="405"/>
      <c r="BR73" s="405"/>
      <c r="BS73" s="405"/>
      <c r="BT73" s="405"/>
      <c r="BU73" s="405"/>
      <c r="BV73" s="405"/>
      <c r="BW73" s="405"/>
      <c r="BX73" s="405"/>
      <c r="BY73" s="405"/>
      <c r="BZ73" s="405"/>
      <c r="CA73" s="405"/>
      <c r="CB73" s="405"/>
      <c r="CC73" s="405"/>
      <c r="CD73" s="405"/>
      <c r="CE73" s="405"/>
      <c r="CF73" s="405"/>
      <c r="CG73" s="405"/>
      <c r="CH73" s="405"/>
      <c r="CI73" s="405"/>
      <c r="CJ73" s="405"/>
      <c r="CK73" s="405"/>
      <c r="CL73" s="405"/>
      <c r="CM73" s="405"/>
      <c r="CN73" s="405"/>
      <c r="CO73" s="405"/>
      <c r="CP73" s="405"/>
      <c r="CQ73" s="405"/>
      <c r="CR73" s="405"/>
      <c r="CS73" s="405"/>
      <c r="CT73" s="405"/>
      <c r="CU73" s="405"/>
      <c r="CV73" s="405"/>
      <c r="CW73" s="405"/>
      <c r="CX73" s="405"/>
      <c r="CY73" s="405"/>
      <c r="CZ73" s="405"/>
      <c r="DA73" s="405"/>
      <c r="DB73" s="405"/>
      <c r="DC73" s="405"/>
    </row>
    <row r="74" spans="1:107" ht="14.25" customHeight="1">
      <c r="A74" s="756"/>
      <c r="B74" s="744" t="str">
        <f>C7</f>
        <v xml:space="preserve"> ましみず</v>
      </c>
      <c r="C74" s="744"/>
      <c r="D74" s="744"/>
      <c r="E74" s="277"/>
      <c r="F74" s="278"/>
      <c r="G74" s="278"/>
      <c r="H74" s="278"/>
      <c r="I74" s="279"/>
      <c r="J74" s="278"/>
      <c r="K74" s="278"/>
      <c r="L74" s="278"/>
      <c r="M74" s="278"/>
      <c r="N74" s="279"/>
      <c r="O74" s="277"/>
      <c r="P74" s="278"/>
      <c r="Q74" s="278"/>
      <c r="R74" s="278"/>
      <c r="S74" s="279"/>
      <c r="T74" s="276">
        <f>COUNTIF(U77:U79,"○")</f>
        <v>0</v>
      </c>
      <c r="U74" s="276"/>
      <c r="V74" s="276" t="s">
        <v>679</v>
      </c>
      <c r="W74" s="276"/>
      <c r="X74" s="293">
        <f>COUNTIF(W77:W79,"○")</f>
        <v>2</v>
      </c>
      <c r="Y74" s="276">
        <f>COUNTIF(Z77:Z79,"○")</f>
        <v>0</v>
      </c>
      <c r="Z74" s="276"/>
      <c r="AA74" s="276" t="s">
        <v>680</v>
      </c>
      <c r="AB74" s="276"/>
      <c r="AC74" s="293">
        <f>COUNTIF(AB77:AB79,"○")</f>
        <v>2</v>
      </c>
      <c r="AD74" s="276">
        <f>COUNTIF(AE77:AE79,"○")</f>
        <v>0</v>
      </c>
      <c r="AE74" s="276"/>
      <c r="AF74" s="276" t="s">
        <v>681</v>
      </c>
      <c r="AG74" s="276"/>
      <c r="AH74" s="293">
        <f>COUNTIF(AG77:AG79,"○")</f>
        <v>2</v>
      </c>
      <c r="AI74" s="276">
        <f>COUNTIF(AJ77:AJ79,"○")</f>
        <v>1</v>
      </c>
      <c r="AJ74" s="276"/>
      <c r="AK74" s="276" t="s">
        <v>682</v>
      </c>
      <c r="AL74" s="276"/>
      <c r="AM74" s="293">
        <f>COUNTIF(AL77:AL79,"○")</f>
        <v>2</v>
      </c>
      <c r="AN74" s="745">
        <f>COUNTIF(E75:AM75,"○")</f>
        <v>0</v>
      </c>
      <c r="AO74" s="758" t="s">
        <v>255</v>
      </c>
      <c r="AP74" s="759">
        <f>COUNTIF(E76:AM76,"○")</f>
        <v>4</v>
      </c>
      <c r="AQ74" s="745">
        <f>IF(AS78=0,10,AQ78/AS78)</f>
        <v>0.125</v>
      </c>
      <c r="AR74" s="758"/>
      <c r="AS74" s="759"/>
      <c r="AT74" s="753">
        <f>SUM(E77:E79,J77:J79,O77:O79,T77:T79,Y77:Y79,AD77:AD79,AI77:AI79)/SUM(I77:I79,N77:N79,S77:S79,X77:X79,AC77:AC79,AH77:AH79,AM77:AM79)</f>
        <v>0.78294573643410847</v>
      </c>
      <c r="AU74" s="743">
        <f>IF(AND($AV$105=28,AV74=4),RANK(BE74,BE$62:BE$98,0),"")</f>
        <v>6</v>
      </c>
      <c r="AV74" s="417">
        <f>AN74+AP74</f>
        <v>4</v>
      </c>
      <c r="AW74" s="405">
        <f>SUM(E74:AM74)</f>
        <v>9</v>
      </c>
      <c r="AX74" s="405">
        <f>SUM(AQ78:AS79)</f>
        <v>9</v>
      </c>
      <c r="AZ74" s="670">
        <f>RANK(AN74,AN62:AN103,1)</f>
        <v>1</v>
      </c>
      <c r="BA74" s="670">
        <f>RANK(BF74,BF62:BF103,1)</f>
        <v>2</v>
      </c>
      <c r="BB74" s="670">
        <f>RANK(AT74,AT62:AT103,1)</f>
        <v>2</v>
      </c>
      <c r="BC74" s="670">
        <f>AZ74*100</f>
        <v>100</v>
      </c>
      <c r="BD74" s="670">
        <f>BA74*10</f>
        <v>20</v>
      </c>
      <c r="BE74" s="671">
        <f>SUM(BB74:BD79)</f>
        <v>122</v>
      </c>
      <c r="BF74" s="670">
        <f>AQ74-AS74</f>
        <v>0.125</v>
      </c>
      <c r="BG74" s="405"/>
      <c r="BH74" s="405"/>
      <c r="BI74" s="405"/>
      <c r="BJ74" s="405"/>
      <c r="BK74" s="405"/>
      <c r="BL74" s="405"/>
      <c r="BM74" s="405"/>
      <c r="BN74" s="405"/>
      <c r="BO74" s="405"/>
      <c r="BP74" s="405"/>
      <c r="BQ74" s="405"/>
      <c r="BR74" s="405"/>
      <c r="BS74" s="405"/>
      <c r="BT74" s="405"/>
      <c r="BU74" s="405"/>
      <c r="BV74" s="405"/>
      <c r="BW74" s="405"/>
      <c r="BX74" s="405"/>
      <c r="BY74" s="405"/>
      <c r="BZ74" s="405"/>
      <c r="CA74" s="405"/>
      <c r="CB74" s="405"/>
      <c r="CC74" s="405"/>
      <c r="CD74" s="405"/>
      <c r="CE74" s="405"/>
      <c r="CF74" s="405"/>
      <c r="CG74" s="405"/>
      <c r="CH74" s="405"/>
      <c r="CI74" s="405"/>
      <c r="CJ74" s="405"/>
      <c r="CK74" s="405"/>
      <c r="CL74" s="405"/>
      <c r="CM74" s="405"/>
      <c r="CN74" s="405"/>
      <c r="CO74" s="405"/>
      <c r="CP74" s="405"/>
      <c r="CQ74" s="405"/>
      <c r="CR74" s="405"/>
      <c r="CS74" s="405"/>
      <c r="CT74" s="405"/>
      <c r="CU74" s="405"/>
      <c r="CV74" s="405"/>
      <c r="CW74" s="405"/>
      <c r="CX74" s="405"/>
      <c r="CY74" s="405"/>
      <c r="CZ74" s="405"/>
      <c r="DA74" s="405"/>
      <c r="DB74" s="405"/>
      <c r="DC74" s="405"/>
    </row>
    <row r="75" spans="1:107" ht="13.5" hidden="1" customHeight="1">
      <c r="A75" s="756"/>
      <c r="B75" s="744"/>
      <c r="C75" s="744"/>
      <c r="D75" s="744"/>
      <c r="E75" s="282"/>
      <c r="F75" s="283"/>
      <c r="G75" s="283"/>
      <c r="H75" s="283"/>
      <c r="I75" s="284"/>
      <c r="J75" s="283"/>
      <c r="K75" s="283"/>
      <c r="L75" s="283"/>
      <c r="M75" s="283"/>
      <c r="N75" s="284"/>
      <c r="O75" s="282"/>
      <c r="P75" s="283"/>
      <c r="Q75" s="283"/>
      <c r="R75" s="283"/>
      <c r="S75" s="284"/>
      <c r="T75" s="281" t="str">
        <f>IF(T74&gt;X74,"○","　")</f>
        <v>　</v>
      </c>
      <c r="U75" s="281"/>
      <c r="V75" s="281"/>
      <c r="W75" s="281"/>
      <c r="X75" s="348"/>
      <c r="Y75" s="281" t="str">
        <f>IF(Y74&gt;AC74,"○","　")</f>
        <v>　</v>
      </c>
      <c r="Z75" s="281"/>
      <c r="AA75" s="281"/>
      <c r="AB75" s="281"/>
      <c r="AC75" s="348"/>
      <c r="AD75" s="281" t="str">
        <f>IF(AD74&gt;AH74,"○","　")</f>
        <v>　</v>
      </c>
      <c r="AE75" s="281"/>
      <c r="AF75" s="281"/>
      <c r="AG75" s="281"/>
      <c r="AH75" s="348"/>
      <c r="AI75" s="281" t="str">
        <f>IF(AI74&gt;AM74,"○","　")</f>
        <v>　</v>
      </c>
      <c r="AJ75" s="281"/>
      <c r="AK75" s="281"/>
      <c r="AL75" s="281"/>
      <c r="AM75" s="348"/>
      <c r="AN75" s="746"/>
      <c r="AO75" s="736"/>
      <c r="AP75" s="738"/>
      <c r="AQ75" s="746"/>
      <c r="AR75" s="736"/>
      <c r="AS75" s="738"/>
      <c r="AT75" s="740"/>
      <c r="AU75" s="743"/>
      <c r="AV75" s="417"/>
      <c r="AZ75" s="670"/>
      <c r="BA75" s="670"/>
      <c r="BB75" s="670"/>
      <c r="BC75" s="670"/>
      <c r="BD75" s="670"/>
      <c r="BE75" s="671"/>
      <c r="BF75" s="670"/>
      <c r="BG75" s="405"/>
      <c r="BH75" s="405"/>
      <c r="BI75" s="405"/>
      <c r="BJ75" s="405"/>
      <c r="BK75" s="405"/>
      <c r="BL75" s="405"/>
      <c r="BM75" s="405"/>
      <c r="BN75" s="405"/>
      <c r="BO75" s="405"/>
      <c r="BP75" s="405"/>
      <c r="BQ75" s="405"/>
      <c r="BR75" s="405"/>
      <c r="BS75" s="405"/>
      <c r="BT75" s="405"/>
      <c r="BU75" s="405"/>
      <c r="BV75" s="405"/>
      <c r="BW75" s="405"/>
      <c r="BX75" s="405"/>
      <c r="BY75" s="405"/>
      <c r="BZ75" s="405"/>
      <c r="CA75" s="405"/>
      <c r="CB75" s="405"/>
      <c r="CC75" s="405"/>
      <c r="CD75" s="405"/>
      <c r="CE75" s="405"/>
      <c r="CF75" s="405"/>
      <c r="CG75" s="405"/>
      <c r="CH75" s="405"/>
      <c r="CI75" s="405"/>
      <c r="CJ75" s="405"/>
      <c r="CK75" s="405"/>
      <c r="CL75" s="405"/>
      <c r="CM75" s="405"/>
      <c r="CN75" s="405"/>
      <c r="CO75" s="405"/>
      <c r="CP75" s="405"/>
      <c r="CQ75" s="405"/>
      <c r="CR75" s="405"/>
      <c r="CS75" s="405"/>
      <c r="CT75" s="405"/>
      <c r="CU75" s="405"/>
      <c r="CV75" s="405"/>
      <c r="CW75" s="405"/>
      <c r="CX75" s="405"/>
      <c r="CY75" s="405"/>
      <c r="CZ75" s="405"/>
      <c r="DA75" s="405"/>
      <c r="DB75" s="405"/>
      <c r="DC75" s="405"/>
    </row>
    <row r="76" spans="1:107" ht="14.25" hidden="1" customHeight="1">
      <c r="A76" s="756"/>
      <c r="B76" s="744"/>
      <c r="C76" s="744"/>
      <c r="D76" s="744"/>
      <c r="E76" s="282"/>
      <c r="F76" s="283"/>
      <c r="G76" s="283"/>
      <c r="H76" s="283"/>
      <c r="I76" s="284"/>
      <c r="J76" s="283"/>
      <c r="K76" s="283"/>
      <c r="L76" s="283"/>
      <c r="M76" s="283"/>
      <c r="N76" s="284"/>
      <c r="O76" s="282"/>
      <c r="P76" s="283"/>
      <c r="Q76" s="283"/>
      <c r="R76" s="283"/>
      <c r="S76" s="284"/>
      <c r="T76" s="281"/>
      <c r="U76" s="281"/>
      <c r="V76" s="281"/>
      <c r="W76" s="281"/>
      <c r="X76" s="348" t="str">
        <f>IF(X74&gt;T74,"○","　")</f>
        <v>○</v>
      </c>
      <c r="Y76" s="281"/>
      <c r="Z76" s="281"/>
      <c r="AA76" s="281"/>
      <c r="AB76" s="281"/>
      <c r="AC76" s="348" t="str">
        <f>IF(AC74&gt;Y74,"○","　")</f>
        <v>○</v>
      </c>
      <c r="AD76" s="281"/>
      <c r="AE76" s="281"/>
      <c r="AF76" s="281"/>
      <c r="AG76" s="281"/>
      <c r="AH76" s="348" t="str">
        <f>IF(AH74&gt;AD74,"○","　")</f>
        <v>○</v>
      </c>
      <c r="AI76" s="281"/>
      <c r="AJ76" s="281"/>
      <c r="AK76" s="281"/>
      <c r="AL76" s="281"/>
      <c r="AM76" s="348" t="str">
        <f>IF(AM74&gt;AI74,"○","　")</f>
        <v>○</v>
      </c>
      <c r="AN76" s="746"/>
      <c r="AO76" s="736"/>
      <c r="AP76" s="738"/>
      <c r="AQ76" s="746"/>
      <c r="AR76" s="736"/>
      <c r="AS76" s="738"/>
      <c r="AT76" s="740"/>
      <c r="AU76" s="743"/>
      <c r="AV76" s="417"/>
      <c r="AZ76" s="670"/>
      <c r="BA76" s="670"/>
      <c r="BB76" s="670"/>
      <c r="BC76" s="670"/>
      <c r="BD76" s="670"/>
      <c r="BE76" s="671"/>
      <c r="BF76" s="670"/>
      <c r="BG76" s="405"/>
      <c r="BH76" s="405"/>
      <c r="BI76" s="405"/>
      <c r="BJ76" s="405"/>
      <c r="BK76" s="405"/>
      <c r="BL76" s="405"/>
      <c r="BM76" s="405"/>
      <c r="BN76" s="405"/>
      <c r="BO76" s="405"/>
      <c r="BP76" s="405"/>
      <c r="BQ76" s="405"/>
      <c r="BR76" s="405"/>
      <c r="BS76" s="405"/>
      <c r="BT76" s="405"/>
      <c r="BU76" s="405"/>
      <c r="BV76" s="405"/>
      <c r="BW76" s="405"/>
      <c r="BX76" s="405"/>
      <c r="BY76" s="405"/>
      <c r="BZ76" s="405"/>
      <c r="CA76" s="405"/>
      <c r="CB76" s="405"/>
      <c r="CC76" s="405"/>
      <c r="CD76" s="405"/>
      <c r="CE76" s="405"/>
      <c r="CF76" s="405"/>
      <c r="CG76" s="405"/>
      <c r="CH76" s="405"/>
      <c r="CI76" s="405"/>
      <c r="CJ76" s="405"/>
      <c r="CK76" s="405"/>
      <c r="CL76" s="405"/>
      <c r="CM76" s="405"/>
      <c r="CN76" s="405"/>
      <c r="CO76" s="405"/>
      <c r="CP76" s="405"/>
      <c r="CQ76" s="405"/>
      <c r="CR76" s="405"/>
      <c r="CS76" s="405"/>
      <c r="CT76" s="405"/>
      <c r="CU76" s="405"/>
      <c r="CV76" s="405"/>
      <c r="CW76" s="405"/>
      <c r="CX76" s="405"/>
      <c r="CY76" s="405"/>
      <c r="CZ76" s="405"/>
      <c r="DA76" s="405"/>
      <c r="DB76" s="405"/>
      <c r="DC76" s="405"/>
    </row>
    <row r="77" spans="1:107" ht="14.25" customHeight="1">
      <c r="A77" s="756"/>
      <c r="B77" s="744"/>
      <c r="C77" s="744"/>
      <c r="D77" s="744"/>
      <c r="E77" s="282"/>
      <c r="F77" s="283"/>
      <c r="G77" s="283"/>
      <c r="H77" s="283"/>
      <c r="I77" s="284"/>
      <c r="J77" s="283"/>
      <c r="K77" s="283"/>
      <c r="L77" s="283"/>
      <c r="M77" s="283"/>
      <c r="N77" s="284"/>
      <c r="O77" s="282"/>
      <c r="P77" s="283"/>
      <c r="Q77" s="283"/>
      <c r="R77" s="283"/>
      <c r="S77" s="284"/>
      <c r="T77" s="418">
        <f>O16</f>
        <v>12</v>
      </c>
      <c r="U77" s="281" t="str">
        <f>IF(T77&gt;X77,"○","　")</f>
        <v>　</v>
      </c>
      <c r="V77" s="281" t="s">
        <v>675</v>
      </c>
      <c r="W77" s="281" t="str">
        <f>IF(X77&gt;T77,"○","　")</f>
        <v>○</v>
      </c>
      <c r="X77" s="419">
        <f>V16</f>
        <v>15</v>
      </c>
      <c r="Y77" s="418">
        <f>O28</f>
        <v>9</v>
      </c>
      <c r="Z77" s="281" t="str">
        <f>IF(Y77&gt;AC77,"○","　")</f>
        <v>　</v>
      </c>
      <c r="AA77" s="281" t="s">
        <v>675</v>
      </c>
      <c r="AB77" s="281" t="str">
        <f>IF(AC77&gt;Y77,"○","　")</f>
        <v>○</v>
      </c>
      <c r="AC77" s="419">
        <f>V28</f>
        <v>15</v>
      </c>
      <c r="AD77" s="418">
        <f>O40</f>
        <v>11</v>
      </c>
      <c r="AE77" s="281" t="str">
        <f>IF(AD77&gt;AH77,"○","　")</f>
        <v>　</v>
      </c>
      <c r="AF77" s="281" t="s">
        <v>675</v>
      </c>
      <c r="AG77" s="281" t="str">
        <f>IF(AH77&gt;AD77,"○","　")</f>
        <v>○</v>
      </c>
      <c r="AH77" s="419">
        <f>V40</f>
        <v>15</v>
      </c>
      <c r="AI77" s="418">
        <f>O52</f>
        <v>15</v>
      </c>
      <c r="AJ77" s="281" t="str">
        <f>IF(AI77&gt;AM77,"○","　")</f>
        <v>○</v>
      </c>
      <c r="AK77" s="281" t="s">
        <v>675</v>
      </c>
      <c r="AL77" s="281" t="str">
        <f>IF(AM77&gt;AI77,"○","　")</f>
        <v>　</v>
      </c>
      <c r="AM77" s="419">
        <f>V52</f>
        <v>8</v>
      </c>
      <c r="AN77" s="746"/>
      <c r="AO77" s="736"/>
      <c r="AP77" s="738"/>
      <c r="AQ77" s="746"/>
      <c r="AR77" s="736"/>
      <c r="AS77" s="738"/>
      <c r="AT77" s="740"/>
      <c r="AU77" s="743"/>
      <c r="AV77" s="417"/>
      <c r="AZ77" s="670"/>
      <c r="BA77" s="670"/>
      <c r="BB77" s="670"/>
      <c r="BC77" s="670"/>
      <c r="BD77" s="670"/>
      <c r="BE77" s="671"/>
      <c r="BF77" s="670"/>
      <c r="BG77" s="405"/>
      <c r="BH77" s="405"/>
      <c r="BI77" s="405"/>
      <c r="BJ77" s="405"/>
      <c r="BK77" s="405"/>
      <c r="BL77" s="405"/>
      <c r="BM77" s="405"/>
      <c r="BN77" s="405"/>
      <c r="BO77" s="405"/>
      <c r="BP77" s="405"/>
      <c r="BQ77" s="405"/>
      <c r="BR77" s="405"/>
      <c r="BS77" s="405"/>
      <c r="BT77" s="405"/>
      <c r="BU77" s="405"/>
      <c r="BV77" s="405"/>
      <c r="BW77" s="405"/>
      <c r="BX77" s="405"/>
      <c r="BY77" s="405"/>
      <c r="BZ77" s="405"/>
      <c r="CA77" s="405"/>
      <c r="CB77" s="405"/>
      <c r="CC77" s="405"/>
      <c r="CD77" s="405"/>
      <c r="CE77" s="405"/>
      <c r="CF77" s="405"/>
      <c r="CG77" s="405"/>
      <c r="CH77" s="405"/>
      <c r="CI77" s="405"/>
      <c r="CJ77" s="405"/>
      <c r="CK77" s="405"/>
      <c r="CL77" s="405"/>
      <c r="CM77" s="405"/>
      <c r="CN77" s="405"/>
      <c r="CO77" s="405"/>
      <c r="CP77" s="405"/>
      <c r="CQ77" s="405"/>
      <c r="CR77" s="405"/>
      <c r="CS77" s="405"/>
      <c r="CT77" s="405"/>
      <c r="CU77" s="405"/>
      <c r="CV77" s="405"/>
      <c r="CW77" s="405"/>
      <c r="CX77" s="405"/>
      <c r="CY77" s="405"/>
      <c r="CZ77" s="405"/>
      <c r="DA77" s="405"/>
      <c r="DB77" s="405"/>
      <c r="DC77" s="405"/>
    </row>
    <row r="78" spans="1:107" ht="14.25" customHeight="1">
      <c r="A78" s="756"/>
      <c r="B78" s="744"/>
      <c r="C78" s="744"/>
      <c r="D78" s="744"/>
      <c r="E78" s="282"/>
      <c r="F78" s="283"/>
      <c r="G78" s="283"/>
      <c r="H78" s="283"/>
      <c r="I78" s="284"/>
      <c r="J78" s="283"/>
      <c r="K78" s="283"/>
      <c r="L78" s="283"/>
      <c r="M78" s="283"/>
      <c r="N78" s="284"/>
      <c r="O78" s="282"/>
      <c r="P78" s="283"/>
      <c r="Q78" s="283"/>
      <c r="R78" s="283"/>
      <c r="S78" s="284"/>
      <c r="T78" s="418">
        <f>O17</f>
        <v>13</v>
      </c>
      <c r="U78" s="281" t="str">
        <f>IF(T78&gt;X78,"○","　")</f>
        <v>　</v>
      </c>
      <c r="V78" s="281" t="s">
        <v>255</v>
      </c>
      <c r="W78" s="281" t="str">
        <f>IF(X78&gt;T78,"○","　")</f>
        <v>○</v>
      </c>
      <c r="X78" s="419">
        <f>V17</f>
        <v>15</v>
      </c>
      <c r="Y78" s="418">
        <f>O29</f>
        <v>9</v>
      </c>
      <c r="Z78" s="281" t="str">
        <f>IF(Y78&gt;AC78,"○","　")</f>
        <v>　</v>
      </c>
      <c r="AA78" s="281" t="s">
        <v>255</v>
      </c>
      <c r="AB78" s="281" t="str">
        <f>IF(AC78&gt;Y78,"○","　")</f>
        <v>○</v>
      </c>
      <c r="AC78" s="419">
        <f>V29</f>
        <v>15</v>
      </c>
      <c r="AD78" s="418">
        <f>O41</f>
        <v>10</v>
      </c>
      <c r="AE78" s="281" t="str">
        <f>IF(AD78&gt;AH78,"○","　")</f>
        <v>　</v>
      </c>
      <c r="AF78" s="281" t="s">
        <v>255</v>
      </c>
      <c r="AG78" s="281" t="str">
        <f>IF(AH78&gt;AD78,"○","　")</f>
        <v>○</v>
      </c>
      <c r="AH78" s="419">
        <f>V41</f>
        <v>15</v>
      </c>
      <c r="AI78" s="418">
        <f>O53</f>
        <v>14</v>
      </c>
      <c r="AJ78" s="281" t="str">
        <f>IF(AI78&gt;AM78,"○","　")</f>
        <v>　</v>
      </c>
      <c r="AK78" s="281" t="s">
        <v>255</v>
      </c>
      <c r="AL78" s="281" t="str">
        <f>IF(AM78&gt;AI78,"○","　")</f>
        <v>○</v>
      </c>
      <c r="AM78" s="419">
        <f>V53</f>
        <v>16</v>
      </c>
      <c r="AN78" s="746"/>
      <c r="AO78" s="736"/>
      <c r="AP78" s="738"/>
      <c r="AQ78" s="746">
        <f>SUM(E74,J74,O74,T74,Y74,AD74,AI74)</f>
        <v>1</v>
      </c>
      <c r="AR78" s="736" t="s">
        <v>255</v>
      </c>
      <c r="AS78" s="738">
        <f>SUM(I74,N74,S74,X74,AC74,AH74,AM74)</f>
        <v>8</v>
      </c>
      <c r="AT78" s="740"/>
      <c r="AU78" s="743"/>
      <c r="AV78" s="417"/>
      <c r="AZ78" s="670"/>
      <c r="BA78" s="670"/>
      <c r="BB78" s="670"/>
      <c r="BC78" s="670"/>
      <c r="BD78" s="670"/>
      <c r="BE78" s="671"/>
      <c r="BF78" s="670"/>
      <c r="BG78" s="405"/>
      <c r="BH78" s="405"/>
      <c r="BI78" s="405"/>
      <c r="BJ78" s="405"/>
      <c r="BK78" s="405"/>
      <c r="BL78" s="405"/>
      <c r="BM78" s="405"/>
      <c r="BN78" s="405"/>
      <c r="BO78" s="405"/>
      <c r="BP78" s="405"/>
      <c r="BQ78" s="405"/>
      <c r="BR78" s="405"/>
      <c r="BS78" s="405"/>
      <c r="BT78" s="405"/>
      <c r="BU78" s="405"/>
      <c r="BV78" s="405"/>
      <c r="BW78" s="405"/>
      <c r="BX78" s="405"/>
      <c r="BY78" s="405"/>
      <c r="BZ78" s="405"/>
      <c r="CA78" s="405"/>
      <c r="CB78" s="405"/>
      <c r="CC78" s="405"/>
      <c r="CD78" s="405"/>
      <c r="CE78" s="405"/>
      <c r="CF78" s="405"/>
      <c r="CG78" s="405"/>
      <c r="CH78" s="405"/>
      <c r="CI78" s="405"/>
      <c r="CJ78" s="405"/>
      <c r="CK78" s="405"/>
      <c r="CL78" s="405"/>
      <c r="CM78" s="405"/>
      <c r="CN78" s="405"/>
      <c r="CO78" s="405"/>
      <c r="CP78" s="405"/>
      <c r="CQ78" s="405"/>
      <c r="CR78" s="405"/>
      <c r="CS78" s="405"/>
      <c r="CT78" s="405"/>
      <c r="CU78" s="405"/>
      <c r="CV78" s="405"/>
      <c r="CW78" s="405"/>
      <c r="CX78" s="405"/>
      <c r="CY78" s="405"/>
      <c r="CZ78" s="405"/>
      <c r="DA78" s="405"/>
      <c r="DB78" s="405"/>
      <c r="DC78" s="405"/>
    </row>
    <row r="79" spans="1:107" ht="14.25" customHeight="1">
      <c r="A79" s="756"/>
      <c r="B79" s="744"/>
      <c r="C79" s="744"/>
      <c r="D79" s="744"/>
      <c r="E79" s="287"/>
      <c r="F79" s="288"/>
      <c r="G79" s="288"/>
      <c r="H79" s="288"/>
      <c r="I79" s="289"/>
      <c r="J79" s="288"/>
      <c r="K79" s="288"/>
      <c r="L79" s="288"/>
      <c r="M79" s="288"/>
      <c r="N79" s="289"/>
      <c r="O79" s="287"/>
      <c r="P79" s="288"/>
      <c r="Q79" s="288"/>
      <c r="R79" s="288"/>
      <c r="S79" s="289"/>
      <c r="T79" s="418">
        <f>O18</f>
        <v>0</v>
      </c>
      <c r="U79" s="281" t="str">
        <f>IF(T79&gt;X79,"○","　")</f>
        <v>　</v>
      </c>
      <c r="V79" s="281" t="s">
        <v>255</v>
      </c>
      <c r="W79" s="281" t="str">
        <f>IF(X79&gt;T79,"○","　")</f>
        <v>　</v>
      </c>
      <c r="X79" s="419">
        <f>V18</f>
        <v>0</v>
      </c>
      <c r="Y79" s="418">
        <f>O30</f>
        <v>0</v>
      </c>
      <c r="Z79" s="281" t="str">
        <f>IF(Y79&gt;AC79,"○","　")</f>
        <v>　</v>
      </c>
      <c r="AA79" s="281" t="s">
        <v>255</v>
      </c>
      <c r="AB79" s="281" t="str">
        <f>IF(AC79&gt;Y79,"○","　")</f>
        <v>　</v>
      </c>
      <c r="AC79" s="419">
        <f>V30</f>
        <v>0</v>
      </c>
      <c r="AD79" s="420">
        <f>O42</f>
        <v>0</v>
      </c>
      <c r="AE79" s="286" t="str">
        <f>IF(AD79&gt;AH79,"○","　")</f>
        <v>　</v>
      </c>
      <c r="AF79" s="286" t="s">
        <v>255</v>
      </c>
      <c r="AG79" s="286" t="str">
        <f>IF(AH79&gt;AD79,"○","　")</f>
        <v>　</v>
      </c>
      <c r="AH79" s="421">
        <f>V42</f>
        <v>0</v>
      </c>
      <c r="AI79" s="422">
        <f>O54</f>
        <v>8</v>
      </c>
      <c r="AJ79" s="286" t="str">
        <f>IF(AI79&gt;AM79,"○","　")</f>
        <v>　</v>
      </c>
      <c r="AK79" s="286" t="s">
        <v>255</v>
      </c>
      <c r="AL79" s="286" t="str">
        <f>IF(AM79&gt;AI79,"○","　")</f>
        <v>○</v>
      </c>
      <c r="AM79" s="421">
        <f>V54</f>
        <v>15</v>
      </c>
      <c r="AN79" s="747"/>
      <c r="AO79" s="737"/>
      <c r="AP79" s="739"/>
      <c r="AQ79" s="747"/>
      <c r="AR79" s="737"/>
      <c r="AS79" s="739"/>
      <c r="AT79" s="741"/>
      <c r="AU79" s="743"/>
      <c r="AV79" s="417"/>
      <c r="AZ79" s="670"/>
      <c r="BA79" s="670"/>
      <c r="BB79" s="670"/>
      <c r="BC79" s="670"/>
      <c r="BD79" s="670"/>
      <c r="BE79" s="671"/>
      <c r="BF79" s="670"/>
      <c r="BG79" s="405"/>
      <c r="BH79" s="405"/>
      <c r="BI79" s="405"/>
      <c r="BJ79" s="405"/>
      <c r="BK79" s="405"/>
      <c r="BL79" s="405"/>
      <c r="BM79" s="405"/>
      <c r="BN79" s="405"/>
      <c r="BO79" s="405"/>
      <c r="BP79" s="405"/>
      <c r="BQ79" s="405"/>
      <c r="BR79" s="405"/>
      <c r="BS79" s="405"/>
      <c r="BT79" s="405"/>
      <c r="BU79" s="405"/>
      <c r="BV79" s="405"/>
      <c r="BW79" s="405"/>
      <c r="BX79" s="405"/>
      <c r="BY79" s="405"/>
      <c r="BZ79" s="405"/>
      <c r="CA79" s="405"/>
      <c r="CB79" s="405"/>
      <c r="CC79" s="405"/>
      <c r="CD79" s="405"/>
      <c r="CE79" s="405"/>
      <c r="CF79" s="405"/>
      <c r="CG79" s="405"/>
      <c r="CH79" s="405"/>
      <c r="CI79" s="405"/>
      <c r="CJ79" s="405"/>
      <c r="CK79" s="405"/>
      <c r="CL79" s="405"/>
      <c r="CM79" s="405"/>
      <c r="CN79" s="405"/>
      <c r="CO79" s="405"/>
      <c r="CP79" s="405"/>
      <c r="CQ79" s="405"/>
      <c r="CR79" s="405"/>
      <c r="CS79" s="405"/>
      <c r="CT79" s="405"/>
      <c r="CU79" s="405"/>
      <c r="CV79" s="405"/>
      <c r="CW79" s="405"/>
      <c r="CX79" s="405"/>
      <c r="CY79" s="405"/>
      <c r="CZ79" s="405"/>
      <c r="DA79" s="405"/>
      <c r="DB79" s="405"/>
      <c r="DC79" s="405"/>
    </row>
    <row r="80" spans="1:107" ht="14.25" customHeight="1">
      <c r="A80" s="756"/>
      <c r="B80" s="744" t="str">
        <f>C8</f>
        <v xml:space="preserve"> ＢＯＡ  ＳＯＲＴＥ</v>
      </c>
      <c r="C80" s="744"/>
      <c r="D80" s="744"/>
      <c r="E80" s="275">
        <f>COUNTIF(F83:F85,"○")</f>
        <v>2</v>
      </c>
      <c r="F80" s="276"/>
      <c r="G80" s="276" t="str">
        <f>V62</f>
        <v>⑧</v>
      </c>
      <c r="H80" s="276"/>
      <c r="I80" s="293">
        <f>COUNTIF(H83:H85,"○")</f>
        <v>0</v>
      </c>
      <c r="J80" s="276">
        <f>COUNTIF(K83:K85,"○")</f>
        <v>2</v>
      </c>
      <c r="K80" s="276"/>
      <c r="L80" s="276" t="str">
        <f>V68</f>
        <v>⑤</v>
      </c>
      <c r="M80" s="276"/>
      <c r="N80" s="293">
        <f>COUNTIF(M83:M85,"○")</f>
        <v>0</v>
      </c>
      <c r="O80" s="276">
        <f>COUNTIF(P83:P85,"○")</f>
        <v>2</v>
      </c>
      <c r="P80" s="276"/>
      <c r="Q80" s="276" t="str">
        <f>V74</f>
        <v>②</v>
      </c>
      <c r="R80" s="276"/>
      <c r="S80" s="293">
        <f>COUNTIF(R83:R85,"○")</f>
        <v>0</v>
      </c>
      <c r="T80" s="277"/>
      <c r="U80" s="278"/>
      <c r="V80" s="278"/>
      <c r="W80" s="278"/>
      <c r="X80" s="279"/>
      <c r="Y80" s="278"/>
      <c r="Z80" s="278"/>
      <c r="AA80" s="278"/>
      <c r="AB80" s="278"/>
      <c r="AC80" s="279"/>
      <c r="AD80" s="278"/>
      <c r="AE80" s="278"/>
      <c r="AF80" s="278"/>
      <c r="AG80" s="278"/>
      <c r="AH80" s="279"/>
      <c r="AI80" s="276">
        <f>COUNTIF(AJ83:AJ85,"○")</f>
        <v>2</v>
      </c>
      <c r="AJ80" s="276"/>
      <c r="AK80" s="276" t="s">
        <v>683</v>
      </c>
      <c r="AL80" s="276"/>
      <c r="AM80" s="293">
        <f>COUNTIF(AL83:AL85,"○")</f>
        <v>1</v>
      </c>
      <c r="AN80" s="745">
        <f>COUNTIF(E81:AM81,"○")</f>
        <v>4</v>
      </c>
      <c r="AO80" s="758" t="s">
        <v>255</v>
      </c>
      <c r="AP80" s="759">
        <f>COUNTIF(E82:AM82,"○")</f>
        <v>0</v>
      </c>
      <c r="AQ80" s="745">
        <f>IF(AS84=0,10,AQ84/AS84)</f>
        <v>8</v>
      </c>
      <c r="AR80" s="758"/>
      <c r="AS80" s="759"/>
      <c r="AT80" s="753">
        <f>SUM(E83:E85,J83:J85,O83:O85,T83:T85,Y83:Y85,AD83:AD85,AI83:AI85)/SUM(I83:I85,N83:N85,S83:S85,X83:X85,AC83:AC85,AH83:AH85,AM83:AM85)</f>
        <v>1.3398058252427185</v>
      </c>
      <c r="AU80" s="743">
        <f>IF(AND($AV$105=28,AV80=4),RANK(BE80,BE$62:BE$98,0),"")</f>
        <v>2</v>
      </c>
      <c r="AV80" s="417">
        <f>AN80+AP80</f>
        <v>4</v>
      </c>
      <c r="AW80" s="405">
        <f>SUM(E80:AM80)</f>
        <v>9</v>
      </c>
      <c r="AX80" s="405">
        <f>SUM(AQ84:AS85)</f>
        <v>9</v>
      </c>
      <c r="AZ80" s="670">
        <f>RANK(AN80,AN62:AN103,1)</f>
        <v>6</v>
      </c>
      <c r="BA80" s="670">
        <f>RANK(BF80,BF62:BF103,1)</f>
        <v>6</v>
      </c>
      <c r="BB80" s="670">
        <f>RANK(AT80,AT62:AT103,1)</f>
        <v>6</v>
      </c>
      <c r="BC80" s="670">
        <f>AZ80*100</f>
        <v>600</v>
      </c>
      <c r="BD80" s="670">
        <f>BA80*10</f>
        <v>60</v>
      </c>
      <c r="BE80" s="671">
        <f>SUM(BB80:BD85)</f>
        <v>666</v>
      </c>
      <c r="BF80" s="670">
        <f>AQ80-AS80</f>
        <v>8</v>
      </c>
      <c r="BG80" s="405"/>
      <c r="BH80" s="405"/>
      <c r="BI80" s="405"/>
      <c r="BJ80" s="405"/>
      <c r="BK80" s="405"/>
      <c r="BL80" s="405"/>
      <c r="BM80" s="405"/>
      <c r="BN80" s="405"/>
      <c r="BO80" s="405"/>
      <c r="BP80" s="405"/>
      <c r="BQ80" s="405"/>
      <c r="BR80" s="405"/>
      <c r="BS80" s="405"/>
      <c r="BT80" s="405"/>
      <c r="BU80" s="405"/>
      <c r="BV80" s="405"/>
      <c r="BW80" s="405"/>
      <c r="BX80" s="405"/>
      <c r="BY80" s="405"/>
      <c r="BZ80" s="405"/>
      <c r="CA80" s="405"/>
      <c r="CB80" s="405"/>
      <c r="CC80" s="405"/>
      <c r="CD80" s="405"/>
      <c r="CE80" s="405"/>
      <c r="CF80" s="405"/>
      <c r="CG80" s="405"/>
      <c r="CH80" s="405"/>
      <c r="CI80" s="405"/>
      <c r="CJ80" s="405"/>
      <c r="CK80" s="405"/>
      <c r="CL80" s="405"/>
      <c r="CM80" s="405"/>
      <c r="CN80" s="405"/>
      <c r="CO80" s="405"/>
      <c r="CP80" s="405"/>
      <c r="CQ80" s="405"/>
      <c r="CR80" s="405"/>
      <c r="CS80" s="405"/>
      <c r="CT80" s="405"/>
      <c r="CU80" s="405"/>
      <c r="CV80" s="405"/>
      <c r="CW80" s="405"/>
      <c r="CX80" s="405"/>
      <c r="CY80" s="405"/>
      <c r="CZ80" s="405"/>
      <c r="DA80" s="405"/>
      <c r="DB80" s="405"/>
      <c r="DC80" s="405"/>
    </row>
    <row r="81" spans="1:107" ht="13.5" hidden="1" customHeight="1">
      <c r="A81" s="756"/>
      <c r="B81" s="744"/>
      <c r="C81" s="744"/>
      <c r="D81" s="744"/>
      <c r="E81" s="280" t="str">
        <f>IF(E80&gt;I80,"○","　")</f>
        <v>○</v>
      </c>
      <c r="F81" s="281"/>
      <c r="G81" s="281"/>
      <c r="H81" s="281"/>
      <c r="I81" s="348"/>
      <c r="J81" s="281" t="str">
        <f>IF(J80&gt;N80,"○","　")</f>
        <v>○</v>
      </c>
      <c r="K81" s="281"/>
      <c r="L81" s="281"/>
      <c r="M81" s="281"/>
      <c r="N81" s="348"/>
      <c r="O81" s="281" t="str">
        <f>IF(O80&gt;S80,"○","　")</f>
        <v>○</v>
      </c>
      <c r="P81" s="281"/>
      <c r="Q81" s="281"/>
      <c r="R81" s="281"/>
      <c r="S81" s="348"/>
      <c r="T81" s="282"/>
      <c r="U81" s="283"/>
      <c r="V81" s="283"/>
      <c r="W81" s="283"/>
      <c r="X81" s="284"/>
      <c r="Y81" s="283"/>
      <c r="Z81" s="283"/>
      <c r="AA81" s="283"/>
      <c r="AB81" s="283"/>
      <c r="AC81" s="284"/>
      <c r="AD81" s="283"/>
      <c r="AE81" s="283"/>
      <c r="AF81" s="283"/>
      <c r="AG81" s="283"/>
      <c r="AH81" s="284"/>
      <c r="AI81" s="281" t="str">
        <f>IF(AI80&gt;AM80,"○","　")</f>
        <v>○</v>
      </c>
      <c r="AJ81" s="281"/>
      <c r="AK81" s="281"/>
      <c r="AL81" s="281"/>
      <c r="AM81" s="348"/>
      <c r="AN81" s="746"/>
      <c r="AO81" s="736"/>
      <c r="AP81" s="738"/>
      <c r="AQ81" s="746"/>
      <c r="AR81" s="736"/>
      <c r="AS81" s="738"/>
      <c r="AT81" s="740"/>
      <c r="AU81" s="743"/>
      <c r="AV81" s="417"/>
      <c r="AZ81" s="670"/>
      <c r="BA81" s="670"/>
      <c r="BB81" s="670"/>
      <c r="BC81" s="670"/>
      <c r="BD81" s="670"/>
      <c r="BE81" s="671"/>
      <c r="BF81" s="670"/>
      <c r="BG81" s="405"/>
      <c r="BH81" s="405"/>
      <c r="BI81" s="405"/>
      <c r="BJ81" s="405"/>
      <c r="BK81" s="405"/>
      <c r="BL81" s="405"/>
      <c r="BM81" s="405"/>
      <c r="BN81" s="405"/>
      <c r="BO81" s="405"/>
      <c r="BP81" s="405"/>
      <c r="BQ81" s="405"/>
      <c r="BR81" s="405"/>
      <c r="BS81" s="405"/>
      <c r="BT81" s="405"/>
      <c r="BU81" s="405"/>
      <c r="BV81" s="405"/>
      <c r="BW81" s="405"/>
      <c r="BX81" s="405"/>
      <c r="BY81" s="405"/>
      <c r="BZ81" s="405"/>
      <c r="CA81" s="405"/>
      <c r="CB81" s="405"/>
      <c r="CC81" s="405"/>
      <c r="CD81" s="405"/>
      <c r="CE81" s="405"/>
      <c r="CF81" s="405"/>
      <c r="CG81" s="405"/>
      <c r="CH81" s="405"/>
      <c r="CI81" s="405"/>
      <c r="CJ81" s="405"/>
      <c r="CK81" s="405"/>
      <c r="CL81" s="405"/>
      <c r="CM81" s="405"/>
      <c r="CN81" s="405"/>
      <c r="CO81" s="405"/>
      <c r="CP81" s="405"/>
      <c r="CQ81" s="405"/>
      <c r="CR81" s="405"/>
      <c r="CS81" s="405"/>
      <c r="CT81" s="405"/>
      <c r="CU81" s="405"/>
      <c r="CV81" s="405"/>
      <c r="CW81" s="405"/>
      <c r="CX81" s="405"/>
      <c r="CY81" s="405"/>
      <c r="CZ81" s="405"/>
      <c r="DA81" s="405"/>
      <c r="DB81" s="405"/>
      <c r="DC81" s="405"/>
    </row>
    <row r="82" spans="1:107" ht="14.25" hidden="1" customHeight="1">
      <c r="A82" s="756"/>
      <c r="B82" s="744"/>
      <c r="C82" s="744"/>
      <c r="D82" s="744"/>
      <c r="E82" s="280"/>
      <c r="F82" s="281"/>
      <c r="G82" s="281"/>
      <c r="H82" s="281"/>
      <c r="I82" s="348" t="str">
        <f>IF(I80&gt;E80,"○","　")</f>
        <v>　</v>
      </c>
      <c r="J82" s="281"/>
      <c r="K82" s="281"/>
      <c r="L82" s="281"/>
      <c r="M82" s="281"/>
      <c r="N82" s="348" t="str">
        <f>IF(N80&gt;J80,"○","　")</f>
        <v>　</v>
      </c>
      <c r="O82" s="281"/>
      <c r="P82" s="281"/>
      <c r="Q82" s="281"/>
      <c r="R82" s="281"/>
      <c r="S82" s="348" t="str">
        <f>IF(S80&gt;O80,"○","　")</f>
        <v>　</v>
      </c>
      <c r="T82" s="282"/>
      <c r="U82" s="283"/>
      <c r="V82" s="283"/>
      <c r="W82" s="283"/>
      <c r="X82" s="284"/>
      <c r="Y82" s="283"/>
      <c r="Z82" s="283"/>
      <c r="AA82" s="283"/>
      <c r="AB82" s="283"/>
      <c r="AC82" s="284"/>
      <c r="AD82" s="283"/>
      <c r="AE82" s="283"/>
      <c r="AF82" s="283"/>
      <c r="AG82" s="283"/>
      <c r="AH82" s="284"/>
      <c r="AI82" s="281"/>
      <c r="AJ82" s="281"/>
      <c r="AK82" s="281"/>
      <c r="AL82" s="281"/>
      <c r="AM82" s="348" t="str">
        <f>IF(AM80&gt;AI80,"○","　")</f>
        <v>　</v>
      </c>
      <c r="AN82" s="746"/>
      <c r="AO82" s="736"/>
      <c r="AP82" s="738"/>
      <c r="AQ82" s="746"/>
      <c r="AR82" s="736"/>
      <c r="AS82" s="738"/>
      <c r="AT82" s="740"/>
      <c r="AU82" s="743"/>
      <c r="AV82" s="417"/>
      <c r="AZ82" s="670"/>
      <c r="BA82" s="670"/>
      <c r="BB82" s="670"/>
      <c r="BC82" s="670"/>
      <c r="BD82" s="670"/>
      <c r="BE82" s="671"/>
      <c r="BF82" s="670"/>
      <c r="BG82" s="405"/>
      <c r="BH82" s="405"/>
      <c r="BI82" s="405"/>
      <c r="BJ82" s="405"/>
      <c r="BK82" s="405"/>
      <c r="BL82" s="405"/>
      <c r="BM82" s="405"/>
      <c r="BN82" s="405"/>
      <c r="BO82" s="405"/>
      <c r="BP82" s="405"/>
      <c r="BQ82" s="405"/>
      <c r="BR82" s="405"/>
      <c r="BS82" s="405"/>
      <c r="BT82" s="405"/>
      <c r="BU82" s="405"/>
      <c r="BV82" s="405"/>
      <c r="BW82" s="405"/>
      <c r="BX82" s="405"/>
      <c r="BY82" s="405"/>
      <c r="BZ82" s="405"/>
      <c r="CA82" s="405"/>
      <c r="CB82" s="405"/>
      <c r="CC82" s="405"/>
      <c r="CD82" s="405"/>
      <c r="CE82" s="405"/>
      <c r="CF82" s="405"/>
      <c r="CG82" s="405"/>
      <c r="CH82" s="405"/>
      <c r="CI82" s="405"/>
      <c r="CJ82" s="405"/>
      <c r="CK82" s="405"/>
      <c r="CL82" s="405"/>
      <c r="CM82" s="405"/>
      <c r="CN82" s="405"/>
      <c r="CO82" s="405"/>
      <c r="CP82" s="405"/>
      <c r="CQ82" s="405"/>
      <c r="CR82" s="405"/>
      <c r="CS82" s="405"/>
      <c r="CT82" s="405"/>
      <c r="CU82" s="405"/>
      <c r="CV82" s="405"/>
      <c r="CW82" s="405"/>
      <c r="CX82" s="405"/>
      <c r="CY82" s="405"/>
      <c r="CZ82" s="405"/>
      <c r="DA82" s="405"/>
      <c r="DB82" s="405"/>
      <c r="DC82" s="405"/>
    </row>
    <row r="83" spans="1:107" ht="14.25" customHeight="1">
      <c r="A83" s="756"/>
      <c r="B83" s="744"/>
      <c r="C83" s="744"/>
      <c r="D83" s="744"/>
      <c r="E83" s="280">
        <f>X65</f>
        <v>15</v>
      </c>
      <c r="F83" s="281" t="str">
        <f>IF(E83&gt;I83,"○","　")</f>
        <v>○</v>
      </c>
      <c r="G83" s="281" t="s">
        <v>675</v>
      </c>
      <c r="H83" s="281" t="str">
        <f>IF(I83&gt;E83,"○","　")</f>
        <v>　</v>
      </c>
      <c r="I83" s="348">
        <f>T65</f>
        <v>8</v>
      </c>
      <c r="J83" s="281">
        <f>X71</f>
        <v>15</v>
      </c>
      <c r="K83" s="281" t="str">
        <f>IF(J83&gt;N83,"○","　")</f>
        <v>○</v>
      </c>
      <c r="L83" s="281" t="s">
        <v>675</v>
      </c>
      <c r="M83" s="281" t="str">
        <f>IF(N83&gt;J83,"○","　")</f>
        <v>　</v>
      </c>
      <c r="N83" s="348">
        <f>T71</f>
        <v>13</v>
      </c>
      <c r="O83" s="281">
        <f>X77</f>
        <v>15</v>
      </c>
      <c r="P83" s="281" t="str">
        <f>IF(O83&gt;S83,"○","　")</f>
        <v>○</v>
      </c>
      <c r="Q83" s="281" t="s">
        <v>675</v>
      </c>
      <c r="R83" s="281" t="str">
        <f>IF(S83&gt;O83,"○","　")</f>
        <v>　</v>
      </c>
      <c r="S83" s="348">
        <f>T77</f>
        <v>12</v>
      </c>
      <c r="T83" s="282"/>
      <c r="U83" s="283"/>
      <c r="V83" s="283"/>
      <c r="W83" s="283"/>
      <c r="X83" s="284"/>
      <c r="Y83" s="283"/>
      <c r="Z83" s="283"/>
      <c r="AA83" s="283"/>
      <c r="AB83" s="283"/>
      <c r="AC83" s="284"/>
      <c r="AD83" s="283"/>
      <c r="AE83" s="283"/>
      <c r="AF83" s="283"/>
      <c r="AG83" s="283"/>
      <c r="AH83" s="284"/>
      <c r="AI83" s="418">
        <f>O43</f>
        <v>16</v>
      </c>
      <c r="AJ83" s="281" t="str">
        <f>IF(AI83&gt;AM83,"○","　")</f>
        <v>　</v>
      </c>
      <c r="AK83" s="281" t="s">
        <v>675</v>
      </c>
      <c r="AL83" s="281" t="str">
        <f>IF(AM83&gt;AI83,"○","　")</f>
        <v>○</v>
      </c>
      <c r="AM83" s="419">
        <f>V43</f>
        <v>17</v>
      </c>
      <c r="AN83" s="746"/>
      <c r="AO83" s="736"/>
      <c r="AP83" s="738"/>
      <c r="AQ83" s="746"/>
      <c r="AR83" s="736"/>
      <c r="AS83" s="738"/>
      <c r="AT83" s="740"/>
      <c r="AU83" s="743"/>
      <c r="AV83" s="417"/>
      <c r="AZ83" s="670"/>
      <c r="BA83" s="670"/>
      <c r="BB83" s="670"/>
      <c r="BC83" s="670"/>
      <c r="BD83" s="670"/>
      <c r="BE83" s="671"/>
      <c r="BF83" s="670"/>
      <c r="BG83" s="405"/>
      <c r="BH83" s="405"/>
      <c r="BI83" s="405"/>
      <c r="BJ83" s="405"/>
      <c r="BK83" s="405"/>
      <c r="BL83" s="405"/>
      <c r="BM83" s="405"/>
      <c r="BN83" s="405"/>
      <c r="BO83" s="405"/>
      <c r="BP83" s="405"/>
      <c r="BQ83" s="405"/>
      <c r="BR83" s="405"/>
      <c r="BS83" s="405"/>
      <c r="BT83" s="405"/>
      <c r="BU83" s="405"/>
      <c r="BV83" s="405"/>
      <c r="BW83" s="405"/>
      <c r="BX83" s="405"/>
      <c r="BY83" s="405"/>
      <c r="BZ83" s="405"/>
      <c r="CA83" s="405"/>
      <c r="CB83" s="405"/>
      <c r="CC83" s="405"/>
      <c r="CD83" s="405"/>
      <c r="CE83" s="405"/>
      <c r="CF83" s="405"/>
      <c r="CG83" s="405"/>
      <c r="CH83" s="405"/>
      <c r="CI83" s="405"/>
      <c r="CJ83" s="405"/>
      <c r="CK83" s="405"/>
      <c r="CL83" s="405"/>
      <c r="CM83" s="405"/>
      <c r="CN83" s="405"/>
      <c r="CO83" s="405"/>
      <c r="CP83" s="405"/>
      <c r="CQ83" s="405"/>
      <c r="CR83" s="405"/>
      <c r="CS83" s="405"/>
      <c r="CT83" s="405"/>
      <c r="CU83" s="405"/>
      <c r="CV83" s="405"/>
      <c r="CW83" s="405"/>
      <c r="CX83" s="405"/>
      <c r="CY83" s="405"/>
      <c r="CZ83" s="405"/>
      <c r="DA83" s="405"/>
      <c r="DB83" s="405"/>
      <c r="DC83" s="405"/>
    </row>
    <row r="84" spans="1:107" ht="14.25" customHeight="1">
      <c r="A84" s="756"/>
      <c r="B84" s="744"/>
      <c r="C84" s="744"/>
      <c r="D84" s="744"/>
      <c r="E84" s="280">
        <f>X66</f>
        <v>15</v>
      </c>
      <c r="F84" s="281" t="str">
        <f>IF(E84&gt;I84,"○","　")</f>
        <v>○</v>
      </c>
      <c r="G84" s="281" t="s">
        <v>255</v>
      </c>
      <c r="H84" s="281" t="str">
        <f>IF(I84&gt;E84,"○","　")</f>
        <v>　</v>
      </c>
      <c r="I84" s="348">
        <f>T66</f>
        <v>11</v>
      </c>
      <c r="J84" s="281">
        <f>X72</f>
        <v>15</v>
      </c>
      <c r="K84" s="281" t="str">
        <f>IF(J84&gt;N84,"○","　")</f>
        <v>○</v>
      </c>
      <c r="L84" s="281" t="s">
        <v>255</v>
      </c>
      <c r="M84" s="281" t="str">
        <f>IF(N84&gt;J84,"○","　")</f>
        <v>　</v>
      </c>
      <c r="N84" s="348">
        <f>T72</f>
        <v>8</v>
      </c>
      <c r="O84" s="281">
        <f>X78</f>
        <v>15</v>
      </c>
      <c r="P84" s="281" t="str">
        <f>IF(O84&gt;S84,"○","　")</f>
        <v>○</v>
      </c>
      <c r="Q84" s="281" t="s">
        <v>255</v>
      </c>
      <c r="R84" s="281" t="str">
        <f>IF(S84&gt;O84,"○","　")</f>
        <v>　</v>
      </c>
      <c r="S84" s="348">
        <f>T78</f>
        <v>13</v>
      </c>
      <c r="T84" s="282"/>
      <c r="U84" s="283"/>
      <c r="V84" s="283"/>
      <c r="W84" s="283"/>
      <c r="X84" s="284"/>
      <c r="Y84" s="283"/>
      <c r="Z84" s="283"/>
      <c r="AA84" s="283"/>
      <c r="AB84" s="283"/>
      <c r="AC84" s="284"/>
      <c r="AD84" s="283"/>
      <c r="AE84" s="283"/>
      <c r="AF84" s="283"/>
      <c r="AG84" s="283"/>
      <c r="AH84" s="284"/>
      <c r="AI84" s="418">
        <f>O44</f>
        <v>15</v>
      </c>
      <c r="AJ84" s="281" t="str">
        <f>IF(AI84&gt;AM84,"○","　")</f>
        <v>○</v>
      </c>
      <c r="AK84" s="281" t="s">
        <v>255</v>
      </c>
      <c r="AL84" s="281" t="str">
        <f>IF(AM84&gt;AI84,"○","　")</f>
        <v>　</v>
      </c>
      <c r="AM84" s="419">
        <f>V44</f>
        <v>6</v>
      </c>
      <c r="AN84" s="746"/>
      <c r="AO84" s="736"/>
      <c r="AP84" s="738"/>
      <c r="AQ84" s="746">
        <f>SUM(E80,J80,O80,T80,Y80,AD80,AI80)</f>
        <v>8</v>
      </c>
      <c r="AR84" s="736" t="s">
        <v>255</v>
      </c>
      <c r="AS84" s="738">
        <f>SUM(I80,N80,S80,X80,AC80,AH80,AM80)</f>
        <v>1</v>
      </c>
      <c r="AT84" s="740"/>
      <c r="AU84" s="743"/>
      <c r="AV84" s="417"/>
      <c r="AZ84" s="670"/>
      <c r="BA84" s="670"/>
      <c r="BB84" s="670"/>
      <c r="BC84" s="670"/>
      <c r="BD84" s="670"/>
      <c r="BE84" s="671"/>
      <c r="BF84" s="670"/>
      <c r="BG84" s="405"/>
      <c r="BH84" s="405"/>
      <c r="BI84" s="405"/>
      <c r="BJ84" s="405"/>
      <c r="BK84" s="405"/>
      <c r="BL84" s="405"/>
      <c r="BM84" s="405"/>
      <c r="BN84" s="405"/>
      <c r="BO84" s="405"/>
      <c r="BP84" s="405"/>
      <c r="BQ84" s="405"/>
      <c r="BR84" s="405"/>
      <c r="BS84" s="405"/>
      <c r="BT84" s="405"/>
      <c r="BU84" s="405"/>
      <c r="BV84" s="405"/>
      <c r="BW84" s="405"/>
      <c r="BX84" s="405"/>
      <c r="BY84" s="405"/>
      <c r="BZ84" s="405"/>
      <c r="CA84" s="405"/>
      <c r="CB84" s="405"/>
      <c r="CC84" s="405"/>
      <c r="CD84" s="405"/>
      <c r="CE84" s="405"/>
      <c r="CF84" s="405"/>
      <c r="CG84" s="405"/>
      <c r="CH84" s="405"/>
      <c r="CI84" s="405"/>
      <c r="CJ84" s="405"/>
      <c r="CK84" s="405"/>
      <c r="CL84" s="405"/>
      <c r="CM84" s="405"/>
      <c r="CN84" s="405"/>
      <c r="CO84" s="405"/>
      <c r="CP84" s="405"/>
      <c r="CQ84" s="405"/>
      <c r="CR84" s="405"/>
      <c r="CS84" s="405"/>
      <c r="CT84" s="405"/>
      <c r="CU84" s="405"/>
      <c r="CV84" s="405"/>
      <c r="CW84" s="405"/>
      <c r="CX84" s="405"/>
      <c r="CY84" s="405"/>
      <c r="CZ84" s="405"/>
      <c r="DA84" s="405"/>
      <c r="DB84" s="405"/>
      <c r="DC84" s="405"/>
    </row>
    <row r="85" spans="1:107" ht="14.25" customHeight="1">
      <c r="A85" s="756"/>
      <c r="B85" s="744"/>
      <c r="C85" s="744"/>
      <c r="D85" s="744"/>
      <c r="E85" s="285">
        <f>X67</f>
        <v>0</v>
      </c>
      <c r="F85" s="286" t="str">
        <f>IF(E85&gt;I85,"○","　")</f>
        <v>　</v>
      </c>
      <c r="G85" s="286" t="s">
        <v>255</v>
      </c>
      <c r="H85" s="286" t="str">
        <f>IF(I85&gt;E85,"○","　")</f>
        <v>　</v>
      </c>
      <c r="I85" s="349">
        <f>T67</f>
        <v>0</v>
      </c>
      <c r="J85" s="286">
        <f>X73</f>
        <v>0</v>
      </c>
      <c r="K85" s="286" t="str">
        <f>IF(J85&gt;N85,"○","　")</f>
        <v>　</v>
      </c>
      <c r="L85" s="286" t="s">
        <v>255</v>
      </c>
      <c r="M85" s="286" t="str">
        <f>IF(N85&gt;J85,"○","　")</f>
        <v>　</v>
      </c>
      <c r="N85" s="349">
        <f>T73</f>
        <v>0</v>
      </c>
      <c r="O85" s="286">
        <f>X79</f>
        <v>0</v>
      </c>
      <c r="P85" s="286" t="str">
        <f>IF(O85&gt;S85,"○","　")</f>
        <v>　</v>
      </c>
      <c r="Q85" s="286" t="s">
        <v>255</v>
      </c>
      <c r="R85" s="286" t="str">
        <f>IF(S85&gt;O85,"○","　")</f>
        <v>　</v>
      </c>
      <c r="S85" s="349">
        <f>T79</f>
        <v>0</v>
      </c>
      <c r="T85" s="287"/>
      <c r="U85" s="288"/>
      <c r="V85" s="288"/>
      <c r="W85" s="288"/>
      <c r="X85" s="289"/>
      <c r="Y85" s="288"/>
      <c r="Z85" s="288"/>
      <c r="AA85" s="288"/>
      <c r="AB85" s="288"/>
      <c r="AC85" s="289"/>
      <c r="AD85" s="288"/>
      <c r="AE85" s="288"/>
      <c r="AF85" s="288"/>
      <c r="AG85" s="288"/>
      <c r="AH85" s="289"/>
      <c r="AI85" s="422">
        <f>O45</f>
        <v>17</v>
      </c>
      <c r="AJ85" s="286" t="str">
        <f>IF(AI85&gt;AM85,"○","　")</f>
        <v>○</v>
      </c>
      <c r="AK85" s="286" t="s">
        <v>255</v>
      </c>
      <c r="AL85" s="286" t="str">
        <f>IF(AM85&gt;AI85,"○","　")</f>
        <v>　</v>
      </c>
      <c r="AM85" s="421">
        <f>V45</f>
        <v>15</v>
      </c>
      <c r="AN85" s="747"/>
      <c r="AO85" s="737"/>
      <c r="AP85" s="739"/>
      <c r="AQ85" s="747"/>
      <c r="AR85" s="737"/>
      <c r="AS85" s="739"/>
      <c r="AT85" s="741"/>
      <c r="AU85" s="743"/>
      <c r="AV85" s="417"/>
      <c r="AZ85" s="670"/>
      <c r="BA85" s="670"/>
      <c r="BB85" s="670"/>
      <c r="BC85" s="670"/>
      <c r="BD85" s="670"/>
      <c r="BE85" s="671"/>
      <c r="BF85" s="670"/>
      <c r="BG85" s="405"/>
      <c r="BH85" s="405"/>
      <c r="BI85" s="405"/>
      <c r="BJ85" s="405"/>
      <c r="BK85" s="405"/>
      <c r="BL85" s="405"/>
      <c r="BM85" s="405"/>
      <c r="BN85" s="405"/>
      <c r="BO85" s="405"/>
      <c r="BP85" s="405"/>
      <c r="BQ85" s="405"/>
      <c r="BR85" s="405"/>
      <c r="BS85" s="405"/>
      <c r="BT85" s="405"/>
      <c r="BU85" s="405"/>
      <c r="BV85" s="405"/>
      <c r="BW85" s="405"/>
      <c r="BX85" s="405"/>
      <c r="BY85" s="405"/>
      <c r="BZ85" s="405"/>
      <c r="CA85" s="405"/>
      <c r="CB85" s="405"/>
      <c r="CC85" s="405"/>
      <c r="CD85" s="405"/>
      <c r="CE85" s="405"/>
      <c r="CF85" s="405"/>
      <c r="CG85" s="405"/>
      <c r="CH85" s="405"/>
      <c r="CI85" s="405"/>
      <c r="CJ85" s="405"/>
      <c r="CK85" s="405"/>
      <c r="CL85" s="405"/>
      <c r="CM85" s="405"/>
      <c r="CN85" s="405"/>
      <c r="CO85" s="405"/>
      <c r="CP85" s="405"/>
      <c r="CQ85" s="405"/>
      <c r="CR85" s="405"/>
      <c r="CS85" s="405"/>
      <c r="CT85" s="405"/>
      <c r="CU85" s="405"/>
      <c r="CV85" s="405"/>
      <c r="CW85" s="405"/>
      <c r="CX85" s="405"/>
      <c r="CY85" s="405"/>
      <c r="CZ85" s="405"/>
      <c r="DA85" s="405"/>
      <c r="DB85" s="405"/>
      <c r="DC85" s="405"/>
    </row>
    <row r="86" spans="1:107" ht="14.25" customHeight="1">
      <c r="A86" s="756"/>
      <c r="B86" s="744" t="str">
        <f>Q5</f>
        <v xml:space="preserve"> 轟  桜  Ａ</v>
      </c>
      <c r="C86" s="744"/>
      <c r="D86" s="744"/>
      <c r="E86" s="275">
        <f>COUNTIF(F89:F91,"○")</f>
        <v>1</v>
      </c>
      <c r="F86" s="276"/>
      <c r="G86" s="276" t="str">
        <f>AA62</f>
        <v>⑫</v>
      </c>
      <c r="H86" s="276"/>
      <c r="I86" s="293">
        <f>COUNTIF(H89:H91,"○")</f>
        <v>2</v>
      </c>
      <c r="J86" s="276">
        <f>COUNTIF(K89:K91,"○")</f>
        <v>2</v>
      </c>
      <c r="K86" s="276"/>
      <c r="L86" s="276" t="str">
        <f>AA68</f>
        <v>⑨</v>
      </c>
      <c r="M86" s="276"/>
      <c r="N86" s="293">
        <f>COUNTIF(M89:M91,"○")</f>
        <v>0</v>
      </c>
      <c r="O86" s="276">
        <f>COUNTIF(P89:P91,"○")</f>
        <v>2</v>
      </c>
      <c r="P86" s="276"/>
      <c r="Q86" s="276" t="str">
        <f>AA74</f>
        <v>⑥</v>
      </c>
      <c r="R86" s="276"/>
      <c r="S86" s="293">
        <f>COUNTIF(R89:R91,"○")</f>
        <v>0</v>
      </c>
      <c r="T86" s="278"/>
      <c r="U86" s="278"/>
      <c r="V86" s="278"/>
      <c r="W86" s="278"/>
      <c r="X86" s="279"/>
      <c r="Y86" s="277"/>
      <c r="Z86" s="278"/>
      <c r="AA86" s="278"/>
      <c r="AB86" s="278"/>
      <c r="AC86" s="279"/>
      <c r="AD86" s="276">
        <f>COUNTIF(AE89:AE91,"○")</f>
        <v>0</v>
      </c>
      <c r="AE86" s="276"/>
      <c r="AF86" s="276" t="s">
        <v>684</v>
      </c>
      <c r="AG86" s="276"/>
      <c r="AH86" s="293">
        <f>COUNTIF(AG89:AG91,"○")</f>
        <v>2</v>
      </c>
      <c r="AI86" s="278"/>
      <c r="AJ86" s="278"/>
      <c r="AK86" s="278"/>
      <c r="AL86" s="278"/>
      <c r="AM86" s="279"/>
      <c r="AN86" s="745">
        <f>COUNTIF(E87:AM87,"○")</f>
        <v>2</v>
      </c>
      <c r="AO86" s="758" t="s">
        <v>255</v>
      </c>
      <c r="AP86" s="759">
        <f>COUNTIF(E88:AM88,"○")</f>
        <v>2</v>
      </c>
      <c r="AQ86" s="745">
        <f>IF(AS90=0,10,AQ90/AS90)</f>
        <v>1.25</v>
      </c>
      <c r="AR86" s="758"/>
      <c r="AS86" s="759"/>
      <c r="AT86" s="753">
        <f>SUM(E89:E91,J89:J91,O89:O91,T89:T91,Y89:Y91,AD89:AD91,AI89:AI91)/SUM(I89:I91,N89:N91,S89:S91,X89:X91,AC89:AC91,AH89:AH91,AM89:AM91)</f>
        <v>1.1121495327102804</v>
      </c>
      <c r="AU86" s="743">
        <f>IF(AND($AV$105=28,AV86=4),RANK(BE86,BE$62:BE$98,0),"")</f>
        <v>4</v>
      </c>
      <c r="AV86" s="417">
        <f>AN86+AP86</f>
        <v>4</v>
      </c>
      <c r="AW86" s="405">
        <f>SUM(E86:AM86)</f>
        <v>9</v>
      </c>
      <c r="AX86" s="405">
        <f>SUM(AQ90:AS91)</f>
        <v>9</v>
      </c>
      <c r="AZ86" s="670">
        <f>RANK(AN86,AN62:AN103,1)</f>
        <v>4</v>
      </c>
      <c r="BA86" s="670">
        <f>RANK(BF86,BF62:BF103,1)</f>
        <v>4</v>
      </c>
      <c r="BB86" s="670">
        <f>RANK(AT86,AT62:AT103,1)</f>
        <v>5</v>
      </c>
      <c r="BC86" s="670">
        <f>AZ86*100</f>
        <v>400</v>
      </c>
      <c r="BD86" s="670">
        <f>BA86*10</f>
        <v>40</v>
      </c>
      <c r="BE86" s="671">
        <f>SUM(BB86:BD91)</f>
        <v>445</v>
      </c>
      <c r="BF86" s="670">
        <f>AQ86-AS86</f>
        <v>1.25</v>
      </c>
      <c r="BG86" s="405"/>
      <c r="BH86" s="405"/>
      <c r="BI86" s="405"/>
      <c r="BJ86" s="405"/>
      <c r="BK86" s="405"/>
      <c r="BL86" s="405"/>
      <c r="BM86" s="405"/>
      <c r="BN86" s="405"/>
      <c r="BO86" s="405"/>
      <c r="BP86" s="405"/>
      <c r="BQ86" s="405"/>
      <c r="BR86" s="405"/>
      <c r="BS86" s="405"/>
      <c r="BT86" s="405"/>
      <c r="BU86" s="405"/>
      <c r="BV86" s="405"/>
      <c r="BW86" s="405"/>
      <c r="BX86" s="405"/>
      <c r="BY86" s="405"/>
      <c r="BZ86" s="405"/>
      <c r="CA86" s="405"/>
      <c r="CB86" s="405"/>
      <c r="CC86" s="405"/>
      <c r="CD86" s="405"/>
      <c r="CE86" s="405"/>
      <c r="CF86" s="405"/>
      <c r="CG86" s="405"/>
      <c r="CH86" s="405"/>
      <c r="CI86" s="405"/>
      <c r="CJ86" s="405"/>
      <c r="CK86" s="405"/>
      <c r="CL86" s="405"/>
      <c r="CM86" s="405"/>
      <c r="CN86" s="405"/>
      <c r="CO86" s="405"/>
      <c r="CP86" s="405"/>
      <c r="CQ86" s="405"/>
      <c r="CR86" s="405"/>
      <c r="CS86" s="405"/>
      <c r="CT86" s="405"/>
      <c r="CU86" s="405"/>
      <c r="CV86" s="405"/>
      <c r="CW86" s="405"/>
      <c r="CX86" s="405"/>
      <c r="CY86" s="405"/>
      <c r="CZ86" s="405"/>
      <c r="DA86" s="405"/>
      <c r="DB86" s="405"/>
      <c r="DC86" s="405"/>
    </row>
    <row r="87" spans="1:107" ht="0.75" hidden="1" customHeight="1">
      <c r="A87" s="756"/>
      <c r="B87" s="744"/>
      <c r="C87" s="744"/>
      <c r="D87" s="744"/>
      <c r="E87" s="280" t="str">
        <f>IF(E86&gt;I86,"○","　")</f>
        <v>　</v>
      </c>
      <c r="F87" s="281"/>
      <c r="G87" s="281"/>
      <c r="H87" s="281"/>
      <c r="I87" s="348"/>
      <c r="J87" s="281" t="str">
        <f>IF(J86&gt;N86,"○","　")</f>
        <v>○</v>
      </c>
      <c r="K87" s="281"/>
      <c r="L87" s="281"/>
      <c r="M87" s="281"/>
      <c r="N87" s="348"/>
      <c r="O87" s="281" t="str">
        <f>IF(O86&gt;S86,"○","　")</f>
        <v>○</v>
      </c>
      <c r="P87" s="281"/>
      <c r="Q87" s="281"/>
      <c r="R87" s="281"/>
      <c r="S87" s="348"/>
      <c r="T87" s="283"/>
      <c r="U87" s="283"/>
      <c r="V87" s="283"/>
      <c r="W87" s="283"/>
      <c r="X87" s="284"/>
      <c r="Y87" s="282"/>
      <c r="Z87" s="283"/>
      <c r="AA87" s="283"/>
      <c r="AB87" s="283"/>
      <c r="AC87" s="284"/>
      <c r="AD87" s="281" t="str">
        <f>IF(AD86&gt;AH86,"○","　")</f>
        <v>　</v>
      </c>
      <c r="AE87" s="281"/>
      <c r="AF87" s="281"/>
      <c r="AG87" s="281"/>
      <c r="AH87" s="348"/>
      <c r="AI87" s="283"/>
      <c r="AJ87" s="283"/>
      <c r="AK87" s="283"/>
      <c r="AL87" s="283"/>
      <c r="AM87" s="284"/>
      <c r="AN87" s="746"/>
      <c r="AO87" s="736"/>
      <c r="AP87" s="738"/>
      <c r="AQ87" s="746"/>
      <c r="AR87" s="736"/>
      <c r="AS87" s="738"/>
      <c r="AT87" s="740"/>
      <c r="AU87" s="743"/>
      <c r="AV87" s="417"/>
      <c r="AZ87" s="670"/>
      <c r="BA87" s="670"/>
      <c r="BB87" s="670"/>
      <c r="BC87" s="670"/>
      <c r="BD87" s="670"/>
      <c r="BE87" s="671"/>
      <c r="BF87" s="670"/>
      <c r="BG87" s="405"/>
      <c r="BH87" s="405"/>
      <c r="BI87" s="405"/>
      <c r="BJ87" s="405"/>
      <c r="BK87" s="405"/>
      <c r="BL87" s="405"/>
      <c r="BM87" s="405"/>
      <c r="BN87" s="405"/>
      <c r="BO87" s="405"/>
      <c r="BP87" s="405"/>
      <c r="BQ87" s="405"/>
      <c r="BR87" s="405"/>
      <c r="BS87" s="405"/>
      <c r="BT87" s="405"/>
      <c r="BU87" s="405"/>
      <c r="BV87" s="405"/>
      <c r="BW87" s="405"/>
      <c r="BX87" s="405"/>
      <c r="BY87" s="405"/>
      <c r="BZ87" s="405"/>
      <c r="CA87" s="405"/>
      <c r="CB87" s="405"/>
      <c r="CC87" s="405"/>
      <c r="CD87" s="405"/>
      <c r="CE87" s="405"/>
      <c r="CF87" s="405"/>
      <c r="CG87" s="405"/>
      <c r="CH87" s="405"/>
      <c r="CI87" s="405"/>
      <c r="CJ87" s="405"/>
      <c r="CK87" s="405"/>
      <c r="CL87" s="405"/>
      <c r="CM87" s="405"/>
      <c r="CN87" s="405"/>
      <c r="CO87" s="405"/>
      <c r="CP87" s="405"/>
      <c r="CQ87" s="405"/>
      <c r="CR87" s="405"/>
      <c r="CS87" s="405"/>
      <c r="CT87" s="405"/>
      <c r="CU87" s="405"/>
      <c r="CV87" s="405"/>
      <c r="CW87" s="405"/>
      <c r="CX87" s="405"/>
      <c r="CY87" s="405"/>
      <c r="CZ87" s="405"/>
      <c r="DA87" s="405"/>
      <c r="DB87" s="405"/>
      <c r="DC87" s="405"/>
    </row>
    <row r="88" spans="1:107" ht="14.25" hidden="1" customHeight="1">
      <c r="A88" s="756"/>
      <c r="B88" s="744"/>
      <c r="C88" s="744"/>
      <c r="D88" s="744"/>
      <c r="E88" s="280"/>
      <c r="F88" s="281"/>
      <c r="G88" s="281"/>
      <c r="H88" s="281"/>
      <c r="I88" s="348" t="str">
        <f>IF(I86&gt;E86,"○","　")</f>
        <v>○</v>
      </c>
      <c r="J88" s="281"/>
      <c r="K88" s="281"/>
      <c r="L88" s="281"/>
      <c r="M88" s="281"/>
      <c r="N88" s="348" t="str">
        <f>IF(N86&gt;J86,"○","　")</f>
        <v>　</v>
      </c>
      <c r="O88" s="281"/>
      <c r="P88" s="281"/>
      <c r="Q88" s="281"/>
      <c r="R88" s="281"/>
      <c r="S88" s="348" t="str">
        <f>IF(S86&gt;O86,"○","　")</f>
        <v>　</v>
      </c>
      <c r="T88" s="283"/>
      <c r="U88" s="283"/>
      <c r="V88" s="283"/>
      <c r="W88" s="283"/>
      <c r="X88" s="284"/>
      <c r="Y88" s="282"/>
      <c r="Z88" s="283"/>
      <c r="AA88" s="283"/>
      <c r="AB88" s="283"/>
      <c r="AC88" s="284"/>
      <c r="AD88" s="281"/>
      <c r="AE88" s="281"/>
      <c r="AF88" s="281"/>
      <c r="AG88" s="281"/>
      <c r="AH88" s="348" t="str">
        <f>IF(AH86&gt;AD86,"○","　")</f>
        <v>○</v>
      </c>
      <c r="AI88" s="283"/>
      <c r="AJ88" s="283"/>
      <c r="AK88" s="283"/>
      <c r="AL88" s="283"/>
      <c r="AM88" s="284"/>
      <c r="AN88" s="746"/>
      <c r="AO88" s="736"/>
      <c r="AP88" s="738"/>
      <c r="AQ88" s="746"/>
      <c r="AR88" s="736"/>
      <c r="AS88" s="738"/>
      <c r="AT88" s="740"/>
      <c r="AU88" s="743"/>
      <c r="AV88" s="417"/>
      <c r="AZ88" s="670"/>
      <c r="BA88" s="670"/>
      <c r="BB88" s="670"/>
      <c r="BC88" s="670"/>
      <c r="BD88" s="670"/>
      <c r="BE88" s="671"/>
      <c r="BF88" s="670"/>
      <c r="BG88" s="405"/>
      <c r="BH88" s="405"/>
      <c r="BI88" s="405"/>
      <c r="BJ88" s="405"/>
      <c r="BK88" s="405"/>
      <c r="BL88" s="405"/>
      <c r="BM88" s="405"/>
      <c r="BN88" s="405"/>
      <c r="BO88" s="405"/>
      <c r="BP88" s="405"/>
      <c r="BQ88" s="405"/>
      <c r="BR88" s="405"/>
      <c r="BS88" s="405"/>
      <c r="BT88" s="405"/>
      <c r="BU88" s="405"/>
      <c r="BV88" s="405"/>
      <c r="BW88" s="405"/>
      <c r="BX88" s="405"/>
      <c r="BY88" s="405"/>
      <c r="BZ88" s="405"/>
      <c r="CA88" s="405"/>
      <c r="CB88" s="405"/>
      <c r="CC88" s="405"/>
      <c r="CD88" s="405"/>
      <c r="CE88" s="405"/>
      <c r="CF88" s="405"/>
      <c r="CG88" s="405"/>
      <c r="CH88" s="405"/>
      <c r="CI88" s="405"/>
      <c r="CJ88" s="405"/>
      <c r="CK88" s="405"/>
      <c r="CL88" s="405"/>
      <c r="CM88" s="405"/>
      <c r="CN88" s="405"/>
      <c r="CO88" s="405"/>
      <c r="CP88" s="405"/>
      <c r="CQ88" s="405"/>
      <c r="CR88" s="405"/>
      <c r="CS88" s="405"/>
      <c r="CT88" s="405"/>
      <c r="CU88" s="405"/>
      <c r="CV88" s="405"/>
      <c r="CW88" s="405"/>
      <c r="CX88" s="405"/>
      <c r="CY88" s="405"/>
      <c r="CZ88" s="405"/>
      <c r="DA88" s="405"/>
      <c r="DB88" s="405"/>
      <c r="DC88" s="405"/>
    </row>
    <row r="89" spans="1:107" ht="14.25" customHeight="1">
      <c r="A89" s="756"/>
      <c r="B89" s="744"/>
      <c r="C89" s="744"/>
      <c r="D89" s="744"/>
      <c r="E89" s="280">
        <f>AC65</f>
        <v>11</v>
      </c>
      <c r="F89" s="281" t="str">
        <f>IF(E89&gt;I89,"○","　")</f>
        <v>　</v>
      </c>
      <c r="G89" s="281" t="s">
        <v>675</v>
      </c>
      <c r="H89" s="281" t="str">
        <f>IF(I89&gt;E89,"○","　")</f>
        <v>○</v>
      </c>
      <c r="I89" s="348">
        <f>Y65</f>
        <v>15</v>
      </c>
      <c r="J89" s="281">
        <f>AC71</f>
        <v>15</v>
      </c>
      <c r="K89" s="281" t="str">
        <f>IF(J89&gt;N89,"○","　")</f>
        <v>○</v>
      </c>
      <c r="L89" s="281" t="s">
        <v>675</v>
      </c>
      <c r="M89" s="281" t="str">
        <f>IF(N89&gt;J89,"○","　")</f>
        <v>　</v>
      </c>
      <c r="N89" s="348">
        <f>Y71</f>
        <v>10</v>
      </c>
      <c r="O89" s="281">
        <f>AC77</f>
        <v>15</v>
      </c>
      <c r="P89" s="281" t="str">
        <f>IF(O89&gt;S89,"○","　")</f>
        <v>○</v>
      </c>
      <c r="Q89" s="281" t="s">
        <v>675</v>
      </c>
      <c r="R89" s="281" t="str">
        <f>IF(S89&gt;O89,"○","　")</f>
        <v>　</v>
      </c>
      <c r="S89" s="348">
        <f>Y77</f>
        <v>9</v>
      </c>
      <c r="T89" s="283"/>
      <c r="U89" s="283"/>
      <c r="V89" s="283"/>
      <c r="W89" s="283"/>
      <c r="X89" s="284"/>
      <c r="Y89" s="282"/>
      <c r="Z89" s="283"/>
      <c r="AA89" s="283"/>
      <c r="AB89" s="283"/>
      <c r="AC89" s="284"/>
      <c r="AD89" s="418">
        <f>O19</f>
        <v>8</v>
      </c>
      <c r="AE89" s="281" t="str">
        <f>IF(AD89&gt;AH89,"○","　")</f>
        <v>　</v>
      </c>
      <c r="AF89" s="281" t="s">
        <v>675</v>
      </c>
      <c r="AG89" s="281" t="str">
        <f>IF(AH89&gt;AD89,"○","　")</f>
        <v>○</v>
      </c>
      <c r="AH89" s="419">
        <f>V19</f>
        <v>15</v>
      </c>
      <c r="AI89" s="283"/>
      <c r="AJ89" s="283"/>
      <c r="AK89" s="283"/>
      <c r="AL89" s="283"/>
      <c r="AM89" s="284"/>
      <c r="AN89" s="746"/>
      <c r="AO89" s="736"/>
      <c r="AP89" s="738"/>
      <c r="AQ89" s="746"/>
      <c r="AR89" s="736"/>
      <c r="AS89" s="738"/>
      <c r="AT89" s="740"/>
      <c r="AU89" s="743"/>
      <c r="AV89" s="417"/>
      <c r="AZ89" s="670"/>
      <c r="BA89" s="670"/>
      <c r="BB89" s="670"/>
      <c r="BC89" s="670"/>
      <c r="BD89" s="670"/>
      <c r="BE89" s="671"/>
      <c r="BF89" s="670"/>
      <c r="BG89" s="405"/>
      <c r="BH89" s="405"/>
      <c r="BI89" s="405"/>
      <c r="BJ89" s="405"/>
      <c r="BK89" s="405"/>
      <c r="BL89" s="405"/>
      <c r="BM89" s="405"/>
      <c r="BN89" s="405"/>
      <c r="BO89" s="405"/>
      <c r="BP89" s="405"/>
      <c r="BQ89" s="405"/>
      <c r="BR89" s="405"/>
      <c r="BS89" s="405"/>
      <c r="BT89" s="405"/>
      <c r="BU89" s="405"/>
      <c r="BV89" s="405"/>
      <c r="BW89" s="405"/>
      <c r="BX89" s="405"/>
      <c r="BY89" s="405"/>
      <c r="BZ89" s="405"/>
      <c r="CA89" s="405"/>
      <c r="CB89" s="405"/>
      <c r="CC89" s="405"/>
      <c r="CD89" s="405"/>
      <c r="CE89" s="405"/>
      <c r="CF89" s="405"/>
      <c r="CG89" s="405"/>
      <c r="CH89" s="405"/>
      <c r="CI89" s="405"/>
      <c r="CJ89" s="405"/>
      <c r="CK89" s="405"/>
      <c r="CL89" s="405"/>
      <c r="CM89" s="405"/>
      <c r="CN89" s="405"/>
      <c r="CO89" s="405"/>
      <c r="CP89" s="405"/>
      <c r="CQ89" s="405"/>
      <c r="CR89" s="405"/>
      <c r="CS89" s="405"/>
      <c r="CT89" s="405"/>
      <c r="CU89" s="405"/>
      <c r="CV89" s="405"/>
      <c r="CW89" s="405"/>
      <c r="CX89" s="405"/>
      <c r="CY89" s="405"/>
      <c r="CZ89" s="405"/>
      <c r="DA89" s="405"/>
      <c r="DB89" s="405"/>
      <c r="DC89" s="405"/>
    </row>
    <row r="90" spans="1:107" ht="14.25" customHeight="1">
      <c r="A90" s="756"/>
      <c r="B90" s="744"/>
      <c r="C90" s="744"/>
      <c r="D90" s="744"/>
      <c r="E90" s="280">
        <f>AC66</f>
        <v>15</v>
      </c>
      <c r="F90" s="281" t="str">
        <f>IF(E90&gt;I90,"○","　")</f>
        <v>○</v>
      </c>
      <c r="G90" s="281" t="s">
        <v>255</v>
      </c>
      <c r="H90" s="281" t="str">
        <f>IF(I90&gt;E90,"○","　")</f>
        <v>　</v>
      </c>
      <c r="I90" s="348">
        <f>Y66</f>
        <v>10</v>
      </c>
      <c r="J90" s="281">
        <f>AC72</f>
        <v>15</v>
      </c>
      <c r="K90" s="281" t="str">
        <f>IF(J90&gt;N90,"○","　")</f>
        <v>○</v>
      </c>
      <c r="L90" s="281" t="s">
        <v>255</v>
      </c>
      <c r="M90" s="281" t="str">
        <f>IF(N90&gt;J90,"○","　")</f>
        <v>　</v>
      </c>
      <c r="N90" s="348">
        <f>Y72</f>
        <v>9</v>
      </c>
      <c r="O90" s="281">
        <f>AC78</f>
        <v>15</v>
      </c>
      <c r="P90" s="281" t="str">
        <f>IF(O90&gt;S90,"○","　")</f>
        <v>○</v>
      </c>
      <c r="Q90" s="281" t="s">
        <v>255</v>
      </c>
      <c r="R90" s="281" t="str">
        <f>IF(S90&gt;O90,"○","　")</f>
        <v>　</v>
      </c>
      <c r="S90" s="348">
        <f>Y78</f>
        <v>9</v>
      </c>
      <c r="T90" s="283"/>
      <c r="U90" s="283"/>
      <c r="V90" s="283"/>
      <c r="W90" s="283"/>
      <c r="X90" s="284"/>
      <c r="Y90" s="282"/>
      <c r="Z90" s="283"/>
      <c r="AA90" s="283"/>
      <c r="AB90" s="283"/>
      <c r="AC90" s="284"/>
      <c r="AD90" s="418">
        <f>O20</f>
        <v>13</v>
      </c>
      <c r="AE90" s="281" t="str">
        <f>IF(AD90&gt;AH90,"○","　")</f>
        <v>　</v>
      </c>
      <c r="AF90" s="281" t="s">
        <v>255</v>
      </c>
      <c r="AG90" s="281" t="str">
        <f>IF(AH90&gt;AD90,"○","　")</f>
        <v>○</v>
      </c>
      <c r="AH90" s="419">
        <f>V20</f>
        <v>15</v>
      </c>
      <c r="AI90" s="283"/>
      <c r="AJ90" s="283"/>
      <c r="AK90" s="283"/>
      <c r="AL90" s="283"/>
      <c r="AM90" s="284"/>
      <c r="AN90" s="746"/>
      <c r="AO90" s="736"/>
      <c r="AP90" s="738"/>
      <c r="AQ90" s="746">
        <f>SUM(E86,J86,O86,T86,Y86,AD86,AI86)</f>
        <v>5</v>
      </c>
      <c r="AR90" s="736" t="s">
        <v>255</v>
      </c>
      <c r="AS90" s="738">
        <f>SUM(I86,N86,S86,X86,AC86,AH86,AM86)</f>
        <v>4</v>
      </c>
      <c r="AT90" s="740"/>
      <c r="AU90" s="743"/>
      <c r="AV90" s="417"/>
      <c r="AZ90" s="670"/>
      <c r="BA90" s="670"/>
      <c r="BB90" s="670"/>
      <c r="BC90" s="670"/>
      <c r="BD90" s="670"/>
      <c r="BE90" s="671"/>
      <c r="BF90" s="670"/>
      <c r="BG90" s="405"/>
      <c r="BH90" s="405"/>
      <c r="BI90" s="405"/>
      <c r="BJ90" s="405"/>
      <c r="BK90" s="405"/>
      <c r="BL90" s="405"/>
      <c r="BM90" s="405"/>
      <c r="BN90" s="405"/>
      <c r="BO90" s="405"/>
      <c r="BP90" s="405"/>
      <c r="BQ90" s="405"/>
      <c r="BR90" s="405"/>
      <c r="BS90" s="405"/>
      <c r="BT90" s="405"/>
      <c r="BU90" s="405"/>
      <c r="BV90" s="405"/>
      <c r="BW90" s="405"/>
      <c r="BX90" s="405"/>
      <c r="BY90" s="405"/>
      <c r="BZ90" s="405"/>
      <c r="CA90" s="405"/>
      <c r="CB90" s="405"/>
      <c r="CC90" s="405"/>
      <c r="CD90" s="405"/>
      <c r="CE90" s="405"/>
      <c r="CF90" s="405"/>
      <c r="CG90" s="405"/>
      <c r="CH90" s="405"/>
      <c r="CI90" s="405"/>
      <c r="CJ90" s="405"/>
      <c r="CK90" s="405"/>
      <c r="CL90" s="405"/>
      <c r="CM90" s="405"/>
      <c r="CN90" s="405"/>
      <c r="CO90" s="405"/>
      <c r="CP90" s="405"/>
      <c r="CQ90" s="405"/>
      <c r="CR90" s="405"/>
      <c r="CS90" s="405"/>
      <c r="CT90" s="405"/>
      <c r="CU90" s="405"/>
      <c r="CV90" s="405"/>
      <c r="CW90" s="405"/>
      <c r="CX90" s="405"/>
      <c r="CY90" s="405"/>
      <c r="CZ90" s="405"/>
      <c r="DA90" s="405"/>
      <c r="DB90" s="405"/>
      <c r="DC90" s="405"/>
    </row>
    <row r="91" spans="1:107" ht="14.25" customHeight="1">
      <c r="A91" s="756"/>
      <c r="B91" s="744"/>
      <c r="C91" s="744"/>
      <c r="D91" s="744"/>
      <c r="E91" s="285">
        <f>AC67</f>
        <v>12</v>
      </c>
      <c r="F91" s="286" t="str">
        <f>IF(E91&gt;I91,"○","　")</f>
        <v>　</v>
      </c>
      <c r="G91" s="286" t="s">
        <v>255</v>
      </c>
      <c r="H91" s="286" t="str">
        <f>IF(I91&gt;E91,"○","　")</f>
        <v>○</v>
      </c>
      <c r="I91" s="349">
        <f>Y67</f>
        <v>15</v>
      </c>
      <c r="J91" s="286">
        <f>AC73</f>
        <v>0</v>
      </c>
      <c r="K91" s="286" t="str">
        <f>IF(J91&gt;N91,"○","　")</f>
        <v>　</v>
      </c>
      <c r="L91" s="286" t="s">
        <v>255</v>
      </c>
      <c r="M91" s="286" t="str">
        <f>IF(N91&gt;J91,"○","　")</f>
        <v>　</v>
      </c>
      <c r="N91" s="349">
        <f>Y73</f>
        <v>0</v>
      </c>
      <c r="O91" s="286">
        <f>AC79</f>
        <v>0</v>
      </c>
      <c r="P91" s="286" t="str">
        <f>IF(O91&gt;S91,"○","　")</f>
        <v>　</v>
      </c>
      <c r="Q91" s="286" t="s">
        <v>255</v>
      </c>
      <c r="R91" s="286" t="str">
        <f>IF(S91&gt;O91,"○","　")</f>
        <v>　</v>
      </c>
      <c r="S91" s="349">
        <f>Y79</f>
        <v>0</v>
      </c>
      <c r="T91" s="288"/>
      <c r="U91" s="288"/>
      <c r="V91" s="288"/>
      <c r="W91" s="288"/>
      <c r="X91" s="289"/>
      <c r="Y91" s="287"/>
      <c r="Z91" s="288"/>
      <c r="AA91" s="288"/>
      <c r="AB91" s="288"/>
      <c r="AC91" s="289"/>
      <c r="AD91" s="418">
        <f>O21</f>
        <v>0</v>
      </c>
      <c r="AE91" s="281" t="str">
        <f>IF(AD91&gt;AH91,"○","　")</f>
        <v>　</v>
      </c>
      <c r="AF91" s="281" t="s">
        <v>255</v>
      </c>
      <c r="AG91" s="281" t="str">
        <f>IF(AH91&gt;AD91,"○","　")</f>
        <v>　</v>
      </c>
      <c r="AH91" s="419">
        <f>V21</f>
        <v>0</v>
      </c>
      <c r="AI91" s="288"/>
      <c r="AJ91" s="288"/>
      <c r="AK91" s="288"/>
      <c r="AL91" s="288"/>
      <c r="AM91" s="289"/>
      <c r="AN91" s="747"/>
      <c r="AO91" s="737"/>
      <c r="AP91" s="739"/>
      <c r="AQ91" s="747"/>
      <c r="AR91" s="737"/>
      <c r="AS91" s="739"/>
      <c r="AT91" s="741"/>
      <c r="AU91" s="743"/>
      <c r="AV91" s="417"/>
      <c r="AZ91" s="670"/>
      <c r="BA91" s="670"/>
      <c r="BB91" s="670"/>
      <c r="BC91" s="670"/>
      <c r="BD91" s="670"/>
      <c r="BE91" s="671"/>
      <c r="BF91" s="670"/>
      <c r="BG91" s="405"/>
      <c r="BH91" s="405"/>
      <c r="BI91" s="405"/>
      <c r="BJ91" s="405"/>
      <c r="BK91" s="405"/>
      <c r="BL91" s="405"/>
      <c r="BM91" s="405"/>
      <c r="BN91" s="405"/>
      <c r="BO91" s="405"/>
      <c r="BP91" s="405"/>
      <c r="BQ91" s="405"/>
      <c r="BR91" s="405"/>
      <c r="BS91" s="405"/>
      <c r="BT91" s="405"/>
      <c r="BU91" s="405"/>
      <c r="BV91" s="405"/>
      <c r="BW91" s="405"/>
      <c r="BX91" s="405"/>
      <c r="BY91" s="405"/>
      <c r="BZ91" s="405"/>
      <c r="CA91" s="405"/>
      <c r="CB91" s="405"/>
      <c r="CC91" s="405"/>
      <c r="CD91" s="405"/>
      <c r="CE91" s="405"/>
      <c r="CF91" s="405"/>
      <c r="CG91" s="405"/>
      <c r="CH91" s="405"/>
      <c r="CI91" s="405"/>
      <c r="CJ91" s="405"/>
      <c r="CK91" s="405"/>
      <c r="CL91" s="405"/>
      <c r="CM91" s="405"/>
      <c r="CN91" s="405"/>
      <c r="CO91" s="405"/>
      <c r="CP91" s="405"/>
      <c r="CQ91" s="405"/>
      <c r="CR91" s="405"/>
      <c r="CS91" s="405"/>
      <c r="CT91" s="405"/>
      <c r="CU91" s="405"/>
      <c r="CV91" s="405"/>
      <c r="CW91" s="405"/>
      <c r="CX91" s="405"/>
      <c r="CY91" s="405"/>
      <c r="CZ91" s="405"/>
      <c r="DA91" s="405"/>
      <c r="DB91" s="405"/>
      <c r="DC91" s="405"/>
    </row>
    <row r="92" spans="1:107" ht="14.25" customHeight="1">
      <c r="A92" s="756"/>
      <c r="B92" s="744" t="str">
        <f>Q6</f>
        <v xml:space="preserve"> ビックコーナー  Ａ</v>
      </c>
      <c r="C92" s="744"/>
      <c r="D92" s="744"/>
      <c r="E92" s="277"/>
      <c r="F92" s="278"/>
      <c r="G92" s="278"/>
      <c r="H92" s="278"/>
      <c r="I92" s="279"/>
      <c r="J92" s="276">
        <f>COUNTIF(K95:K97,"○")</f>
        <v>2</v>
      </c>
      <c r="K92" s="276"/>
      <c r="L92" s="276" t="str">
        <f>AF68</f>
        <v>⑬</v>
      </c>
      <c r="M92" s="276"/>
      <c r="N92" s="293">
        <f>COUNTIF(M95:M97,"○")</f>
        <v>0</v>
      </c>
      <c r="O92" s="276">
        <f>COUNTIF(P95:P97,"○")</f>
        <v>2</v>
      </c>
      <c r="P92" s="276"/>
      <c r="Q92" s="276" t="str">
        <f>AF74</f>
        <v>⑩</v>
      </c>
      <c r="R92" s="276"/>
      <c r="S92" s="293">
        <f>COUNTIF(R95:R97,"○")</f>
        <v>0</v>
      </c>
      <c r="T92" s="278"/>
      <c r="U92" s="278"/>
      <c r="V92" s="278"/>
      <c r="W92" s="278"/>
      <c r="X92" s="279"/>
      <c r="Y92" s="276">
        <f>COUNTIF(Z95:Z97,"○")</f>
        <v>2</v>
      </c>
      <c r="Z92" s="276"/>
      <c r="AA92" s="276" t="str">
        <f>AF86</f>
        <v>③</v>
      </c>
      <c r="AB92" s="276"/>
      <c r="AC92" s="293">
        <f>COUNTIF(AB95:AB97,"○")</f>
        <v>0</v>
      </c>
      <c r="AD92" s="277"/>
      <c r="AE92" s="278"/>
      <c r="AF92" s="278"/>
      <c r="AG92" s="278"/>
      <c r="AH92" s="279"/>
      <c r="AI92" s="276">
        <f>COUNTIF(AJ95:AJ97,"○")</f>
        <v>2</v>
      </c>
      <c r="AJ92" s="276"/>
      <c r="AK92" s="276" t="s">
        <v>685</v>
      </c>
      <c r="AL92" s="276"/>
      <c r="AM92" s="293">
        <f>COUNTIF(AL95:AL97,"○")</f>
        <v>1</v>
      </c>
      <c r="AN92" s="745">
        <f>COUNTIF(E93:AM93,"○")</f>
        <v>4</v>
      </c>
      <c r="AO92" s="758" t="s">
        <v>255</v>
      </c>
      <c r="AP92" s="759">
        <f>COUNTIF(E94:AM94,"○")</f>
        <v>0</v>
      </c>
      <c r="AQ92" s="745">
        <f>IF(AS96=0,10,AQ96/AS96)</f>
        <v>8</v>
      </c>
      <c r="AR92" s="758"/>
      <c r="AS92" s="759"/>
      <c r="AT92" s="753">
        <f>SUM(E95:E97,J95:J97,O95:O97,T95:T97,Y95:Y97,AD95:AD97,AI95:AI97)/SUM(I95:I97,N95:N97,S95:S97,X95:X97,AC95:AC97,AH95:AH97,AM95:AM97)</f>
        <v>1.3434343434343434</v>
      </c>
      <c r="AU92" s="743">
        <f>IF(AND($AV$105=28,AV92=4),RANK(BE92,BE$62:BE$98,0),"")</f>
        <v>1</v>
      </c>
      <c r="AV92" s="417">
        <f>AN92+AP92</f>
        <v>4</v>
      </c>
      <c r="AW92" s="405">
        <f>SUM(E92:AM92)</f>
        <v>9</v>
      </c>
      <c r="AX92" s="405">
        <f>SUM(AQ96:AS97)</f>
        <v>9</v>
      </c>
      <c r="AZ92" s="670">
        <f>RANK(AN92,AN62:AN103,1)</f>
        <v>6</v>
      </c>
      <c r="BA92" s="670">
        <f>RANK(BF92,BF62:BF103,1)</f>
        <v>6</v>
      </c>
      <c r="BB92" s="670">
        <f>RANK(AT92,AT62:AT103,1)</f>
        <v>7</v>
      </c>
      <c r="BC92" s="670">
        <f>AZ92*100</f>
        <v>600</v>
      </c>
      <c r="BD92" s="670">
        <f>BA92*10</f>
        <v>60</v>
      </c>
      <c r="BE92" s="671">
        <f>SUM(BB92:BD97)</f>
        <v>667</v>
      </c>
      <c r="BF92" s="670">
        <f>AQ92-AS92</f>
        <v>8</v>
      </c>
      <c r="BG92" s="405"/>
      <c r="BH92" s="405"/>
      <c r="BI92" s="405"/>
      <c r="BJ92" s="405"/>
      <c r="BK92" s="405"/>
      <c r="BL92" s="405"/>
      <c r="BM92" s="405"/>
      <c r="BN92" s="405"/>
      <c r="BO92" s="405"/>
      <c r="BP92" s="405"/>
      <c r="BQ92" s="405"/>
      <c r="BR92" s="405"/>
      <c r="BS92" s="405"/>
      <c r="BT92" s="405"/>
      <c r="BU92" s="405"/>
      <c r="BV92" s="405"/>
      <c r="BW92" s="405"/>
      <c r="BX92" s="405"/>
      <c r="BY92" s="405"/>
      <c r="BZ92" s="405"/>
      <c r="CA92" s="405"/>
      <c r="CB92" s="405"/>
      <c r="CC92" s="405"/>
      <c r="CD92" s="405"/>
      <c r="CE92" s="405"/>
      <c r="CF92" s="405"/>
      <c r="CG92" s="405"/>
      <c r="CH92" s="405"/>
      <c r="CI92" s="405"/>
      <c r="CJ92" s="405"/>
      <c r="CK92" s="405"/>
      <c r="CL92" s="405"/>
      <c r="CM92" s="405"/>
      <c r="CN92" s="405"/>
      <c r="CO92" s="405"/>
      <c r="CP92" s="405"/>
      <c r="CQ92" s="405"/>
      <c r="CR92" s="405"/>
      <c r="CS92" s="405"/>
      <c r="CT92" s="405"/>
      <c r="CU92" s="405"/>
      <c r="CV92" s="405"/>
      <c r="CW92" s="405"/>
      <c r="CX92" s="405"/>
      <c r="CY92" s="405"/>
      <c r="CZ92" s="405"/>
      <c r="DA92" s="405"/>
      <c r="DB92" s="405"/>
      <c r="DC92" s="405"/>
    </row>
    <row r="93" spans="1:107" ht="2.25" hidden="1" customHeight="1">
      <c r="A93" s="756"/>
      <c r="B93" s="744"/>
      <c r="C93" s="744"/>
      <c r="D93" s="744"/>
      <c r="E93" s="282"/>
      <c r="F93" s="283"/>
      <c r="G93" s="283"/>
      <c r="H93" s="283"/>
      <c r="I93" s="284"/>
      <c r="J93" s="281" t="str">
        <f>IF(J92&gt;N92,"○","　")</f>
        <v>○</v>
      </c>
      <c r="K93" s="281"/>
      <c r="L93" s="281"/>
      <c r="M93" s="281"/>
      <c r="N93" s="348"/>
      <c r="O93" s="281" t="str">
        <f>IF(O92&gt;S92,"○","　")</f>
        <v>○</v>
      </c>
      <c r="P93" s="281"/>
      <c r="Q93" s="281"/>
      <c r="R93" s="281"/>
      <c r="S93" s="348"/>
      <c r="T93" s="283"/>
      <c r="U93" s="283"/>
      <c r="V93" s="283"/>
      <c r="W93" s="283"/>
      <c r="X93" s="284"/>
      <c r="Y93" s="281" t="str">
        <f>IF(Y92&gt;AC92,"○","　")</f>
        <v>○</v>
      </c>
      <c r="Z93" s="281"/>
      <c r="AA93" s="281"/>
      <c r="AB93" s="281"/>
      <c r="AC93" s="348"/>
      <c r="AD93" s="282"/>
      <c r="AE93" s="283"/>
      <c r="AF93" s="283"/>
      <c r="AG93" s="283"/>
      <c r="AH93" s="284"/>
      <c r="AI93" s="281" t="str">
        <f>IF(AI92&gt;AM92,"○","　")</f>
        <v>○</v>
      </c>
      <c r="AJ93" s="281"/>
      <c r="AK93" s="281"/>
      <c r="AL93" s="281"/>
      <c r="AM93" s="348"/>
      <c r="AN93" s="746"/>
      <c r="AO93" s="736"/>
      <c r="AP93" s="738"/>
      <c r="AQ93" s="746"/>
      <c r="AR93" s="736"/>
      <c r="AS93" s="738"/>
      <c r="AT93" s="740"/>
      <c r="AU93" s="743"/>
      <c r="AV93" s="417"/>
      <c r="AZ93" s="670"/>
      <c r="BA93" s="670"/>
      <c r="BB93" s="670"/>
      <c r="BC93" s="670"/>
      <c r="BD93" s="670"/>
      <c r="BE93" s="671"/>
      <c r="BF93" s="670"/>
      <c r="BG93" s="405"/>
      <c r="BH93" s="405"/>
      <c r="BI93" s="405"/>
      <c r="BJ93" s="405"/>
      <c r="BK93" s="405"/>
      <c r="BL93" s="405"/>
      <c r="BM93" s="405"/>
      <c r="BN93" s="405"/>
      <c r="BO93" s="405"/>
      <c r="BP93" s="405"/>
      <c r="BQ93" s="405"/>
      <c r="BR93" s="405"/>
      <c r="BS93" s="405"/>
      <c r="BT93" s="405"/>
      <c r="BU93" s="405"/>
      <c r="BV93" s="405"/>
      <c r="BW93" s="405"/>
      <c r="BX93" s="405"/>
      <c r="BY93" s="405"/>
      <c r="BZ93" s="405"/>
      <c r="CA93" s="405"/>
      <c r="CB93" s="405"/>
      <c r="CC93" s="405"/>
      <c r="CD93" s="405"/>
      <c r="CE93" s="405"/>
      <c r="CF93" s="405"/>
      <c r="CG93" s="405"/>
      <c r="CH93" s="405"/>
      <c r="CI93" s="405"/>
      <c r="CJ93" s="405"/>
      <c r="CK93" s="405"/>
      <c r="CL93" s="405"/>
      <c r="CM93" s="405"/>
      <c r="CN93" s="405"/>
      <c r="CO93" s="405"/>
      <c r="CP93" s="405"/>
      <c r="CQ93" s="405"/>
      <c r="CR93" s="405"/>
      <c r="CS93" s="405"/>
      <c r="CT93" s="405"/>
      <c r="CU93" s="405"/>
      <c r="CV93" s="405"/>
      <c r="CW93" s="405"/>
      <c r="CX93" s="405"/>
      <c r="CY93" s="405"/>
      <c r="CZ93" s="405"/>
      <c r="DA93" s="405"/>
      <c r="DB93" s="405"/>
      <c r="DC93" s="405"/>
    </row>
    <row r="94" spans="1:107" ht="14.25" hidden="1" customHeight="1">
      <c r="A94" s="756"/>
      <c r="B94" s="744"/>
      <c r="C94" s="744"/>
      <c r="D94" s="744"/>
      <c r="E94" s="282"/>
      <c r="F94" s="283"/>
      <c r="G94" s="283"/>
      <c r="H94" s="283"/>
      <c r="I94" s="284"/>
      <c r="J94" s="281"/>
      <c r="K94" s="281"/>
      <c r="L94" s="281"/>
      <c r="M94" s="281"/>
      <c r="N94" s="348" t="str">
        <f>IF(N92&gt;J92,"○","　")</f>
        <v>　</v>
      </c>
      <c r="O94" s="281"/>
      <c r="P94" s="281"/>
      <c r="Q94" s="281"/>
      <c r="R94" s="281"/>
      <c r="S94" s="348" t="str">
        <f>IF(S92&gt;O92,"○","　")</f>
        <v>　</v>
      </c>
      <c r="T94" s="283"/>
      <c r="U94" s="283"/>
      <c r="V94" s="283"/>
      <c r="W94" s="283"/>
      <c r="X94" s="284"/>
      <c r="Y94" s="281"/>
      <c r="Z94" s="281"/>
      <c r="AA94" s="281"/>
      <c r="AB94" s="281"/>
      <c r="AC94" s="348" t="str">
        <f>IF(AC92&gt;Y92,"○","　")</f>
        <v>　</v>
      </c>
      <c r="AD94" s="282"/>
      <c r="AE94" s="283"/>
      <c r="AF94" s="283"/>
      <c r="AG94" s="283"/>
      <c r="AH94" s="284"/>
      <c r="AI94" s="281"/>
      <c r="AJ94" s="281"/>
      <c r="AK94" s="281"/>
      <c r="AL94" s="281"/>
      <c r="AM94" s="348" t="str">
        <f>IF(AM92&gt;AI92,"○","　")</f>
        <v>　</v>
      </c>
      <c r="AN94" s="746"/>
      <c r="AO94" s="736"/>
      <c r="AP94" s="738"/>
      <c r="AQ94" s="746"/>
      <c r="AR94" s="736"/>
      <c r="AS94" s="738"/>
      <c r="AT94" s="740"/>
      <c r="AU94" s="743"/>
      <c r="AV94" s="417"/>
      <c r="AZ94" s="670"/>
      <c r="BA94" s="670"/>
      <c r="BB94" s="670"/>
      <c r="BC94" s="670"/>
      <c r="BD94" s="670"/>
      <c r="BE94" s="671"/>
      <c r="BF94" s="670"/>
      <c r="BG94" s="405"/>
      <c r="BH94" s="405"/>
      <c r="BI94" s="405"/>
      <c r="BJ94" s="405"/>
      <c r="BK94" s="405"/>
      <c r="BL94" s="405"/>
      <c r="BM94" s="405"/>
      <c r="BN94" s="405"/>
      <c r="BO94" s="405"/>
      <c r="BP94" s="405"/>
      <c r="BQ94" s="405"/>
      <c r="BR94" s="405"/>
      <c r="BS94" s="405"/>
      <c r="BT94" s="405"/>
      <c r="BU94" s="405"/>
      <c r="BV94" s="405"/>
      <c r="BW94" s="405"/>
      <c r="BX94" s="405"/>
      <c r="BY94" s="405"/>
      <c r="BZ94" s="405"/>
      <c r="CA94" s="405"/>
      <c r="CB94" s="405"/>
      <c r="CC94" s="405"/>
      <c r="CD94" s="405"/>
      <c r="CE94" s="405"/>
      <c r="CF94" s="405"/>
      <c r="CG94" s="405"/>
      <c r="CH94" s="405"/>
      <c r="CI94" s="405"/>
      <c r="CJ94" s="405"/>
      <c r="CK94" s="405"/>
      <c r="CL94" s="405"/>
      <c r="CM94" s="405"/>
      <c r="CN94" s="405"/>
      <c r="CO94" s="405"/>
      <c r="CP94" s="405"/>
      <c r="CQ94" s="405"/>
      <c r="CR94" s="405"/>
      <c r="CS94" s="405"/>
      <c r="CT94" s="405"/>
      <c r="CU94" s="405"/>
      <c r="CV94" s="405"/>
      <c r="CW94" s="405"/>
      <c r="CX94" s="405"/>
      <c r="CY94" s="405"/>
      <c r="CZ94" s="405"/>
      <c r="DA94" s="405"/>
      <c r="DB94" s="405"/>
      <c r="DC94" s="405"/>
    </row>
    <row r="95" spans="1:107" ht="14.25" customHeight="1">
      <c r="A95" s="756"/>
      <c r="B95" s="744"/>
      <c r="C95" s="744"/>
      <c r="D95" s="744"/>
      <c r="E95" s="282"/>
      <c r="F95" s="283"/>
      <c r="G95" s="283"/>
      <c r="H95" s="283"/>
      <c r="I95" s="284"/>
      <c r="J95" s="281">
        <f>AH71</f>
        <v>15</v>
      </c>
      <c r="K95" s="281" t="str">
        <f>IF(J95&gt;N95,"○","　")</f>
        <v>○</v>
      </c>
      <c r="L95" s="281" t="s">
        <v>675</v>
      </c>
      <c r="M95" s="281" t="str">
        <f>IF(N95&gt;J95,"○","　")</f>
        <v>　</v>
      </c>
      <c r="N95" s="348">
        <f>AD71</f>
        <v>9</v>
      </c>
      <c r="O95" s="281">
        <f>AH77</f>
        <v>15</v>
      </c>
      <c r="P95" s="281" t="str">
        <f>IF(O95&gt;S95,"○","　")</f>
        <v>○</v>
      </c>
      <c r="Q95" s="281" t="s">
        <v>675</v>
      </c>
      <c r="R95" s="281" t="str">
        <f>IF(S95&gt;O95,"○","　")</f>
        <v>　</v>
      </c>
      <c r="S95" s="348">
        <f>AD77</f>
        <v>11</v>
      </c>
      <c r="T95" s="283"/>
      <c r="U95" s="283"/>
      <c r="V95" s="283"/>
      <c r="W95" s="283"/>
      <c r="X95" s="284"/>
      <c r="Y95" s="281">
        <f>AH89</f>
        <v>15</v>
      </c>
      <c r="Z95" s="281" t="str">
        <f>IF(Y95&gt;AC95,"○","　")</f>
        <v>○</v>
      </c>
      <c r="AA95" s="281" t="s">
        <v>675</v>
      </c>
      <c r="AB95" s="281" t="str">
        <f>IF(AC95&gt;Y95,"○","　")</f>
        <v>　</v>
      </c>
      <c r="AC95" s="348">
        <f>AD89</f>
        <v>8</v>
      </c>
      <c r="AD95" s="282"/>
      <c r="AE95" s="283"/>
      <c r="AF95" s="283"/>
      <c r="AG95" s="283"/>
      <c r="AH95" s="284"/>
      <c r="AI95" s="418">
        <f>O31</f>
        <v>15</v>
      </c>
      <c r="AJ95" s="281" t="str">
        <f>IF(AI95&gt;AM95,"○","　")</f>
        <v>○</v>
      </c>
      <c r="AK95" s="281" t="s">
        <v>675</v>
      </c>
      <c r="AL95" s="281" t="str">
        <f>IF(AM95&gt;AI95,"○","　")</f>
        <v>　</v>
      </c>
      <c r="AM95" s="419">
        <f>V31</f>
        <v>12</v>
      </c>
      <c r="AN95" s="746"/>
      <c r="AO95" s="736"/>
      <c r="AP95" s="738"/>
      <c r="AQ95" s="746"/>
      <c r="AR95" s="736"/>
      <c r="AS95" s="738"/>
      <c r="AT95" s="740"/>
      <c r="AU95" s="743"/>
      <c r="AV95" s="417"/>
      <c r="AZ95" s="670"/>
      <c r="BA95" s="670"/>
      <c r="BB95" s="670"/>
      <c r="BC95" s="670"/>
      <c r="BD95" s="670"/>
      <c r="BE95" s="671"/>
      <c r="BF95" s="670"/>
      <c r="BG95" s="405"/>
      <c r="BH95" s="405"/>
      <c r="BI95" s="405"/>
      <c r="BJ95" s="405"/>
      <c r="BK95" s="405"/>
      <c r="BL95" s="405"/>
      <c r="BM95" s="405"/>
      <c r="BN95" s="405"/>
      <c r="BO95" s="405"/>
      <c r="BP95" s="405"/>
      <c r="BQ95" s="405"/>
      <c r="BR95" s="405"/>
      <c r="BS95" s="405"/>
      <c r="BT95" s="405"/>
      <c r="BU95" s="405"/>
      <c r="BV95" s="405"/>
      <c r="BW95" s="405"/>
      <c r="BX95" s="405"/>
      <c r="BY95" s="405"/>
      <c r="BZ95" s="405"/>
      <c r="CA95" s="405"/>
      <c r="CB95" s="405"/>
      <c r="CC95" s="405"/>
      <c r="CD95" s="405"/>
      <c r="CE95" s="405"/>
      <c r="CF95" s="405"/>
      <c r="CG95" s="405"/>
      <c r="CH95" s="405"/>
      <c r="CI95" s="405"/>
      <c r="CJ95" s="405"/>
      <c r="CK95" s="405"/>
      <c r="CL95" s="405"/>
      <c r="CM95" s="405"/>
      <c r="CN95" s="405"/>
      <c r="CO95" s="405"/>
      <c r="CP95" s="405"/>
      <c r="CQ95" s="405"/>
      <c r="CR95" s="405"/>
      <c r="CS95" s="405"/>
      <c r="CT95" s="405"/>
      <c r="CU95" s="405"/>
      <c r="CV95" s="405"/>
      <c r="CW95" s="405"/>
      <c r="CX95" s="405"/>
      <c r="CY95" s="405"/>
      <c r="CZ95" s="405"/>
      <c r="DA95" s="405"/>
      <c r="DB95" s="405"/>
      <c r="DC95" s="405"/>
    </row>
    <row r="96" spans="1:107" ht="14.25" customHeight="1">
      <c r="A96" s="756"/>
      <c r="B96" s="744"/>
      <c r="C96" s="744"/>
      <c r="D96" s="744"/>
      <c r="E96" s="282"/>
      <c r="F96" s="283"/>
      <c r="G96" s="283"/>
      <c r="H96" s="283"/>
      <c r="I96" s="284"/>
      <c r="J96" s="281">
        <f>AH72</f>
        <v>15</v>
      </c>
      <c r="K96" s="281" t="str">
        <f>IF(J96&gt;N96,"○","　")</f>
        <v>○</v>
      </c>
      <c r="L96" s="281" t="s">
        <v>255</v>
      </c>
      <c r="M96" s="281" t="str">
        <f>IF(N96&gt;J96,"○","　")</f>
        <v>　</v>
      </c>
      <c r="N96" s="348">
        <f>AD72</f>
        <v>9</v>
      </c>
      <c r="O96" s="281">
        <f>AH78</f>
        <v>15</v>
      </c>
      <c r="P96" s="281" t="str">
        <f>IF(O96&gt;S96,"○","　")</f>
        <v>○</v>
      </c>
      <c r="Q96" s="281" t="s">
        <v>255</v>
      </c>
      <c r="R96" s="281" t="str">
        <f>IF(S96&gt;O96,"○","　")</f>
        <v>　</v>
      </c>
      <c r="S96" s="348">
        <f>AD78</f>
        <v>10</v>
      </c>
      <c r="T96" s="283"/>
      <c r="U96" s="283"/>
      <c r="V96" s="283"/>
      <c r="W96" s="283"/>
      <c r="X96" s="284"/>
      <c r="Y96" s="281">
        <f>AH90</f>
        <v>15</v>
      </c>
      <c r="Z96" s="281" t="str">
        <f>IF(Y96&gt;AC96,"○","　")</f>
        <v>○</v>
      </c>
      <c r="AA96" s="281" t="s">
        <v>255</v>
      </c>
      <c r="AB96" s="281" t="str">
        <f>IF(AC96&gt;Y96,"○","　")</f>
        <v>　</v>
      </c>
      <c r="AC96" s="348">
        <f>AD90</f>
        <v>13</v>
      </c>
      <c r="AD96" s="282"/>
      <c r="AE96" s="283"/>
      <c r="AF96" s="283"/>
      <c r="AG96" s="283"/>
      <c r="AH96" s="284"/>
      <c r="AI96" s="418">
        <f>O32</f>
        <v>13</v>
      </c>
      <c r="AJ96" s="281" t="str">
        <f>IF(AI96&gt;AM96,"○","　")</f>
        <v>　</v>
      </c>
      <c r="AK96" s="281" t="s">
        <v>255</v>
      </c>
      <c r="AL96" s="281" t="str">
        <f>IF(AM96&gt;AI96,"○","　")</f>
        <v>○</v>
      </c>
      <c r="AM96" s="419">
        <f>V32</f>
        <v>15</v>
      </c>
      <c r="AN96" s="746"/>
      <c r="AO96" s="736"/>
      <c r="AP96" s="738"/>
      <c r="AQ96" s="746">
        <f>SUM(E92,J92,O92,T92,Y92,AD92,AI92)</f>
        <v>8</v>
      </c>
      <c r="AR96" s="736" t="s">
        <v>255</v>
      </c>
      <c r="AS96" s="738">
        <f>SUM(I92,N92,S92,X92,AC92,AH92,AM92)</f>
        <v>1</v>
      </c>
      <c r="AT96" s="740"/>
      <c r="AU96" s="743"/>
      <c r="AV96" s="417"/>
      <c r="AZ96" s="670"/>
      <c r="BA96" s="670"/>
      <c r="BB96" s="670"/>
      <c r="BC96" s="670"/>
      <c r="BD96" s="670"/>
      <c r="BE96" s="671"/>
      <c r="BF96" s="670"/>
      <c r="BG96" s="405"/>
      <c r="BH96" s="405"/>
      <c r="BI96" s="405"/>
      <c r="BJ96" s="405"/>
      <c r="BK96" s="405"/>
      <c r="BL96" s="405"/>
      <c r="BM96" s="405"/>
      <c r="BN96" s="405"/>
      <c r="BO96" s="405"/>
      <c r="BP96" s="405"/>
      <c r="BQ96" s="405"/>
      <c r="BR96" s="405"/>
      <c r="BS96" s="405"/>
      <c r="BT96" s="405"/>
      <c r="BU96" s="405"/>
      <c r="BV96" s="405"/>
      <c r="BW96" s="405"/>
      <c r="BX96" s="405"/>
      <c r="BY96" s="405"/>
      <c r="BZ96" s="405"/>
      <c r="CA96" s="405"/>
      <c r="CB96" s="405"/>
      <c r="CC96" s="405"/>
      <c r="CD96" s="405"/>
      <c r="CE96" s="405"/>
      <c r="CF96" s="405"/>
      <c r="CG96" s="405"/>
      <c r="CH96" s="405"/>
      <c r="CI96" s="405"/>
      <c r="CJ96" s="405"/>
      <c r="CK96" s="405"/>
      <c r="CL96" s="405"/>
      <c r="CM96" s="405"/>
      <c r="CN96" s="405"/>
      <c r="CO96" s="405"/>
      <c r="CP96" s="405"/>
      <c r="CQ96" s="405"/>
      <c r="CR96" s="405"/>
      <c r="CS96" s="405"/>
      <c r="CT96" s="405"/>
      <c r="CU96" s="405"/>
      <c r="CV96" s="405"/>
      <c r="CW96" s="405"/>
      <c r="CX96" s="405"/>
      <c r="CY96" s="405"/>
      <c r="CZ96" s="405"/>
      <c r="DA96" s="405"/>
      <c r="DB96" s="405"/>
      <c r="DC96" s="405"/>
    </row>
    <row r="97" spans="1:107" ht="14.25" customHeight="1">
      <c r="A97" s="756"/>
      <c r="B97" s="744"/>
      <c r="C97" s="744"/>
      <c r="D97" s="744"/>
      <c r="E97" s="287"/>
      <c r="F97" s="288"/>
      <c r="G97" s="288"/>
      <c r="H97" s="288"/>
      <c r="I97" s="289"/>
      <c r="J97" s="286">
        <f>AH73</f>
        <v>0</v>
      </c>
      <c r="K97" s="286" t="str">
        <f>IF(J97&gt;N97,"○","　")</f>
        <v>　</v>
      </c>
      <c r="L97" s="286" t="s">
        <v>255</v>
      </c>
      <c r="M97" s="286" t="str">
        <f>IF(N97&gt;J97,"○","　")</f>
        <v>　</v>
      </c>
      <c r="N97" s="349">
        <f>AD73</f>
        <v>0</v>
      </c>
      <c r="O97" s="286">
        <f>AH79</f>
        <v>0</v>
      </c>
      <c r="P97" s="286" t="str">
        <f>IF(O97&gt;S97,"○","　")</f>
        <v>　</v>
      </c>
      <c r="Q97" s="286" t="s">
        <v>255</v>
      </c>
      <c r="R97" s="286" t="str">
        <f>IF(S97&gt;O97,"○","　")</f>
        <v>　</v>
      </c>
      <c r="S97" s="349">
        <f>AD79</f>
        <v>0</v>
      </c>
      <c r="T97" s="288"/>
      <c r="U97" s="288"/>
      <c r="V97" s="288"/>
      <c r="W97" s="288"/>
      <c r="X97" s="289"/>
      <c r="Y97" s="286">
        <f>AH91</f>
        <v>0</v>
      </c>
      <c r="Z97" s="286" t="str">
        <f>IF(Y97&gt;AC97,"○","　")</f>
        <v>　</v>
      </c>
      <c r="AA97" s="286" t="s">
        <v>255</v>
      </c>
      <c r="AB97" s="286" t="str">
        <f>IF(AC97&gt;Y97,"○","　")</f>
        <v>　</v>
      </c>
      <c r="AC97" s="349">
        <f>AD91</f>
        <v>0</v>
      </c>
      <c r="AD97" s="287"/>
      <c r="AE97" s="288"/>
      <c r="AF97" s="288"/>
      <c r="AG97" s="288"/>
      <c r="AH97" s="289"/>
      <c r="AI97" s="422">
        <f>O33</f>
        <v>15</v>
      </c>
      <c r="AJ97" s="286" t="str">
        <f>IF(AI97&gt;AM97,"○","　")</f>
        <v>○</v>
      </c>
      <c r="AK97" s="286" t="s">
        <v>255</v>
      </c>
      <c r="AL97" s="286" t="str">
        <f>IF(AM97&gt;AI97,"○","　")</f>
        <v>　</v>
      </c>
      <c r="AM97" s="421">
        <f>V33</f>
        <v>12</v>
      </c>
      <c r="AN97" s="747"/>
      <c r="AO97" s="737"/>
      <c r="AP97" s="739"/>
      <c r="AQ97" s="747"/>
      <c r="AR97" s="737"/>
      <c r="AS97" s="739"/>
      <c r="AT97" s="741"/>
      <c r="AU97" s="743"/>
      <c r="AV97" s="417"/>
      <c r="AZ97" s="670"/>
      <c r="BA97" s="670"/>
      <c r="BB97" s="670"/>
      <c r="BC97" s="670"/>
      <c r="BD97" s="670"/>
      <c r="BE97" s="671"/>
      <c r="BF97" s="670"/>
      <c r="BG97" s="405"/>
      <c r="BH97" s="405"/>
      <c r="BI97" s="405"/>
      <c r="BJ97" s="405"/>
      <c r="BK97" s="405"/>
      <c r="BL97" s="405"/>
      <c r="BM97" s="405"/>
      <c r="BN97" s="405"/>
      <c r="BO97" s="405"/>
      <c r="BP97" s="405"/>
      <c r="BQ97" s="405"/>
      <c r="BR97" s="405"/>
      <c r="BS97" s="405"/>
      <c r="BT97" s="405"/>
      <c r="BU97" s="405"/>
      <c r="BV97" s="405"/>
      <c r="BW97" s="405"/>
      <c r="BX97" s="405"/>
      <c r="BY97" s="405"/>
      <c r="BZ97" s="405"/>
      <c r="CA97" s="405"/>
      <c r="CB97" s="405"/>
      <c r="CC97" s="405"/>
      <c r="CD97" s="405"/>
      <c r="CE97" s="405"/>
      <c r="CF97" s="405"/>
      <c r="CG97" s="405"/>
      <c r="CH97" s="405"/>
      <c r="CI97" s="405"/>
      <c r="CJ97" s="405"/>
      <c r="CK97" s="405"/>
      <c r="CL97" s="405"/>
      <c r="CM97" s="405"/>
      <c r="CN97" s="405"/>
      <c r="CO97" s="405"/>
      <c r="CP97" s="405"/>
      <c r="CQ97" s="405"/>
      <c r="CR97" s="405"/>
      <c r="CS97" s="405"/>
      <c r="CT97" s="405"/>
      <c r="CU97" s="405"/>
      <c r="CV97" s="405"/>
      <c r="CW97" s="405"/>
      <c r="CX97" s="405"/>
      <c r="CY97" s="405"/>
      <c r="CZ97" s="405"/>
      <c r="DA97" s="405"/>
      <c r="DB97" s="405"/>
      <c r="DC97" s="405"/>
    </row>
    <row r="98" spans="1:107" ht="14.25" customHeight="1">
      <c r="A98" s="756"/>
      <c r="B98" s="744" t="str">
        <f>Q7</f>
        <v xml:space="preserve"> ユナイト  Ｂ</v>
      </c>
      <c r="C98" s="744"/>
      <c r="D98" s="744"/>
      <c r="E98" s="275">
        <f>COUNTIF(F101:F103,"○")</f>
        <v>0</v>
      </c>
      <c r="F98" s="276"/>
      <c r="G98" s="276" t="str">
        <f>AK62</f>
        <v>④</v>
      </c>
      <c r="H98" s="276"/>
      <c r="I98" s="293">
        <f>COUNTIF(H101:H103,"○")</f>
        <v>2</v>
      </c>
      <c r="J98" s="278"/>
      <c r="K98" s="278"/>
      <c r="L98" s="278"/>
      <c r="M98" s="278"/>
      <c r="N98" s="279"/>
      <c r="O98" s="276">
        <f>COUNTIF(P101:P103,"○")</f>
        <v>2</v>
      </c>
      <c r="P98" s="276"/>
      <c r="Q98" s="276" t="str">
        <f>AK74</f>
        <v>⑭</v>
      </c>
      <c r="R98" s="276"/>
      <c r="S98" s="293">
        <f>COUNTIF(R101:R103,"○")</f>
        <v>1</v>
      </c>
      <c r="T98" s="276">
        <f>COUNTIF(U101:U103,"○")</f>
        <v>1</v>
      </c>
      <c r="U98" s="276"/>
      <c r="V98" s="276" t="str">
        <f>AK80</f>
        <v>⑪</v>
      </c>
      <c r="W98" s="276"/>
      <c r="X98" s="293">
        <f>COUNTIF(W101:W103,"○")</f>
        <v>2</v>
      </c>
      <c r="Y98" s="278"/>
      <c r="Z98" s="278"/>
      <c r="AA98" s="278"/>
      <c r="AB98" s="278"/>
      <c r="AC98" s="279"/>
      <c r="AD98" s="276">
        <f>COUNTIF(AE101:AE103,"○")</f>
        <v>1</v>
      </c>
      <c r="AE98" s="276"/>
      <c r="AF98" s="276" t="str">
        <f>AK92</f>
        <v>⑦</v>
      </c>
      <c r="AG98" s="276"/>
      <c r="AH98" s="293">
        <f>COUNTIF(AG101:AG103,"○")</f>
        <v>2</v>
      </c>
      <c r="AI98" s="277"/>
      <c r="AJ98" s="278"/>
      <c r="AK98" s="278"/>
      <c r="AL98" s="278"/>
      <c r="AM98" s="279"/>
      <c r="AN98" s="745">
        <f>COUNTIF(E99:AM99,"○")</f>
        <v>1</v>
      </c>
      <c r="AO98" s="758" t="s">
        <v>255</v>
      </c>
      <c r="AP98" s="759">
        <f>COUNTIF(E100:AM100,"○")</f>
        <v>3</v>
      </c>
      <c r="AQ98" s="745">
        <f>IF(AS102=0,10,AQ102/AS102)</f>
        <v>0.5714285714285714</v>
      </c>
      <c r="AR98" s="758"/>
      <c r="AS98" s="759"/>
      <c r="AT98" s="753">
        <f>SUM(E101:E103,J101:J103,O101:O103,T101:T103,Y101:Y103,AD101:AD103,AI101:AI103)/SUM(I101:I103,N101:N103,S101:S103,X101:X103,AC101:AC103,AH101:AH103,AM101:AM103)</f>
        <v>0.90625</v>
      </c>
      <c r="AU98" s="743">
        <f>IF(AND($AV$105=28,AV98=4),RANK(BE98,BE$62:BE$98,0),"")</f>
        <v>5</v>
      </c>
      <c r="AV98" s="417">
        <f>AN98+AP98</f>
        <v>4</v>
      </c>
      <c r="AW98" s="405">
        <f>SUM(E98:AM98)</f>
        <v>11</v>
      </c>
      <c r="AX98" s="405">
        <f>SUM(AQ102:AS103)</f>
        <v>11</v>
      </c>
      <c r="AZ98" s="670">
        <f>RANK(AN98,AN62:AN103,1)</f>
        <v>3</v>
      </c>
      <c r="BA98" s="670">
        <f>RANK(BF98,BF62:BF103,1)</f>
        <v>3</v>
      </c>
      <c r="BB98" s="670">
        <f>RANK(AT98,AT62:AT103,1)</f>
        <v>3</v>
      </c>
      <c r="BC98" s="670">
        <f>AZ98*100</f>
        <v>300</v>
      </c>
      <c r="BD98" s="670">
        <f>BA98*10</f>
        <v>30</v>
      </c>
      <c r="BE98" s="671">
        <f>SUM(BB98:BD103)</f>
        <v>333</v>
      </c>
      <c r="BF98" s="672">
        <f>AQ98-AS98</f>
        <v>0.5714285714285714</v>
      </c>
      <c r="BG98" s="405"/>
      <c r="BH98" s="405"/>
      <c r="BI98" s="405"/>
      <c r="BJ98" s="405"/>
      <c r="BK98" s="405"/>
      <c r="BL98" s="405"/>
      <c r="BM98" s="405"/>
      <c r="BN98" s="405"/>
      <c r="BO98" s="405"/>
      <c r="BP98" s="405"/>
      <c r="BQ98" s="405"/>
      <c r="BR98" s="405"/>
      <c r="BS98" s="405"/>
      <c r="BT98" s="405"/>
      <c r="BU98" s="405"/>
      <c r="BV98" s="405"/>
      <c r="BW98" s="405"/>
      <c r="BX98" s="405"/>
      <c r="BY98" s="405"/>
      <c r="BZ98" s="405"/>
      <c r="CA98" s="405"/>
      <c r="CB98" s="405"/>
      <c r="CC98" s="405"/>
      <c r="CD98" s="405"/>
      <c r="CE98" s="405"/>
      <c r="CF98" s="405"/>
      <c r="CG98" s="405"/>
      <c r="CH98" s="405"/>
      <c r="CI98" s="405"/>
      <c r="CJ98" s="405"/>
      <c r="CK98" s="405"/>
      <c r="CL98" s="405"/>
      <c r="CM98" s="405"/>
      <c r="CN98" s="405"/>
      <c r="CO98" s="405"/>
      <c r="CP98" s="405"/>
      <c r="CQ98" s="405"/>
      <c r="CR98" s="405"/>
      <c r="CS98" s="405"/>
      <c r="CT98" s="405"/>
      <c r="CU98" s="405"/>
      <c r="CV98" s="405"/>
      <c r="CW98" s="405"/>
      <c r="CX98" s="405"/>
      <c r="CY98" s="405"/>
      <c r="CZ98" s="405"/>
      <c r="DA98" s="405"/>
      <c r="DB98" s="405"/>
      <c r="DC98" s="405"/>
    </row>
    <row r="99" spans="1:107" ht="14.25" hidden="1" customHeight="1">
      <c r="A99" s="756"/>
      <c r="B99" s="744"/>
      <c r="C99" s="744"/>
      <c r="D99" s="744"/>
      <c r="E99" s="280" t="str">
        <f>IF(E98&gt;I98,"○","　")</f>
        <v>　</v>
      </c>
      <c r="F99" s="281"/>
      <c r="G99" s="281"/>
      <c r="H99" s="281"/>
      <c r="I99" s="348"/>
      <c r="J99" s="283"/>
      <c r="K99" s="283"/>
      <c r="L99" s="283"/>
      <c r="M99" s="283"/>
      <c r="N99" s="284"/>
      <c r="O99" s="281" t="str">
        <f>IF(O98&gt;S98,"○","　")</f>
        <v>○</v>
      </c>
      <c r="P99" s="281"/>
      <c r="Q99" s="281"/>
      <c r="R99" s="281"/>
      <c r="S99" s="348"/>
      <c r="T99" s="281" t="str">
        <f>IF(T98&gt;X98,"○","　")</f>
        <v>　</v>
      </c>
      <c r="U99" s="281"/>
      <c r="V99" s="281"/>
      <c r="W99" s="281"/>
      <c r="X99" s="348"/>
      <c r="Y99" s="283"/>
      <c r="Z99" s="283"/>
      <c r="AA99" s="283"/>
      <c r="AB99" s="283"/>
      <c r="AC99" s="284"/>
      <c r="AD99" s="281" t="str">
        <f>IF(AD98&gt;AH98,"○","　")</f>
        <v>　</v>
      </c>
      <c r="AE99" s="281"/>
      <c r="AF99" s="281"/>
      <c r="AG99" s="281"/>
      <c r="AH99" s="348"/>
      <c r="AI99" s="282"/>
      <c r="AJ99" s="283"/>
      <c r="AK99" s="283"/>
      <c r="AL99" s="283"/>
      <c r="AM99" s="284"/>
      <c r="AN99" s="746"/>
      <c r="AO99" s="736"/>
      <c r="AP99" s="738"/>
      <c r="AQ99" s="746"/>
      <c r="AR99" s="736"/>
      <c r="AS99" s="738"/>
      <c r="AT99" s="740"/>
      <c r="AU99" s="743"/>
      <c r="AV99" s="417"/>
      <c r="AZ99" s="670"/>
      <c r="BA99" s="670"/>
      <c r="BB99" s="670"/>
      <c r="BC99" s="670"/>
      <c r="BD99" s="670"/>
      <c r="BE99" s="671"/>
      <c r="BF99" s="673"/>
      <c r="BG99" s="405"/>
      <c r="BH99" s="405"/>
      <c r="BI99" s="405"/>
      <c r="BJ99" s="405"/>
      <c r="BK99" s="405"/>
      <c r="BL99" s="405"/>
      <c r="BM99" s="405"/>
      <c r="BN99" s="405"/>
      <c r="BO99" s="405"/>
      <c r="BP99" s="405"/>
      <c r="BQ99" s="405"/>
      <c r="BR99" s="405"/>
      <c r="BS99" s="405"/>
      <c r="BT99" s="405"/>
      <c r="BU99" s="405"/>
      <c r="BV99" s="405"/>
      <c r="BW99" s="405"/>
      <c r="BX99" s="405"/>
      <c r="BY99" s="405"/>
      <c r="BZ99" s="405"/>
      <c r="CA99" s="405"/>
      <c r="CB99" s="405"/>
      <c r="CC99" s="405"/>
      <c r="CD99" s="405"/>
      <c r="CE99" s="405"/>
      <c r="CF99" s="405"/>
      <c r="CG99" s="405"/>
      <c r="CH99" s="405"/>
      <c r="CI99" s="405"/>
      <c r="CJ99" s="405"/>
      <c r="CK99" s="405"/>
      <c r="CL99" s="405"/>
      <c r="CM99" s="405"/>
      <c r="CN99" s="405"/>
      <c r="CO99" s="405"/>
      <c r="CP99" s="405"/>
      <c r="CQ99" s="405"/>
      <c r="CR99" s="405"/>
      <c r="CS99" s="405"/>
      <c r="CT99" s="405"/>
      <c r="CU99" s="405"/>
      <c r="CV99" s="405"/>
      <c r="CW99" s="405"/>
      <c r="CX99" s="405"/>
      <c r="CY99" s="405"/>
      <c r="CZ99" s="405"/>
      <c r="DA99" s="405"/>
      <c r="DB99" s="405"/>
      <c r="DC99" s="405"/>
    </row>
    <row r="100" spans="1:107" ht="14.25" hidden="1" customHeight="1">
      <c r="A100" s="756"/>
      <c r="B100" s="744"/>
      <c r="C100" s="744"/>
      <c r="D100" s="744"/>
      <c r="E100" s="280"/>
      <c r="F100" s="281"/>
      <c r="G100" s="281"/>
      <c r="H100" s="281"/>
      <c r="I100" s="348" t="str">
        <f>IF(I98&gt;E98,"○","　")</f>
        <v>○</v>
      </c>
      <c r="J100" s="283"/>
      <c r="K100" s="283"/>
      <c r="L100" s="283"/>
      <c r="M100" s="283"/>
      <c r="N100" s="284"/>
      <c r="O100" s="281"/>
      <c r="P100" s="281"/>
      <c r="Q100" s="281"/>
      <c r="R100" s="281"/>
      <c r="S100" s="348" t="str">
        <f>IF(S98&gt;O98,"○","　")</f>
        <v>　</v>
      </c>
      <c r="T100" s="281"/>
      <c r="U100" s="281"/>
      <c r="V100" s="281"/>
      <c r="W100" s="281"/>
      <c r="X100" s="348" t="str">
        <f>IF(X98&gt;T98,"○","　")</f>
        <v>○</v>
      </c>
      <c r="Y100" s="283"/>
      <c r="Z100" s="283"/>
      <c r="AA100" s="283"/>
      <c r="AB100" s="283"/>
      <c r="AC100" s="284"/>
      <c r="AD100" s="281"/>
      <c r="AE100" s="281"/>
      <c r="AF100" s="281"/>
      <c r="AG100" s="281"/>
      <c r="AH100" s="348" t="str">
        <f>IF(AH98&gt;AD98,"○","　")</f>
        <v>○</v>
      </c>
      <c r="AI100" s="282"/>
      <c r="AJ100" s="283"/>
      <c r="AK100" s="283"/>
      <c r="AL100" s="283"/>
      <c r="AM100" s="284"/>
      <c r="AN100" s="746"/>
      <c r="AO100" s="736"/>
      <c r="AP100" s="738"/>
      <c r="AQ100" s="746"/>
      <c r="AR100" s="736"/>
      <c r="AS100" s="738"/>
      <c r="AT100" s="740"/>
      <c r="AU100" s="743"/>
      <c r="AV100" s="417"/>
      <c r="AZ100" s="670"/>
      <c r="BA100" s="670"/>
      <c r="BB100" s="670"/>
      <c r="BC100" s="670"/>
      <c r="BD100" s="670"/>
      <c r="BE100" s="671"/>
      <c r="BF100" s="673"/>
      <c r="BG100" s="405"/>
      <c r="BH100" s="405"/>
      <c r="BI100" s="405"/>
      <c r="BJ100" s="405"/>
      <c r="BK100" s="405"/>
      <c r="BL100" s="405"/>
      <c r="BM100" s="405"/>
      <c r="BN100" s="405"/>
      <c r="BO100" s="405"/>
      <c r="BP100" s="405"/>
      <c r="BQ100" s="405"/>
      <c r="BR100" s="405"/>
      <c r="BS100" s="405"/>
      <c r="BT100" s="405"/>
      <c r="BU100" s="405"/>
      <c r="BV100" s="405"/>
      <c r="BW100" s="405"/>
      <c r="BX100" s="405"/>
      <c r="BY100" s="405"/>
      <c r="BZ100" s="405"/>
      <c r="CA100" s="405"/>
      <c r="CB100" s="405"/>
      <c r="CC100" s="405"/>
      <c r="CD100" s="405"/>
      <c r="CE100" s="405"/>
      <c r="CF100" s="405"/>
      <c r="CG100" s="405"/>
      <c r="CH100" s="405"/>
      <c r="CI100" s="405"/>
      <c r="CJ100" s="405"/>
      <c r="CK100" s="405"/>
      <c r="CL100" s="405"/>
      <c r="CM100" s="405"/>
      <c r="CN100" s="405"/>
      <c r="CO100" s="405"/>
      <c r="CP100" s="405"/>
      <c r="CQ100" s="405"/>
      <c r="CR100" s="405"/>
      <c r="CS100" s="405"/>
      <c r="CT100" s="405"/>
      <c r="CU100" s="405"/>
      <c r="CV100" s="405"/>
      <c r="CW100" s="405"/>
      <c r="CX100" s="405"/>
      <c r="CY100" s="405"/>
      <c r="CZ100" s="405"/>
      <c r="DA100" s="405"/>
      <c r="DB100" s="405"/>
      <c r="DC100" s="405"/>
    </row>
    <row r="101" spans="1:107" ht="14.25" customHeight="1">
      <c r="A101" s="756"/>
      <c r="B101" s="744"/>
      <c r="C101" s="744"/>
      <c r="D101" s="744"/>
      <c r="E101" s="280">
        <f>AM65</f>
        <v>13</v>
      </c>
      <c r="F101" s="281" t="str">
        <f>IF(E101&gt;I101,"○","　")</f>
        <v>　</v>
      </c>
      <c r="G101" s="281" t="s">
        <v>675</v>
      </c>
      <c r="H101" s="281" t="str">
        <f>IF(I101&gt;E101,"○","　")</f>
        <v>○</v>
      </c>
      <c r="I101" s="348">
        <f>AI65</f>
        <v>15</v>
      </c>
      <c r="J101" s="283"/>
      <c r="K101" s="283"/>
      <c r="L101" s="283"/>
      <c r="M101" s="283"/>
      <c r="N101" s="284"/>
      <c r="O101" s="281">
        <f>AM77</f>
        <v>8</v>
      </c>
      <c r="P101" s="281" t="str">
        <f>IF(O101&gt;S101,"○","　")</f>
        <v>　</v>
      </c>
      <c r="Q101" s="281" t="s">
        <v>675</v>
      </c>
      <c r="R101" s="281" t="str">
        <f>IF(S101&gt;O101,"○","　")</f>
        <v>○</v>
      </c>
      <c r="S101" s="348">
        <f>AI77</f>
        <v>15</v>
      </c>
      <c r="T101" s="281">
        <f>AM83</f>
        <v>17</v>
      </c>
      <c r="U101" s="281" t="str">
        <f>IF(T101&gt;X101,"○","　")</f>
        <v>○</v>
      </c>
      <c r="V101" s="281" t="s">
        <v>675</v>
      </c>
      <c r="W101" s="281" t="str">
        <f>IF(X101&gt;T101,"○","　")</f>
        <v>　</v>
      </c>
      <c r="X101" s="348">
        <f>AI83</f>
        <v>16</v>
      </c>
      <c r="Y101" s="283"/>
      <c r="Z101" s="283"/>
      <c r="AA101" s="283"/>
      <c r="AB101" s="283"/>
      <c r="AC101" s="284"/>
      <c r="AD101" s="281">
        <f>AM95</f>
        <v>12</v>
      </c>
      <c r="AE101" s="281" t="str">
        <f>IF(AD101&gt;AH101,"○","　")</f>
        <v>　</v>
      </c>
      <c r="AF101" s="281" t="s">
        <v>675</v>
      </c>
      <c r="AG101" s="281" t="str">
        <f>IF(AH101&gt;AD101,"○","　")</f>
        <v>○</v>
      </c>
      <c r="AH101" s="348">
        <f>AI95</f>
        <v>15</v>
      </c>
      <c r="AI101" s="282"/>
      <c r="AJ101" s="283"/>
      <c r="AK101" s="283"/>
      <c r="AL101" s="283"/>
      <c r="AM101" s="284"/>
      <c r="AN101" s="746"/>
      <c r="AO101" s="736"/>
      <c r="AP101" s="738"/>
      <c r="AQ101" s="746"/>
      <c r="AR101" s="736"/>
      <c r="AS101" s="738"/>
      <c r="AT101" s="740"/>
      <c r="AU101" s="743"/>
      <c r="AV101" s="417"/>
      <c r="AZ101" s="670"/>
      <c r="BA101" s="670"/>
      <c r="BB101" s="670"/>
      <c r="BC101" s="670"/>
      <c r="BD101" s="670"/>
      <c r="BE101" s="671"/>
      <c r="BF101" s="673"/>
      <c r="BG101" s="405"/>
      <c r="BH101" s="405"/>
      <c r="BI101" s="405"/>
      <c r="BJ101" s="405"/>
      <c r="BK101" s="405"/>
      <c r="BL101" s="405"/>
      <c r="BM101" s="405"/>
      <c r="BN101" s="405"/>
      <c r="BO101" s="405"/>
      <c r="BP101" s="405"/>
      <c r="BQ101" s="405"/>
      <c r="BR101" s="405"/>
      <c r="BS101" s="405"/>
      <c r="BT101" s="405"/>
      <c r="BU101" s="405"/>
      <c r="BV101" s="405"/>
      <c r="BW101" s="405"/>
      <c r="BX101" s="405"/>
      <c r="BY101" s="405"/>
      <c r="BZ101" s="405"/>
      <c r="CA101" s="405"/>
      <c r="CB101" s="405"/>
      <c r="CC101" s="405"/>
      <c r="CD101" s="405"/>
      <c r="CE101" s="405"/>
      <c r="CF101" s="405"/>
      <c r="CG101" s="405"/>
      <c r="CH101" s="405"/>
      <c r="CI101" s="405"/>
      <c r="CJ101" s="405"/>
      <c r="CK101" s="405"/>
      <c r="CL101" s="405"/>
      <c r="CM101" s="405"/>
      <c r="CN101" s="405"/>
      <c r="CO101" s="405"/>
      <c r="CP101" s="405"/>
      <c r="CQ101" s="405"/>
      <c r="CR101" s="405"/>
      <c r="CS101" s="405"/>
      <c r="CT101" s="405"/>
      <c r="CU101" s="405"/>
      <c r="CV101" s="405"/>
      <c r="CW101" s="405"/>
      <c r="CX101" s="405"/>
      <c r="CY101" s="405"/>
      <c r="CZ101" s="405"/>
      <c r="DA101" s="405"/>
      <c r="DB101" s="405"/>
      <c r="DC101" s="405"/>
    </row>
    <row r="102" spans="1:107" ht="14.25" customHeight="1">
      <c r="A102" s="756"/>
      <c r="B102" s="744"/>
      <c r="C102" s="744"/>
      <c r="D102" s="744"/>
      <c r="E102" s="280">
        <f>AM66</f>
        <v>16</v>
      </c>
      <c r="F102" s="281" t="str">
        <f>IF(E102&gt;I102,"○","　")</f>
        <v>　</v>
      </c>
      <c r="G102" s="281" t="s">
        <v>255</v>
      </c>
      <c r="H102" s="281" t="str">
        <f>IF(I102&gt;E102,"○","　")</f>
        <v>○</v>
      </c>
      <c r="I102" s="348">
        <f>AI66</f>
        <v>17</v>
      </c>
      <c r="J102" s="283"/>
      <c r="K102" s="283"/>
      <c r="L102" s="283"/>
      <c r="M102" s="283"/>
      <c r="N102" s="284"/>
      <c r="O102" s="281">
        <f>AM78</f>
        <v>16</v>
      </c>
      <c r="P102" s="281" t="str">
        <f>IF(O102&gt;S102,"○","　")</f>
        <v>○</v>
      </c>
      <c r="Q102" s="281" t="s">
        <v>255</v>
      </c>
      <c r="R102" s="281" t="str">
        <f>IF(S102&gt;O102,"○","　")</f>
        <v>　</v>
      </c>
      <c r="S102" s="348">
        <f>AI78</f>
        <v>14</v>
      </c>
      <c r="T102" s="281">
        <f>AM84</f>
        <v>6</v>
      </c>
      <c r="U102" s="281" t="str">
        <f>IF(T102&gt;X102,"○","　")</f>
        <v>　</v>
      </c>
      <c r="V102" s="281" t="s">
        <v>255</v>
      </c>
      <c r="W102" s="281" t="str">
        <f>IF(X102&gt;T102,"○","　")</f>
        <v>○</v>
      </c>
      <c r="X102" s="348">
        <f>AI84</f>
        <v>15</v>
      </c>
      <c r="Y102" s="283"/>
      <c r="Z102" s="283"/>
      <c r="AA102" s="283"/>
      <c r="AB102" s="283"/>
      <c r="AC102" s="284"/>
      <c r="AD102" s="281">
        <f>AM96</f>
        <v>15</v>
      </c>
      <c r="AE102" s="281" t="str">
        <f>IF(AD102&gt;AH102,"○","　")</f>
        <v>○</v>
      </c>
      <c r="AF102" s="281" t="s">
        <v>255</v>
      </c>
      <c r="AG102" s="281" t="str">
        <f>IF(AH102&gt;AD102,"○","　")</f>
        <v>　</v>
      </c>
      <c r="AH102" s="348">
        <f>AI96</f>
        <v>13</v>
      </c>
      <c r="AI102" s="282"/>
      <c r="AJ102" s="283"/>
      <c r="AK102" s="283"/>
      <c r="AL102" s="283"/>
      <c r="AM102" s="284"/>
      <c r="AN102" s="746"/>
      <c r="AO102" s="736"/>
      <c r="AP102" s="738"/>
      <c r="AQ102" s="746">
        <f>SUM(E98,J98,O98,T98,Y98,AD98,AI98)</f>
        <v>4</v>
      </c>
      <c r="AR102" s="736" t="s">
        <v>255</v>
      </c>
      <c r="AS102" s="738">
        <f>SUM(I98,N98,S98,X98,AC98,AH98,AM98)</f>
        <v>7</v>
      </c>
      <c r="AT102" s="740"/>
      <c r="AU102" s="743"/>
      <c r="AV102" s="417"/>
      <c r="AZ102" s="670"/>
      <c r="BA102" s="670"/>
      <c r="BB102" s="670"/>
      <c r="BC102" s="670"/>
      <c r="BD102" s="670"/>
      <c r="BE102" s="671"/>
      <c r="BF102" s="673"/>
      <c r="BG102" s="405"/>
      <c r="BH102" s="405"/>
      <c r="BI102" s="405"/>
      <c r="BJ102" s="405"/>
      <c r="BK102" s="405"/>
      <c r="BL102" s="405"/>
      <c r="BM102" s="405"/>
      <c r="BN102" s="405"/>
      <c r="BO102" s="405"/>
      <c r="BP102" s="405"/>
      <c r="BQ102" s="405"/>
      <c r="BR102" s="405"/>
      <c r="BS102" s="405"/>
      <c r="BT102" s="405"/>
      <c r="BU102" s="405"/>
      <c r="BV102" s="405"/>
      <c r="BW102" s="405"/>
      <c r="BX102" s="405"/>
      <c r="BY102" s="405"/>
      <c r="BZ102" s="405"/>
      <c r="CA102" s="405"/>
      <c r="CB102" s="405"/>
      <c r="CC102" s="405"/>
      <c r="CD102" s="405"/>
      <c r="CE102" s="405"/>
      <c r="CF102" s="405"/>
      <c r="CG102" s="405"/>
      <c r="CH102" s="405"/>
      <c r="CI102" s="405"/>
      <c r="CJ102" s="405"/>
      <c r="CK102" s="405"/>
      <c r="CL102" s="405"/>
      <c r="CM102" s="405"/>
      <c r="CN102" s="405"/>
      <c r="CO102" s="405"/>
      <c r="CP102" s="405"/>
      <c r="CQ102" s="405"/>
      <c r="CR102" s="405"/>
      <c r="CS102" s="405"/>
      <c r="CT102" s="405"/>
      <c r="CU102" s="405"/>
      <c r="CV102" s="405"/>
      <c r="CW102" s="405"/>
      <c r="CX102" s="405"/>
      <c r="CY102" s="405"/>
      <c r="CZ102" s="405"/>
      <c r="DA102" s="405"/>
      <c r="DB102" s="405"/>
      <c r="DC102" s="405"/>
    </row>
    <row r="103" spans="1:107" ht="14.25" customHeight="1">
      <c r="A103" s="757"/>
      <c r="B103" s="744"/>
      <c r="C103" s="744"/>
      <c r="D103" s="744"/>
      <c r="E103" s="285">
        <f>AM67</f>
        <v>0</v>
      </c>
      <c r="F103" s="286" t="str">
        <f>IF(E103&gt;I103,"○","　")</f>
        <v>　</v>
      </c>
      <c r="G103" s="286" t="s">
        <v>255</v>
      </c>
      <c r="H103" s="286" t="str">
        <f>IF(I103&gt;E103,"○","　")</f>
        <v>　</v>
      </c>
      <c r="I103" s="349">
        <f>AI67</f>
        <v>0</v>
      </c>
      <c r="J103" s="288"/>
      <c r="K103" s="288"/>
      <c r="L103" s="288"/>
      <c r="M103" s="288"/>
      <c r="N103" s="289"/>
      <c r="O103" s="286">
        <f>AM79</f>
        <v>15</v>
      </c>
      <c r="P103" s="286" t="str">
        <f>IF(O103&gt;S103,"○","　")</f>
        <v>○</v>
      </c>
      <c r="Q103" s="286" t="s">
        <v>255</v>
      </c>
      <c r="R103" s="286" t="str">
        <f>IF(S103&gt;O103,"○","　")</f>
        <v>　</v>
      </c>
      <c r="S103" s="349">
        <f>AI79</f>
        <v>8</v>
      </c>
      <c r="T103" s="286">
        <f>AM85</f>
        <v>15</v>
      </c>
      <c r="U103" s="286" t="str">
        <f>IF(T103&gt;X103,"○","　")</f>
        <v>　</v>
      </c>
      <c r="V103" s="286" t="s">
        <v>255</v>
      </c>
      <c r="W103" s="286" t="str">
        <f>IF(X103&gt;T103,"○","　")</f>
        <v>○</v>
      </c>
      <c r="X103" s="349">
        <f>AI85</f>
        <v>17</v>
      </c>
      <c r="Y103" s="288"/>
      <c r="Z103" s="288"/>
      <c r="AA103" s="288"/>
      <c r="AB103" s="288"/>
      <c r="AC103" s="289"/>
      <c r="AD103" s="286">
        <f>AM97</f>
        <v>12</v>
      </c>
      <c r="AE103" s="286" t="str">
        <f>IF(AD103&gt;AH103,"○","　")</f>
        <v>　</v>
      </c>
      <c r="AF103" s="286" t="s">
        <v>255</v>
      </c>
      <c r="AG103" s="286" t="str">
        <f>IF(AH103&gt;AD103,"○","　")</f>
        <v>○</v>
      </c>
      <c r="AH103" s="349">
        <f>AI97</f>
        <v>15</v>
      </c>
      <c r="AI103" s="287"/>
      <c r="AJ103" s="288"/>
      <c r="AK103" s="288"/>
      <c r="AL103" s="288"/>
      <c r="AM103" s="289"/>
      <c r="AN103" s="747"/>
      <c r="AO103" s="737"/>
      <c r="AP103" s="739"/>
      <c r="AQ103" s="747"/>
      <c r="AR103" s="737"/>
      <c r="AS103" s="739"/>
      <c r="AT103" s="741"/>
      <c r="AU103" s="743"/>
      <c r="AV103" s="417"/>
      <c r="AZ103" s="670"/>
      <c r="BA103" s="670"/>
      <c r="BB103" s="670"/>
      <c r="BC103" s="670"/>
      <c r="BD103" s="670"/>
      <c r="BE103" s="671"/>
      <c r="BF103" s="674"/>
      <c r="BG103" s="405"/>
      <c r="BH103" s="405"/>
      <c r="BI103" s="405"/>
      <c r="BJ103" s="405"/>
      <c r="BK103" s="405"/>
      <c r="BL103" s="405"/>
      <c r="BM103" s="405"/>
      <c r="BN103" s="405"/>
      <c r="BO103" s="405"/>
      <c r="BP103" s="405"/>
      <c r="BQ103" s="405"/>
      <c r="BR103" s="405"/>
      <c r="BS103" s="405"/>
      <c r="BT103" s="405"/>
      <c r="BU103" s="405"/>
      <c r="BV103" s="405"/>
      <c r="BW103" s="405"/>
      <c r="BX103" s="405"/>
      <c r="BY103" s="405"/>
      <c r="BZ103" s="405"/>
      <c r="CA103" s="405"/>
      <c r="CB103" s="405"/>
      <c r="CC103" s="405"/>
      <c r="CD103" s="405"/>
      <c r="CE103" s="405"/>
      <c r="CF103" s="405"/>
      <c r="CG103" s="405"/>
      <c r="CH103" s="405"/>
      <c r="CI103" s="405"/>
      <c r="CJ103" s="405"/>
      <c r="CK103" s="405"/>
      <c r="CL103" s="405"/>
      <c r="CM103" s="405"/>
      <c r="CN103" s="405"/>
      <c r="CO103" s="405"/>
      <c r="CP103" s="405"/>
      <c r="CQ103" s="405"/>
      <c r="CR103" s="405"/>
      <c r="CS103" s="405"/>
      <c r="CT103" s="405"/>
      <c r="CU103" s="405"/>
      <c r="CV103" s="405"/>
      <c r="CW103" s="405"/>
      <c r="CX103" s="405"/>
      <c r="CY103" s="405"/>
      <c r="CZ103" s="405"/>
      <c r="DA103" s="405"/>
      <c r="DB103" s="405"/>
      <c r="DC103" s="405"/>
    </row>
    <row r="104" spans="1:107">
      <c r="C104" s="423"/>
      <c r="D104" s="423"/>
      <c r="AZ104" s="405"/>
      <c r="BA104" s="405"/>
      <c r="BB104" s="405"/>
      <c r="BC104" s="405"/>
      <c r="BD104" s="405"/>
      <c r="BE104" s="405"/>
      <c r="BF104" s="405"/>
      <c r="BG104" s="405"/>
      <c r="BH104" s="405"/>
      <c r="BI104" s="405"/>
      <c r="BJ104" s="405"/>
      <c r="BK104" s="405"/>
      <c r="BL104" s="405"/>
      <c r="BM104" s="405"/>
      <c r="BN104" s="405"/>
      <c r="BO104" s="405"/>
      <c r="BP104" s="405"/>
      <c r="BQ104" s="405"/>
      <c r="BR104" s="405"/>
      <c r="BS104" s="405"/>
      <c r="BT104" s="405"/>
      <c r="BU104" s="405"/>
      <c r="BV104" s="405"/>
      <c r="BW104" s="405"/>
      <c r="BX104" s="405"/>
      <c r="BY104" s="405"/>
      <c r="BZ104" s="405"/>
      <c r="CA104" s="405"/>
      <c r="CB104" s="405"/>
      <c r="CC104" s="405"/>
      <c r="CD104" s="405"/>
      <c r="CE104" s="405"/>
      <c r="CF104" s="405"/>
      <c r="CG104" s="405"/>
      <c r="CH104" s="405"/>
      <c r="CI104" s="405"/>
      <c r="CJ104" s="405"/>
      <c r="CK104" s="405"/>
      <c r="CL104" s="405"/>
      <c r="CM104" s="405"/>
      <c r="CN104" s="405"/>
      <c r="CO104" s="405"/>
      <c r="CP104" s="405"/>
      <c r="CQ104" s="405"/>
      <c r="CR104" s="405"/>
      <c r="CS104" s="405"/>
      <c r="CT104" s="405"/>
      <c r="CU104" s="405"/>
      <c r="CV104" s="405"/>
      <c r="CW104" s="405"/>
      <c r="CX104" s="405"/>
      <c r="CY104" s="405"/>
      <c r="CZ104" s="405"/>
      <c r="DA104" s="405"/>
      <c r="DB104" s="405"/>
      <c r="DC104" s="405"/>
    </row>
    <row r="105" spans="1:107">
      <c r="AV105" s="424">
        <f>SUM(AV62:AV103)</f>
        <v>28</v>
      </c>
      <c r="AZ105" s="405"/>
      <c r="BA105" s="405"/>
      <c r="BB105" s="405"/>
      <c r="BC105" s="405"/>
      <c r="BD105" s="405"/>
      <c r="BE105" s="405"/>
      <c r="BF105" s="405"/>
      <c r="BG105" s="405"/>
      <c r="BH105" s="405"/>
      <c r="BI105" s="405"/>
      <c r="BJ105" s="405"/>
      <c r="BK105" s="405"/>
      <c r="BL105" s="405"/>
      <c r="BM105" s="405"/>
      <c r="BN105" s="405"/>
      <c r="BO105" s="405"/>
      <c r="BP105" s="405"/>
      <c r="BQ105" s="405"/>
      <c r="BR105" s="405"/>
      <c r="BS105" s="405"/>
      <c r="BT105" s="405"/>
      <c r="BU105" s="405"/>
      <c r="BV105" s="405"/>
      <c r="BW105" s="405"/>
      <c r="BX105" s="405"/>
      <c r="BY105" s="405"/>
      <c r="BZ105" s="405"/>
      <c r="CA105" s="405"/>
      <c r="CB105" s="405"/>
      <c r="CC105" s="405"/>
      <c r="CD105" s="405"/>
      <c r="CE105" s="405"/>
      <c r="CF105" s="405"/>
      <c r="CG105" s="405"/>
      <c r="CH105" s="405"/>
      <c r="CI105" s="405"/>
      <c r="CJ105" s="405"/>
      <c r="CK105" s="405"/>
      <c r="CL105" s="405"/>
      <c r="CM105" s="405"/>
      <c r="CN105" s="405"/>
      <c r="CO105" s="405"/>
      <c r="CP105" s="405"/>
      <c r="CQ105" s="405"/>
      <c r="CR105" s="405"/>
      <c r="CS105" s="405"/>
      <c r="CT105" s="405"/>
      <c r="CU105" s="405"/>
      <c r="CV105" s="405"/>
      <c r="CW105" s="405"/>
      <c r="CX105" s="405"/>
      <c r="CY105" s="405"/>
      <c r="CZ105" s="405"/>
      <c r="DA105" s="405"/>
      <c r="DB105" s="405"/>
      <c r="DC105" s="405"/>
    </row>
    <row r="106" spans="1:107">
      <c r="W106" s="309">
        <f>SUM(AL65)</f>
        <v>0</v>
      </c>
      <c r="AZ106" s="405"/>
      <c r="BA106" s="405"/>
      <c r="BB106" s="405"/>
      <c r="BC106" s="405"/>
      <c r="BD106" s="405"/>
      <c r="BE106" s="405"/>
      <c r="BF106" s="405"/>
      <c r="BG106" s="405"/>
      <c r="BH106" s="405"/>
      <c r="BI106" s="405"/>
      <c r="BJ106" s="405"/>
      <c r="BK106" s="405"/>
      <c r="BL106" s="405"/>
      <c r="BM106" s="405"/>
      <c r="BN106" s="405"/>
      <c r="BO106" s="405"/>
      <c r="BP106" s="405"/>
      <c r="BQ106" s="405"/>
      <c r="BR106" s="405"/>
      <c r="BS106" s="405"/>
      <c r="BT106" s="405"/>
      <c r="BU106" s="405"/>
      <c r="BV106" s="405"/>
      <c r="BW106" s="405"/>
      <c r="BX106" s="405"/>
      <c r="BY106" s="405"/>
      <c r="BZ106" s="405"/>
      <c r="CA106" s="405"/>
      <c r="CB106" s="405"/>
      <c r="CC106" s="405"/>
      <c r="CD106" s="405"/>
      <c r="CE106" s="405"/>
      <c r="CF106" s="405"/>
      <c r="CG106" s="405"/>
      <c r="CH106" s="405"/>
      <c r="CI106" s="405"/>
      <c r="CJ106" s="405"/>
      <c r="CK106" s="405"/>
      <c r="CL106" s="405"/>
      <c r="CM106" s="405"/>
      <c r="CN106" s="405"/>
      <c r="CO106" s="405"/>
      <c r="CP106" s="405"/>
      <c r="CQ106" s="405"/>
      <c r="CR106" s="405"/>
      <c r="CS106" s="405"/>
      <c r="CT106" s="405"/>
      <c r="CU106" s="405"/>
      <c r="CV106" s="405"/>
      <c r="CW106" s="405"/>
      <c r="CX106" s="405"/>
      <c r="CY106" s="405"/>
      <c r="CZ106" s="405"/>
      <c r="DA106" s="405"/>
      <c r="DB106" s="405"/>
      <c r="DC106" s="405"/>
    </row>
    <row r="107" spans="1:107">
      <c r="AZ107" s="405"/>
      <c r="BA107" s="405"/>
      <c r="BB107" s="405"/>
      <c r="BC107" s="405"/>
      <c r="BD107" s="405"/>
      <c r="BE107" s="405"/>
      <c r="BF107" s="405"/>
      <c r="BG107" s="405"/>
      <c r="BH107" s="405"/>
      <c r="BI107" s="405"/>
      <c r="BJ107" s="405"/>
      <c r="BK107" s="405"/>
      <c r="BL107" s="405"/>
      <c r="BM107" s="405"/>
      <c r="BN107" s="405"/>
      <c r="BO107" s="405"/>
      <c r="BP107" s="405"/>
      <c r="BQ107" s="405"/>
      <c r="BR107" s="405"/>
      <c r="BS107" s="405"/>
      <c r="BT107" s="405"/>
      <c r="BU107" s="405"/>
      <c r="BV107" s="405"/>
      <c r="BW107" s="405"/>
      <c r="BX107" s="405"/>
      <c r="BY107" s="405"/>
      <c r="BZ107" s="405"/>
      <c r="CA107" s="405"/>
      <c r="CB107" s="405"/>
      <c r="CC107" s="405"/>
      <c r="CD107" s="405"/>
      <c r="CE107" s="405"/>
      <c r="CF107" s="405"/>
      <c r="CG107" s="405"/>
      <c r="CH107" s="405"/>
      <c r="CI107" s="405"/>
      <c r="CJ107" s="405"/>
      <c r="CK107" s="405"/>
      <c r="CL107" s="405"/>
      <c r="CM107" s="405"/>
      <c r="CN107" s="405"/>
      <c r="CO107" s="405"/>
      <c r="CP107" s="405"/>
      <c r="CQ107" s="405"/>
      <c r="CR107" s="405"/>
      <c r="CS107" s="405"/>
      <c r="CT107" s="405"/>
      <c r="CU107" s="405"/>
      <c r="CV107" s="405"/>
      <c r="CW107" s="405"/>
      <c r="CX107" s="405"/>
      <c r="CY107" s="405"/>
      <c r="CZ107" s="405"/>
      <c r="DA107" s="405"/>
      <c r="DB107" s="405"/>
      <c r="DC107" s="405"/>
    </row>
    <row r="108" spans="1:107">
      <c r="AZ108" s="405"/>
      <c r="BA108" s="405"/>
      <c r="BB108" s="405"/>
      <c r="BC108" s="405"/>
      <c r="BD108" s="405"/>
      <c r="BE108" s="405"/>
      <c r="BF108" s="405"/>
      <c r="BG108" s="405"/>
      <c r="BH108" s="405"/>
      <c r="BI108" s="405"/>
      <c r="BJ108" s="405"/>
      <c r="BK108" s="405"/>
      <c r="BL108" s="405"/>
      <c r="BM108" s="405"/>
      <c r="BN108" s="405"/>
      <c r="BO108" s="405"/>
      <c r="BP108" s="405"/>
      <c r="BQ108" s="405"/>
      <c r="BR108" s="405"/>
      <c r="BS108" s="405"/>
      <c r="BT108" s="405"/>
      <c r="BU108" s="405"/>
      <c r="BV108" s="405"/>
      <c r="BW108" s="405"/>
      <c r="BX108" s="405"/>
      <c r="BY108" s="405"/>
      <c r="BZ108" s="405"/>
      <c r="CA108" s="405"/>
      <c r="CB108" s="405"/>
      <c r="CC108" s="405"/>
      <c r="CD108" s="405"/>
      <c r="CE108" s="405"/>
      <c r="CF108" s="405"/>
      <c r="CG108" s="405"/>
      <c r="CH108" s="405"/>
      <c r="CI108" s="405"/>
      <c r="CJ108" s="405"/>
      <c r="CK108" s="405"/>
      <c r="CL108" s="405"/>
      <c r="CM108" s="405"/>
      <c r="CN108" s="405"/>
      <c r="CO108" s="405"/>
      <c r="CP108" s="405"/>
      <c r="CQ108" s="405"/>
      <c r="CR108" s="405"/>
      <c r="CS108" s="405"/>
      <c r="CT108" s="405"/>
      <c r="CU108" s="405"/>
      <c r="CV108" s="405"/>
      <c r="CW108" s="405"/>
      <c r="CX108" s="405"/>
      <c r="CY108" s="405"/>
      <c r="CZ108" s="405"/>
      <c r="DA108" s="405"/>
      <c r="DB108" s="405"/>
      <c r="DC108" s="405"/>
    </row>
    <row r="119" spans="3:4">
      <c r="C119" s="423"/>
      <c r="D119" s="423"/>
    </row>
    <row r="149" spans="5:27" ht="13.5" hidden="1" customHeight="1">
      <c r="E149" s="425">
        <v>1</v>
      </c>
      <c r="F149" s="425"/>
      <c r="G149" s="425">
        <v>2</v>
      </c>
      <c r="H149" s="425"/>
      <c r="I149" s="425">
        <v>3</v>
      </c>
      <c r="J149" s="425">
        <v>4</v>
      </c>
      <c r="K149" s="425"/>
      <c r="L149" s="425">
        <v>5</v>
      </c>
      <c r="M149" s="425"/>
      <c r="N149" s="425">
        <v>6</v>
      </c>
      <c r="O149" s="425">
        <v>7</v>
      </c>
      <c r="P149" s="425"/>
      <c r="Q149" s="425">
        <v>8</v>
      </c>
      <c r="R149" s="425"/>
      <c r="S149" s="425">
        <v>9</v>
      </c>
      <c r="T149" s="425">
        <v>10</v>
      </c>
      <c r="U149" s="425"/>
      <c r="V149" s="425">
        <v>11</v>
      </c>
      <c r="X149" s="425">
        <v>12</v>
      </c>
      <c r="Y149" s="425">
        <v>13</v>
      </c>
      <c r="AA149" s="425">
        <v>14</v>
      </c>
    </row>
    <row r="150" spans="5:27" ht="13.5" hidden="1" customHeight="1">
      <c r="E150" s="425">
        <f>SUM(J65:J67,N65:N67)</f>
        <v>48</v>
      </c>
      <c r="F150" s="425">
        <f>SUM(U65)</f>
        <v>0</v>
      </c>
      <c r="G150" s="425">
        <f>SUM(T77:T79,X77:X79)</f>
        <v>55</v>
      </c>
      <c r="H150" s="425">
        <f>SUM(W65)</f>
        <v>0</v>
      </c>
      <c r="I150" s="425">
        <f>SUM(AD89:AD91,AH89:AH91)</f>
        <v>51</v>
      </c>
      <c r="J150" s="425">
        <f>SUM(AI65:AI67,AM65:AM67)</f>
        <v>61</v>
      </c>
      <c r="K150" s="425">
        <f>SUM(Z65)</f>
        <v>0</v>
      </c>
      <c r="L150" s="425">
        <f>SUM(T71:T73,X71:X73)</f>
        <v>51</v>
      </c>
      <c r="M150" s="425">
        <f>SUM(AB65)</f>
        <v>0</v>
      </c>
      <c r="N150" s="425">
        <f>SUM(Y77:Y79,AC77:AC79)</f>
        <v>48</v>
      </c>
      <c r="O150" s="425">
        <f>SUM(AI95:AI97,AM95:AM97)</f>
        <v>82</v>
      </c>
      <c r="P150" s="425">
        <f>SUM(AE65)</f>
        <v>0</v>
      </c>
      <c r="Q150" s="425">
        <f>SUM(T65:T67,X65:X67)</f>
        <v>49</v>
      </c>
      <c r="R150" s="425">
        <f>SUM(AG65)</f>
        <v>0</v>
      </c>
      <c r="S150" s="425">
        <f>SUM(Y71:Y73,AC71:AC73)</f>
        <v>49</v>
      </c>
      <c r="T150" s="425">
        <f>SUM(AD77:AD79,AH77:AH79)</f>
        <v>51</v>
      </c>
      <c r="U150" s="425">
        <f>SUM(AJ65)</f>
        <v>0</v>
      </c>
      <c r="V150" s="425">
        <f>SUM(AI83:AI85,AM83:AM85)</f>
        <v>86</v>
      </c>
      <c r="X150" s="425">
        <f>SUM(Y65:Y67,AC65:AC67)</f>
        <v>78</v>
      </c>
      <c r="Y150" s="425">
        <f>SUM(AD71:AD73,AH71:AH73)</f>
        <v>48</v>
      </c>
      <c r="AA150" s="425">
        <f>SUM(AI77:AI79,AM77:AM79)</f>
        <v>76</v>
      </c>
    </row>
    <row r="151" spans="5:27" ht="13.5" hidden="1" customHeight="1"/>
  </sheetData>
  <mergeCells count="397">
    <mergeCell ref="DK19:DL21"/>
    <mergeCell ref="AZ13:AZ15"/>
    <mergeCell ref="BB13:BC15"/>
    <mergeCell ref="DK13:DL15"/>
    <mergeCell ref="AZ19:AZ21"/>
    <mergeCell ref="BB19:BC21"/>
    <mergeCell ref="AZ68:AZ73"/>
    <mergeCell ref="BA68:BA73"/>
    <mergeCell ref="BB68:BB73"/>
    <mergeCell ref="BC68:BC73"/>
    <mergeCell ref="BD68:BD73"/>
    <mergeCell ref="BE68:BE73"/>
    <mergeCell ref="BF68:BF73"/>
    <mergeCell ref="AZ62:AZ67"/>
    <mergeCell ref="BA62:BA67"/>
    <mergeCell ref="BB62:BB67"/>
    <mergeCell ref="BC62:BC67"/>
    <mergeCell ref="BD62:BD67"/>
    <mergeCell ref="BE62:BE67"/>
    <mergeCell ref="BF62:BF67"/>
    <mergeCell ref="AU92:AU97"/>
    <mergeCell ref="B92:D97"/>
    <mergeCell ref="AN92:AN97"/>
    <mergeCell ref="AO92:AO97"/>
    <mergeCell ref="AP92:AP97"/>
    <mergeCell ref="AQ92:AS95"/>
    <mergeCell ref="AT92:AT97"/>
    <mergeCell ref="AQ102:AQ103"/>
    <mergeCell ref="AR102:AR103"/>
    <mergeCell ref="AS102:AS103"/>
    <mergeCell ref="AT98:AT103"/>
    <mergeCell ref="AU98:AU103"/>
    <mergeCell ref="AQ96:AQ97"/>
    <mergeCell ref="AR96:AR97"/>
    <mergeCell ref="AS96:AS97"/>
    <mergeCell ref="B98:D103"/>
    <mergeCell ref="AN98:AN103"/>
    <mergeCell ref="AO98:AO103"/>
    <mergeCell ref="AP98:AP103"/>
    <mergeCell ref="AQ98:AS101"/>
    <mergeCell ref="B86:D91"/>
    <mergeCell ref="AN86:AN91"/>
    <mergeCell ref="AO86:AO91"/>
    <mergeCell ref="AP86:AP91"/>
    <mergeCell ref="AQ86:AS89"/>
    <mergeCell ref="AO68:AO73"/>
    <mergeCell ref="AP68:AP73"/>
    <mergeCell ref="AQ68:AS71"/>
    <mergeCell ref="AT68:AT73"/>
    <mergeCell ref="AQ72:AQ73"/>
    <mergeCell ref="AR72:AR73"/>
    <mergeCell ref="AS72:AS73"/>
    <mergeCell ref="AQ80:AS83"/>
    <mergeCell ref="AT80:AT85"/>
    <mergeCell ref="AQ84:AQ85"/>
    <mergeCell ref="AR84:AR85"/>
    <mergeCell ref="AS84:AS85"/>
    <mergeCell ref="AU80:AU85"/>
    <mergeCell ref="AQ90:AQ91"/>
    <mergeCell ref="AR90:AR91"/>
    <mergeCell ref="AS90:AS91"/>
    <mergeCell ref="AT86:AT91"/>
    <mergeCell ref="AU86:AU91"/>
    <mergeCell ref="AT58:AT61"/>
    <mergeCell ref="AU58:AU61"/>
    <mergeCell ref="A62:A103"/>
    <mergeCell ref="B62:D67"/>
    <mergeCell ref="AN62:AN67"/>
    <mergeCell ref="AO62:AO67"/>
    <mergeCell ref="AP62:AP67"/>
    <mergeCell ref="AQ62:AS65"/>
    <mergeCell ref="AQ78:AQ79"/>
    <mergeCell ref="AR78:AR79"/>
    <mergeCell ref="AS78:AS79"/>
    <mergeCell ref="AT74:AT79"/>
    <mergeCell ref="AU74:AU79"/>
    <mergeCell ref="B80:D85"/>
    <mergeCell ref="AN80:AN85"/>
    <mergeCell ref="AO80:AO85"/>
    <mergeCell ref="AP80:AP85"/>
    <mergeCell ref="AQ66:AQ67"/>
    <mergeCell ref="AR66:AR67"/>
    <mergeCell ref="AS66:AS67"/>
    <mergeCell ref="AT62:AT67"/>
    <mergeCell ref="AU62:AU67"/>
    <mergeCell ref="B74:D79"/>
    <mergeCell ref="AN74:AN79"/>
    <mergeCell ref="A56:AR56"/>
    <mergeCell ref="A58:A61"/>
    <mergeCell ref="B58:D61"/>
    <mergeCell ref="E58:I61"/>
    <mergeCell ref="J58:N61"/>
    <mergeCell ref="O58:S61"/>
    <mergeCell ref="T58:X61"/>
    <mergeCell ref="Y58:AC61"/>
    <mergeCell ref="AD58:AH61"/>
    <mergeCell ref="AI58:AM61"/>
    <mergeCell ref="AN58:AP61"/>
    <mergeCell ref="AQ58:AS61"/>
    <mergeCell ref="AO74:AO79"/>
    <mergeCell ref="AP74:AP79"/>
    <mergeCell ref="AQ74:AS77"/>
    <mergeCell ref="AU68:AU73"/>
    <mergeCell ref="B68:D73"/>
    <mergeCell ref="AN68:AN73"/>
    <mergeCell ref="Y52:AA54"/>
    <mergeCell ref="AC52:AK54"/>
    <mergeCell ref="AM52:AR54"/>
    <mergeCell ref="AS52:AU54"/>
    <mergeCell ref="O53:Q53"/>
    <mergeCell ref="S53:T53"/>
    <mergeCell ref="V53:X53"/>
    <mergeCell ref="O54:Q54"/>
    <mergeCell ref="S54:T54"/>
    <mergeCell ref="V54:X54"/>
    <mergeCell ref="A49:B51"/>
    <mergeCell ref="C49:J51"/>
    <mergeCell ref="L49:N51"/>
    <mergeCell ref="O49:Q49"/>
    <mergeCell ref="S49:T49"/>
    <mergeCell ref="V49:X49"/>
    <mergeCell ref="A52:B54"/>
    <mergeCell ref="C52:J54"/>
    <mergeCell ref="L52:N54"/>
    <mergeCell ref="O52:Q52"/>
    <mergeCell ref="S52:T52"/>
    <mergeCell ref="V52:X52"/>
    <mergeCell ref="AS46:AU48"/>
    <mergeCell ref="O47:Q47"/>
    <mergeCell ref="S47:T47"/>
    <mergeCell ref="V47:X47"/>
    <mergeCell ref="O48:Q48"/>
    <mergeCell ref="S48:T48"/>
    <mergeCell ref="V48:X48"/>
    <mergeCell ref="AS49:AU51"/>
    <mergeCell ref="O50:Q50"/>
    <mergeCell ref="S50:T50"/>
    <mergeCell ref="V50:X50"/>
    <mergeCell ref="O51:Q51"/>
    <mergeCell ref="S51:T51"/>
    <mergeCell ref="V51:X51"/>
    <mergeCell ref="Y49:AA51"/>
    <mergeCell ref="AC49:AK51"/>
    <mergeCell ref="AM49:AR51"/>
    <mergeCell ref="A46:B48"/>
    <mergeCell ref="C46:J48"/>
    <mergeCell ref="L46:N48"/>
    <mergeCell ref="O46:Q46"/>
    <mergeCell ref="S46:T46"/>
    <mergeCell ref="V46:X46"/>
    <mergeCell ref="Y43:AA45"/>
    <mergeCell ref="AC43:AK45"/>
    <mergeCell ref="AM43:AR45"/>
    <mergeCell ref="Y46:AA48"/>
    <mergeCell ref="AC46:AK48"/>
    <mergeCell ref="AM46:AR48"/>
    <mergeCell ref="AS43:AU45"/>
    <mergeCell ref="O44:Q44"/>
    <mergeCell ref="S44:T44"/>
    <mergeCell ref="V44:X44"/>
    <mergeCell ref="O45:Q45"/>
    <mergeCell ref="S45:T45"/>
    <mergeCell ref="V45:X45"/>
    <mergeCell ref="A43:B45"/>
    <mergeCell ref="C43:J45"/>
    <mergeCell ref="L43:N45"/>
    <mergeCell ref="O43:Q43"/>
    <mergeCell ref="S43:T43"/>
    <mergeCell ref="V43:X43"/>
    <mergeCell ref="Y40:AA42"/>
    <mergeCell ref="AC40:AK42"/>
    <mergeCell ref="AM40:AR42"/>
    <mergeCell ref="AS40:AU42"/>
    <mergeCell ref="O41:Q41"/>
    <mergeCell ref="S41:T41"/>
    <mergeCell ref="V41:X41"/>
    <mergeCell ref="O42:Q42"/>
    <mergeCell ref="S42:T42"/>
    <mergeCell ref="V42:X42"/>
    <mergeCell ref="A37:B39"/>
    <mergeCell ref="C37:J39"/>
    <mergeCell ref="L37:N39"/>
    <mergeCell ref="O37:Q37"/>
    <mergeCell ref="S37:T37"/>
    <mergeCell ref="V37:X37"/>
    <mergeCell ref="A40:B42"/>
    <mergeCell ref="C40:J42"/>
    <mergeCell ref="L40:N42"/>
    <mergeCell ref="O40:Q40"/>
    <mergeCell ref="S40:T40"/>
    <mergeCell ref="V40:X40"/>
    <mergeCell ref="AS34:AU36"/>
    <mergeCell ref="O35:Q35"/>
    <mergeCell ref="S35:T35"/>
    <mergeCell ref="V35:X35"/>
    <mergeCell ref="O36:Q36"/>
    <mergeCell ref="S36:T36"/>
    <mergeCell ref="V36:X36"/>
    <mergeCell ref="AS37:AU39"/>
    <mergeCell ref="O38:Q38"/>
    <mergeCell ref="S38:T38"/>
    <mergeCell ref="V38:X38"/>
    <mergeCell ref="O39:Q39"/>
    <mergeCell ref="S39:T39"/>
    <mergeCell ref="V39:X39"/>
    <mergeCell ref="Y37:AA39"/>
    <mergeCell ref="AC37:AK39"/>
    <mergeCell ref="AM37:AR39"/>
    <mergeCell ref="A34:B36"/>
    <mergeCell ref="C34:J36"/>
    <mergeCell ref="L34:N36"/>
    <mergeCell ref="O34:Q34"/>
    <mergeCell ref="S34:T34"/>
    <mergeCell ref="V34:X34"/>
    <mergeCell ref="Y31:AA33"/>
    <mergeCell ref="AC31:AK33"/>
    <mergeCell ref="AM31:AR33"/>
    <mergeCell ref="Y34:AA36"/>
    <mergeCell ref="AC34:AK36"/>
    <mergeCell ref="AM34:AR36"/>
    <mergeCell ref="AS31:AU33"/>
    <mergeCell ref="O32:Q32"/>
    <mergeCell ref="S32:T32"/>
    <mergeCell ref="V32:X32"/>
    <mergeCell ref="O33:Q33"/>
    <mergeCell ref="S33:T33"/>
    <mergeCell ref="V33:X33"/>
    <mergeCell ref="A31:B33"/>
    <mergeCell ref="C31:J33"/>
    <mergeCell ref="L31:N33"/>
    <mergeCell ref="O31:Q31"/>
    <mergeCell ref="S31:T31"/>
    <mergeCell ref="V31:X31"/>
    <mergeCell ref="Y28:AA30"/>
    <mergeCell ref="AC28:AK30"/>
    <mergeCell ref="AM28:AR30"/>
    <mergeCell ref="AS28:AU30"/>
    <mergeCell ref="O29:Q29"/>
    <mergeCell ref="S29:T29"/>
    <mergeCell ref="V29:X29"/>
    <mergeCell ref="O30:Q30"/>
    <mergeCell ref="S30:T30"/>
    <mergeCell ref="V30:X30"/>
    <mergeCell ref="A25:B27"/>
    <mergeCell ref="C25:J27"/>
    <mergeCell ref="L25:N27"/>
    <mergeCell ref="O25:Q25"/>
    <mergeCell ref="S25:T25"/>
    <mergeCell ref="V25:X25"/>
    <mergeCell ref="A28:B30"/>
    <mergeCell ref="C28:J30"/>
    <mergeCell ref="L28:N30"/>
    <mergeCell ref="O28:Q28"/>
    <mergeCell ref="S28:T28"/>
    <mergeCell ref="V28:X28"/>
    <mergeCell ref="AS25:AU27"/>
    <mergeCell ref="O26:Q26"/>
    <mergeCell ref="S26:T26"/>
    <mergeCell ref="V26:X26"/>
    <mergeCell ref="O27:Q27"/>
    <mergeCell ref="S27:T27"/>
    <mergeCell ref="V27:X27"/>
    <mergeCell ref="Y25:AA27"/>
    <mergeCell ref="AC25:AK27"/>
    <mergeCell ref="AM25:AR27"/>
    <mergeCell ref="A22:B24"/>
    <mergeCell ref="C22:J24"/>
    <mergeCell ref="L22:N24"/>
    <mergeCell ref="O22:Q22"/>
    <mergeCell ref="S22:T22"/>
    <mergeCell ref="V22:X22"/>
    <mergeCell ref="Y19:AA21"/>
    <mergeCell ref="AC19:AK21"/>
    <mergeCell ref="AM19:AR21"/>
    <mergeCell ref="Y22:AA24"/>
    <mergeCell ref="AC22:AK24"/>
    <mergeCell ref="AM22:AR24"/>
    <mergeCell ref="AS16:AV18"/>
    <mergeCell ref="V17:X17"/>
    <mergeCell ref="AS22:AU24"/>
    <mergeCell ref="O23:Q23"/>
    <mergeCell ref="S23:T23"/>
    <mergeCell ref="V23:X23"/>
    <mergeCell ref="O24:Q24"/>
    <mergeCell ref="S24:T24"/>
    <mergeCell ref="V24:X24"/>
    <mergeCell ref="O16:Q16"/>
    <mergeCell ref="AS19:AU21"/>
    <mergeCell ref="AS12:AU12"/>
    <mergeCell ref="A13:B15"/>
    <mergeCell ref="C13:J15"/>
    <mergeCell ref="L13:N15"/>
    <mergeCell ref="O13:Q13"/>
    <mergeCell ref="S13:T13"/>
    <mergeCell ref="V13:X13"/>
    <mergeCell ref="Y13:AA15"/>
    <mergeCell ref="A12:B12"/>
    <mergeCell ref="C12:J12"/>
    <mergeCell ref="L12:AA12"/>
    <mergeCell ref="AC13:AK15"/>
    <mergeCell ref="AM13:AR15"/>
    <mergeCell ref="AS13:AU15"/>
    <mergeCell ref="O14:Q14"/>
    <mergeCell ref="S14:T14"/>
    <mergeCell ref="V14:X14"/>
    <mergeCell ref="Q7:AA7"/>
    <mergeCell ref="A19:B21"/>
    <mergeCell ref="C19:J21"/>
    <mergeCell ref="L19:N21"/>
    <mergeCell ref="O19:Q19"/>
    <mergeCell ref="S19:T19"/>
    <mergeCell ref="V19:X19"/>
    <mergeCell ref="AM12:AR12"/>
    <mergeCell ref="S16:T16"/>
    <mergeCell ref="V16:X16"/>
    <mergeCell ref="Y16:AA18"/>
    <mergeCell ref="AC16:AK18"/>
    <mergeCell ref="AM16:AR18"/>
    <mergeCell ref="O20:Q20"/>
    <mergeCell ref="S20:T20"/>
    <mergeCell ref="V20:X20"/>
    <mergeCell ref="O21:Q21"/>
    <mergeCell ref="S21:T21"/>
    <mergeCell ref="V21:X21"/>
    <mergeCell ref="O18:Q18"/>
    <mergeCell ref="S18:T18"/>
    <mergeCell ref="A16:B18"/>
    <mergeCell ref="C16:J18"/>
    <mergeCell ref="L16:N18"/>
    <mergeCell ref="AO2:AV2"/>
    <mergeCell ref="A3:B3"/>
    <mergeCell ref="C3:L3"/>
    <mergeCell ref="AO3:AV3"/>
    <mergeCell ref="AN1:AV1"/>
    <mergeCell ref="A4:B4"/>
    <mergeCell ref="C4:M4"/>
    <mergeCell ref="N4:P4"/>
    <mergeCell ref="Q4:AA4"/>
    <mergeCell ref="A5:B5"/>
    <mergeCell ref="AC12:AK12"/>
    <mergeCell ref="V18:X18"/>
    <mergeCell ref="A1:D2"/>
    <mergeCell ref="E1:AA2"/>
    <mergeCell ref="A8:B8"/>
    <mergeCell ref="C8:L8"/>
    <mergeCell ref="N8:O8"/>
    <mergeCell ref="Q8:AA8"/>
    <mergeCell ref="A6:B6"/>
    <mergeCell ref="C6:M6"/>
    <mergeCell ref="N6:P6"/>
    <mergeCell ref="Q6:AA6"/>
    <mergeCell ref="A7:B7"/>
    <mergeCell ref="C7:M7"/>
    <mergeCell ref="N7:P7"/>
    <mergeCell ref="O15:Q15"/>
    <mergeCell ref="S15:T15"/>
    <mergeCell ref="V15:X15"/>
    <mergeCell ref="C5:M5"/>
    <mergeCell ref="N5:P5"/>
    <mergeCell ref="Q5:AA5"/>
    <mergeCell ref="O17:Q17"/>
    <mergeCell ref="S17:T17"/>
    <mergeCell ref="BE74:BE79"/>
    <mergeCell ref="BF74:BF79"/>
    <mergeCell ref="AZ80:AZ85"/>
    <mergeCell ref="BA80:BA85"/>
    <mergeCell ref="BB80:BB85"/>
    <mergeCell ref="BC80:BC85"/>
    <mergeCell ref="BD80:BD85"/>
    <mergeCell ref="BE80:BE85"/>
    <mergeCell ref="BF80:BF85"/>
    <mergeCell ref="BC74:BC79"/>
    <mergeCell ref="BD74:BD79"/>
    <mergeCell ref="AZ74:AZ79"/>
    <mergeCell ref="BA74:BA79"/>
    <mergeCell ref="BB74:BB79"/>
    <mergeCell ref="AZ98:AZ103"/>
    <mergeCell ref="BA98:BA103"/>
    <mergeCell ref="BB98:BB103"/>
    <mergeCell ref="BC98:BC103"/>
    <mergeCell ref="BD98:BD103"/>
    <mergeCell ref="BE98:BE103"/>
    <mergeCell ref="BF98:BF103"/>
    <mergeCell ref="AZ86:AZ91"/>
    <mergeCell ref="BA86:BA91"/>
    <mergeCell ref="BB86:BB91"/>
    <mergeCell ref="BC86:BC91"/>
    <mergeCell ref="BD86:BD91"/>
    <mergeCell ref="BE86:BE91"/>
    <mergeCell ref="BF86:BF91"/>
    <mergeCell ref="AZ92:AZ97"/>
    <mergeCell ref="BA92:BA97"/>
    <mergeCell ref="BB92:BB97"/>
    <mergeCell ref="BC92:BC97"/>
    <mergeCell ref="BD92:BD97"/>
    <mergeCell ref="BE92:BE97"/>
    <mergeCell ref="BF92:BF97"/>
  </mergeCells>
  <phoneticPr fontId="2"/>
  <conditionalFormatting sqref="E150:V150 AA150 X150:Y150">
    <cfRule type="cellIs" dxfId="27" priority="1" stopIfTrue="1" operator="greaterThan">
      <formula>0</formula>
    </cfRule>
  </conditionalFormatting>
  <pageMargins left="0.7" right="0.19" top="0.75" bottom="0.75" header="0.3" footer="0.3"/>
  <pageSetup paperSize="9" scale="69" orientation="portrait" horizontalDpi="4294967293" verticalDpi="0" r:id="rId1"/>
  <rowBreaks count="1" manualBreakCount="1">
    <brk id="55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00B050"/>
  </sheetPr>
  <dimension ref="A1:IV151"/>
  <sheetViews>
    <sheetView showGridLines="0" view="pageBreakPreview" topLeftCell="A28" zoomScale="70" zoomScaleNormal="80" zoomScaleSheetLayoutView="70" workbookViewId="0">
      <selection activeCell="V54" sqref="V54:X54"/>
    </sheetView>
  </sheetViews>
  <sheetFormatPr defaultRowHeight="13.5"/>
  <cols>
    <col min="1" max="2" width="3.75" style="247" customWidth="1"/>
    <col min="3" max="4" width="3.75" style="306" customWidth="1"/>
    <col min="5" max="5" width="3.625" style="306" customWidth="1"/>
    <col min="6" max="6" width="3.75" style="306" hidden="1" customWidth="1"/>
    <col min="7" max="7" width="3.5" style="306" customWidth="1"/>
    <col min="8" max="8" width="3.75" style="306" hidden="1" customWidth="1"/>
    <col min="9" max="10" width="3.75" style="306" customWidth="1"/>
    <col min="11" max="11" width="3.75" style="306" hidden="1" customWidth="1"/>
    <col min="12" max="12" width="3.625" style="306" customWidth="1"/>
    <col min="13" max="13" width="3.75" style="306" hidden="1" customWidth="1"/>
    <col min="14" max="15" width="3.75" style="306" customWidth="1"/>
    <col min="16" max="16" width="3.75" style="306" hidden="1" customWidth="1"/>
    <col min="17" max="17" width="3.875" style="306" customWidth="1"/>
    <col min="18" max="18" width="3.75" style="306" hidden="1" customWidth="1"/>
    <col min="19" max="19" width="3.75" style="306" customWidth="1"/>
    <col min="20" max="20" width="3.875" style="306" customWidth="1"/>
    <col min="21" max="21" width="4.875" style="306" hidden="1" customWidth="1"/>
    <col min="22" max="22" width="3.875" style="306" customWidth="1"/>
    <col min="23" max="23" width="4.5" style="306" hidden="1" customWidth="1"/>
    <col min="24" max="25" width="3.75" style="306" customWidth="1"/>
    <col min="26" max="26" width="3.75" style="306" hidden="1" customWidth="1"/>
    <col min="27" max="27" width="3.75" style="306" customWidth="1"/>
    <col min="28" max="28" width="3.75" style="306" hidden="1" customWidth="1"/>
    <col min="29" max="29" width="3.875" style="306" customWidth="1"/>
    <col min="30" max="30" width="3.75" style="306" customWidth="1"/>
    <col min="31" max="31" width="3.75" style="306" hidden="1" customWidth="1"/>
    <col min="32" max="32" width="3.875" style="306" customWidth="1"/>
    <col min="33" max="33" width="3.75" style="306" hidden="1" customWidth="1"/>
    <col min="34" max="35" width="3.75" style="306" customWidth="1"/>
    <col min="36" max="36" width="3.75" style="306" hidden="1" customWidth="1"/>
    <col min="37" max="37" width="3.75" style="306" customWidth="1"/>
    <col min="38" max="38" width="3.75" style="306" hidden="1" customWidth="1"/>
    <col min="39" max="43" width="3.75" style="306" customWidth="1"/>
    <col min="44" max="45" width="3.875" style="306" customWidth="1"/>
    <col min="46" max="46" width="10.5" style="306" customWidth="1"/>
    <col min="47" max="47" width="8.625" style="306" customWidth="1"/>
    <col min="48" max="48" width="5.125" style="306" hidden="1" customWidth="1"/>
    <col min="49" max="50" width="9" style="247" hidden="1" customWidth="1"/>
    <col min="51" max="51" width="9" style="247"/>
    <col min="52" max="52" width="19" style="250" customWidth="1"/>
    <col min="53" max="53" width="8.875" style="250" customWidth="1"/>
    <col min="54" max="55" width="9" style="250"/>
    <col min="56" max="56" width="3.125" style="250" hidden="1" customWidth="1"/>
    <col min="57" max="57" width="16.25" style="250" hidden="1" customWidth="1"/>
    <col min="58" max="58" width="6.75" style="250" hidden="1" customWidth="1"/>
    <col min="59" max="59" width="16.25" style="250" hidden="1" customWidth="1"/>
    <col min="60" max="60" width="7.125" style="250" hidden="1" customWidth="1"/>
    <col min="61" max="61" width="16.25" style="250" hidden="1" customWidth="1"/>
    <col min="62" max="62" width="7.125" style="250" hidden="1" customWidth="1"/>
    <col min="63" max="63" width="3.125" style="250" hidden="1" customWidth="1"/>
    <col min="64" max="64" width="16.125" style="250" hidden="1" customWidth="1"/>
    <col min="65" max="65" width="8.375" style="250" hidden="1" customWidth="1"/>
    <col min="66" max="66" width="16.125" style="250" hidden="1" customWidth="1"/>
    <col min="67" max="67" width="8.375" style="250" hidden="1" customWidth="1"/>
    <col min="68" max="68" width="16.125" style="250" hidden="1" customWidth="1"/>
    <col min="69" max="69" width="8.375" style="250" hidden="1" customWidth="1"/>
    <col min="70" max="70" width="16.125" style="250" hidden="1" customWidth="1"/>
    <col min="71" max="71" width="8.375" style="250" hidden="1" customWidth="1"/>
    <col min="72" max="72" width="16.125" style="250" hidden="1" customWidth="1"/>
    <col min="73" max="73" width="8.375" style="250" hidden="1" customWidth="1"/>
    <col min="74" max="74" width="16.125" style="250" hidden="1" customWidth="1"/>
    <col min="75" max="75" width="8.375" style="250" hidden="1" customWidth="1"/>
    <col min="76" max="76" width="16.125" style="250" hidden="1" customWidth="1"/>
    <col min="77" max="77" width="8.375" style="250" hidden="1" customWidth="1"/>
    <col min="78" max="78" width="16.125" style="250" hidden="1" customWidth="1"/>
    <col min="79" max="79" width="8.375" style="250" hidden="1" customWidth="1"/>
    <col min="80" max="80" width="16.125" style="250" hidden="1" customWidth="1"/>
    <col min="81" max="81" width="8.375" style="250" hidden="1" customWidth="1"/>
    <col min="82" max="82" width="16.125" style="250" hidden="1" customWidth="1"/>
    <col min="83" max="83" width="8.375" style="250" hidden="1" customWidth="1"/>
    <col min="84" max="84" width="16.125" style="250" hidden="1" customWidth="1"/>
    <col min="85" max="85" width="8.375" style="250" hidden="1" customWidth="1"/>
    <col min="86" max="86" width="16.125" style="250" hidden="1" customWidth="1"/>
    <col min="87" max="87" width="8.375" style="250" hidden="1" customWidth="1"/>
    <col min="88" max="88" width="16.125" style="250" hidden="1" customWidth="1"/>
    <col min="89" max="89" width="8.375" style="250" hidden="1" customWidth="1"/>
    <col min="90" max="90" width="16.125" style="250" hidden="1" customWidth="1"/>
    <col min="91" max="91" width="8.375" style="250" hidden="1" customWidth="1"/>
    <col min="92" max="92" width="16.125" style="250" hidden="1" customWidth="1"/>
    <col min="93" max="93" width="8.375" style="250" hidden="1" customWidth="1"/>
    <col min="94" max="94" width="16.125" style="250" hidden="1" customWidth="1"/>
    <col min="95" max="95" width="8.375" style="250" hidden="1" customWidth="1"/>
    <col min="96" max="96" width="0" style="250" hidden="1" customWidth="1"/>
    <col min="97" max="98" width="1.75" style="250" hidden="1" customWidth="1"/>
    <col min="99" max="102" width="2.125" style="250" hidden="1" customWidth="1"/>
    <col min="103" max="105" width="2.375" style="250" hidden="1" customWidth="1"/>
    <col min="106" max="106" width="2.125" style="250" hidden="1" customWidth="1"/>
    <col min="107" max="107" width="0" style="250" hidden="1" customWidth="1"/>
    <col min="108" max="114" width="0" style="247" hidden="1" customWidth="1"/>
    <col min="115" max="16384" width="9" style="247"/>
  </cols>
  <sheetData>
    <row r="1" spans="1:256" ht="21" customHeight="1">
      <c r="A1" s="562" t="s">
        <v>424</v>
      </c>
      <c r="B1" s="563"/>
      <c r="C1" s="563"/>
      <c r="D1" s="564"/>
      <c r="E1" s="762" t="s">
        <v>347</v>
      </c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  <c r="R1" s="563"/>
      <c r="S1" s="563"/>
      <c r="T1" s="563"/>
      <c r="U1" s="563"/>
      <c r="V1" s="563"/>
      <c r="W1" s="563"/>
      <c r="X1" s="563"/>
      <c r="Y1" s="563"/>
      <c r="Z1" s="563"/>
      <c r="AA1" s="568"/>
      <c r="AB1" s="244"/>
      <c r="AC1" s="244"/>
      <c r="AD1" s="244"/>
      <c r="AE1" s="244"/>
      <c r="AF1" s="244"/>
      <c r="AG1" s="244"/>
      <c r="AH1" s="244"/>
      <c r="AI1" s="244"/>
      <c r="AJ1" s="244"/>
      <c r="AK1" s="244"/>
      <c r="AL1" s="244"/>
      <c r="AN1" s="579" t="s">
        <v>337</v>
      </c>
      <c r="AO1" s="579"/>
      <c r="AP1" s="579"/>
      <c r="AQ1" s="579"/>
      <c r="AR1" s="579"/>
      <c r="AS1" s="579"/>
      <c r="AT1" s="579"/>
      <c r="AU1" s="579"/>
      <c r="AV1" s="579"/>
      <c r="AW1" s="246"/>
      <c r="AX1" s="246"/>
      <c r="AY1" s="37" t="s">
        <v>435</v>
      </c>
      <c r="AZ1" s="36" t="s">
        <v>0</v>
      </c>
      <c r="BA1" s="246"/>
      <c r="BB1" s="246"/>
      <c r="BC1" s="246"/>
      <c r="BD1" s="246"/>
      <c r="BE1" s="246"/>
      <c r="BF1" s="246"/>
      <c r="BG1" s="246"/>
      <c r="BH1" s="246"/>
      <c r="BI1" s="246"/>
      <c r="BJ1" s="246"/>
      <c r="BK1" s="246"/>
      <c r="BL1" s="246"/>
      <c r="BM1" s="246"/>
      <c r="BN1" s="246"/>
      <c r="BO1" s="246"/>
      <c r="BP1" s="246"/>
      <c r="BQ1" s="246"/>
      <c r="BR1" s="246"/>
      <c r="BS1" s="246"/>
      <c r="BT1" s="246"/>
      <c r="BU1" s="246"/>
      <c r="BV1" s="246"/>
      <c r="BW1" s="246"/>
      <c r="BX1" s="246"/>
      <c r="BY1" s="246"/>
      <c r="BZ1" s="246"/>
      <c r="CA1" s="246"/>
      <c r="CB1" s="246"/>
      <c r="CC1" s="246"/>
      <c r="CD1" s="246"/>
      <c r="CE1" s="246"/>
      <c r="CF1" s="246"/>
      <c r="CG1" s="246"/>
      <c r="CH1" s="246"/>
      <c r="CI1" s="246"/>
      <c r="CJ1" s="246"/>
      <c r="CK1" s="246"/>
      <c r="CL1" s="246"/>
      <c r="CM1" s="246"/>
      <c r="CN1" s="246"/>
      <c r="CO1" s="246"/>
      <c r="CP1" s="246"/>
      <c r="CQ1" s="246"/>
      <c r="CR1" s="246"/>
      <c r="CS1" s="246"/>
      <c r="CT1" s="246"/>
      <c r="CU1" s="246"/>
      <c r="CV1" s="246"/>
      <c r="CW1" s="246"/>
      <c r="CX1" s="246"/>
      <c r="CY1" s="246"/>
      <c r="CZ1" s="246"/>
      <c r="DA1" s="246"/>
      <c r="DB1" s="246"/>
      <c r="DC1" s="246"/>
      <c r="DD1" s="246"/>
      <c r="DE1" s="246"/>
      <c r="DF1" s="246"/>
      <c r="DG1" s="246"/>
      <c r="DH1" s="246"/>
      <c r="DI1" s="246"/>
      <c r="DJ1" s="246"/>
      <c r="DK1" s="246"/>
      <c r="DL1" s="246"/>
      <c r="DM1" s="246"/>
      <c r="DN1" s="246"/>
      <c r="DO1" s="246"/>
      <c r="DP1" s="246"/>
      <c r="DQ1" s="246"/>
      <c r="DR1" s="246"/>
      <c r="DS1" s="246"/>
      <c r="DT1" s="246"/>
      <c r="DU1" s="246"/>
      <c r="DV1" s="246"/>
      <c r="DW1" s="246"/>
      <c r="DX1" s="246"/>
      <c r="DY1" s="246"/>
      <c r="DZ1" s="246"/>
      <c r="EA1" s="246"/>
      <c r="EB1" s="246"/>
      <c r="EC1" s="246"/>
      <c r="ED1" s="246"/>
      <c r="EE1" s="246"/>
      <c r="EF1" s="246"/>
      <c r="EG1" s="246"/>
      <c r="EH1" s="246"/>
      <c r="EI1" s="246"/>
      <c r="EJ1" s="246"/>
      <c r="EK1" s="246"/>
      <c r="EL1" s="246"/>
      <c r="EM1" s="246"/>
      <c r="EN1" s="246"/>
      <c r="EO1" s="246"/>
      <c r="EP1" s="246"/>
      <c r="EQ1" s="246"/>
      <c r="ER1" s="246"/>
      <c r="ES1" s="246"/>
      <c r="ET1" s="246"/>
      <c r="EU1" s="246"/>
      <c r="EV1" s="246"/>
      <c r="EW1" s="246"/>
      <c r="EX1" s="246"/>
      <c r="EY1" s="246"/>
      <c r="EZ1" s="246"/>
      <c r="FA1" s="246"/>
      <c r="FB1" s="246"/>
      <c r="FC1" s="246"/>
      <c r="FD1" s="246"/>
      <c r="FE1" s="246"/>
      <c r="FF1" s="246"/>
      <c r="FG1" s="246"/>
      <c r="FH1" s="246"/>
      <c r="FI1" s="246"/>
      <c r="FJ1" s="246"/>
      <c r="FK1" s="246"/>
      <c r="FL1" s="246"/>
      <c r="FM1" s="246"/>
      <c r="FN1" s="246"/>
      <c r="FO1" s="246"/>
      <c r="FP1" s="246"/>
      <c r="FQ1" s="246"/>
      <c r="FR1" s="246"/>
      <c r="FS1" s="246"/>
      <c r="FT1" s="246"/>
      <c r="FU1" s="246"/>
      <c r="FV1" s="246"/>
      <c r="FW1" s="246"/>
      <c r="FX1" s="246"/>
      <c r="FY1" s="246"/>
      <c r="FZ1" s="246"/>
      <c r="GA1" s="246"/>
      <c r="GB1" s="246"/>
      <c r="GC1" s="246"/>
      <c r="GD1" s="246"/>
      <c r="GE1" s="246"/>
      <c r="GF1" s="246"/>
      <c r="GG1" s="246"/>
      <c r="GH1" s="246"/>
      <c r="GI1" s="246"/>
      <c r="GJ1" s="246"/>
      <c r="GK1" s="246"/>
      <c r="GL1" s="246"/>
      <c r="GM1" s="246"/>
      <c r="GN1" s="246"/>
      <c r="GO1" s="246"/>
      <c r="GP1" s="246"/>
      <c r="GQ1" s="246"/>
      <c r="GR1" s="246"/>
      <c r="GS1" s="246"/>
      <c r="GT1" s="246"/>
      <c r="GU1" s="246"/>
      <c r="GV1" s="246"/>
      <c r="GW1" s="246"/>
      <c r="GX1" s="246"/>
      <c r="GY1" s="246"/>
      <c r="GZ1" s="246"/>
      <c r="HA1" s="246"/>
      <c r="HB1" s="246"/>
      <c r="HC1" s="246"/>
      <c r="HD1" s="246"/>
      <c r="HE1" s="246"/>
      <c r="HF1" s="246"/>
      <c r="HG1" s="246"/>
      <c r="HH1" s="246"/>
      <c r="HI1" s="246"/>
      <c r="HJ1" s="246"/>
      <c r="HK1" s="246"/>
      <c r="HL1" s="246"/>
      <c r="HM1" s="246"/>
      <c r="HN1" s="246"/>
      <c r="HO1" s="246"/>
      <c r="HP1" s="246"/>
      <c r="HQ1" s="246"/>
      <c r="HR1" s="246"/>
      <c r="HS1" s="246"/>
      <c r="HT1" s="246"/>
      <c r="HU1" s="246"/>
      <c r="HV1" s="246"/>
      <c r="HW1" s="246"/>
      <c r="HX1" s="246"/>
      <c r="HY1" s="246"/>
      <c r="HZ1" s="246"/>
      <c r="IA1" s="246"/>
      <c r="IB1" s="246"/>
      <c r="IC1" s="246"/>
      <c r="ID1" s="246"/>
      <c r="IE1" s="246"/>
      <c r="IF1" s="246"/>
      <c r="IG1" s="246"/>
      <c r="IH1" s="246"/>
      <c r="II1" s="246"/>
      <c r="IJ1" s="246"/>
      <c r="IK1" s="246"/>
      <c r="IL1" s="246"/>
      <c r="IM1" s="246"/>
      <c r="IN1" s="246"/>
      <c r="IO1" s="246"/>
      <c r="IP1" s="246"/>
      <c r="IQ1" s="246"/>
      <c r="IR1" s="246"/>
      <c r="IS1" s="246"/>
      <c r="IT1" s="246"/>
      <c r="IU1" s="246"/>
      <c r="IV1" s="246"/>
    </row>
    <row r="2" spans="1:256" ht="21" customHeight="1">
      <c r="A2" s="565"/>
      <c r="B2" s="566"/>
      <c r="C2" s="760"/>
      <c r="D2" s="761"/>
      <c r="E2" s="763"/>
      <c r="F2" s="760"/>
      <c r="G2" s="760"/>
      <c r="H2" s="760"/>
      <c r="I2" s="760"/>
      <c r="J2" s="760"/>
      <c r="K2" s="760"/>
      <c r="L2" s="760"/>
      <c r="M2" s="760"/>
      <c r="N2" s="760"/>
      <c r="O2" s="760"/>
      <c r="P2" s="760"/>
      <c r="Q2" s="760"/>
      <c r="R2" s="760"/>
      <c r="S2" s="760"/>
      <c r="T2" s="760"/>
      <c r="U2" s="760"/>
      <c r="V2" s="760"/>
      <c r="W2" s="760"/>
      <c r="X2" s="760"/>
      <c r="Y2" s="760"/>
      <c r="Z2" s="760"/>
      <c r="AA2" s="764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244"/>
      <c r="AO2" s="570" t="s">
        <v>338</v>
      </c>
      <c r="AP2" s="570"/>
      <c r="AQ2" s="570"/>
      <c r="AR2" s="570"/>
      <c r="AS2" s="570"/>
      <c r="AT2" s="570"/>
      <c r="AU2" s="570"/>
      <c r="AV2" s="570"/>
      <c r="AW2" s="246"/>
      <c r="AX2" s="246"/>
      <c r="AY2" s="38" t="s">
        <v>13</v>
      </c>
      <c r="AZ2" s="137" t="s">
        <v>431</v>
      </c>
      <c r="BA2" s="246"/>
      <c r="BB2" s="246"/>
      <c r="BC2" s="246"/>
      <c r="BD2" s="246"/>
      <c r="BE2" s="246"/>
      <c r="BF2" s="246"/>
      <c r="BG2" s="246"/>
      <c r="BH2" s="246"/>
      <c r="BI2" s="246"/>
      <c r="BJ2" s="246"/>
      <c r="BK2" s="246"/>
      <c r="BL2" s="246"/>
      <c r="BM2" s="246"/>
      <c r="BN2" s="246"/>
      <c r="BO2" s="246"/>
      <c r="BP2" s="246"/>
      <c r="BQ2" s="246"/>
      <c r="BR2" s="246"/>
      <c r="BS2" s="246"/>
      <c r="BT2" s="246"/>
      <c r="BU2" s="246"/>
      <c r="BV2" s="246"/>
      <c r="BW2" s="246"/>
      <c r="BX2" s="246"/>
      <c r="BY2" s="246"/>
      <c r="BZ2" s="246"/>
      <c r="CA2" s="246"/>
      <c r="CB2" s="246"/>
      <c r="CC2" s="246"/>
      <c r="CD2" s="246"/>
      <c r="CE2" s="246"/>
      <c r="CF2" s="246"/>
      <c r="CG2" s="246"/>
      <c r="CH2" s="246"/>
      <c r="CI2" s="246"/>
      <c r="CJ2" s="246"/>
      <c r="CK2" s="246"/>
      <c r="CL2" s="246"/>
      <c r="CM2" s="246"/>
      <c r="CN2" s="246"/>
      <c r="CO2" s="246"/>
      <c r="CP2" s="246"/>
      <c r="CQ2" s="246"/>
      <c r="CR2" s="246"/>
      <c r="CS2" s="246"/>
      <c r="CT2" s="246"/>
      <c r="CU2" s="246"/>
      <c r="CV2" s="246"/>
      <c r="CW2" s="246"/>
      <c r="CX2" s="246"/>
      <c r="CY2" s="246"/>
      <c r="CZ2" s="246"/>
      <c r="DA2" s="246"/>
      <c r="DB2" s="246"/>
      <c r="DC2" s="246"/>
      <c r="DD2" s="246"/>
      <c r="DE2" s="246"/>
      <c r="DF2" s="246"/>
      <c r="DG2" s="246"/>
      <c r="DH2" s="246"/>
      <c r="DI2" s="246"/>
      <c r="DJ2" s="246"/>
      <c r="DK2" s="246"/>
      <c r="DL2" s="246"/>
      <c r="DM2" s="246"/>
      <c r="DN2" s="246"/>
      <c r="DO2" s="246"/>
      <c r="DP2" s="246"/>
      <c r="DQ2" s="246"/>
      <c r="DR2" s="246"/>
      <c r="DS2" s="246"/>
      <c r="DT2" s="246"/>
      <c r="DU2" s="246"/>
      <c r="DV2" s="246"/>
      <c r="DW2" s="246"/>
      <c r="DX2" s="246"/>
      <c r="DY2" s="246"/>
      <c r="DZ2" s="246"/>
      <c r="EA2" s="246"/>
      <c r="EB2" s="246"/>
      <c r="EC2" s="246"/>
      <c r="ED2" s="246"/>
      <c r="EE2" s="246"/>
      <c r="EF2" s="246"/>
      <c r="EG2" s="246"/>
      <c r="EH2" s="246"/>
      <c r="EI2" s="246"/>
      <c r="EJ2" s="246"/>
      <c r="EK2" s="246"/>
      <c r="EL2" s="246"/>
      <c r="EM2" s="246"/>
      <c r="EN2" s="246"/>
      <c r="EO2" s="246"/>
      <c r="EP2" s="246"/>
      <c r="EQ2" s="246"/>
      <c r="ER2" s="246"/>
      <c r="ES2" s="246"/>
      <c r="ET2" s="246"/>
      <c r="EU2" s="246"/>
      <c r="EV2" s="246"/>
      <c r="EW2" s="246"/>
      <c r="EX2" s="246"/>
      <c r="EY2" s="246"/>
      <c r="EZ2" s="246"/>
      <c r="FA2" s="246"/>
      <c r="FB2" s="246"/>
      <c r="FC2" s="246"/>
      <c r="FD2" s="246"/>
      <c r="FE2" s="246"/>
      <c r="FF2" s="246"/>
      <c r="FG2" s="246"/>
      <c r="FH2" s="246"/>
      <c r="FI2" s="246"/>
      <c r="FJ2" s="246"/>
      <c r="FK2" s="246"/>
      <c r="FL2" s="246"/>
      <c r="FM2" s="246"/>
      <c r="FN2" s="246"/>
      <c r="FO2" s="246"/>
      <c r="FP2" s="246"/>
      <c r="FQ2" s="246"/>
      <c r="FR2" s="246"/>
      <c r="FS2" s="246"/>
      <c r="FT2" s="246"/>
      <c r="FU2" s="246"/>
      <c r="FV2" s="246"/>
      <c r="FW2" s="246"/>
      <c r="FX2" s="246"/>
      <c r="FY2" s="246"/>
      <c r="FZ2" s="246"/>
      <c r="GA2" s="246"/>
      <c r="GB2" s="246"/>
      <c r="GC2" s="246"/>
      <c r="GD2" s="246"/>
      <c r="GE2" s="246"/>
      <c r="GF2" s="246"/>
      <c r="GG2" s="246"/>
      <c r="GH2" s="246"/>
      <c r="GI2" s="246"/>
      <c r="GJ2" s="246"/>
      <c r="GK2" s="246"/>
      <c r="GL2" s="246"/>
      <c r="GM2" s="246"/>
      <c r="GN2" s="246"/>
      <c r="GO2" s="246"/>
      <c r="GP2" s="246"/>
      <c r="GQ2" s="246"/>
      <c r="GR2" s="246"/>
      <c r="GS2" s="246"/>
      <c r="GT2" s="246"/>
      <c r="GU2" s="246"/>
      <c r="GV2" s="246"/>
      <c r="GW2" s="246"/>
      <c r="GX2" s="246"/>
      <c r="GY2" s="246"/>
      <c r="GZ2" s="246"/>
      <c r="HA2" s="246"/>
      <c r="HB2" s="246"/>
      <c r="HC2" s="246"/>
      <c r="HD2" s="246"/>
      <c r="HE2" s="246"/>
      <c r="HF2" s="246"/>
      <c r="HG2" s="246"/>
      <c r="HH2" s="246"/>
      <c r="HI2" s="246"/>
      <c r="HJ2" s="246"/>
      <c r="HK2" s="246"/>
      <c r="HL2" s="246"/>
      <c r="HM2" s="246"/>
      <c r="HN2" s="246"/>
      <c r="HO2" s="246"/>
      <c r="HP2" s="246"/>
      <c r="HQ2" s="246"/>
      <c r="HR2" s="246"/>
      <c r="HS2" s="246"/>
      <c r="HT2" s="246"/>
      <c r="HU2" s="246"/>
      <c r="HV2" s="246"/>
      <c r="HW2" s="246"/>
      <c r="HX2" s="246"/>
      <c r="HY2" s="246"/>
      <c r="HZ2" s="246"/>
      <c r="IA2" s="246"/>
      <c r="IB2" s="246"/>
      <c r="IC2" s="246"/>
      <c r="ID2" s="246"/>
      <c r="IE2" s="246"/>
      <c r="IF2" s="246"/>
      <c r="IG2" s="246"/>
      <c r="IH2" s="246"/>
      <c r="II2" s="246"/>
      <c r="IJ2" s="246"/>
      <c r="IK2" s="246"/>
      <c r="IL2" s="246"/>
      <c r="IM2" s="246"/>
      <c r="IN2" s="246"/>
      <c r="IO2" s="246"/>
      <c r="IP2" s="246"/>
      <c r="IQ2" s="246"/>
      <c r="IR2" s="246"/>
      <c r="IS2" s="246"/>
      <c r="IT2" s="246"/>
      <c r="IU2" s="246"/>
      <c r="IV2" s="246"/>
    </row>
    <row r="3" spans="1:256" ht="21" customHeight="1">
      <c r="A3" s="571" t="s">
        <v>240</v>
      </c>
      <c r="B3" s="572"/>
      <c r="C3" s="571" t="s">
        <v>486</v>
      </c>
      <c r="D3" s="573"/>
      <c r="E3" s="573"/>
      <c r="F3" s="573"/>
      <c r="G3" s="573"/>
      <c r="H3" s="573"/>
      <c r="I3" s="573"/>
      <c r="J3" s="573"/>
      <c r="K3" s="573"/>
      <c r="L3" s="572"/>
      <c r="M3" s="304"/>
      <c r="N3" s="323"/>
      <c r="O3" s="324"/>
      <c r="P3" s="325"/>
      <c r="Q3" s="325"/>
      <c r="R3" s="325"/>
      <c r="S3" s="325"/>
      <c r="T3" s="325"/>
      <c r="U3" s="325"/>
      <c r="V3" s="325"/>
      <c r="W3" s="325"/>
      <c r="X3" s="325"/>
      <c r="Y3" s="325"/>
      <c r="Z3" s="325"/>
      <c r="AA3" s="324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26"/>
      <c r="AN3" s="326"/>
      <c r="AO3" s="578" t="s">
        <v>339</v>
      </c>
      <c r="AP3" s="578"/>
      <c r="AQ3" s="578"/>
      <c r="AR3" s="578"/>
      <c r="AS3" s="578"/>
      <c r="AT3" s="578"/>
      <c r="AU3" s="578"/>
      <c r="AV3" s="578"/>
      <c r="AW3" s="246"/>
      <c r="AX3" s="246"/>
      <c r="AY3" s="38" t="s">
        <v>15</v>
      </c>
      <c r="AZ3" s="136" t="s">
        <v>129</v>
      </c>
      <c r="BA3" s="246"/>
      <c r="BB3" s="246"/>
      <c r="BC3" s="246"/>
      <c r="BD3" s="246"/>
      <c r="BE3" s="246"/>
      <c r="BF3" s="246"/>
      <c r="BG3" s="246"/>
      <c r="BH3" s="246"/>
      <c r="BI3" s="246"/>
      <c r="BJ3" s="246"/>
      <c r="BK3" s="246"/>
      <c r="BL3" s="246"/>
      <c r="BM3" s="246"/>
      <c r="BN3" s="246"/>
      <c r="BO3" s="246"/>
      <c r="BP3" s="246"/>
      <c r="BQ3" s="246"/>
      <c r="BR3" s="246"/>
      <c r="BS3" s="246"/>
      <c r="BT3" s="246"/>
      <c r="BU3" s="246"/>
      <c r="BV3" s="246"/>
      <c r="BW3" s="246"/>
      <c r="BX3" s="246"/>
      <c r="BY3" s="246"/>
      <c r="BZ3" s="246"/>
      <c r="CA3" s="246"/>
      <c r="CB3" s="246"/>
      <c r="CC3" s="246"/>
      <c r="CD3" s="246"/>
      <c r="CE3" s="246"/>
      <c r="CF3" s="246"/>
      <c r="CG3" s="246"/>
      <c r="CH3" s="246"/>
      <c r="CI3" s="246"/>
      <c r="CJ3" s="246"/>
      <c r="CK3" s="246"/>
      <c r="CL3" s="246"/>
      <c r="CM3" s="246"/>
      <c r="CN3" s="246"/>
      <c r="CO3" s="246"/>
      <c r="CP3" s="246"/>
      <c r="CQ3" s="246"/>
      <c r="CR3" s="246"/>
      <c r="CS3" s="246"/>
      <c r="CT3" s="246"/>
      <c r="CU3" s="246"/>
      <c r="CV3" s="246"/>
      <c r="CW3" s="246"/>
      <c r="CX3" s="246"/>
      <c r="CY3" s="246"/>
      <c r="CZ3" s="246"/>
      <c r="DA3" s="246"/>
      <c r="DB3" s="246"/>
      <c r="DC3" s="246"/>
      <c r="DD3" s="246"/>
      <c r="DE3" s="246"/>
      <c r="DF3" s="246"/>
      <c r="DG3" s="246"/>
      <c r="DH3" s="246"/>
      <c r="DI3" s="246"/>
      <c r="DJ3" s="246"/>
      <c r="DK3" s="246"/>
      <c r="DL3" s="246"/>
      <c r="DM3" s="246"/>
      <c r="DN3" s="246"/>
      <c r="DO3" s="246"/>
      <c r="DP3" s="246"/>
      <c r="DQ3" s="246"/>
      <c r="DR3" s="246"/>
      <c r="DS3" s="246"/>
      <c r="DT3" s="246"/>
      <c r="DU3" s="246"/>
      <c r="DV3" s="246"/>
      <c r="DW3" s="246"/>
      <c r="DX3" s="246"/>
      <c r="DY3" s="246"/>
      <c r="DZ3" s="246"/>
      <c r="EA3" s="246"/>
      <c r="EB3" s="246"/>
      <c r="EC3" s="246"/>
      <c r="ED3" s="246"/>
      <c r="EE3" s="246"/>
      <c r="EF3" s="246"/>
      <c r="EG3" s="246"/>
      <c r="EH3" s="246"/>
      <c r="EI3" s="246"/>
      <c r="EJ3" s="246"/>
      <c r="EK3" s="246"/>
      <c r="EL3" s="246"/>
      <c r="EM3" s="246"/>
      <c r="EN3" s="246"/>
      <c r="EO3" s="246"/>
      <c r="EP3" s="246"/>
      <c r="EQ3" s="246"/>
      <c r="ER3" s="246"/>
      <c r="ES3" s="246"/>
      <c r="ET3" s="246"/>
      <c r="EU3" s="246"/>
      <c r="EV3" s="246"/>
      <c r="EW3" s="246"/>
      <c r="EX3" s="246"/>
      <c r="EY3" s="246"/>
      <c r="EZ3" s="246"/>
      <c r="FA3" s="246"/>
      <c r="FB3" s="246"/>
      <c r="FC3" s="246"/>
      <c r="FD3" s="246"/>
      <c r="FE3" s="246"/>
      <c r="FF3" s="246"/>
      <c r="FG3" s="246"/>
      <c r="FH3" s="246"/>
      <c r="FI3" s="246"/>
      <c r="FJ3" s="246"/>
      <c r="FK3" s="246"/>
      <c r="FL3" s="246"/>
      <c r="FM3" s="246"/>
      <c r="FN3" s="246"/>
      <c r="FO3" s="246"/>
      <c r="FP3" s="246"/>
      <c r="FQ3" s="246"/>
      <c r="FR3" s="246"/>
      <c r="FS3" s="246"/>
      <c r="FT3" s="246"/>
      <c r="FU3" s="246"/>
      <c r="FV3" s="246"/>
      <c r="FW3" s="246"/>
      <c r="FX3" s="246"/>
      <c r="FY3" s="246"/>
      <c r="FZ3" s="246"/>
      <c r="GA3" s="246"/>
      <c r="GB3" s="246"/>
      <c r="GC3" s="246"/>
      <c r="GD3" s="246"/>
      <c r="GE3" s="246"/>
      <c r="GF3" s="246"/>
      <c r="GG3" s="246"/>
      <c r="GH3" s="246"/>
      <c r="GI3" s="246"/>
      <c r="GJ3" s="246"/>
      <c r="GK3" s="246"/>
      <c r="GL3" s="246"/>
      <c r="GM3" s="246"/>
      <c r="GN3" s="246"/>
      <c r="GO3" s="246"/>
      <c r="GP3" s="246"/>
      <c r="GQ3" s="246"/>
      <c r="GR3" s="246"/>
      <c r="GS3" s="246"/>
      <c r="GT3" s="246"/>
      <c r="GU3" s="246"/>
      <c r="GV3" s="246"/>
      <c r="GW3" s="246"/>
      <c r="GX3" s="246"/>
      <c r="GY3" s="246"/>
      <c r="GZ3" s="246"/>
      <c r="HA3" s="246"/>
      <c r="HB3" s="246"/>
      <c r="HC3" s="246"/>
      <c r="HD3" s="246"/>
      <c r="HE3" s="246"/>
      <c r="HF3" s="246"/>
      <c r="HG3" s="246"/>
      <c r="HH3" s="246"/>
      <c r="HI3" s="246"/>
      <c r="HJ3" s="246"/>
      <c r="HK3" s="246"/>
      <c r="HL3" s="246"/>
      <c r="HM3" s="246"/>
      <c r="HN3" s="246"/>
      <c r="HO3" s="246"/>
      <c r="HP3" s="246"/>
      <c r="HQ3" s="246"/>
      <c r="HR3" s="246"/>
      <c r="HS3" s="246"/>
      <c r="HT3" s="246"/>
      <c r="HU3" s="246"/>
      <c r="HV3" s="246"/>
      <c r="HW3" s="246"/>
      <c r="HX3" s="246"/>
      <c r="HY3" s="246"/>
      <c r="HZ3" s="246"/>
      <c r="IA3" s="246"/>
      <c r="IB3" s="246"/>
      <c r="IC3" s="246"/>
      <c r="ID3" s="246"/>
      <c r="IE3" s="246"/>
      <c r="IF3" s="246"/>
      <c r="IG3" s="246"/>
      <c r="IH3" s="246"/>
      <c r="II3" s="246"/>
      <c r="IJ3" s="246"/>
      <c r="IK3" s="246"/>
      <c r="IL3" s="246"/>
      <c r="IM3" s="246"/>
      <c r="IN3" s="246"/>
      <c r="IO3" s="246"/>
      <c r="IP3" s="246"/>
      <c r="IQ3" s="246"/>
      <c r="IR3" s="246"/>
      <c r="IS3" s="246"/>
      <c r="IT3" s="246"/>
      <c r="IU3" s="246"/>
      <c r="IV3" s="246"/>
    </row>
    <row r="4" spans="1:256" ht="21" customHeight="1">
      <c r="A4" s="556" t="s">
        <v>241</v>
      </c>
      <c r="B4" s="558"/>
      <c r="C4" s="556" t="s">
        <v>0</v>
      </c>
      <c r="D4" s="557"/>
      <c r="E4" s="557"/>
      <c r="F4" s="557"/>
      <c r="G4" s="557"/>
      <c r="H4" s="557"/>
      <c r="I4" s="557"/>
      <c r="J4" s="557"/>
      <c r="K4" s="557"/>
      <c r="L4" s="557"/>
      <c r="M4" s="558"/>
      <c r="N4" s="511" t="s">
        <v>242</v>
      </c>
      <c r="O4" s="511"/>
      <c r="P4" s="511"/>
      <c r="Q4" s="511" t="s">
        <v>0</v>
      </c>
      <c r="R4" s="511"/>
      <c r="S4" s="511"/>
      <c r="T4" s="511"/>
      <c r="U4" s="511"/>
      <c r="V4" s="511"/>
      <c r="W4" s="511"/>
      <c r="X4" s="511"/>
      <c r="Y4" s="511"/>
      <c r="Z4" s="511"/>
      <c r="AA4" s="511"/>
      <c r="AB4" s="311"/>
      <c r="AC4" s="311"/>
      <c r="AD4" s="311"/>
      <c r="AE4" s="311"/>
      <c r="AF4" s="311"/>
      <c r="AG4" s="311"/>
      <c r="AH4" s="311"/>
      <c r="AI4" s="311"/>
      <c r="AJ4" s="311"/>
      <c r="AK4" s="311"/>
      <c r="AL4" s="311"/>
      <c r="AM4" s="311"/>
      <c r="AN4" s="304"/>
      <c r="AO4" s="304"/>
      <c r="AP4" s="304"/>
      <c r="AQ4" s="304"/>
      <c r="AR4" s="311"/>
      <c r="AS4" s="163"/>
      <c r="AT4" s="163"/>
      <c r="AU4" s="163"/>
      <c r="AV4" s="163"/>
      <c r="AW4" s="246"/>
      <c r="AX4" s="246"/>
      <c r="AY4" s="38" t="s">
        <v>17</v>
      </c>
      <c r="AZ4" s="39" t="s">
        <v>432</v>
      </c>
      <c r="BA4" s="246"/>
      <c r="BB4" s="246"/>
      <c r="BC4" s="246"/>
      <c r="BD4" s="246"/>
      <c r="BE4" s="246"/>
      <c r="BF4" s="246"/>
      <c r="BG4" s="246"/>
      <c r="BH4" s="246"/>
      <c r="BI4" s="246"/>
      <c r="BJ4" s="246"/>
      <c r="BK4" s="246"/>
      <c r="BL4" s="246"/>
      <c r="BM4" s="246"/>
      <c r="BN4" s="246"/>
      <c r="BO4" s="246"/>
      <c r="BP4" s="246"/>
      <c r="BQ4" s="246"/>
      <c r="BR4" s="246"/>
      <c r="BS4" s="246"/>
      <c r="BT4" s="246"/>
      <c r="BU4" s="246"/>
      <c r="BV4" s="246"/>
      <c r="BW4" s="246"/>
      <c r="BX4" s="246"/>
      <c r="BY4" s="246"/>
      <c r="BZ4" s="246"/>
      <c r="CA4" s="246"/>
      <c r="CB4" s="246"/>
      <c r="CC4" s="246"/>
      <c r="CD4" s="246"/>
      <c r="CE4" s="246"/>
      <c r="CF4" s="246"/>
      <c r="CG4" s="246"/>
      <c r="CH4" s="246"/>
      <c r="CI4" s="246"/>
      <c r="CJ4" s="246"/>
      <c r="CK4" s="246"/>
      <c r="CL4" s="246"/>
      <c r="CM4" s="246"/>
      <c r="CN4" s="246"/>
      <c r="CO4" s="246"/>
      <c r="CP4" s="246"/>
      <c r="CQ4" s="246"/>
      <c r="CR4" s="246"/>
      <c r="CS4" s="246"/>
      <c r="CT4" s="246"/>
      <c r="CU4" s="246"/>
      <c r="CV4" s="246"/>
      <c r="CW4" s="246"/>
      <c r="CX4" s="246"/>
      <c r="CY4" s="246"/>
      <c r="CZ4" s="246"/>
      <c r="DA4" s="246"/>
      <c r="DB4" s="246"/>
      <c r="DC4" s="246"/>
      <c r="DD4" s="246"/>
      <c r="DE4" s="246"/>
      <c r="DF4" s="246"/>
      <c r="DG4" s="246"/>
      <c r="DH4" s="246"/>
      <c r="DI4" s="246"/>
      <c r="DJ4" s="246"/>
      <c r="DK4" s="246"/>
      <c r="DL4" s="246"/>
      <c r="DM4" s="246"/>
      <c r="DN4" s="246"/>
      <c r="DO4" s="246"/>
      <c r="DP4" s="246"/>
      <c r="DQ4" s="246"/>
      <c r="DR4" s="246"/>
      <c r="DS4" s="246"/>
      <c r="DT4" s="246"/>
      <c r="DU4" s="246"/>
      <c r="DV4" s="246"/>
      <c r="DW4" s="246"/>
      <c r="DX4" s="246"/>
      <c r="DY4" s="246"/>
      <c r="DZ4" s="246"/>
      <c r="EA4" s="246"/>
      <c r="EB4" s="246"/>
      <c r="EC4" s="246"/>
      <c r="ED4" s="246"/>
      <c r="EE4" s="246"/>
      <c r="EF4" s="246"/>
      <c r="EG4" s="246"/>
      <c r="EH4" s="246"/>
      <c r="EI4" s="246"/>
      <c r="EJ4" s="246"/>
      <c r="EK4" s="246"/>
      <c r="EL4" s="246"/>
      <c r="EM4" s="246"/>
      <c r="EN4" s="246"/>
      <c r="EO4" s="246"/>
      <c r="EP4" s="246"/>
      <c r="EQ4" s="246"/>
      <c r="ER4" s="246"/>
      <c r="ES4" s="246"/>
      <c r="ET4" s="246"/>
      <c r="EU4" s="246"/>
      <c r="EV4" s="246"/>
      <c r="EW4" s="246"/>
      <c r="EX4" s="246"/>
      <c r="EY4" s="246"/>
      <c r="EZ4" s="246"/>
      <c r="FA4" s="246"/>
      <c r="FB4" s="246"/>
      <c r="FC4" s="246"/>
      <c r="FD4" s="246"/>
      <c r="FE4" s="246"/>
      <c r="FF4" s="246"/>
      <c r="FG4" s="246"/>
      <c r="FH4" s="246"/>
      <c r="FI4" s="246"/>
      <c r="FJ4" s="246"/>
      <c r="FK4" s="246"/>
      <c r="FL4" s="246"/>
      <c r="FM4" s="246"/>
      <c r="FN4" s="246"/>
      <c r="FO4" s="246"/>
      <c r="FP4" s="246"/>
      <c r="FQ4" s="246"/>
      <c r="FR4" s="246"/>
      <c r="FS4" s="246"/>
      <c r="FT4" s="246"/>
      <c r="FU4" s="246"/>
      <c r="FV4" s="246"/>
      <c r="FW4" s="246"/>
      <c r="FX4" s="246"/>
      <c r="FY4" s="246"/>
      <c r="FZ4" s="246"/>
      <c r="GA4" s="246"/>
      <c r="GB4" s="246"/>
      <c r="GC4" s="246"/>
      <c r="GD4" s="246"/>
      <c r="GE4" s="246"/>
      <c r="GF4" s="246"/>
      <c r="GG4" s="246"/>
      <c r="GH4" s="246"/>
      <c r="GI4" s="246"/>
      <c r="GJ4" s="246"/>
      <c r="GK4" s="246"/>
      <c r="GL4" s="246"/>
      <c r="GM4" s="246"/>
      <c r="GN4" s="246"/>
      <c r="GO4" s="246"/>
      <c r="GP4" s="246"/>
      <c r="GQ4" s="246"/>
      <c r="GR4" s="246"/>
      <c r="GS4" s="246"/>
      <c r="GT4" s="246"/>
      <c r="GU4" s="246"/>
      <c r="GV4" s="246"/>
      <c r="GW4" s="246"/>
      <c r="GX4" s="246"/>
      <c r="GY4" s="246"/>
      <c r="GZ4" s="246"/>
      <c r="HA4" s="246"/>
      <c r="HB4" s="246"/>
      <c r="HC4" s="246"/>
      <c r="HD4" s="246"/>
      <c r="HE4" s="246"/>
      <c r="HF4" s="246"/>
      <c r="HG4" s="246"/>
      <c r="HH4" s="246"/>
      <c r="HI4" s="246"/>
      <c r="HJ4" s="246"/>
      <c r="HK4" s="246"/>
      <c r="HL4" s="246"/>
      <c r="HM4" s="246"/>
      <c r="HN4" s="246"/>
      <c r="HO4" s="246"/>
      <c r="HP4" s="246"/>
      <c r="HQ4" s="246"/>
      <c r="HR4" s="246"/>
      <c r="HS4" s="246"/>
      <c r="HT4" s="246"/>
      <c r="HU4" s="246"/>
      <c r="HV4" s="246"/>
      <c r="HW4" s="246"/>
      <c r="HX4" s="246"/>
      <c r="HY4" s="246"/>
      <c r="HZ4" s="246"/>
      <c r="IA4" s="246"/>
      <c r="IB4" s="246"/>
      <c r="IC4" s="246"/>
      <c r="ID4" s="246"/>
      <c r="IE4" s="246"/>
      <c r="IF4" s="246"/>
      <c r="IG4" s="246"/>
      <c r="IH4" s="246"/>
      <c r="II4" s="246"/>
      <c r="IJ4" s="246"/>
      <c r="IK4" s="246"/>
      <c r="IL4" s="246"/>
      <c r="IM4" s="246"/>
      <c r="IN4" s="246"/>
      <c r="IO4" s="246"/>
      <c r="IP4" s="246"/>
      <c r="IQ4" s="246"/>
      <c r="IR4" s="246"/>
      <c r="IS4" s="246"/>
      <c r="IT4" s="246"/>
      <c r="IU4" s="246"/>
      <c r="IV4" s="246"/>
    </row>
    <row r="5" spans="1:256" ht="21" customHeight="1">
      <c r="A5" s="556">
        <v>1</v>
      </c>
      <c r="B5" s="558"/>
      <c r="C5" s="559" t="str">
        <f>AZ2</f>
        <v xml:space="preserve"> Ａ</v>
      </c>
      <c r="D5" s="560"/>
      <c r="E5" s="560"/>
      <c r="F5" s="560"/>
      <c r="G5" s="560"/>
      <c r="H5" s="560"/>
      <c r="I5" s="560"/>
      <c r="J5" s="560"/>
      <c r="K5" s="560"/>
      <c r="L5" s="560"/>
      <c r="M5" s="561"/>
      <c r="N5" s="511">
        <v>5</v>
      </c>
      <c r="O5" s="511"/>
      <c r="P5" s="511"/>
      <c r="Q5" s="511" t="str">
        <f>AZ6</f>
        <v xml:space="preserve"> ＲＯＵＧＥ</v>
      </c>
      <c r="R5" s="511"/>
      <c r="S5" s="511"/>
      <c r="T5" s="511"/>
      <c r="U5" s="511"/>
      <c r="V5" s="511"/>
      <c r="W5" s="511"/>
      <c r="X5" s="511"/>
      <c r="Y5" s="511"/>
      <c r="Z5" s="511"/>
      <c r="AA5" s="511"/>
      <c r="AB5" s="311"/>
      <c r="AC5" s="311"/>
      <c r="AD5" s="311"/>
      <c r="AE5" s="311"/>
      <c r="AF5" s="311"/>
      <c r="AG5" s="311"/>
      <c r="AH5" s="311"/>
      <c r="AI5" s="311"/>
      <c r="AJ5" s="311"/>
      <c r="AK5" s="311"/>
      <c r="AL5" s="311"/>
      <c r="AM5" s="311"/>
      <c r="AN5" s="304"/>
      <c r="AO5" s="304"/>
      <c r="AP5" s="304"/>
      <c r="AQ5" s="304"/>
      <c r="AR5" s="304"/>
      <c r="AS5" s="163"/>
      <c r="AT5" s="163"/>
      <c r="AU5" s="163"/>
      <c r="AV5" s="163"/>
      <c r="AW5" s="246"/>
      <c r="AX5" s="246"/>
      <c r="AY5" s="38" t="s">
        <v>19</v>
      </c>
      <c r="AZ5" s="39" t="s">
        <v>205</v>
      </c>
      <c r="BA5" s="246"/>
      <c r="BB5" s="246"/>
      <c r="BC5" s="246"/>
      <c r="BD5" s="246"/>
      <c r="BE5" s="246"/>
      <c r="BF5" s="246"/>
      <c r="BG5" s="246"/>
      <c r="BH5" s="246"/>
      <c r="BI5" s="246"/>
      <c r="BJ5" s="246"/>
      <c r="BK5" s="246"/>
      <c r="BL5" s="246"/>
      <c r="BM5" s="246"/>
      <c r="BN5" s="246"/>
      <c r="BO5" s="246"/>
      <c r="BP5" s="246"/>
      <c r="BQ5" s="246"/>
      <c r="BR5" s="246"/>
      <c r="BS5" s="246"/>
      <c r="BT5" s="246"/>
      <c r="BU5" s="246"/>
      <c r="BV5" s="246"/>
      <c r="BW5" s="246"/>
      <c r="BX5" s="246"/>
      <c r="BY5" s="246"/>
      <c r="BZ5" s="246"/>
      <c r="CA5" s="246"/>
      <c r="CB5" s="246"/>
      <c r="CC5" s="246"/>
      <c r="CD5" s="246"/>
      <c r="CE5" s="246"/>
      <c r="CF5" s="246"/>
      <c r="CG5" s="246"/>
      <c r="CH5" s="246"/>
      <c r="CI5" s="246"/>
      <c r="CJ5" s="246"/>
      <c r="CK5" s="246"/>
      <c r="CL5" s="246"/>
      <c r="CM5" s="246"/>
      <c r="CN5" s="246"/>
      <c r="CO5" s="246"/>
      <c r="CP5" s="246"/>
      <c r="CQ5" s="246"/>
      <c r="CR5" s="246"/>
      <c r="CS5" s="246"/>
      <c r="CT5" s="246"/>
      <c r="CU5" s="246"/>
      <c r="CV5" s="246"/>
      <c r="CW5" s="246"/>
      <c r="CX5" s="246"/>
      <c r="CY5" s="246"/>
      <c r="CZ5" s="246"/>
      <c r="DA5" s="246"/>
      <c r="DB5" s="246"/>
      <c r="DC5" s="246"/>
      <c r="DD5" s="246"/>
      <c r="DE5" s="246"/>
      <c r="DF5" s="246"/>
      <c r="DG5" s="246"/>
      <c r="DH5" s="246"/>
      <c r="DI5" s="246"/>
      <c r="DJ5" s="246"/>
      <c r="DK5" s="246"/>
      <c r="DL5" s="246"/>
      <c r="DM5" s="246"/>
      <c r="DN5" s="246"/>
      <c r="DO5" s="246"/>
      <c r="DP5" s="246"/>
      <c r="DQ5" s="246"/>
      <c r="DR5" s="246"/>
      <c r="DS5" s="246"/>
      <c r="DT5" s="246"/>
      <c r="DU5" s="246"/>
      <c r="DV5" s="246"/>
      <c r="DW5" s="246"/>
      <c r="DX5" s="246"/>
      <c r="DY5" s="246"/>
      <c r="DZ5" s="246"/>
      <c r="EA5" s="246"/>
      <c r="EB5" s="246"/>
      <c r="EC5" s="246"/>
      <c r="ED5" s="246"/>
      <c r="EE5" s="246"/>
      <c r="EF5" s="246"/>
      <c r="EG5" s="246"/>
      <c r="EH5" s="246"/>
      <c r="EI5" s="246"/>
      <c r="EJ5" s="246"/>
      <c r="EK5" s="246"/>
      <c r="EL5" s="246"/>
      <c r="EM5" s="246"/>
      <c r="EN5" s="246"/>
      <c r="EO5" s="246"/>
      <c r="EP5" s="246"/>
      <c r="EQ5" s="246"/>
      <c r="ER5" s="246"/>
      <c r="ES5" s="246"/>
      <c r="ET5" s="246"/>
      <c r="EU5" s="246"/>
      <c r="EV5" s="246"/>
      <c r="EW5" s="246"/>
      <c r="EX5" s="246"/>
      <c r="EY5" s="246"/>
      <c r="EZ5" s="246"/>
      <c r="FA5" s="246"/>
      <c r="FB5" s="246"/>
      <c r="FC5" s="246"/>
      <c r="FD5" s="246"/>
      <c r="FE5" s="246"/>
      <c r="FF5" s="246"/>
      <c r="FG5" s="246"/>
      <c r="FH5" s="246"/>
      <c r="FI5" s="246"/>
      <c r="FJ5" s="246"/>
      <c r="FK5" s="246"/>
      <c r="FL5" s="246"/>
      <c r="FM5" s="246"/>
      <c r="FN5" s="246"/>
      <c r="FO5" s="246"/>
      <c r="FP5" s="246"/>
      <c r="FQ5" s="246"/>
      <c r="FR5" s="246"/>
      <c r="FS5" s="246"/>
      <c r="FT5" s="246"/>
      <c r="FU5" s="246"/>
      <c r="FV5" s="246"/>
      <c r="FW5" s="246"/>
      <c r="FX5" s="246"/>
      <c r="FY5" s="246"/>
      <c r="FZ5" s="246"/>
      <c r="GA5" s="246"/>
      <c r="GB5" s="246"/>
      <c r="GC5" s="246"/>
      <c r="GD5" s="246"/>
      <c r="GE5" s="246"/>
      <c r="GF5" s="246"/>
      <c r="GG5" s="246"/>
      <c r="GH5" s="246"/>
      <c r="GI5" s="246"/>
      <c r="GJ5" s="246"/>
      <c r="GK5" s="246"/>
      <c r="GL5" s="246"/>
      <c r="GM5" s="246"/>
      <c r="GN5" s="246"/>
      <c r="GO5" s="246"/>
      <c r="GP5" s="246"/>
      <c r="GQ5" s="246"/>
      <c r="GR5" s="246"/>
      <c r="GS5" s="246"/>
      <c r="GT5" s="246"/>
      <c r="GU5" s="246"/>
      <c r="GV5" s="246"/>
      <c r="GW5" s="246"/>
      <c r="GX5" s="246"/>
      <c r="GY5" s="246"/>
      <c r="GZ5" s="246"/>
      <c r="HA5" s="246"/>
      <c r="HB5" s="246"/>
      <c r="HC5" s="246"/>
      <c r="HD5" s="246"/>
      <c r="HE5" s="246"/>
      <c r="HF5" s="246"/>
      <c r="HG5" s="246"/>
      <c r="HH5" s="246"/>
      <c r="HI5" s="246"/>
      <c r="HJ5" s="246"/>
      <c r="HK5" s="246"/>
      <c r="HL5" s="246"/>
      <c r="HM5" s="246"/>
      <c r="HN5" s="246"/>
      <c r="HO5" s="246"/>
      <c r="HP5" s="246"/>
      <c r="HQ5" s="246"/>
      <c r="HR5" s="246"/>
      <c r="HS5" s="246"/>
      <c r="HT5" s="246"/>
      <c r="HU5" s="246"/>
      <c r="HV5" s="246"/>
      <c r="HW5" s="246"/>
      <c r="HX5" s="246"/>
      <c r="HY5" s="246"/>
      <c r="HZ5" s="246"/>
      <c r="IA5" s="246"/>
      <c r="IB5" s="246"/>
      <c r="IC5" s="246"/>
      <c r="ID5" s="246"/>
      <c r="IE5" s="246"/>
      <c r="IF5" s="246"/>
      <c r="IG5" s="246"/>
      <c r="IH5" s="246"/>
      <c r="II5" s="246"/>
      <c r="IJ5" s="246"/>
      <c r="IK5" s="246"/>
      <c r="IL5" s="246"/>
      <c r="IM5" s="246"/>
      <c r="IN5" s="246"/>
      <c r="IO5" s="246"/>
      <c r="IP5" s="246"/>
      <c r="IQ5" s="246"/>
      <c r="IR5" s="246"/>
      <c r="IS5" s="246"/>
      <c r="IT5" s="246"/>
      <c r="IU5" s="246"/>
      <c r="IV5" s="246"/>
    </row>
    <row r="6" spans="1:256" ht="21" customHeight="1">
      <c r="A6" s="556">
        <v>2</v>
      </c>
      <c r="B6" s="558"/>
      <c r="C6" s="559" t="str">
        <f>AZ3</f>
        <v xml:space="preserve"> 轟  桜  Ｂ</v>
      </c>
      <c r="D6" s="560"/>
      <c r="E6" s="560"/>
      <c r="F6" s="560"/>
      <c r="G6" s="560"/>
      <c r="H6" s="560"/>
      <c r="I6" s="560"/>
      <c r="J6" s="560"/>
      <c r="K6" s="560"/>
      <c r="L6" s="560"/>
      <c r="M6" s="561"/>
      <c r="N6" s="511">
        <v>6</v>
      </c>
      <c r="O6" s="511"/>
      <c r="P6" s="511"/>
      <c r="Q6" s="511" t="str">
        <f>AZ7</f>
        <v xml:space="preserve"> Ｆ・ヒルズ Ａ</v>
      </c>
      <c r="R6" s="511"/>
      <c r="S6" s="511"/>
      <c r="T6" s="511"/>
      <c r="U6" s="511"/>
      <c r="V6" s="511"/>
      <c r="W6" s="511"/>
      <c r="X6" s="511"/>
      <c r="Y6" s="511"/>
      <c r="Z6" s="511"/>
      <c r="AA6" s="511"/>
      <c r="AB6" s="311"/>
      <c r="AC6" s="311"/>
      <c r="AD6" s="311"/>
      <c r="AE6" s="311"/>
      <c r="AF6" s="311"/>
      <c r="AG6" s="311"/>
      <c r="AH6" s="311"/>
      <c r="AI6" s="311"/>
      <c r="AJ6" s="311"/>
      <c r="AK6" s="311"/>
      <c r="AL6" s="311"/>
      <c r="AM6" s="311"/>
      <c r="AN6" s="304"/>
      <c r="AO6" s="304"/>
      <c r="AP6" s="304"/>
      <c r="AQ6" s="304"/>
      <c r="AR6" s="304"/>
      <c r="AS6" s="163"/>
      <c r="AT6" s="163"/>
      <c r="AU6" s="163"/>
      <c r="AV6" s="163"/>
      <c r="AW6" s="246"/>
      <c r="AX6" s="246"/>
      <c r="AY6" s="38" t="s">
        <v>21</v>
      </c>
      <c r="AZ6" s="135" t="s">
        <v>433</v>
      </c>
      <c r="BA6" s="246"/>
      <c r="BB6" s="246"/>
      <c r="BC6" s="246"/>
      <c r="BD6" s="246"/>
      <c r="BE6" s="246"/>
      <c r="BF6" s="246"/>
      <c r="BG6" s="246"/>
      <c r="BH6" s="246"/>
      <c r="BI6" s="246"/>
      <c r="BJ6" s="246"/>
      <c r="BK6" s="246"/>
      <c r="BL6" s="246"/>
      <c r="BM6" s="246"/>
      <c r="BN6" s="246"/>
      <c r="BO6" s="246"/>
      <c r="BP6" s="246"/>
      <c r="BQ6" s="246"/>
      <c r="BR6" s="246"/>
      <c r="BS6" s="246"/>
      <c r="BT6" s="246"/>
      <c r="BU6" s="246"/>
      <c r="BV6" s="246"/>
      <c r="BW6" s="246"/>
      <c r="BX6" s="246"/>
      <c r="BY6" s="246"/>
      <c r="BZ6" s="246"/>
      <c r="CA6" s="246"/>
      <c r="CB6" s="246"/>
      <c r="CC6" s="246"/>
      <c r="CD6" s="246"/>
      <c r="CE6" s="246"/>
      <c r="CF6" s="246"/>
      <c r="CG6" s="246"/>
      <c r="CH6" s="246"/>
      <c r="CI6" s="246"/>
      <c r="CJ6" s="246"/>
      <c r="CK6" s="246"/>
      <c r="CL6" s="246"/>
      <c r="CM6" s="246"/>
      <c r="CN6" s="246"/>
      <c r="CO6" s="246"/>
      <c r="CP6" s="246"/>
      <c r="CQ6" s="246"/>
      <c r="CR6" s="246"/>
      <c r="CS6" s="246"/>
      <c r="CT6" s="246"/>
      <c r="CU6" s="246"/>
      <c r="CV6" s="246"/>
      <c r="CW6" s="246"/>
      <c r="CX6" s="246"/>
      <c r="CY6" s="246"/>
      <c r="CZ6" s="246"/>
      <c r="DA6" s="246"/>
      <c r="DB6" s="246"/>
      <c r="DC6" s="246"/>
      <c r="DD6" s="246"/>
      <c r="DE6" s="246"/>
      <c r="DF6" s="246"/>
      <c r="DG6" s="246"/>
      <c r="DH6" s="246"/>
      <c r="DI6" s="246"/>
      <c r="DJ6" s="246"/>
      <c r="DK6" s="246"/>
      <c r="DL6" s="246"/>
      <c r="DM6" s="246"/>
      <c r="DN6" s="246"/>
      <c r="DO6" s="246"/>
      <c r="DP6" s="246"/>
      <c r="DQ6" s="246"/>
      <c r="DR6" s="246"/>
      <c r="DS6" s="246"/>
      <c r="DT6" s="246"/>
      <c r="DU6" s="246"/>
      <c r="DV6" s="246"/>
      <c r="DW6" s="246"/>
      <c r="DX6" s="246"/>
      <c r="DY6" s="246"/>
      <c r="DZ6" s="246"/>
      <c r="EA6" s="246"/>
      <c r="EB6" s="246"/>
      <c r="EC6" s="246"/>
      <c r="ED6" s="246"/>
      <c r="EE6" s="246"/>
      <c r="EF6" s="246"/>
      <c r="EG6" s="246"/>
      <c r="EH6" s="246"/>
      <c r="EI6" s="246"/>
      <c r="EJ6" s="246"/>
      <c r="EK6" s="246"/>
      <c r="EL6" s="246"/>
      <c r="EM6" s="246"/>
      <c r="EN6" s="246"/>
      <c r="EO6" s="246"/>
      <c r="EP6" s="246"/>
      <c r="EQ6" s="246"/>
      <c r="ER6" s="246"/>
      <c r="ES6" s="246"/>
      <c r="ET6" s="246"/>
      <c r="EU6" s="246"/>
      <c r="EV6" s="246"/>
      <c r="EW6" s="246"/>
      <c r="EX6" s="246"/>
      <c r="EY6" s="246"/>
      <c r="EZ6" s="246"/>
      <c r="FA6" s="246"/>
      <c r="FB6" s="246"/>
      <c r="FC6" s="246"/>
      <c r="FD6" s="246"/>
      <c r="FE6" s="246"/>
      <c r="FF6" s="246"/>
      <c r="FG6" s="246"/>
      <c r="FH6" s="246"/>
      <c r="FI6" s="246"/>
      <c r="FJ6" s="246"/>
      <c r="FK6" s="246"/>
      <c r="FL6" s="246"/>
      <c r="FM6" s="246"/>
      <c r="FN6" s="246"/>
      <c r="FO6" s="246"/>
      <c r="FP6" s="246"/>
      <c r="FQ6" s="246"/>
      <c r="FR6" s="246"/>
      <c r="FS6" s="246"/>
      <c r="FT6" s="246"/>
      <c r="FU6" s="246"/>
      <c r="FV6" s="246"/>
      <c r="FW6" s="246"/>
      <c r="FX6" s="246"/>
      <c r="FY6" s="246"/>
      <c r="FZ6" s="246"/>
      <c r="GA6" s="246"/>
      <c r="GB6" s="246"/>
      <c r="GC6" s="246"/>
      <c r="GD6" s="246"/>
      <c r="GE6" s="246"/>
      <c r="GF6" s="246"/>
      <c r="GG6" s="246"/>
      <c r="GH6" s="246"/>
      <c r="GI6" s="246"/>
      <c r="GJ6" s="246"/>
      <c r="GK6" s="246"/>
      <c r="GL6" s="246"/>
      <c r="GM6" s="246"/>
      <c r="GN6" s="246"/>
      <c r="GO6" s="246"/>
      <c r="GP6" s="246"/>
      <c r="GQ6" s="246"/>
      <c r="GR6" s="246"/>
      <c r="GS6" s="246"/>
      <c r="GT6" s="246"/>
      <c r="GU6" s="246"/>
      <c r="GV6" s="246"/>
      <c r="GW6" s="246"/>
      <c r="GX6" s="246"/>
      <c r="GY6" s="246"/>
      <c r="GZ6" s="246"/>
      <c r="HA6" s="246"/>
      <c r="HB6" s="246"/>
      <c r="HC6" s="246"/>
      <c r="HD6" s="246"/>
      <c r="HE6" s="246"/>
      <c r="HF6" s="246"/>
      <c r="HG6" s="246"/>
      <c r="HH6" s="246"/>
      <c r="HI6" s="246"/>
      <c r="HJ6" s="246"/>
      <c r="HK6" s="246"/>
      <c r="HL6" s="246"/>
      <c r="HM6" s="246"/>
      <c r="HN6" s="246"/>
      <c r="HO6" s="246"/>
      <c r="HP6" s="246"/>
      <c r="HQ6" s="246"/>
      <c r="HR6" s="246"/>
      <c r="HS6" s="246"/>
      <c r="HT6" s="246"/>
      <c r="HU6" s="246"/>
      <c r="HV6" s="246"/>
      <c r="HW6" s="246"/>
      <c r="HX6" s="246"/>
      <c r="HY6" s="246"/>
      <c r="HZ6" s="246"/>
      <c r="IA6" s="246"/>
      <c r="IB6" s="246"/>
      <c r="IC6" s="246"/>
      <c r="ID6" s="246"/>
      <c r="IE6" s="246"/>
      <c r="IF6" s="246"/>
      <c r="IG6" s="246"/>
      <c r="IH6" s="246"/>
      <c r="II6" s="246"/>
      <c r="IJ6" s="246"/>
      <c r="IK6" s="246"/>
      <c r="IL6" s="246"/>
      <c r="IM6" s="246"/>
      <c r="IN6" s="246"/>
      <c r="IO6" s="246"/>
      <c r="IP6" s="246"/>
      <c r="IQ6" s="246"/>
      <c r="IR6" s="246"/>
      <c r="IS6" s="246"/>
      <c r="IT6" s="246"/>
      <c r="IU6" s="246"/>
      <c r="IV6" s="246"/>
    </row>
    <row r="7" spans="1:256" ht="21" customHeight="1">
      <c r="A7" s="556">
        <v>3</v>
      </c>
      <c r="B7" s="558"/>
      <c r="C7" s="559" t="str">
        <f>AZ4</f>
        <v xml:space="preserve"> ＳＯＲＡ－ Ａ</v>
      </c>
      <c r="D7" s="560"/>
      <c r="E7" s="560"/>
      <c r="F7" s="560"/>
      <c r="G7" s="560"/>
      <c r="H7" s="560"/>
      <c r="I7" s="560"/>
      <c r="J7" s="560"/>
      <c r="K7" s="560"/>
      <c r="L7" s="560"/>
      <c r="M7" s="561"/>
      <c r="N7" s="556">
        <v>7</v>
      </c>
      <c r="O7" s="557"/>
      <c r="P7" s="558"/>
      <c r="Q7" s="511" t="str">
        <f>AZ8</f>
        <v xml:space="preserve"> 富士見ファミリー A</v>
      </c>
      <c r="R7" s="511"/>
      <c r="S7" s="511"/>
      <c r="T7" s="511"/>
      <c r="U7" s="511"/>
      <c r="V7" s="511"/>
      <c r="W7" s="511"/>
      <c r="X7" s="511"/>
      <c r="Y7" s="511"/>
      <c r="Z7" s="511"/>
      <c r="AA7" s="511"/>
      <c r="AB7" s="311"/>
      <c r="AC7" s="311"/>
      <c r="AD7" s="311"/>
      <c r="AE7" s="311"/>
      <c r="AF7" s="311"/>
      <c r="AG7" s="311"/>
      <c r="AH7" s="311"/>
      <c r="AI7" s="311"/>
      <c r="AJ7" s="311"/>
      <c r="AK7" s="311"/>
      <c r="AL7" s="311"/>
      <c r="AM7" s="311"/>
      <c r="AN7" s="304"/>
      <c r="AO7" s="304"/>
      <c r="AP7" s="304"/>
      <c r="AQ7" s="304"/>
      <c r="AR7" s="304"/>
      <c r="AS7" s="163"/>
      <c r="AT7" s="163"/>
      <c r="AU7" s="163"/>
      <c r="AV7" s="163"/>
      <c r="AW7" s="246"/>
      <c r="AX7" s="246"/>
      <c r="AY7" s="38" t="s">
        <v>363</v>
      </c>
      <c r="AZ7" s="39" t="s">
        <v>434</v>
      </c>
      <c r="BA7" s="246"/>
      <c r="BB7" s="246"/>
      <c r="BC7" s="246"/>
      <c r="BD7" s="246"/>
      <c r="BE7" s="246"/>
      <c r="BF7" s="246"/>
      <c r="BG7" s="246"/>
      <c r="BH7" s="246"/>
      <c r="BI7" s="246"/>
      <c r="BJ7" s="246"/>
      <c r="BK7" s="246"/>
      <c r="BL7" s="246"/>
      <c r="BM7" s="246"/>
      <c r="BN7" s="246"/>
      <c r="BO7" s="246"/>
      <c r="BP7" s="246"/>
      <c r="BQ7" s="246"/>
      <c r="BR7" s="246"/>
      <c r="BS7" s="246"/>
      <c r="BT7" s="246"/>
      <c r="BU7" s="246"/>
      <c r="BV7" s="246"/>
      <c r="BW7" s="246"/>
      <c r="BX7" s="246"/>
      <c r="BY7" s="246"/>
      <c r="BZ7" s="246"/>
      <c r="CA7" s="246"/>
      <c r="CB7" s="246"/>
      <c r="CC7" s="246"/>
      <c r="CD7" s="246"/>
      <c r="CE7" s="246"/>
      <c r="CF7" s="246"/>
      <c r="CG7" s="246"/>
      <c r="CH7" s="246"/>
      <c r="CI7" s="246"/>
      <c r="CJ7" s="246"/>
      <c r="CK7" s="246"/>
      <c r="CL7" s="246"/>
      <c r="CM7" s="246"/>
      <c r="CN7" s="246"/>
      <c r="CO7" s="246"/>
      <c r="CP7" s="246"/>
      <c r="CQ7" s="246"/>
      <c r="CR7" s="246"/>
      <c r="CS7" s="246"/>
      <c r="CT7" s="246"/>
      <c r="CU7" s="246"/>
      <c r="CV7" s="246"/>
      <c r="CW7" s="246"/>
      <c r="CX7" s="246"/>
      <c r="CY7" s="246"/>
      <c r="CZ7" s="246"/>
      <c r="DA7" s="246"/>
      <c r="DB7" s="246"/>
      <c r="DC7" s="246"/>
      <c r="DD7" s="246"/>
      <c r="DE7" s="246"/>
      <c r="DF7" s="246"/>
      <c r="DG7" s="246"/>
      <c r="DH7" s="246"/>
      <c r="DI7" s="246"/>
      <c r="DJ7" s="246"/>
      <c r="DK7" s="246"/>
      <c r="DL7" s="246"/>
      <c r="DM7" s="246"/>
      <c r="DN7" s="246"/>
      <c r="DO7" s="246"/>
      <c r="DP7" s="246"/>
      <c r="DQ7" s="246"/>
      <c r="DR7" s="246"/>
      <c r="DS7" s="246"/>
      <c r="DT7" s="246"/>
      <c r="DU7" s="246"/>
      <c r="DV7" s="246"/>
      <c r="DW7" s="246"/>
      <c r="DX7" s="246"/>
      <c r="DY7" s="246"/>
      <c r="DZ7" s="246"/>
      <c r="EA7" s="246"/>
      <c r="EB7" s="246"/>
      <c r="EC7" s="246"/>
      <c r="ED7" s="246"/>
      <c r="EE7" s="246"/>
      <c r="EF7" s="246"/>
      <c r="EG7" s="246"/>
      <c r="EH7" s="246"/>
      <c r="EI7" s="246"/>
      <c r="EJ7" s="246"/>
      <c r="EK7" s="246"/>
      <c r="EL7" s="246"/>
      <c r="EM7" s="246"/>
      <c r="EN7" s="246"/>
      <c r="EO7" s="246"/>
      <c r="EP7" s="246"/>
      <c r="EQ7" s="246"/>
      <c r="ER7" s="246"/>
      <c r="ES7" s="246"/>
      <c r="ET7" s="246"/>
      <c r="EU7" s="246"/>
      <c r="EV7" s="246"/>
      <c r="EW7" s="246"/>
      <c r="EX7" s="246"/>
      <c r="EY7" s="246"/>
      <c r="EZ7" s="246"/>
      <c r="FA7" s="246"/>
      <c r="FB7" s="246"/>
      <c r="FC7" s="246"/>
      <c r="FD7" s="246"/>
      <c r="FE7" s="246"/>
      <c r="FF7" s="246"/>
      <c r="FG7" s="246"/>
      <c r="FH7" s="246"/>
      <c r="FI7" s="246"/>
      <c r="FJ7" s="246"/>
      <c r="FK7" s="246"/>
      <c r="FL7" s="246"/>
      <c r="FM7" s="246"/>
      <c r="FN7" s="246"/>
      <c r="FO7" s="246"/>
      <c r="FP7" s="246"/>
      <c r="FQ7" s="246"/>
      <c r="FR7" s="246"/>
      <c r="FS7" s="246"/>
      <c r="FT7" s="246"/>
      <c r="FU7" s="246"/>
      <c r="FV7" s="246"/>
      <c r="FW7" s="246"/>
      <c r="FX7" s="246"/>
      <c r="FY7" s="246"/>
      <c r="FZ7" s="246"/>
      <c r="GA7" s="246"/>
      <c r="GB7" s="246"/>
      <c r="GC7" s="246"/>
      <c r="GD7" s="246"/>
      <c r="GE7" s="246"/>
      <c r="GF7" s="246"/>
      <c r="GG7" s="246"/>
      <c r="GH7" s="246"/>
      <c r="GI7" s="246"/>
      <c r="GJ7" s="246"/>
      <c r="GK7" s="246"/>
      <c r="GL7" s="246"/>
      <c r="GM7" s="246"/>
      <c r="GN7" s="246"/>
      <c r="GO7" s="246"/>
      <c r="GP7" s="246"/>
      <c r="GQ7" s="246"/>
      <c r="GR7" s="246"/>
      <c r="GS7" s="246"/>
      <c r="GT7" s="246"/>
      <c r="GU7" s="246"/>
      <c r="GV7" s="246"/>
      <c r="GW7" s="246"/>
      <c r="GX7" s="246"/>
      <c r="GY7" s="246"/>
      <c r="GZ7" s="246"/>
      <c r="HA7" s="246"/>
      <c r="HB7" s="246"/>
      <c r="HC7" s="246"/>
      <c r="HD7" s="246"/>
      <c r="HE7" s="246"/>
      <c r="HF7" s="246"/>
      <c r="HG7" s="246"/>
      <c r="HH7" s="246"/>
      <c r="HI7" s="246"/>
      <c r="HJ7" s="246"/>
      <c r="HK7" s="246"/>
      <c r="HL7" s="246"/>
      <c r="HM7" s="246"/>
      <c r="HN7" s="246"/>
      <c r="HO7" s="246"/>
      <c r="HP7" s="246"/>
      <c r="HQ7" s="246"/>
      <c r="HR7" s="246"/>
      <c r="HS7" s="246"/>
      <c r="HT7" s="246"/>
      <c r="HU7" s="246"/>
      <c r="HV7" s="246"/>
      <c r="HW7" s="246"/>
      <c r="HX7" s="246"/>
      <c r="HY7" s="246"/>
      <c r="HZ7" s="246"/>
      <c r="IA7" s="246"/>
      <c r="IB7" s="246"/>
      <c r="IC7" s="246"/>
      <c r="ID7" s="246"/>
      <c r="IE7" s="246"/>
      <c r="IF7" s="246"/>
      <c r="IG7" s="246"/>
      <c r="IH7" s="246"/>
      <c r="II7" s="246"/>
      <c r="IJ7" s="246"/>
      <c r="IK7" s="246"/>
      <c r="IL7" s="246"/>
      <c r="IM7" s="246"/>
      <c r="IN7" s="246"/>
      <c r="IO7" s="246"/>
      <c r="IP7" s="246"/>
      <c r="IQ7" s="246"/>
      <c r="IR7" s="246"/>
      <c r="IS7" s="246"/>
      <c r="IT7" s="246"/>
      <c r="IU7" s="246"/>
      <c r="IV7" s="246"/>
    </row>
    <row r="8" spans="1:256" ht="21" customHeight="1">
      <c r="A8" s="556">
        <v>4</v>
      </c>
      <c r="B8" s="558"/>
      <c r="C8" s="556" t="str">
        <f>AZ5</f>
        <v xml:space="preserve"> 祭 Ｒｅｄ</v>
      </c>
      <c r="D8" s="557"/>
      <c r="E8" s="557"/>
      <c r="F8" s="557"/>
      <c r="G8" s="557"/>
      <c r="H8" s="557"/>
      <c r="I8" s="557"/>
      <c r="J8" s="557"/>
      <c r="K8" s="557"/>
      <c r="L8" s="558"/>
      <c r="M8" s="310"/>
      <c r="N8" s="688"/>
      <c r="O8" s="688"/>
      <c r="P8" s="327"/>
      <c r="Q8" s="689"/>
      <c r="R8" s="690"/>
      <c r="S8" s="690"/>
      <c r="T8" s="690"/>
      <c r="U8" s="690"/>
      <c r="V8" s="690"/>
      <c r="W8" s="690"/>
      <c r="X8" s="690"/>
      <c r="Y8" s="690"/>
      <c r="Z8" s="690"/>
      <c r="AA8" s="691"/>
      <c r="AB8" s="311"/>
      <c r="AC8" s="311"/>
      <c r="AD8" s="311"/>
      <c r="AE8" s="311"/>
      <c r="AF8" s="311"/>
      <c r="AG8" s="311"/>
      <c r="AH8" s="311"/>
      <c r="AI8" s="311"/>
      <c r="AJ8" s="311"/>
      <c r="AK8" s="311"/>
      <c r="AL8" s="311"/>
      <c r="AM8" s="311"/>
      <c r="AN8" s="304"/>
      <c r="AO8" s="304"/>
      <c r="AP8" s="304"/>
      <c r="AQ8" s="304"/>
      <c r="AR8" s="304"/>
      <c r="AS8" s="163"/>
      <c r="AT8" s="163"/>
      <c r="AU8" s="163"/>
      <c r="AV8" s="163"/>
      <c r="AW8" s="246"/>
      <c r="AX8" s="246"/>
      <c r="AY8" s="38" t="s">
        <v>369</v>
      </c>
      <c r="AZ8" s="39" t="s">
        <v>195</v>
      </c>
      <c r="BA8" s="246"/>
      <c r="BB8" s="246"/>
      <c r="BC8" s="246"/>
      <c r="BD8" s="246"/>
      <c r="BE8" s="246"/>
      <c r="BF8" s="246"/>
      <c r="BG8" s="246"/>
      <c r="BH8" s="246"/>
      <c r="BI8" s="246"/>
      <c r="BJ8" s="246"/>
      <c r="BK8" s="246"/>
      <c r="BL8" s="246"/>
      <c r="BM8" s="246"/>
      <c r="BN8" s="246"/>
      <c r="BO8" s="246"/>
      <c r="BP8" s="246"/>
      <c r="BQ8" s="246"/>
      <c r="BR8" s="246"/>
      <c r="BS8" s="246"/>
      <c r="BT8" s="246"/>
      <c r="BU8" s="246"/>
      <c r="BV8" s="246"/>
      <c r="BW8" s="246"/>
      <c r="BX8" s="246"/>
      <c r="BY8" s="246"/>
      <c r="BZ8" s="246"/>
      <c r="CA8" s="246"/>
      <c r="CB8" s="246"/>
      <c r="CC8" s="246"/>
      <c r="CD8" s="246"/>
      <c r="CE8" s="246"/>
      <c r="CF8" s="246"/>
      <c r="CG8" s="246"/>
      <c r="CH8" s="246"/>
      <c r="CI8" s="246"/>
      <c r="CJ8" s="246"/>
      <c r="CK8" s="246"/>
      <c r="CL8" s="246"/>
      <c r="CM8" s="246"/>
      <c r="CN8" s="246"/>
      <c r="CO8" s="246"/>
      <c r="CP8" s="246"/>
      <c r="CQ8" s="246"/>
      <c r="CR8" s="246"/>
      <c r="CS8" s="246"/>
      <c r="CT8" s="246"/>
      <c r="CU8" s="246"/>
      <c r="CV8" s="246"/>
      <c r="CW8" s="246"/>
      <c r="CX8" s="246"/>
      <c r="CY8" s="246"/>
      <c r="CZ8" s="246"/>
      <c r="DA8" s="246"/>
      <c r="DB8" s="246"/>
      <c r="DC8" s="246"/>
      <c r="DD8" s="246"/>
      <c r="DE8" s="246"/>
      <c r="DF8" s="246"/>
      <c r="DG8" s="246"/>
      <c r="DH8" s="246"/>
      <c r="DI8" s="246"/>
      <c r="DJ8" s="246"/>
      <c r="DK8" s="246"/>
      <c r="DL8" s="246"/>
      <c r="DM8" s="246"/>
      <c r="DN8" s="246"/>
      <c r="DO8" s="246"/>
      <c r="DP8" s="246"/>
      <c r="DQ8" s="246"/>
      <c r="DR8" s="246"/>
      <c r="DS8" s="246"/>
      <c r="DT8" s="246"/>
      <c r="DU8" s="246"/>
      <c r="DV8" s="246"/>
      <c r="DW8" s="246"/>
      <c r="DX8" s="246"/>
      <c r="DY8" s="246"/>
      <c r="DZ8" s="246"/>
      <c r="EA8" s="246"/>
      <c r="EB8" s="246"/>
      <c r="EC8" s="246"/>
      <c r="ED8" s="246"/>
      <c r="EE8" s="246"/>
      <c r="EF8" s="246"/>
      <c r="EG8" s="246"/>
      <c r="EH8" s="246"/>
      <c r="EI8" s="246"/>
      <c r="EJ8" s="246"/>
      <c r="EK8" s="246"/>
      <c r="EL8" s="246"/>
      <c r="EM8" s="246"/>
      <c r="EN8" s="246"/>
      <c r="EO8" s="246"/>
      <c r="EP8" s="246"/>
      <c r="EQ8" s="246"/>
      <c r="ER8" s="246"/>
      <c r="ES8" s="246"/>
      <c r="ET8" s="246"/>
      <c r="EU8" s="246"/>
      <c r="EV8" s="246"/>
      <c r="EW8" s="246"/>
      <c r="EX8" s="246"/>
      <c r="EY8" s="246"/>
      <c r="EZ8" s="246"/>
      <c r="FA8" s="246"/>
      <c r="FB8" s="246"/>
      <c r="FC8" s="246"/>
      <c r="FD8" s="246"/>
      <c r="FE8" s="246"/>
      <c r="FF8" s="246"/>
      <c r="FG8" s="246"/>
      <c r="FH8" s="246"/>
      <c r="FI8" s="246"/>
      <c r="FJ8" s="246"/>
      <c r="FK8" s="246"/>
      <c r="FL8" s="246"/>
      <c r="FM8" s="246"/>
      <c r="FN8" s="246"/>
      <c r="FO8" s="246"/>
      <c r="FP8" s="246"/>
      <c r="FQ8" s="246"/>
      <c r="FR8" s="246"/>
      <c r="FS8" s="246"/>
      <c r="FT8" s="246"/>
      <c r="FU8" s="246"/>
      <c r="FV8" s="246"/>
      <c r="FW8" s="246"/>
      <c r="FX8" s="246"/>
      <c r="FY8" s="246"/>
      <c r="FZ8" s="246"/>
      <c r="GA8" s="246"/>
      <c r="GB8" s="246"/>
      <c r="GC8" s="246"/>
      <c r="GD8" s="246"/>
      <c r="GE8" s="246"/>
      <c r="GF8" s="246"/>
      <c r="GG8" s="246"/>
      <c r="GH8" s="246"/>
      <c r="GI8" s="246"/>
      <c r="GJ8" s="246"/>
      <c r="GK8" s="246"/>
      <c r="GL8" s="246"/>
      <c r="GM8" s="246"/>
      <c r="GN8" s="246"/>
      <c r="GO8" s="246"/>
      <c r="GP8" s="246"/>
      <c r="GQ8" s="246"/>
      <c r="GR8" s="246"/>
      <c r="GS8" s="246"/>
      <c r="GT8" s="246"/>
      <c r="GU8" s="246"/>
      <c r="GV8" s="246"/>
      <c r="GW8" s="246"/>
      <c r="GX8" s="246"/>
      <c r="GY8" s="246"/>
      <c r="GZ8" s="246"/>
      <c r="HA8" s="246"/>
      <c r="HB8" s="246"/>
      <c r="HC8" s="246"/>
      <c r="HD8" s="246"/>
      <c r="HE8" s="246"/>
      <c r="HF8" s="246"/>
      <c r="HG8" s="246"/>
      <c r="HH8" s="246"/>
      <c r="HI8" s="246"/>
      <c r="HJ8" s="246"/>
      <c r="HK8" s="246"/>
      <c r="HL8" s="246"/>
      <c r="HM8" s="246"/>
      <c r="HN8" s="246"/>
      <c r="HO8" s="246"/>
      <c r="HP8" s="246"/>
      <c r="HQ8" s="246"/>
      <c r="HR8" s="246"/>
      <c r="HS8" s="246"/>
      <c r="HT8" s="246"/>
      <c r="HU8" s="246"/>
      <c r="HV8" s="246"/>
      <c r="HW8" s="246"/>
      <c r="HX8" s="246"/>
      <c r="HY8" s="246"/>
      <c r="HZ8" s="246"/>
      <c r="IA8" s="246"/>
      <c r="IB8" s="246"/>
      <c r="IC8" s="246"/>
      <c r="ID8" s="246"/>
      <c r="IE8" s="246"/>
      <c r="IF8" s="246"/>
      <c r="IG8" s="246"/>
      <c r="IH8" s="246"/>
      <c r="II8" s="246"/>
      <c r="IJ8" s="246"/>
      <c r="IK8" s="246"/>
      <c r="IL8" s="246"/>
      <c r="IM8" s="246"/>
      <c r="IN8" s="246"/>
      <c r="IO8" s="246"/>
      <c r="IP8" s="246"/>
      <c r="IQ8" s="246"/>
      <c r="IR8" s="246"/>
      <c r="IS8" s="246"/>
      <c r="IT8" s="246"/>
      <c r="IU8" s="246"/>
      <c r="IV8" s="246"/>
    </row>
    <row r="9" spans="1:256" ht="17.25">
      <c r="A9" s="163"/>
      <c r="B9" s="163"/>
      <c r="C9" s="163"/>
      <c r="D9" s="311"/>
      <c r="E9" s="311"/>
      <c r="F9" s="311"/>
      <c r="G9" s="311"/>
      <c r="H9" s="311"/>
      <c r="I9" s="311"/>
      <c r="J9" s="311"/>
      <c r="K9" s="311"/>
      <c r="L9" s="311"/>
      <c r="M9" s="311"/>
      <c r="N9" s="311"/>
      <c r="O9" s="311"/>
      <c r="P9" s="311"/>
      <c r="Q9" s="311"/>
      <c r="R9" s="311"/>
      <c r="S9" s="311"/>
      <c r="T9" s="311"/>
      <c r="U9" s="311"/>
      <c r="V9" s="311"/>
      <c r="W9" s="311"/>
      <c r="X9" s="311"/>
      <c r="Y9" s="311"/>
      <c r="Z9" s="311"/>
      <c r="AA9" s="311"/>
      <c r="AB9" s="311"/>
      <c r="AC9" s="311"/>
      <c r="AD9" s="311"/>
      <c r="AE9" s="311"/>
      <c r="AF9" s="311"/>
      <c r="AG9" s="311"/>
      <c r="AH9" s="311"/>
      <c r="AI9" s="311"/>
      <c r="AJ9" s="311"/>
      <c r="AK9" s="311"/>
      <c r="AL9" s="311"/>
      <c r="AM9" s="311"/>
      <c r="AN9" s="304"/>
      <c r="AO9" s="304"/>
      <c r="AP9" s="304"/>
      <c r="AQ9" s="304"/>
      <c r="AR9" s="304"/>
      <c r="AS9" s="163"/>
      <c r="AT9" s="163"/>
      <c r="AU9" s="163"/>
      <c r="AV9" s="163"/>
      <c r="AW9" s="246"/>
      <c r="AX9" s="246"/>
      <c r="AY9" s="246"/>
      <c r="AZ9" s="246"/>
      <c r="BA9" s="246"/>
      <c r="BB9" s="246"/>
      <c r="BC9" s="246"/>
      <c r="BD9" s="246"/>
      <c r="BE9" s="246"/>
      <c r="BF9" s="246"/>
      <c r="BG9" s="246"/>
      <c r="BH9" s="246"/>
      <c r="BI9" s="246"/>
      <c r="BJ9" s="246"/>
      <c r="BK9" s="246"/>
      <c r="BL9" s="246"/>
      <c r="BM9" s="246"/>
      <c r="BN9" s="246"/>
      <c r="BO9" s="246"/>
      <c r="BP9" s="246"/>
      <c r="BQ9" s="246"/>
      <c r="BR9" s="246"/>
      <c r="BS9" s="246"/>
      <c r="BT9" s="246"/>
      <c r="BU9" s="246"/>
      <c r="BV9" s="246"/>
      <c r="BW9" s="246"/>
      <c r="BX9" s="246"/>
      <c r="BY9" s="246"/>
      <c r="BZ9" s="246"/>
      <c r="CA9" s="246"/>
      <c r="CB9" s="246"/>
      <c r="CC9" s="246"/>
      <c r="CD9" s="246"/>
      <c r="CE9" s="246"/>
      <c r="CF9" s="246"/>
      <c r="CG9" s="246"/>
      <c r="CH9" s="246"/>
      <c r="CI9" s="246"/>
      <c r="CJ9" s="246"/>
      <c r="CK9" s="246"/>
      <c r="CL9" s="246"/>
      <c r="CM9" s="246"/>
      <c r="CN9" s="246"/>
      <c r="CO9" s="246"/>
      <c r="CP9" s="246"/>
      <c r="CQ9" s="246"/>
      <c r="CR9" s="246"/>
      <c r="CS9" s="246"/>
      <c r="CT9" s="246"/>
      <c r="CU9" s="246"/>
      <c r="CV9" s="246"/>
      <c r="CW9" s="246"/>
      <c r="CX9" s="246"/>
      <c r="CY9" s="246"/>
      <c r="CZ9" s="246"/>
      <c r="DA9" s="246"/>
      <c r="DB9" s="246"/>
      <c r="DC9" s="246"/>
      <c r="DD9" s="246"/>
      <c r="DE9" s="246"/>
      <c r="DF9" s="246"/>
      <c r="DG9" s="246"/>
      <c r="DH9" s="246"/>
      <c r="DI9" s="246"/>
      <c r="DJ9" s="246"/>
      <c r="DK9" s="246"/>
      <c r="DL9" s="246"/>
      <c r="DM9" s="246"/>
      <c r="DN9" s="246"/>
      <c r="DO9" s="246"/>
      <c r="DP9" s="246"/>
      <c r="DQ9" s="246"/>
      <c r="DR9" s="246"/>
      <c r="DS9" s="246"/>
      <c r="DT9" s="246"/>
      <c r="DU9" s="246"/>
      <c r="DV9" s="246"/>
      <c r="DW9" s="246"/>
      <c r="DX9" s="246"/>
      <c r="DY9" s="246"/>
      <c r="DZ9" s="246"/>
      <c r="EA9" s="246"/>
      <c r="EB9" s="246"/>
      <c r="EC9" s="246"/>
      <c r="ED9" s="246"/>
      <c r="EE9" s="246"/>
      <c r="EF9" s="246"/>
      <c r="EG9" s="246"/>
      <c r="EH9" s="246"/>
      <c r="EI9" s="246"/>
      <c r="EJ9" s="246"/>
      <c r="EK9" s="246"/>
      <c r="EL9" s="246"/>
      <c r="EM9" s="246"/>
      <c r="EN9" s="246"/>
      <c r="EO9" s="246"/>
      <c r="EP9" s="246"/>
      <c r="EQ9" s="246"/>
      <c r="ER9" s="246"/>
      <c r="ES9" s="246"/>
      <c r="ET9" s="246"/>
      <c r="EU9" s="246"/>
      <c r="EV9" s="246"/>
      <c r="EW9" s="246"/>
      <c r="EX9" s="246"/>
      <c r="EY9" s="246"/>
      <c r="EZ9" s="246"/>
      <c r="FA9" s="246"/>
      <c r="FB9" s="246"/>
      <c r="FC9" s="246"/>
      <c r="FD9" s="246"/>
      <c r="FE9" s="246"/>
      <c r="FF9" s="246"/>
      <c r="FG9" s="246"/>
      <c r="FH9" s="246"/>
      <c r="FI9" s="246"/>
      <c r="FJ9" s="246"/>
      <c r="FK9" s="246"/>
      <c r="FL9" s="246"/>
      <c r="FM9" s="246"/>
      <c r="FN9" s="246"/>
      <c r="FO9" s="246"/>
      <c r="FP9" s="246"/>
      <c r="FQ9" s="246"/>
      <c r="FR9" s="246"/>
      <c r="FS9" s="246"/>
      <c r="FT9" s="246"/>
      <c r="FU9" s="246"/>
      <c r="FV9" s="246"/>
      <c r="FW9" s="246"/>
      <c r="FX9" s="246"/>
      <c r="FY9" s="246"/>
      <c r="FZ9" s="246"/>
      <c r="GA9" s="246"/>
      <c r="GB9" s="246"/>
      <c r="GC9" s="246"/>
      <c r="GD9" s="246"/>
      <c r="GE9" s="246"/>
      <c r="GF9" s="246"/>
      <c r="GG9" s="246"/>
      <c r="GH9" s="246"/>
      <c r="GI9" s="246"/>
      <c r="GJ9" s="246"/>
      <c r="GK9" s="246"/>
      <c r="GL9" s="246"/>
      <c r="GM9" s="246"/>
      <c r="GN9" s="246"/>
      <c r="GO9" s="246"/>
      <c r="GP9" s="246"/>
      <c r="GQ9" s="246"/>
      <c r="GR9" s="246"/>
      <c r="GS9" s="246"/>
      <c r="GT9" s="246"/>
      <c r="GU9" s="246"/>
      <c r="GV9" s="246"/>
      <c r="GW9" s="246"/>
      <c r="GX9" s="246"/>
      <c r="GY9" s="246"/>
      <c r="GZ9" s="246"/>
      <c r="HA9" s="246"/>
      <c r="HB9" s="246"/>
      <c r="HC9" s="246"/>
      <c r="HD9" s="246"/>
      <c r="HE9" s="246"/>
      <c r="HF9" s="246"/>
      <c r="HG9" s="246"/>
      <c r="HH9" s="246"/>
      <c r="HI9" s="246"/>
      <c r="HJ9" s="246"/>
      <c r="HK9" s="246"/>
      <c r="HL9" s="246"/>
      <c r="HM9" s="246"/>
      <c r="HN9" s="246"/>
      <c r="HO9" s="246"/>
      <c r="HP9" s="246"/>
      <c r="HQ9" s="246"/>
      <c r="HR9" s="246"/>
      <c r="HS9" s="246"/>
      <c r="HT9" s="246"/>
      <c r="HU9" s="246"/>
      <c r="HV9" s="246"/>
      <c r="HW9" s="246"/>
      <c r="HX9" s="246"/>
      <c r="HY9" s="246"/>
      <c r="HZ9" s="246"/>
      <c r="IA9" s="246"/>
      <c r="IB9" s="246"/>
      <c r="IC9" s="246"/>
      <c r="ID9" s="246"/>
      <c r="IE9" s="246"/>
      <c r="IF9" s="246"/>
      <c r="IG9" s="246"/>
      <c r="IH9" s="246"/>
      <c r="II9" s="246"/>
      <c r="IJ9" s="246"/>
      <c r="IK9" s="246"/>
      <c r="IL9" s="246"/>
      <c r="IM9" s="246"/>
      <c r="IN9" s="246"/>
      <c r="IO9" s="246"/>
      <c r="IP9" s="246"/>
      <c r="IQ9" s="246"/>
      <c r="IR9" s="246"/>
      <c r="IS9" s="246"/>
      <c r="IT9" s="246"/>
      <c r="IU9" s="246"/>
      <c r="IV9" s="246"/>
    </row>
    <row r="10" spans="1:256" ht="17.25">
      <c r="A10" s="165" t="s">
        <v>468</v>
      </c>
      <c r="B10" s="165"/>
      <c r="C10" s="165"/>
      <c r="D10" s="165"/>
      <c r="E10" s="165"/>
      <c r="F10" s="165"/>
      <c r="G10" s="165"/>
      <c r="H10" s="165"/>
      <c r="I10" s="165"/>
      <c r="J10" s="165"/>
      <c r="K10" s="165"/>
      <c r="L10" s="165"/>
      <c r="M10" s="165"/>
      <c r="N10" s="165"/>
      <c r="O10" s="165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3"/>
      <c r="AT10" s="163"/>
      <c r="AU10" s="163"/>
      <c r="AV10" s="163"/>
      <c r="AW10" s="246"/>
      <c r="AX10" s="246"/>
      <c r="AY10" s="246"/>
      <c r="AZ10" s="246"/>
      <c r="BA10" s="246"/>
      <c r="BB10" s="246"/>
      <c r="BC10" s="246"/>
      <c r="BD10" s="246"/>
      <c r="BE10" s="246"/>
      <c r="BF10" s="246"/>
      <c r="BG10" s="246"/>
      <c r="BH10" s="246"/>
      <c r="BI10" s="246"/>
      <c r="BJ10" s="246"/>
      <c r="BK10" s="246"/>
      <c r="BL10" s="246"/>
      <c r="BM10" s="246"/>
      <c r="BN10" s="246"/>
      <c r="BO10" s="246"/>
      <c r="BP10" s="246"/>
      <c r="BQ10" s="246"/>
      <c r="BR10" s="246"/>
      <c r="BS10" s="246"/>
      <c r="BT10" s="246"/>
      <c r="BU10" s="246"/>
      <c r="BV10" s="246"/>
      <c r="BW10" s="246"/>
      <c r="BX10" s="246"/>
      <c r="BY10" s="246"/>
      <c r="BZ10" s="246"/>
      <c r="CA10" s="246"/>
      <c r="CB10" s="246"/>
      <c r="CC10" s="246"/>
      <c r="CD10" s="246"/>
      <c r="CE10" s="246"/>
      <c r="CF10" s="246"/>
      <c r="CG10" s="246"/>
      <c r="CH10" s="246"/>
      <c r="CI10" s="246"/>
      <c r="CJ10" s="246"/>
      <c r="CK10" s="246"/>
      <c r="CL10" s="246"/>
      <c r="CM10" s="246"/>
      <c r="CN10" s="246"/>
      <c r="CO10" s="246"/>
      <c r="CP10" s="246"/>
      <c r="CQ10" s="246"/>
      <c r="CR10" s="246"/>
      <c r="CS10" s="246"/>
      <c r="CT10" s="246"/>
      <c r="CU10" s="246"/>
      <c r="CV10" s="246"/>
      <c r="CW10" s="246"/>
      <c r="CX10" s="246"/>
      <c r="CY10" s="246"/>
      <c r="CZ10" s="246"/>
      <c r="DA10" s="246"/>
      <c r="DB10" s="246"/>
      <c r="DC10" s="246"/>
      <c r="DD10" s="246"/>
      <c r="DE10" s="246"/>
      <c r="DF10" s="246"/>
      <c r="DG10" s="246"/>
      <c r="DH10" s="246"/>
      <c r="DI10" s="246"/>
      <c r="DJ10" s="246"/>
      <c r="DK10" s="246"/>
      <c r="DL10" s="246"/>
      <c r="DM10" s="246"/>
      <c r="DN10" s="246"/>
      <c r="DO10" s="246"/>
      <c r="DP10" s="246"/>
      <c r="DQ10" s="246"/>
      <c r="DR10" s="246"/>
      <c r="DS10" s="246"/>
      <c r="DT10" s="246"/>
      <c r="DU10" s="246"/>
      <c r="DV10" s="246"/>
      <c r="DW10" s="246"/>
      <c r="DX10" s="246"/>
      <c r="DY10" s="246"/>
      <c r="DZ10" s="246"/>
      <c r="EA10" s="246"/>
      <c r="EB10" s="246"/>
      <c r="EC10" s="246"/>
      <c r="ED10" s="246"/>
      <c r="EE10" s="246"/>
      <c r="EF10" s="246"/>
      <c r="EG10" s="246"/>
      <c r="EH10" s="246"/>
      <c r="EI10" s="246"/>
      <c r="EJ10" s="246"/>
      <c r="EK10" s="246"/>
      <c r="EL10" s="246"/>
      <c r="EM10" s="246"/>
      <c r="EN10" s="246"/>
      <c r="EO10" s="246"/>
      <c r="EP10" s="246"/>
      <c r="EQ10" s="246"/>
      <c r="ER10" s="246"/>
      <c r="ES10" s="246"/>
      <c r="ET10" s="246"/>
      <c r="EU10" s="246"/>
      <c r="EV10" s="246"/>
      <c r="EW10" s="246"/>
      <c r="EX10" s="246"/>
      <c r="EY10" s="246"/>
      <c r="EZ10" s="246"/>
      <c r="FA10" s="246"/>
      <c r="FB10" s="246"/>
      <c r="FC10" s="246"/>
      <c r="FD10" s="246"/>
      <c r="FE10" s="246"/>
      <c r="FF10" s="246"/>
      <c r="FG10" s="246"/>
      <c r="FH10" s="246"/>
      <c r="FI10" s="246"/>
      <c r="FJ10" s="246"/>
      <c r="FK10" s="246"/>
      <c r="FL10" s="246"/>
      <c r="FM10" s="246"/>
      <c r="FN10" s="246"/>
      <c r="FO10" s="246"/>
      <c r="FP10" s="246"/>
      <c r="FQ10" s="246"/>
      <c r="FR10" s="246"/>
      <c r="FS10" s="246"/>
      <c r="FT10" s="246"/>
      <c r="FU10" s="246"/>
      <c r="FV10" s="246"/>
      <c r="FW10" s="246"/>
      <c r="FX10" s="246"/>
      <c r="FY10" s="246"/>
      <c r="FZ10" s="246"/>
      <c r="GA10" s="246"/>
      <c r="GB10" s="246"/>
      <c r="GC10" s="246"/>
      <c r="GD10" s="246"/>
      <c r="GE10" s="246"/>
      <c r="GF10" s="246"/>
      <c r="GG10" s="246"/>
      <c r="GH10" s="246"/>
      <c r="GI10" s="246"/>
      <c r="GJ10" s="246"/>
      <c r="GK10" s="246"/>
      <c r="GL10" s="246"/>
      <c r="GM10" s="246"/>
      <c r="GN10" s="246"/>
      <c r="GO10" s="246"/>
      <c r="GP10" s="246"/>
      <c r="GQ10" s="246"/>
      <c r="GR10" s="246"/>
      <c r="GS10" s="246"/>
      <c r="GT10" s="246"/>
      <c r="GU10" s="246"/>
      <c r="GV10" s="246"/>
      <c r="GW10" s="246"/>
      <c r="GX10" s="246"/>
      <c r="GY10" s="246"/>
      <c r="GZ10" s="246"/>
      <c r="HA10" s="246"/>
      <c r="HB10" s="246"/>
      <c r="HC10" s="246"/>
      <c r="HD10" s="246"/>
      <c r="HE10" s="246"/>
      <c r="HF10" s="246"/>
      <c r="HG10" s="246"/>
      <c r="HH10" s="246"/>
      <c r="HI10" s="246"/>
      <c r="HJ10" s="246"/>
      <c r="HK10" s="246"/>
      <c r="HL10" s="246"/>
      <c r="HM10" s="246"/>
      <c r="HN10" s="246"/>
      <c r="HO10" s="246"/>
      <c r="HP10" s="246"/>
      <c r="HQ10" s="246"/>
      <c r="HR10" s="246"/>
      <c r="HS10" s="246"/>
      <c r="HT10" s="246"/>
      <c r="HU10" s="246"/>
      <c r="HV10" s="246"/>
      <c r="HW10" s="246"/>
      <c r="HX10" s="246"/>
      <c r="HY10" s="246"/>
      <c r="HZ10" s="246"/>
      <c r="IA10" s="246"/>
      <c r="IB10" s="246"/>
      <c r="IC10" s="246"/>
      <c r="ID10" s="246"/>
      <c r="IE10" s="246"/>
      <c r="IF10" s="246"/>
      <c r="IG10" s="246"/>
      <c r="IH10" s="246"/>
      <c r="II10" s="246"/>
      <c r="IJ10" s="246"/>
      <c r="IK10" s="246"/>
      <c r="IL10" s="246"/>
      <c r="IM10" s="246"/>
      <c r="IN10" s="246"/>
      <c r="IO10" s="246"/>
      <c r="IP10" s="246"/>
      <c r="IQ10" s="246"/>
      <c r="IR10" s="246"/>
      <c r="IS10" s="246"/>
      <c r="IT10" s="246"/>
      <c r="IU10" s="246"/>
      <c r="IV10" s="246"/>
    </row>
    <row r="11" spans="1:256" ht="17.25">
      <c r="A11" s="163"/>
      <c r="B11" s="163"/>
      <c r="C11" s="163"/>
      <c r="D11" s="311"/>
      <c r="E11" s="311"/>
      <c r="F11" s="311"/>
      <c r="G11" s="311"/>
      <c r="H11" s="311"/>
      <c r="I11" s="311"/>
      <c r="J11" s="311"/>
      <c r="K11" s="311"/>
      <c r="L11" s="311"/>
      <c r="M11" s="311"/>
      <c r="N11" s="311"/>
      <c r="O11" s="311"/>
      <c r="P11" s="311"/>
      <c r="Q11" s="311"/>
      <c r="R11" s="311"/>
      <c r="S11" s="311"/>
      <c r="T11" s="311"/>
      <c r="U11" s="311"/>
      <c r="V11" s="311"/>
      <c r="W11" s="311"/>
      <c r="X11" s="311"/>
      <c r="Y11" s="311"/>
      <c r="Z11" s="311"/>
      <c r="AA11" s="311"/>
      <c r="AB11" s="311"/>
      <c r="AC11" s="311"/>
      <c r="AD11" s="311"/>
      <c r="AE11" s="311"/>
      <c r="AF11" s="311"/>
      <c r="AG11" s="311"/>
      <c r="AH11" s="311"/>
      <c r="AI11" s="311"/>
      <c r="AJ11" s="311"/>
      <c r="AK11" s="311"/>
      <c r="AL11" s="311"/>
      <c r="AM11" s="311"/>
      <c r="AN11" s="311"/>
      <c r="AO11" s="311"/>
      <c r="AP11" s="311"/>
      <c r="AQ11" s="311"/>
      <c r="AR11" s="311"/>
      <c r="AS11" s="163"/>
      <c r="AT11" s="163"/>
      <c r="AU11" s="163"/>
      <c r="AV11" s="163"/>
      <c r="AW11" s="246"/>
      <c r="AX11" s="246"/>
      <c r="AY11" s="246"/>
      <c r="AZ11" s="246"/>
      <c r="BA11" s="246"/>
      <c r="BB11" s="246"/>
      <c r="BC11" s="246"/>
      <c r="BD11" s="246"/>
      <c r="BE11" s="246"/>
      <c r="BF11" s="246"/>
      <c r="BG11" s="246"/>
      <c r="BH11" s="246"/>
      <c r="BI11" s="246"/>
      <c r="BJ11" s="246"/>
      <c r="BK11" s="246"/>
      <c r="BL11" s="246"/>
      <c r="BM11" s="246"/>
      <c r="BN11" s="246"/>
      <c r="BO11" s="246"/>
      <c r="BP11" s="246"/>
      <c r="BQ11" s="246"/>
      <c r="BR11" s="246"/>
      <c r="BS11" s="246"/>
      <c r="BT11" s="246"/>
      <c r="BU11" s="246"/>
      <c r="BV11" s="246"/>
      <c r="BW11" s="246"/>
      <c r="BX11" s="246"/>
      <c r="BY11" s="246"/>
      <c r="BZ11" s="246"/>
      <c r="CA11" s="246"/>
      <c r="CB11" s="246"/>
      <c r="CC11" s="246"/>
      <c r="CD11" s="246"/>
      <c r="CE11" s="246"/>
      <c r="CF11" s="246"/>
      <c r="CG11" s="246"/>
      <c r="CH11" s="246"/>
      <c r="CI11" s="246"/>
      <c r="CJ11" s="246"/>
      <c r="CK11" s="246"/>
      <c r="CL11" s="246"/>
      <c r="CM11" s="246"/>
      <c r="CN11" s="246"/>
      <c r="CO11" s="246"/>
      <c r="CP11" s="246"/>
      <c r="CQ11" s="246"/>
      <c r="CR11" s="246"/>
      <c r="CS11" s="246"/>
      <c r="CT11" s="246"/>
      <c r="CU11" s="246"/>
      <c r="CV11" s="246"/>
      <c r="CW11" s="246"/>
      <c r="CX11" s="246"/>
      <c r="CY11" s="246"/>
      <c r="CZ11" s="246"/>
      <c r="DA11" s="246"/>
      <c r="DB11" s="246"/>
      <c r="DC11" s="246"/>
      <c r="DD11" s="246"/>
      <c r="DE11" s="246"/>
      <c r="DF11" s="246"/>
      <c r="DG11" s="246"/>
      <c r="DH11" s="246"/>
      <c r="DI11" s="246"/>
      <c r="DJ11" s="246"/>
      <c r="DK11" s="246"/>
      <c r="DL11" s="246"/>
      <c r="DM11" s="246"/>
      <c r="DN11" s="246"/>
      <c r="DO11" s="246"/>
      <c r="DP11" s="246"/>
      <c r="DQ11" s="246"/>
      <c r="DR11" s="246"/>
      <c r="DS11" s="246"/>
      <c r="DT11" s="246"/>
      <c r="DU11" s="246"/>
      <c r="DV11" s="246"/>
      <c r="DW11" s="246"/>
      <c r="DX11" s="246"/>
      <c r="DY11" s="246"/>
      <c r="DZ11" s="246"/>
      <c r="EA11" s="246"/>
      <c r="EB11" s="246"/>
      <c r="EC11" s="246"/>
      <c r="ED11" s="246"/>
      <c r="EE11" s="246"/>
      <c r="EF11" s="246"/>
      <c r="EG11" s="246"/>
      <c r="EH11" s="246"/>
      <c r="EI11" s="246"/>
      <c r="EJ11" s="246"/>
      <c r="EK11" s="246"/>
      <c r="EL11" s="246"/>
      <c r="EM11" s="246"/>
      <c r="EN11" s="246"/>
      <c r="EO11" s="246"/>
      <c r="EP11" s="246"/>
      <c r="EQ11" s="246"/>
      <c r="ER11" s="246"/>
      <c r="ES11" s="246"/>
      <c r="ET11" s="246"/>
      <c r="EU11" s="246"/>
      <c r="EV11" s="246"/>
      <c r="EW11" s="246"/>
      <c r="EX11" s="246"/>
      <c r="EY11" s="246"/>
      <c r="EZ11" s="246"/>
      <c r="FA11" s="246"/>
      <c r="FB11" s="246"/>
      <c r="FC11" s="246"/>
      <c r="FD11" s="246"/>
      <c r="FE11" s="246"/>
      <c r="FF11" s="246"/>
      <c r="FG11" s="246"/>
      <c r="FH11" s="246"/>
      <c r="FI11" s="246"/>
      <c r="FJ11" s="246"/>
      <c r="FK11" s="246"/>
      <c r="FL11" s="246"/>
      <c r="FM11" s="246"/>
      <c r="FN11" s="246"/>
      <c r="FO11" s="246"/>
      <c r="FP11" s="246"/>
      <c r="FQ11" s="246"/>
      <c r="FR11" s="246"/>
      <c r="FS11" s="246"/>
      <c r="FT11" s="246"/>
      <c r="FU11" s="246"/>
      <c r="FV11" s="246"/>
      <c r="FW11" s="246"/>
      <c r="FX11" s="246"/>
      <c r="FY11" s="246"/>
      <c r="FZ11" s="246"/>
      <c r="GA11" s="246"/>
      <c r="GB11" s="246"/>
      <c r="GC11" s="246"/>
      <c r="GD11" s="246"/>
      <c r="GE11" s="246"/>
      <c r="GF11" s="246"/>
      <c r="GG11" s="246"/>
      <c r="GH11" s="246"/>
      <c r="GI11" s="246"/>
      <c r="GJ11" s="246"/>
      <c r="GK11" s="246"/>
      <c r="GL11" s="246"/>
      <c r="GM11" s="246"/>
      <c r="GN11" s="246"/>
      <c r="GO11" s="246"/>
      <c r="GP11" s="246"/>
      <c r="GQ11" s="246"/>
      <c r="GR11" s="246"/>
      <c r="GS11" s="246"/>
      <c r="GT11" s="246"/>
      <c r="GU11" s="246"/>
      <c r="GV11" s="246"/>
      <c r="GW11" s="246"/>
      <c r="GX11" s="246"/>
      <c r="GY11" s="246"/>
      <c r="GZ11" s="246"/>
      <c r="HA11" s="246"/>
      <c r="HB11" s="246"/>
      <c r="HC11" s="246"/>
      <c r="HD11" s="246"/>
      <c r="HE11" s="246"/>
      <c r="HF11" s="246"/>
      <c r="HG11" s="246"/>
      <c r="HH11" s="246"/>
      <c r="HI11" s="246"/>
      <c r="HJ11" s="246"/>
      <c r="HK11" s="246"/>
      <c r="HL11" s="246"/>
      <c r="HM11" s="246"/>
      <c r="HN11" s="246"/>
      <c r="HO11" s="246"/>
      <c r="HP11" s="246"/>
      <c r="HQ11" s="246"/>
      <c r="HR11" s="246"/>
      <c r="HS11" s="246"/>
      <c r="HT11" s="246"/>
      <c r="HU11" s="246"/>
      <c r="HV11" s="246"/>
      <c r="HW11" s="246"/>
      <c r="HX11" s="246"/>
      <c r="HY11" s="246"/>
      <c r="HZ11" s="246"/>
      <c r="IA11" s="246"/>
      <c r="IB11" s="246"/>
      <c r="IC11" s="246"/>
      <c r="ID11" s="246"/>
      <c r="IE11" s="246"/>
      <c r="IF11" s="246"/>
      <c r="IG11" s="246"/>
      <c r="IH11" s="246"/>
      <c r="II11" s="246"/>
      <c r="IJ11" s="246"/>
      <c r="IK11" s="246"/>
      <c r="IL11" s="246"/>
      <c r="IM11" s="246"/>
      <c r="IN11" s="246"/>
      <c r="IO11" s="246"/>
      <c r="IP11" s="246"/>
      <c r="IQ11" s="246"/>
      <c r="IR11" s="246"/>
      <c r="IS11" s="246"/>
      <c r="IT11" s="246"/>
      <c r="IU11" s="246"/>
      <c r="IV11" s="246"/>
    </row>
    <row r="12" spans="1:256" ht="18.75" customHeight="1">
      <c r="A12" s="702" t="s">
        <v>464</v>
      </c>
      <c r="B12" s="704"/>
      <c r="C12" s="702" t="s">
        <v>465</v>
      </c>
      <c r="D12" s="703"/>
      <c r="E12" s="703"/>
      <c r="F12" s="703"/>
      <c r="G12" s="703"/>
      <c r="H12" s="703"/>
      <c r="I12" s="703"/>
      <c r="J12" s="703"/>
      <c r="K12" s="328"/>
      <c r="L12" s="702" t="s">
        <v>244</v>
      </c>
      <c r="M12" s="703"/>
      <c r="N12" s="703"/>
      <c r="O12" s="703"/>
      <c r="P12" s="703"/>
      <c r="Q12" s="703"/>
      <c r="R12" s="703"/>
      <c r="S12" s="703"/>
      <c r="T12" s="703"/>
      <c r="U12" s="703"/>
      <c r="V12" s="703"/>
      <c r="W12" s="703"/>
      <c r="X12" s="703"/>
      <c r="Y12" s="703"/>
      <c r="Z12" s="703"/>
      <c r="AA12" s="704"/>
      <c r="AB12" s="322"/>
      <c r="AC12" s="512" t="s">
        <v>465</v>
      </c>
      <c r="AD12" s="512"/>
      <c r="AE12" s="512"/>
      <c r="AF12" s="512"/>
      <c r="AG12" s="512"/>
      <c r="AH12" s="512"/>
      <c r="AI12" s="512"/>
      <c r="AJ12" s="512"/>
      <c r="AK12" s="512"/>
      <c r="AL12" s="328"/>
      <c r="AM12" s="702" t="s">
        <v>466</v>
      </c>
      <c r="AN12" s="703"/>
      <c r="AO12" s="703"/>
      <c r="AP12" s="703"/>
      <c r="AQ12" s="703"/>
      <c r="AR12" s="704"/>
      <c r="AS12" s="765" t="s">
        <v>471</v>
      </c>
      <c r="AT12" s="765"/>
      <c r="AU12" s="765"/>
      <c r="AV12" s="163"/>
      <c r="AW12" s="246"/>
      <c r="AX12" s="246"/>
      <c r="AY12" s="246"/>
      <c r="AZ12" s="246"/>
      <c r="BA12" s="246"/>
      <c r="BB12" s="246"/>
      <c r="BC12" s="246"/>
      <c r="BD12" s="246"/>
      <c r="BE12" s="246"/>
      <c r="BF12" s="246"/>
      <c r="BG12" s="246"/>
      <c r="BH12" s="246"/>
      <c r="BI12" s="246"/>
      <c r="BJ12" s="246"/>
      <c r="BK12" s="246"/>
      <c r="BL12" s="246"/>
      <c r="BM12" s="246"/>
      <c r="BN12" s="246"/>
      <c r="BO12" s="246"/>
      <c r="BP12" s="246"/>
      <c r="BQ12" s="246"/>
      <c r="BR12" s="246"/>
      <c r="BS12" s="246"/>
      <c r="BT12" s="246"/>
      <c r="BU12" s="246"/>
      <c r="BV12" s="246"/>
      <c r="BW12" s="246"/>
      <c r="BX12" s="246"/>
      <c r="BY12" s="246"/>
      <c r="BZ12" s="246"/>
      <c r="CA12" s="246"/>
      <c r="CB12" s="246"/>
      <c r="CC12" s="246"/>
      <c r="CD12" s="246"/>
      <c r="CE12" s="246"/>
      <c r="CF12" s="246"/>
      <c r="CG12" s="246"/>
      <c r="CH12" s="246"/>
      <c r="CI12" s="246"/>
      <c r="CJ12" s="246"/>
      <c r="CK12" s="246"/>
      <c r="CL12" s="246"/>
      <c r="CM12" s="246"/>
      <c r="CN12" s="246"/>
      <c r="CO12" s="246"/>
      <c r="CP12" s="246"/>
      <c r="CQ12" s="246"/>
      <c r="CR12" s="246"/>
      <c r="CS12" s="246"/>
      <c r="CT12" s="246"/>
      <c r="CU12" s="246"/>
      <c r="CV12" s="246"/>
      <c r="CW12" s="246"/>
      <c r="CX12" s="246"/>
      <c r="CY12" s="246"/>
      <c r="CZ12" s="246"/>
      <c r="DA12" s="246"/>
      <c r="DB12" s="246"/>
      <c r="DC12" s="246"/>
      <c r="DD12" s="246"/>
      <c r="DE12" s="246"/>
      <c r="DF12" s="246"/>
      <c r="DG12" s="246"/>
      <c r="DH12" s="246"/>
      <c r="DI12" s="246"/>
      <c r="DJ12" s="246"/>
      <c r="DK12" s="246"/>
      <c r="DL12" s="246"/>
      <c r="DM12" s="246"/>
      <c r="DN12" s="246"/>
      <c r="DO12" s="246"/>
      <c r="DP12" s="246"/>
      <c r="DQ12" s="246"/>
      <c r="DR12" s="246"/>
      <c r="DS12" s="246"/>
      <c r="DT12" s="246"/>
      <c r="DU12" s="246"/>
      <c r="DV12" s="246"/>
      <c r="DW12" s="246"/>
      <c r="DX12" s="246"/>
      <c r="DY12" s="246"/>
      <c r="DZ12" s="246"/>
      <c r="EA12" s="246"/>
      <c r="EB12" s="246"/>
      <c r="EC12" s="246"/>
      <c r="ED12" s="246"/>
      <c r="EE12" s="246"/>
      <c r="EF12" s="246"/>
      <c r="EG12" s="246"/>
      <c r="EH12" s="246"/>
      <c r="EI12" s="246"/>
      <c r="EJ12" s="246"/>
      <c r="EK12" s="246"/>
      <c r="EL12" s="246"/>
      <c r="EM12" s="246"/>
      <c r="EN12" s="246"/>
      <c r="EO12" s="246"/>
      <c r="EP12" s="246"/>
      <c r="EQ12" s="246"/>
      <c r="ER12" s="246"/>
      <c r="ES12" s="246"/>
      <c r="ET12" s="246"/>
      <c r="EU12" s="246"/>
      <c r="EV12" s="246"/>
      <c r="EW12" s="246"/>
      <c r="EX12" s="246"/>
      <c r="EY12" s="246"/>
      <c r="EZ12" s="246"/>
      <c r="FA12" s="246"/>
      <c r="FB12" s="246"/>
      <c r="FC12" s="246"/>
      <c r="FD12" s="246"/>
      <c r="FE12" s="246"/>
      <c r="FF12" s="246"/>
      <c r="FG12" s="246"/>
      <c r="FH12" s="246"/>
      <c r="FI12" s="246"/>
      <c r="FJ12" s="246"/>
      <c r="FK12" s="246"/>
      <c r="FL12" s="246"/>
      <c r="FM12" s="246"/>
      <c r="FN12" s="246"/>
      <c r="FO12" s="246"/>
      <c r="FP12" s="246"/>
      <c r="FQ12" s="246"/>
      <c r="FR12" s="246"/>
      <c r="FS12" s="246"/>
      <c r="FT12" s="246"/>
      <c r="FU12" s="246"/>
      <c r="FV12" s="246"/>
      <c r="FW12" s="246"/>
      <c r="FX12" s="246"/>
      <c r="FY12" s="246"/>
      <c r="FZ12" s="246"/>
      <c r="GA12" s="246"/>
      <c r="GB12" s="246"/>
      <c r="GC12" s="246"/>
      <c r="GD12" s="246"/>
      <c r="GE12" s="246"/>
      <c r="GF12" s="246"/>
      <c r="GG12" s="246"/>
      <c r="GH12" s="246"/>
      <c r="GI12" s="246"/>
      <c r="GJ12" s="246"/>
      <c r="GK12" s="246"/>
      <c r="GL12" s="246"/>
      <c r="GM12" s="246"/>
      <c r="GN12" s="246"/>
      <c r="GO12" s="246"/>
      <c r="GP12" s="246"/>
      <c r="GQ12" s="246"/>
      <c r="GR12" s="246"/>
      <c r="GS12" s="246"/>
      <c r="GT12" s="246"/>
      <c r="GU12" s="246"/>
      <c r="GV12" s="246"/>
      <c r="GW12" s="246"/>
      <c r="GX12" s="246"/>
      <c r="GY12" s="246"/>
      <c r="GZ12" s="246"/>
      <c r="HA12" s="246"/>
      <c r="HB12" s="246"/>
      <c r="HC12" s="246"/>
      <c r="HD12" s="246"/>
      <c r="HE12" s="246"/>
      <c r="HF12" s="246"/>
      <c r="HG12" s="246"/>
      <c r="HH12" s="246"/>
      <c r="HI12" s="246"/>
      <c r="HJ12" s="246"/>
      <c r="HK12" s="246"/>
      <c r="HL12" s="246"/>
      <c r="HM12" s="246"/>
      <c r="HN12" s="246"/>
      <c r="HO12" s="246"/>
      <c r="HP12" s="246"/>
      <c r="HQ12" s="246"/>
      <c r="HR12" s="246"/>
      <c r="HS12" s="246"/>
      <c r="HT12" s="246"/>
      <c r="HU12" s="246"/>
      <c r="HV12" s="246"/>
      <c r="HW12" s="246"/>
      <c r="HX12" s="246"/>
      <c r="HY12" s="246"/>
      <c r="HZ12" s="246"/>
      <c r="IA12" s="246"/>
      <c r="IB12" s="246"/>
      <c r="IC12" s="246"/>
      <c r="ID12" s="246"/>
      <c r="IE12" s="246"/>
      <c r="IF12" s="246"/>
      <c r="IG12" s="246"/>
      <c r="IH12" s="246"/>
      <c r="II12" s="246"/>
      <c r="IJ12" s="246"/>
      <c r="IK12" s="246"/>
      <c r="IL12" s="246"/>
      <c r="IM12" s="246"/>
      <c r="IN12" s="246"/>
      <c r="IO12" s="246"/>
      <c r="IP12" s="246"/>
      <c r="IQ12" s="246"/>
      <c r="IR12" s="246"/>
      <c r="IS12" s="246"/>
      <c r="IT12" s="246"/>
      <c r="IU12" s="246"/>
      <c r="IV12" s="246"/>
    </row>
    <row r="13" spans="1:256" ht="17.25">
      <c r="A13" s="473">
        <v>1</v>
      </c>
      <c r="B13" s="479"/>
      <c r="C13" s="537" t="str">
        <f>C5</f>
        <v xml:space="preserve"> Ａ</v>
      </c>
      <c r="D13" s="538"/>
      <c r="E13" s="538"/>
      <c r="F13" s="538"/>
      <c r="G13" s="538"/>
      <c r="H13" s="538"/>
      <c r="I13" s="538"/>
      <c r="J13" s="539"/>
      <c r="K13" s="329"/>
      <c r="L13" s="517">
        <f>COUNTIF(R13:R15,"〇")</f>
        <v>0</v>
      </c>
      <c r="M13" s="518"/>
      <c r="N13" s="519"/>
      <c r="O13" s="698">
        <v>14</v>
      </c>
      <c r="P13" s="698"/>
      <c r="Q13" s="699"/>
      <c r="R13" s="406" t="str">
        <f t="shared" ref="R13:R54" si="0">IF(O13&gt;V13,"〇","  ")</f>
        <v xml:space="preserve">  </v>
      </c>
      <c r="S13" s="700" t="s">
        <v>665</v>
      </c>
      <c r="T13" s="701"/>
      <c r="U13" s="406" t="str">
        <f t="shared" ref="U13:U54" si="1">IF(V13&gt;O13,"〇","  ")</f>
        <v>〇</v>
      </c>
      <c r="V13" s="698">
        <v>16</v>
      </c>
      <c r="W13" s="698"/>
      <c r="X13" s="699"/>
      <c r="Y13" s="517">
        <f>COUNTIF(U13:U15,"〇")</f>
        <v>2</v>
      </c>
      <c r="Z13" s="518"/>
      <c r="AA13" s="519"/>
      <c r="AB13" s="322"/>
      <c r="AC13" s="540" t="str">
        <f>C6</f>
        <v xml:space="preserve"> 轟  桜  Ｂ</v>
      </c>
      <c r="AD13" s="541"/>
      <c r="AE13" s="541"/>
      <c r="AF13" s="541"/>
      <c r="AG13" s="541"/>
      <c r="AH13" s="541"/>
      <c r="AI13" s="541"/>
      <c r="AJ13" s="541"/>
      <c r="AK13" s="542"/>
      <c r="AL13" s="322"/>
      <c r="AM13" s="537" t="str">
        <f>Q6</f>
        <v xml:space="preserve"> Ｆ・ヒルズ Ａ</v>
      </c>
      <c r="AN13" s="538"/>
      <c r="AO13" s="538"/>
      <c r="AP13" s="538"/>
      <c r="AQ13" s="538"/>
      <c r="AR13" s="539"/>
      <c r="AS13" s="716"/>
      <c r="AT13" s="512"/>
      <c r="AU13" s="512"/>
      <c r="AV13" s="163"/>
      <c r="AW13" s="246"/>
      <c r="AX13" s="246"/>
      <c r="AY13" s="246"/>
      <c r="AZ13" s="246"/>
      <c r="BA13" s="246"/>
      <c r="BB13" s="246"/>
      <c r="BC13" s="246"/>
      <c r="BD13" s="246"/>
      <c r="BE13" s="246"/>
      <c r="BF13" s="246"/>
      <c r="BG13" s="246"/>
      <c r="BH13" s="246"/>
      <c r="BI13" s="246"/>
      <c r="BJ13" s="246"/>
      <c r="BK13" s="246"/>
      <c r="BL13" s="246"/>
      <c r="BM13" s="246"/>
      <c r="BN13" s="246"/>
      <c r="BO13" s="246"/>
      <c r="BP13" s="246"/>
      <c r="BQ13" s="246"/>
      <c r="BR13" s="246"/>
      <c r="BS13" s="246"/>
      <c r="BT13" s="246"/>
      <c r="BU13" s="246"/>
      <c r="BV13" s="246"/>
      <c r="BW13" s="246"/>
      <c r="BX13" s="246"/>
      <c r="BY13" s="246"/>
      <c r="BZ13" s="246"/>
      <c r="CA13" s="246"/>
      <c r="CB13" s="246"/>
      <c r="CC13" s="246"/>
      <c r="CD13" s="246"/>
      <c r="CE13" s="246"/>
      <c r="CF13" s="246"/>
      <c r="CG13" s="246"/>
      <c r="CH13" s="246"/>
      <c r="CI13" s="246"/>
      <c r="CJ13" s="246"/>
      <c r="CK13" s="246"/>
      <c r="CL13" s="246"/>
      <c r="CM13" s="246"/>
      <c r="CN13" s="246"/>
      <c r="CO13" s="246"/>
      <c r="CP13" s="246"/>
      <c r="CQ13" s="246"/>
      <c r="CR13" s="246"/>
      <c r="CS13" s="246"/>
      <c r="CT13" s="246"/>
      <c r="CU13" s="246"/>
      <c r="CV13" s="246"/>
      <c r="CW13" s="246"/>
      <c r="CX13" s="246"/>
      <c r="CY13" s="246"/>
      <c r="CZ13" s="246"/>
      <c r="DA13" s="246"/>
      <c r="DB13" s="246"/>
      <c r="DC13" s="246"/>
      <c r="DD13" s="246"/>
      <c r="DE13" s="246"/>
      <c r="DF13" s="246"/>
      <c r="DG13" s="246"/>
      <c r="DH13" s="246"/>
      <c r="DI13" s="246"/>
      <c r="DJ13" s="246"/>
      <c r="DK13" s="246"/>
      <c r="DL13" s="246"/>
      <c r="DM13" s="246"/>
      <c r="DN13" s="246"/>
      <c r="DO13" s="246"/>
      <c r="DP13" s="246"/>
      <c r="DQ13" s="246"/>
      <c r="DR13" s="246"/>
      <c r="DS13" s="246"/>
      <c r="DT13" s="246"/>
      <c r="DU13" s="246"/>
      <c r="DV13" s="246"/>
      <c r="DW13" s="246"/>
      <c r="DX13" s="246"/>
      <c r="DY13" s="246"/>
      <c r="DZ13" s="246"/>
      <c r="EA13" s="246"/>
      <c r="EB13" s="246"/>
      <c r="EC13" s="246"/>
      <c r="ED13" s="246"/>
      <c r="EE13" s="246"/>
      <c r="EF13" s="246"/>
      <c r="EG13" s="246"/>
      <c r="EH13" s="246"/>
      <c r="EI13" s="246"/>
      <c r="EJ13" s="246"/>
      <c r="EK13" s="246"/>
      <c r="EL13" s="246"/>
      <c r="EM13" s="246"/>
      <c r="EN13" s="246"/>
      <c r="EO13" s="246"/>
      <c r="EP13" s="246"/>
      <c r="EQ13" s="246"/>
      <c r="ER13" s="246"/>
      <c r="ES13" s="246"/>
      <c r="ET13" s="246"/>
      <c r="EU13" s="246"/>
      <c r="EV13" s="246"/>
      <c r="EW13" s="246"/>
      <c r="EX13" s="246"/>
      <c r="EY13" s="246"/>
      <c r="EZ13" s="246"/>
      <c r="FA13" s="246"/>
      <c r="FB13" s="246"/>
      <c r="FC13" s="246"/>
      <c r="FD13" s="246"/>
      <c r="FE13" s="246"/>
      <c r="FF13" s="246"/>
      <c r="FG13" s="246"/>
      <c r="FH13" s="246"/>
      <c r="FI13" s="246"/>
      <c r="FJ13" s="246"/>
      <c r="FK13" s="246"/>
      <c r="FL13" s="246"/>
      <c r="FM13" s="246"/>
      <c r="FN13" s="246"/>
      <c r="FO13" s="246"/>
      <c r="FP13" s="246"/>
      <c r="FQ13" s="246"/>
      <c r="FR13" s="246"/>
      <c r="FS13" s="246"/>
      <c r="FT13" s="246"/>
      <c r="FU13" s="246"/>
      <c r="FV13" s="246"/>
      <c r="FW13" s="246"/>
      <c r="FX13" s="246"/>
      <c r="FY13" s="246"/>
      <c r="FZ13" s="246"/>
      <c r="GA13" s="246"/>
      <c r="GB13" s="246"/>
      <c r="GC13" s="246"/>
      <c r="GD13" s="246"/>
      <c r="GE13" s="246"/>
      <c r="GF13" s="246"/>
      <c r="GG13" s="246"/>
      <c r="GH13" s="246"/>
      <c r="GI13" s="246"/>
      <c r="GJ13" s="246"/>
      <c r="GK13" s="246"/>
      <c r="GL13" s="246"/>
      <c r="GM13" s="246"/>
      <c r="GN13" s="246"/>
      <c r="GO13" s="246"/>
      <c r="GP13" s="246"/>
      <c r="GQ13" s="246"/>
      <c r="GR13" s="246"/>
      <c r="GS13" s="246"/>
      <c r="GT13" s="246"/>
      <c r="GU13" s="246"/>
      <c r="GV13" s="246"/>
      <c r="GW13" s="246"/>
      <c r="GX13" s="246"/>
      <c r="GY13" s="246"/>
      <c r="GZ13" s="246"/>
      <c r="HA13" s="246"/>
      <c r="HB13" s="246"/>
      <c r="HC13" s="246"/>
      <c r="HD13" s="246"/>
      <c r="HE13" s="246"/>
      <c r="HF13" s="246"/>
      <c r="HG13" s="246"/>
      <c r="HH13" s="246"/>
      <c r="HI13" s="246"/>
      <c r="HJ13" s="246"/>
      <c r="HK13" s="246"/>
      <c r="HL13" s="246"/>
      <c r="HM13" s="246"/>
      <c r="HN13" s="246"/>
      <c r="HO13" s="246"/>
      <c r="HP13" s="246"/>
      <c r="HQ13" s="246"/>
      <c r="HR13" s="246"/>
      <c r="HS13" s="246"/>
      <c r="HT13" s="246"/>
      <c r="HU13" s="246"/>
      <c r="HV13" s="246"/>
      <c r="HW13" s="246"/>
      <c r="HX13" s="246"/>
      <c r="HY13" s="246"/>
      <c r="HZ13" s="246"/>
      <c r="IA13" s="246"/>
      <c r="IB13" s="246"/>
      <c r="IC13" s="246"/>
      <c r="ID13" s="246"/>
      <c r="IE13" s="246"/>
      <c r="IF13" s="246"/>
      <c r="IG13" s="246"/>
      <c r="IH13" s="246"/>
      <c r="II13" s="246"/>
      <c r="IJ13" s="246"/>
      <c r="IK13" s="246"/>
      <c r="IL13" s="246"/>
      <c r="IM13" s="246"/>
      <c r="IN13" s="246"/>
      <c r="IO13" s="246"/>
      <c r="IP13" s="246"/>
      <c r="IQ13" s="246"/>
      <c r="IR13" s="246"/>
      <c r="IS13" s="246"/>
      <c r="IT13" s="246"/>
      <c r="IU13" s="246"/>
      <c r="IV13" s="246"/>
    </row>
    <row r="14" spans="1:256" ht="17.25">
      <c r="A14" s="474"/>
      <c r="B14" s="480"/>
      <c r="C14" s="540"/>
      <c r="D14" s="541"/>
      <c r="E14" s="541"/>
      <c r="F14" s="541"/>
      <c r="G14" s="541"/>
      <c r="H14" s="541"/>
      <c r="I14" s="541"/>
      <c r="J14" s="542"/>
      <c r="K14" s="330"/>
      <c r="L14" s="520"/>
      <c r="M14" s="521"/>
      <c r="N14" s="522"/>
      <c r="O14" s="694">
        <v>12</v>
      </c>
      <c r="P14" s="694"/>
      <c r="Q14" s="695"/>
      <c r="R14" s="407" t="str">
        <f t="shared" si="0"/>
        <v xml:space="preserve">  </v>
      </c>
      <c r="S14" s="696" t="s">
        <v>667</v>
      </c>
      <c r="T14" s="697"/>
      <c r="U14" s="408" t="str">
        <f t="shared" si="1"/>
        <v>〇</v>
      </c>
      <c r="V14" s="694">
        <v>15</v>
      </c>
      <c r="W14" s="694"/>
      <c r="X14" s="695"/>
      <c r="Y14" s="520"/>
      <c r="Z14" s="521"/>
      <c r="AA14" s="522"/>
      <c r="AB14" s="322"/>
      <c r="AC14" s="540"/>
      <c r="AD14" s="541"/>
      <c r="AE14" s="541"/>
      <c r="AF14" s="541"/>
      <c r="AG14" s="541"/>
      <c r="AH14" s="541"/>
      <c r="AI14" s="541"/>
      <c r="AJ14" s="541"/>
      <c r="AK14" s="542"/>
      <c r="AL14" s="322"/>
      <c r="AM14" s="540"/>
      <c r="AN14" s="541"/>
      <c r="AO14" s="541"/>
      <c r="AP14" s="541"/>
      <c r="AQ14" s="541"/>
      <c r="AR14" s="542"/>
      <c r="AS14" s="512"/>
      <c r="AT14" s="512"/>
      <c r="AU14" s="512"/>
      <c r="AV14" s="163"/>
      <c r="AW14" s="246"/>
      <c r="AX14" s="246"/>
      <c r="AY14" s="246"/>
      <c r="AZ14" s="246"/>
      <c r="BA14" s="246"/>
      <c r="BB14" s="246"/>
      <c r="BC14" s="246"/>
      <c r="BD14" s="246"/>
      <c r="BE14" s="246"/>
      <c r="BF14" s="246"/>
      <c r="BG14" s="246"/>
      <c r="BH14" s="246"/>
      <c r="BI14" s="246"/>
      <c r="BJ14" s="246"/>
      <c r="BK14" s="246"/>
      <c r="BL14" s="246"/>
      <c r="BM14" s="246"/>
      <c r="BN14" s="246"/>
      <c r="BO14" s="246"/>
      <c r="BP14" s="246"/>
      <c r="BQ14" s="246"/>
      <c r="BR14" s="246"/>
      <c r="BS14" s="246"/>
      <c r="BT14" s="246"/>
      <c r="BU14" s="246"/>
      <c r="BV14" s="246"/>
      <c r="BW14" s="246"/>
      <c r="BX14" s="246"/>
      <c r="BY14" s="246"/>
      <c r="BZ14" s="246"/>
      <c r="CA14" s="246"/>
      <c r="CB14" s="246"/>
      <c r="CC14" s="246"/>
      <c r="CD14" s="246"/>
      <c r="CE14" s="246"/>
      <c r="CF14" s="246"/>
      <c r="CG14" s="246"/>
      <c r="CH14" s="246"/>
      <c r="CI14" s="246"/>
      <c r="CJ14" s="246"/>
      <c r="CK14" s="246"/>
      <c r="CL14" s="246"/>
      <c r="CM14" s="246"/>
      <c r="CN14" s="246"/>
      <c r="CO14" s="246"/>
      <c r="CP14" s="246"/>
      <c r="CQ14" s="246"/>
      <c r="CR14" s="246"/>
      <c r="CS14" s="246"/>
      <c r="CT14" s="246"/>
      <c r="CU14" s="246"/>
      <c r="CV14" s="246"/>
      <c r="CW14" s="246"/>
      <c r="CX14" s="246"/>
      <c r="CY14" s="246"/>
      <c r="CZ14" s="246"/>
      <c r="DA14" s="246"/>
      <c r="DB14" s="246"/>
      <c r="DC14" s="246"/>
      <c r="DD14" s="246"/>
      <c r="DE14" s="246"/>
      <c r="DF14" s="246"/>
      <c r="DG14" s="246"/>
      <c r="DH14" s="246"/>
      <c r="DI14" s="246"/>
      <c r="DJ14" s="246"/>
      <c r="DK14" s="246"/>
      <c r="DL14" s="246"/>
      <c r="DM14" s="246"/>
      <c r="DN14" s="246"/>
      <c r="DO14" s="246"/>
      <c r="DP14" s="246"/>
      <c r="DQ14" s="246"/>
      <c r="DR14" s="246"/>
      <c r="DS14" s="246"/>
      <c r="DT14" s="246"/>
      <c r="DU14" s="246"/>
      <c r="DV14" s="246"/>
      <c r="DW14" s="246"/>
      <c r="DX14" s="246"/>
      <c r="DY14" s="246"/>
      <c r="DZ14" s="246"/>
      <c r="EA14" s="246"/>
      <c r="EB14" s="246"/>
      <c r="EC14" s="246"/>
      <c r="ED14" s="246"/>
      <c r="EE14" s="246"/>
      <c r="EF14" s="246"/>
      <c r="EG14" s="246"/>
      <c r="EH14" s="246"/>
      <c r="EI14" s="246"/>
      <c r="EJ14" s="246"/>
      <c r="EK14" s="246"/>
      <c r="EL14" s="246"/>
      <c r="EM14" s="246"/>
      <c r="EN14" s="246"/>
      <c r="EO14" s="246"/>
      <c r="EP14" s="246"/>
      <c r="EQ14" s="246"/>
      <c r="ER14" s="246"/>
      <c r="ES14" s="246"/>
      <c r="ET14" s="246"/>
      <c r="EU14" s="246"/>
      <c r="EV14" s="246"/>
      <c r="EW14" s="246"/>
      <c r="EX14" s="246"/>
      <c r="EY14" s="246"/>
      <c r="EZ14" s="246"/>
      <c r="FA14" s="246"/>
      <c r="FB14" s="246"/>
      <c r="FC14" s="246"/>
      <c r="FD14" s="246"/>
      <c r="FE14" s="246"/>
      <c r="FF14" s="246"/>
      <c r="FG14" s="246"/>
      <c r="FH14" s="246"/>
      <c r="FI14" s="246"/>
      <c r="FJ14" s="246"/>
      <c r="FK14" s="246"/>
      <c r="FL14" s="246"/>
      <c r="FM14" s="246"/>
      <c r="FN14" s="246"/>
      <c r="FO14" s="246"/>
      <c r="FP14" s="246"/>
      <c r="FQ14" s="246"/>
      <c r="FR14" s="246"/>
      <c r="FS14" s="246"/>
      <c r="FT14" s="246"/>
      <c r="FU14" s="246"/>
      <c r="FV14" s="246"/>
      <c r="FW14" s="246"/>
      <c r="FX14" s="246"/>
      <c r="FY14" s="246"/>
      <c r="FZ14" s="246"/>
      <c r="GA14" s="246"/>
      <c r="GB14" s="246"/>
      <c r="GC14" s="246"/>
      <c r="GD14" s="246"/>
      <c r="GE14" s="246"/>
      <c r="GF14" s="246"/>
      <c r="GG14" s="246"/>
      <c r="GH14" s="246"/>
      <c r="GI14" s="246"/>
      <c r="GJ14" s="246"/>
      <c r="GK14" s="246"/>
      <c r="GL14" s="246"/>
      <c r="GM14" s="246"/>
      <c r="GN14" s="246"/>
      <c r="GO14" s="246"/>
      <c r="GP14" s="246"/>
      <c r="GQ14" s="246"/>
      <c r="GR14" s="246"/>
      <c r="GS14" s="246"/>
      <c r="GT14" s="246"/>
      <c r="GU14" s="246"/>
      <c r="GV14" s="246"/>
      <c r="GW14" s="246"/>
      <c r="GX14" s="246"/>
      <c r="GY14" s="246"/>
      <c r="GZ14" s="246"/>
      <c r="HA14" s="246"/>
      <c r="HB14" s="246"/>
      <c r="HC14" s="246"/>
      <c r="HD14" s="246"/>
      <c r="HE14" s="246"/>
      <c r="HF14" s="246"/>
      <c r="HG14" s="246"/>
      <c r="HH14" s="246"/>
      <c r="HI14" s="246"/>
      <c r="HJ14" s="246"/>
      <c r="HK14" s="246"/>
      <c r="HL14" s="246"/>
      <c r="HM14" s="246"/>
      <c r="HN14" s="246"/>
      <c r="HO14" s="246"/>
      <c r="HP14" s="246"/>
      <c r="HQ14" s="246"/>
      <c r="HR14" s="246"/>
      <c r="HS14" s="246"/>
      <c r="HT14" s="246"/>
      <c r="HU14" s="246"/>
      <c r="HV14" s="246"/>
      <c r="HW14" s="246"/>
      <c r="HX14" s="246"/>
      <c r="HY14" s="246"/>
      <c r="HZ14" s="246"/>
      <c r="IA14" s="246"/>
      <c r="IB14" s="246"/>
      <c r="IC14" s="246"/>
      <c r="ID14" s="246"/>
      <c r="IE14" s="246"/>
      <c r="IF14" s="246"/>
      <c r="IG14" s="246"/>
      <c r="IH14" s="246"/>
      <c r="II14" s="246"/>
      <c r="IJ14" s="246"/>
      <c r="IK14" s="246"/>
      <c r="IL14" s="246"/>
      <c r="IM14" s="246"/>
      <c r="IN14" s="246"/>
      <c r="IO14" s="246"/>
      <c r="IP14" s="246"/>
      <c r="IQ14" s="246"/>
      <c r="IR14" s="246"/>
      <c r="IS14" s="246"/>
      <c r="IT14" s="246"/>
      <c r="IU14" s="246"/>
      <c r="IV14" s="246"/>
    </row>
    <row r="15" spans="1:256" ht="17.25">
      <c r="A15" s="475"/>
      <c r="B15" s="481"/>
      <c r="C15" s="543"/>
      <c r="D15" s="544"/>
      <c r="E15" s="544"/>
      <c r="F15" s="544"/>
      <c r="G15" s="544"/>
      <c r="H15" s="544"/>
      <c r="I15" s="544"/>
      <c r="J15" s="545"/>
      <c r="K15" s="331"/>
      <c r="L15" s="523"/>
      <c r="M15" s="524"/>
      <c r="N15" s="525"/>
      <c r="O15" s="675"/>
      <c r="P15" s="675"/>
      <c r="Q15" s="676"/>
      <c r="R15" s="409" t="str">
        <f t="shared" si="0"/>
        <v xml:space="preserve">  </v>
      </c>
      <c r="S15" s="692" t="s">
        <v>668</v>
      </c>
      <c r="T15" s="693"/>
      <c r="U15" s="410" t="str">
        <f t="shared" si="1"/>
        <v xml:space="preserve">  </v>
      </c>
      <c r="V15" s="675"/>
      <c r="W15" s="675"/>
      <c r="X15" s="676"/>
      <c r="Y15" s="523"/>
      <c r="Z15" s="524"/>
      <c r="AA15" s="525"/>
      <c r="AB15" s="322"/>
      <c r="AC15" s="540"/>
      <c r="AD15" s="541"/>
      <c r="AE15" s="541"/>
      <c r="AF15" s="541"/>
      <c r="AG15" s="541"/>
      <c r="AH15" s="541"/>
      <c r="AI15" s="541"/>
      <c r="AJ15" s="541"/>
      <c r="AK15" s="542"/>
      <c r="AL15" s="322"/>
      <c r="AM15" s="543"/>
      <c r="AN15" s="544"/>
      <c r="AO15" s="544"/>
      <c r="AP15" s="544"/>
      <c r="AQ15" s="544"/>
      <c r="AR15" s="545"/>
      <c r="AS15" s="512"/>
      <c r="AT15" s="512"/>
      <c r="AU15" s="512"/>
      <c r="AV15" s="163"/>
      <c r="AW15" s="246"/>
      <c r="AX15" s="246"/>
      <c r="AY15" s="246"/>
      <c r="AZ15" s="246"/>
      <c r="BA15" s="246"/>
      <c r="BB15" s="246"/>
      <c r="BC15" s="246"/>
      <c r="BD15" s="246"/>
      <c r="BE15" s="246"/>
      <c r="BF15" s="246"/>
      <c r="BG15" s="246"/>
      <c r="BH15" s="246"/>
      <c r="BI15" s="246"/>
      <c r="BJ15" s="246"/>
      <c r="BK15" s="246"/>
      <c r="BL15" s="246"/>
      <c r="BM15" s="246"/>
      <c r="BN15" s="246"/>
      <c r="BO15" s="246"/>
      <c r="BP15" s="246"/>
      <c r="BQ15" s="246"/>
      <c r="BR15" s="246"/>
      <c r="BS15" s="246"/>
      <c r="BT15" s="246"/>
      <c r="BU15" s="246"/>
      <c r="BV15" s="246"/>
      <c r="BW15" s="246"/>
      <c r="BX15" s="246"/>
      <c r="BY15" s="246"/>
      <c r="BZ15" s="246"/>
      <c r="CA15" s="246"/>
      <c r="CB15" s="246"/>
      <c r="CC15" s="246"/>
      <c r="CD15" s="246"/>
      <c r="CE15" s="246"/>
      <c r="CF15" s="246"/>
      <c r="CG15" s="246"/>
      <c r="CH15" s="246"/>
      <c r="CI15" s="246"/>
      <c r="CJ15" s="246"/>
      <c r="CK15" s="246"/>
      <c r="CL15" s="246"/>
      <c r="CM15" s="246"/>
      <c r="CN15" s="246"/>
      <c r="CO15" s="246"/>
      <c r="CP15" s="246"/>
      <c r="CQ15" s="246"/>
      <c r="CR15" s="246"/>
      <c r="CS15" s="246"/>
      <c r="CT15" s="246"/>
      <c r="CU15" s="246"/>
      <c r="CV15" s="246"/>
      <c r="CW15" s="246"/>
      <c r="CX15" s="246"/>
      <c r="CY15" s="246"/>
      <c r="CZ15" s="246"/>
      <c r="DA15" s="246"/>
      <c r="DB15" s="246"/>
      <c r="DC15" s="246"/>
      <c r="DD15" s="246"/>
      <c r="DE15" s="246"/>
      <c r="DF15" s="246"/>
      <c r="DG15" s="246"/>
      <c r="DH15" s="246"/>
      <c r="DI15" s="246"/>
      <c r="DJ15" s="246"/>
      <c r="DK15" s="246"/>
      <c r="DL15" s="246"/>
      <c r="DM15" s="246"/>
      <c r="DN15" s="246"/>
      <c r="DO15" s="246"/>
      <c r="DP15" s="246"/>
      <c r="DQ15" s="246"/>
      <c r="DR15" s="246"/>
      <c r="DS15" s="246"/>
      <c r="DT15" s="246"/>
      <c r="DU15" s="246"/>
      <c r="DV15" s="246"/>
      <c r="DW15" s="246"/>
      <c r="DX15" s="246"/>
      <c r="DY15" s="246"/>
      <c r="DZ15" s="246"/>
      <c r="EA15" s="246"/>
      <c r="EB15" s="246"/>
      <c r="EC15" s="246"/>
      <c r="ED15" s="246"/>
      <c r="EE15" s="246"/>
      <c r="EF15" s="246"/>
      <c r="EG15" s="246"/>
      <c r="EH15" s="246"/>
      <c r="EI15" s="246"/>
      <c r="EJ15" s="246"/>
      <c r="EK15" s="246"/>
      <c r="EL15" s="246"/>
      <c r="EM15" s="246"/>
      <c r="EN15" s="246"/>
      <c r="EO15" s="246"/>
      <c r="EP15" s="246"/>
      <c r="EQ15" s="246"/>
      <c r="ER15" s="246"/>
      <c r="ES15" s="246"/>
      <c r="ET15" s="246"/>
      <c r="EU15" s="246"/>
      <c r="EV15" s="246"/>
      <c r="EW15" s="246"/>
      <c r="EX15" s="246"/>
      <c r="EY15" s="246"/>
      <c r="EZ15" s="246"/>
      <c r="FA15" s="246"/>
      <c r="FB15" s="246"/>
      <c r="FC15" s="246"/>
      <c r="FD15" s="246"/>
      <c r="FE15" s="246"/>
      <c r="FF15" s="246"/>
      <c r="FG15" s="246"/>
      <c r="FH15" s="246"/>
      <c r="FI15" s="246"/>
      <c r="FJ15" s="246"/>
      <c r="FK15" s="246"/>
      <c r="FL15" s="246"/>
      <c r="FM15" s="246"/>
      <c r="FN15" s="246"/>
      <c r="FO15" s="246"/>
      <c r="FP15" s="246"/>
      <c r="FQ15" s="246"/>
      <c r="FR15" s="246"/>
      <c r="FS15" s="246"/>
      <c r="FT15" s="246"/>
      <c r="FU15" s="246"/>
      <c r="FV15" s="246"/>
      <c r="FW15" s="246"/>
      <c r="FX15" s="246"/>
      <c r="FY15" s="246"/>
      <c r="FZ15" s="246"/>
      <c r="GA15" s="246"/>
      <c r="GB15" s="246"/>
      <c r="GC15" s="246"/>
      <c r="GD15" s="246"/>
      <c r="GE15" s="246"/>
      <c r="GF15" s="246"/>
      <c r="GG15" s="246"/>
      <c r="GH15" s="246"/>
      <c r="GI15" s="246"/>
      <c r="GJ15" s="246"/>
      <c r="GK15" s="246"/>
      <c r="GL15" s="246"/>
      <c r="GM15" s="246"/>
      <c r="GN15" s="246"/>
      <c r="GO15" s="246"/>
      <c r="GP15" s="246"/>
      <c r="GQ15" s="246"/>
      <c r="GR15" s="246"/>
      <c r="GS15" s="246"/>
      <c r="GT15" s="246"/>
      <c r="GU15" s="246"/>
      <c r="GV15" s="246"/>
      <c r="GW15" s="246"/>
      <c r="GX15" s="246"/>
      <c r="GY15" s="246"/>
      <c r="GZ15" s="246"/>
      <c r="HA15" s="246"/>
      <c r="HB15" s="246"/>
      <c r="HC15" s="246"/>
      <c r="HD15" s="246"/>
      <c r="HE15" s="246"/>
      <c r="HF15" s="246"/>
      <c r="HG15" s="246"/>
      <c r="HH15" s="246"/>
      <c r="HI15" s="246"/>
      <c r="HJ15" s="246"/>
      <c r="HK15" s="246"/>
      <c r="HL15" s="246"/>
      <c r="HM15" s="246"/>
      <c r="HN15" s="246"/>
      <c r="HO15" s="246"/>
      <c r="HP15" s="246"/>
      <c r="HQ15" s="246"/>
      <c r="HR15" s="246"/>
      <c r="HS15" s="246"/>
      <c r="HT15" s="246"/>
      <c r="HU15" s="246"/>
      <c r="HV15" s="246"/>
      <c r="HW15" s="246"/>
      <c r="HX15" s="246"/>
      <c r="HY15" s="246"/>
      <c r="HZ15" s="246"/>
      <c r="IA15" s="246"/>
      <c r="IB15" s="246"/>
      <c r="IC15" s="246"/>
      <c r="ID15" s="246"/>
      <c r="IE15" s="246"/>
      <c r="IF15" s="246"/>
      <c r="IG15" s="246"/>
      <c r="IH15" s="246"/>
      <c r="II15" s="246"/>
      <c r="IJ15" s="246"/>
      <c r="IK15" s="246"/>
      <c r="IL15" s="246"/>
      <c r="IM15" s="246"/>
      <c r="IN15" s="246"/>
      <c r="IO15" s="246"/>
      <c r="IP15" s="246"/>
      <c r="IQ15" s="246"/>
      <c r="IR15" s="246"/>
      <c r="IS15" s="246"/>
      <c r="IT15" s="246"/>
      <c r="IU15" s="246"/>
      <c r="IV15" s="246"/>
    </row>
    <row r="16" spans="1:256" ht="17.25" customHeight="1">
      <c r="A16" s="710">
        <v>2</v>
      </c>
      <c r="B16" s="711"/>
      <c r="C16" s="537" t="str">
        <f>C7</f>
        <v xml:space="preserve"> ＳＯＲＡ－ Ａ</v>
      </c>
      <c r="D16" s="538"/>
      <c r="E16" s="538"/>
      <c r="F16" s="538"/>
      <c r="G16" s="538"/>
      <c r="H16" s="538"/>
      <c r="I16" s="538"/>
      <c r="J16" s="539"/>
      <c r="K16" s="332"/>
      <c r="L16" s="517">
        <f>COUNTIF(R16:R18,"〇")</f>
        <v>0</v>
      </c>
      <c r="M16" s="518"/>
      <c r="N16" s="519"/>
      <c r="O16" s="698">
        <v>8</v>
      </c>
      <c r="P16" s="698"/>
      <c r="Q16" s="699"/>
      <c r="R16" s="406" t="str">
        <f t="shared" si="0"/>
        <v xml:space="preserve">  </v>
      </c>
      <c r="S16" s="705" t="s">
        <v>665</v>
      </c>
      <c r="T16" s="706"/>
      <c r="U16" s="406" t="str">
        <f t="shared" si="1"/>
        <v>〇</v>
      </c>
      <c r="V16" s="698">
        <v>15</v>
      </c>
      <c r="W16" s="698"/>
      <c r="X16" s="699"/>
      <c r="Y16" s="517">
        <f>COUNTIF(U16:U18,"〇")</f>
        <v>2</v>
      </c>
      <c r="Z16" s="518"/>
      <c r="AA16" s="519"/>
      <c r="AB16" s="322"/>
      <c r="AC16" s="707" t="str">
        <f>C8</f>
        <v xml:space="preserve"> 祭 Ｒｅｄ</v>
      </c>
      <c r="AD16" s="707"/>
      <c r="AE16" s="707"/>
      <c r="AF16" s="707"/>
      <c r="AG16" s="707"/>
      <c r="AH16" s="707"/>
      <c r="AI16" s="707"/>
      <c r="AJ16" s="707"/>
      <c r="AK16" s="707"/>
      <c r="AL16" s="337"/>
      <c r="AM16" s="517" t="str">
        <f>Q7</f>
        <v xml:space="preserve"> 富士見ファミリー A</v>
      </c>
      <c r="AN16" s="518"/>
      <c r="AO16" s="518"/>
      <c r="AP16" s="518"/>
      <c r="AQ16" s="518"/>
      <c r="AR16" s="519"/>
      <c r="AS16" s="717" t="s">
        <v>458</v>
      </c>
      <c r="AT16" s="718"/>
      <c r="AU16" s="718"/>
      <c r="AV16" s="719"/>
      <c r="AW16" s="246"/>
      <c r="AX16" s="246"/>
      <c r="AY16" s="246"/>
      <c r="AZ16" s="246"/>
      <c r="BA16" s="246"/>
      <c r="BB16" s="246"/>
      <c r="BC16" s="246"/>
      <c r="BD16" s="246"/>
      <c r="BE16" s="246"/>
      <c r="BF16" s="246"/>
      <c r="BG16" s="246"/>
      <c r="BH16" s="246"/>
      <c r="BI16" s="246"/>
      <c r="BJ16" s="246"/>
      <c r="BK16" s="246"/>
      <c r="BL16" s="246"/>
      <c r="BM16" s="246"/>
      <c r="BN16" s="246"/>
      <c r="BO16" s="246"/>
      <c r="BP16" s="246"/>
      <c r="BQ16" s="246"/>
      <c r="BR16" s="246"/>
      <c r="BS16" s="246"/>
      <c r="BT16" s="246"/>
      <c r="BU16" s="246"/>
      <c r="BV16" s="246"/>
      <c r="BW16" s="246"/>
      <c r="BX16" s="246"/>
      <c r="BY16" s="246"/>
      <c r="BZ16" s="246"/>
      <c r="CA16" s="246"/>
      <c r="CB16" s="246"/>
      <c r="CC16" s="246"/>
      <c r="CD16" s="246"/>
      <c r="CE16" s="246"/>
      <c r="CF16" s="246"/>
      <c r="CG16" s="246"/>
      <c r="CH16" s="246"/>
      <c r="CI16" s="246"/>
      <c r="CJ16" s="246"/>
      <c r="CK16" s="246"/>
      <c r="CL16" s="246"/>
      <c r="CM16" s="246"/>
      <c r="CN16" s="246"/>
      <c r="CO16" s="246"/>
      <c r="CP16" s="246"/>
      <c r="CQ16" s="246"/>
      <c r="CR16" s="246"/>
      <c r="CS16" s="246"/>
      <c r="CT16" s="246"/>
      <c r="CU16" s="246"/>
      <c r="CV16" s="246"/>
      <c r="CW16" s="246"/>
      <c r="CX16" s="246"/>
      <c r="CY16" s="246"/>
      <c r="CZ16" s="246"/>
      <c r="DA16" s="246"/>
      <c r="DB16" s="246"/>
      <c r="DC16" s="246"/>
      <c r="DD16" s="246"/>
      <c r="DE16" s="246"/>
      <c r="DF16" s="246"/>
      <c r="DG16" s="246"/>
      <c r="DH16" s="246"/>
      <c r="DI16" s="246"/>
      <c r="DJ16" s="246"/>
      <c r="DK16" s="246"/>
      <c r="DL16" s="246"/>
      <c r="DM16" s="246"/>
      <c r="DN16" s="246"/>
      <c r="DO16" s="246"/>
      <c r="DP16" s="246"/>
      <c r="DQ16" s="246"/>
      <c r="DR16" s="246"/>
      <c r="DS16" s="246"/>
      <c r="DT16" s="246"/>
      <c r="DU16" s="246"/>
      <c r="DV16" s="246"/>
      <c r="DW16" s="246"/>
      <c r="DX16" s="246"/>
      <c r="DY16" s="246"/>
      <c r="DZ16" s="246"/>
      <c r="EA16" s="246"/>
      <c r="EB16" s="246"/>
      <c r="EC16" s="246"/>
      <c r="ED16" s="246"/>
      <c r="EE16" s="246"/>
      <c r="EF16" s="246"/>
      <c r="EG16" s="246"/>
      <c r="EH16" s="246"/>
      <c r="EI16" s="246"/>
      <c r="EJ16" s="246"/>
      <c r="EK16" s="246"/>
      <c r="EL16" s="246"/>
      <c r="EM16" s="246"/>
      <c r="EN16" s="246"/>
      <c r="EO16" s="246"/>
      <c r="EP16" s="246"/>
      <c r="EQ16" s="246"/>
      <c r="ER16" s="246"/>
      <c r="ES16" s="246"/>
      <c r="ET16" s="246"/>
      <c r="EU16" s="246"/>
      <c r="EV16" s="246"/>
      <c r="EW16" s="246"/>
      <c r="EX16" s="246"/>
      <c r="EY16" s="246"/>
      <c r="EZ16" s="246"/>
      <c r="FA16" s="246"/>
      <c r="FB16" s="246"/>
      <c r="FC16" s="246"/>
      <c r="FD16" s="246"/>
      <c r="FE16" s="246"/>
      <c r="FF16" s="246"/>
      <c r="FG16" s="246"/>
      <c r="FH16" s="246"/>
      <c r="FI16" s="246"/>
      <c r="FJ16" s="246"/>
      <c r="FK16" s="246"/>
      <c r="FL16" s="246"/>
      <c r="FM16" s="246"/>
      <c r="FN16" s="246"/>
      <c r="FO16" s="246"/>
      <c r="FP16" s="246"/>
      <c r="FQ16" s="246"/>
      <c r="FR16" s="246"/>
      <c r="FS16" s="246"/>
      <c r="FT16" s="246"/>
      <c r="FU16" s="246"/>
      <c r="FV16" s="246"/>
      <c r="FW16" s="246"/>
      <c r="FX16" s="246"/>
      <c r="FY16" s="246"/>
      <c r="FZ16" s="246"/>
      <c r="GA16" s="246"/>
      <c r="GB16" s="246"/>
      <c r="GC16" s="246"/>
      <c r="GD16" s="246"/>
      <c r="GE16" s="246"/>
      <c r="GF16" s="246"/>
      <c r="GG16" s="246"/>
      <c r="GH16" s="246"/>
      <c r="GI16" s="246"/>
      <c r="GJ16" s="246"/>
      <c r="GK16" s="246"/>
      <c r="GL16" s="246"/>
      <c r="GM16" s="246"/>
      <c r="GN16" s="246"/>
      <c r="GO16" s="246"/>
      <c r="GP16" s="246"/>
      <c r="GQ16" s="246"/>
      <c r="GR16" s="246"/>
      <c r="GS16" s="246"/>
      <c r="GT16" s="246"/>
      <c r="GU16" s="246"/>
      <c r="GV16" s="246"/>
      <c r="GW16" s="246"/>
      <c r="GX16" s="246"/>
      <c r="GY16" s="246"/>
      <c r="GZ16" s="246"/>
      <c r="HA16" s="246"/>
      <c r="HB16" s="246"/>
      <c r="HC16" s="246"/>
      <c r="HD16" s="246"/>
      <c r="HE16" s="246"/>
      <c r="HF16" s="246"/>
      <c r="HG16" s="246"/>
      <c r="HH16" s="246"/>
      <c r="HI16" s="246"/>
      <c r="HJ16" s="246"/>
      <c r="HK16" s="246"/>
      <c r="HL16" s="246"/>
      <c r="HM16" s="246"/>
      <c r="HN16" s="246"/>
      <c r="HO16" s="246"/>
      <c r="HP16" s="246"/>
      <c r="HQ16" s="246"/>
      <c r="HR16" s="246"/>
      <c r="HS16" s="246"/>
      <c r="HT16" s="246"/>
      <c r="HU16" s="246"/>
      <c r="HV16" s="246"/>
      <c r="HW16" s="246"/>
      <c r="HX16" s="246"/>
      <c r="HY16" s="246"/>
      <c r="HZ16" s="246"/>
      <c r="IA16" s="246"/>
      <c r="IB16" s="246"/>
      <c r="IC16" s="246"/>
      <c r="ID16" s="246"/>
      <c r="IE16" s="246"/>
      <c r="IF16" s="246"/>
      <c r="IG16" s="246"/>
      <c r="IH16" s="246"/>
      <c r="II16" s="246"/>
      <c r="IJ16" s="246"/>
      <c r="IK16" s="246"/>
      <c r="IL16" s="246"/>
      <c r="IM16" s="246"/>
      <c r="IN16" s="246"/>
      <c r="IO16" s="246"/>
      <c r="IP16" s="246"/>
      <c r="IQ16" s="246"/>
      <c r="IR16" s="246"/>
      <c r="IS16" s="246"/>
      <c r="IT16" s="246"/>
      <c r="IU16" s="246"/>
      <c r="IV16" s="246"/>
    </row>
    <row r="17" spans="1:256" ht="17.25">
      <c r="A17" s="712"/>
      <c r="B17" s="713"/>
      <c r="C17" s="540"/>
      <c r="D17" s="541"/>
      <c r="E17" s="541"/>
      <c r="F17" s="541"/>
      <c r="G17" s="541"/>
      <c r="H17" s="541"/>
      <c r="I17" s="541"/>
      <c r="J17" s="542"/>
      <c r="K17" s="332"/>
      <c r="L17" s="520"/>
      <c r="M17" s="521"/>
      <c r="N17" s="522"/>
      <c r="O17" s="694">
        <v>13</v>
      </c>
      <c r="P17" s="694"/>
      <c r="Q17" s="695"/>
      <c r="R17" s="407" t="str">
        <f t="shared" si="0"/>
        <v xml:space="preserve">  </v>
      </c>
      <c r="S17" s="696" t="s">
        <v>667</v>
      </c>
      <c r="T17" s="697"/>
      <c r="U17" s="408" t="str">
        <f t="shared" si="1"/>
        <v>〇</v>
      </c>
      <c r="V17" s="694">
        <v>15</v>
      </c>
      <c r="W17" s="694"/>
      <c r="X17" s="695"/>
      <c r="Y17" s="520"/>
      <c r="Z17" s="521"/>
      <c r="AA17" s="522"/>
      <c r="AB17" s="322"/>
      <c r="AC17" s="707"/>
      <c r="AD17" s="707"/>
      <c r="AE17" s="707"/>
      <c r="AF17" s="707"/>
      <c r="AG17" s="707"/>
      <c r="AH17" s="707"/>
      <c r="AI17" s="707"/>
      <c r="AJ17" s="707"/>
      <c r="AK17" s="707"/>
      <c r="AL17" s="337"/>
      <c r="AM17" s="520"/>
      <c r="AN17" s="521"/>
      <c r="AO17" s="521"/>
      <c r="AP17" s="521"/>
      <c r="AQ17" s="521"/>
      <c r="AR17" s="522"/>
      <c r="AS17" s="720"/>
      <c r="AT17" s="721"/>
      <c r="AU17" s="721"/>
      <c r="AV17" s="722"/>
      <c r="AW17" s="246"/>
      <c r="AX17" s="246"/>
      <c r="AY17" s="246"/>
      <c r="AZ17" s="246"/>
      <c r="BA17" s="246"/>
      <c r="BB17" s="246"/>
      <c r="BC17" s="246"/>
      <c r="BD17" s="246"/>
      <c r="BE17" s="246"/>
      <c r="BF17" s="246"/>
      <c r="BG17" s="246"/>
      <c r="BH17" s="246"/>
      <c r="BI17" s="246"/>
      <c r="BJ17" s="246"/>
      <c r="BK17" s="246"/>
      <c r="BL17" s="246"/>
      <c r="BM17" s="246"/>
      <c r="BN17" s="246"/>
      <c r="BO17" s="246"/>
      <c r="BP17" s="246"/>
      <c r="BQ17" s="246"/>
      <c r="BR17" s="246"/>
      <c r="BS17" s="246"/>
      <c r="BT17" s="246"/>
      <c r="BU17" s="246"/>
      <c r="BV17" s="246"/>
      <c r="BW17" s="246"/>
      <c r="BX17" s="246"/>
      <c r="BY17" s="246"/>
      <c r="BZ17" s="246"/>
      <c r="CA17" s="246"/>
      <c r="CB17" s="246"/>
      <c r="CC17" s="246"/>
      <c r="CD17" s="246"/>
      <c r="CE17" s="246"/>
      <c r="CF17" s="246"/>
      <c r="CG17" s="246"/>
      <c r="CH17" s="246"/>
      <c r="CI17" s="246"/>
      <c r="CJ17" s="246"/>
      <c r="CK17" s="246"/>
      <c r="CL17" s="246"/>
      <c r="CM17" s="246"/>
      <c r="CN17" s="246"/>
      <c r="CO17" s="246"/>
      <c r="CP17" s="246"/>
      <c r="CQ17" s="246"/>
      <c r="CR17" s="246"/>
      <c r="CS17" s="246"/>
      <c r="CT17" s="246"/>
      <c r="CU17" s="246"/>
      <c r="CV17" s="246"/>
      <c r="CW17" s="246"/>
      <c r="CX17" s="246"/>
      <c r="CY17" s="246"/>
      <c r="CZ17" s="246"/>
      <c r="DA17" s="246"/>
      <c r="DB17" s="246"/>
      <c r="DC17" s="246"/>
      <c r="DD17" s="246"/>
      <c r="DE17" s="246"/>
      <c r="DF17" s="246"/>
      <c r="DG17" s="246"/>
      <c r="DH17" s="246"/>
      <c r="DI17" s="246"/>
      <c r="DJ17" s="246"/>
      <c r="DK17" s="246"/>
      <c r="DL17" s="246"/>
      <c r="DM17" s="246"/>
      <c r="DN17" s="246"/>
      <c r="DO17" s="246"/>
      <c r="DP17" s="246"/>
      <c r="DQ17" s="246"/>
      <c r="DR17" s="246"/>
      <c r="DS17" s="246"/>
      <c r="DT17" s="246"/>
      <c r="DU17" s="246"/>
      <c r="DV17" s="246"/>
      <c r="DW17" s="246"/>
      <c r="DX17" s="246"/>
      <c r="DY17" s="246"/>
      <c r="DZ17" s="246"/>
      <c r="EA17" s="246"/>
      <c r="EB17" s="246"/>
      <c r="EC17" s="246"/>
      <c r="ED17" s="246"/>
      <c r="EE17" s="246"/>
      <c r="EF17" s="246"/>
      <c r="EG17" s="246"/>
      <c r="EH17" s="246"/>
      <c r="EI17" s="246"/>
      <c r="EJ17" s="246"/>
      <c r="EK17" s="246"/>
      <c r="EL17" s="246"/>
      <c r="EM17" s="246"/>
      <c r="EN17" s="246"/>
      <c r="EO17" s="246"/>
      <c r="EP17" s="246"/>
      <c r="EQ17" s="246"/>
      <c r="ER17" s="246"/>
      <c r="ES17" s="246"/>
      <c r="ET17" s="246"/>
      <c r="EU17" s="246"/>
      <c r="EV17" s="246"/>
      <c r="EW17" s="246"/>
      <c r="EX17" s="246"/>
      <c r="EY17" s="246"/>
      <c r="EZ17" s="246"/>
      <c r="FA17" s="246"/>
      <c r="FB17" s="246"/>
      <c r="FC17" s="246"/>
      <c r="FD17" s="246"/>
      <c r="FE17" s="246"/>
      <c r="FF17" s="246"/>
      <c r="FG17" s="246"/>
      <c r="FH17" s="246"/>
      <c r="FI17" s="246"/>
      <c r="FJ17" s="246"/>
      <c r="FK17" s="246"/>
      <c r="FL17" s="246"/>
      <c r="FM17" s="246"/>
      <c r="FN17" s="246"/>
      <c r="FO17" s="246"/>
      <c r="FP17" s="246"/>
      <c r="FQ17" s="246"/>
      <c r="FR17" s="246"/>
      <c r="FS17" s="246"/>
      <c r="FT17" s="246"/>
      <c r="FU17" s="246"/>
      <c r="FV17" s="246"/>
      <c r="FW17" s="246"/>
      <c r="FX17" s="246"/>
      <c r="FY17" s="246"/>
      <c r="FZ17" s="246"/>
      <c r="GA17" s="246"/>
      <c r="GB17" s="246"/>
      <c r="GC17" s="246"/>
      <c r="GD17" s="246"/>
      <c r="GE17" s="246"/>
      <c r="GF17" s="246"/>
      <c r="GG17" s="246"/>
      <c r="GH17" s="246"/>
      <c r="GI17" s="246"/>
      <c r="GJ17" s="246"/>
      <c r="GK17" s="246"/>
      <c r="GL17" s="246"/>
      <c r="GM17" s="246"/>
      <c r="GN17" s="246"/>
      <c r="GO17" s="246"/>
      <c r="GP17" s="246"/>
      <c r="GQ17" s="246"/>
      <c r="GR17" s="246"/>
      <c r="GS17" s="246"/>
      <c r="GT17" s="246"/>
      <c r="GU17" s="246"/>
      <c r="GV17" s="246"/>
      <c r="GW17" s="246"/>
      <c r="GX17" s="246"/>
      <c r="GY17" s="246"/>
      <c r="GZ17" s="246"/>
      <c r="HA17" s="246"/>
      <c r="HB17" s="246"/>
      <c r="HC17" s="246"/>
      <c r="HD17" s="246"/>
      <c r="HE17" s="246"/>
      <c r="HF17" s="246"/>
      <c r="HG17" s="246"/>
      <c r="HH17" s="246"/>
      <c r="HI17" s="246"/>
      <c r="HJ17" s="246"/>
      <c r="HK17" s="246"/>
      <c r="HL17" s="246"/>
      <c r="HM17" s="246"/>
      <c r="HN17" s="246"/>
      <c r="HO17" s="246"/>
      <c r="HP17" s="246"/>
      <c r="HQ17" s="246"/>
      <c r="HR17" s="246"/>
      <c r="HS17" s="246"/>
      <c r="HT17" s="246"/>
      <c r="HU17" s="246"/>
      <c r="HV17" s="246"/>
      <c r="HW17" s="246"/>
      <c r="HX17" s="246"/>
      <c r="HY17" s="246"/>
      <c r="HZ17" s="246"/>
      <c r="IA17" s="246"/>
      <c r="IB17" s="246"/>
      <c r="IC17" s="246"/>
      <c r="ID17" s="246"/>
      <c r="IE17" s="246"/>
      <c r="IF17" s="246"/>
      <c r="IG17" s="246"/>
      <c r="IH17" s="246"/>
      <c r="II17" s="246"/>
      <c r="IJ17" s="246"/>
      <c r="IK17" s="246"/>
      <c r="IL17" s="246"/>
      <c r="IM17" s="246"/>
      <c r="IN17" s="246"/>
      <c r="IO17" s="246"/>
      <c r="IP17" s="246"/>
      <c r="IQ17" s="246"/>
      <c r="IR17" s="246"/>
      <c r="IS17" s="246"/>
      <c r="IT17" s="246"/>
      <c r="IU17" s="246"/>
      <c r="IV17" s="246"/>
    </row>
    <row r="18" spans="1:256" ht="17.25">
      <c r="A18" s="714"/>
      <c r="B18" s="715"/>
      <c r="C18" s="543"/>
      <c r="D18" s="544"/>
      <c r="E18" s="544"/>
      <c r="F18" s="544"/>
      <c r="G18" s="544"/>
      <c r="H18" s="544"/>
      <c r="I18" s="544"/>
      <c r="J18" s="545"/>
      <c r="K18" s="332"/>
      <c r="L18" s="523"/>
      <c r="M18" s="524"/>
      <c r="N18" s="525"/>
      <c r="O18" s="675"/>
      <c r="P18" s="675"/>
      <c r="Q18" s="676"/>
      <c r="R18" s="409" t="str">
        <f t="shared" si="0"/>
        <v xml:space="preserve">  </v>
      </c>
      <c r="S18" s="708" t="s">
        <v>668</v>
      </c>
      <c r="T18" s="709"/>
      <c r="U18" s="410" t="str">
        <f t="shared" si="1"/>
        <v xml:space="preserve">  </v>
      </c>
      <c r="V18" s="675"/>
      <c r="W18" s="675"/>
      <c r="X18" s="676"/>
      <c r="Y18" s="523"/>
      <c r="Z18" s="524"/>
      <c r="AA18" s="525"/>
      <c r="AB18" s="322"/>
      <c r="AC18" s="707"/>
      <c r="AD18" s="707"/>
      <c r="AE18" s="707"/>
      <c r="AF18" s="707"/>
      <c r="AG18" s="707"/>
      <c r="AH18" s="707"/>
      <c r="AI18" s="707"/>
      <c r="AJ18" s="707"/>
      <c r="AK18" s="707"/>
      <c r="AL18" s="337"/>
      <c r="AM18" s="523"/>
      <c r="AN18" s="524"/>
      <c r="AO18" s="524"/>
      <c r="AP18" s="524"/>
      <c r="AQ18" s="524"/>
      <c r="AR18" s="525"/>
      <c r="AS18" s="723"/>
      <c r="AT18" s="724"/>
      <c r="AU18" s="724"/>
      <c r="AV18" s="725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246"/>
      <c r="BN18" s="246"/>
      <c r="BO18" s="246"/>
      <c r="BP18" s="246"/>
      <c r="BQ18" s="246"/>
      <c r="BR18" s="246"/>
      <c r="BS18" s="246"/>
      <c r="BT18" s="246"/>
      <c r="BU18" s="246"/>
      <c r="BV18" s="246"/>
      <c r="BW18" s="246"/>
      <c r="BX18" s="246"/>
      <c r="BY18" s="246"/>
      <c r="BZ18" s="246"/>
      <c r="CA18" s="246"/>
      <c r="CB18" s="246"/>
      <c r="CC18" s="246"/>
      <c r="CD18" s="246"/>
      <c r="CE18" s="246"/>
      <c r="CF18" s="246"/>
      <c r="CG18" s="246"/>
      <c r="CH18" s="246"/>
      <c r="CI18" s="246"/>
      <c r="CJ18" s="246"/>
      <c r="CK18" s="246"/>
      <c r="CL18" s="246"/>
      <c r="CM18" s="246"/>
      <c r="CN18" s="246"/>
      <c r="CO18" s="246"/>
      <c r="CP18" s="246"/>
      <c r="CQ18" s="246"/>
      <c r="CR18" s="246"/>
      <c r="CS18" s="246"/>
      <c r="CT18" s="246"/>
      <c r="CU18" s="246"/>
      <c r="CV18" s="246"/>
      <c r="CW18" s="246"/>
      <c r="CX18" s="246"/>
      <c r="CY18" s="246"/>
      <c r="CZ18" s="246"/>
      <c r="DA18" s="246"/>
      <c r="DB18" s="246"/>
      <c r="DC18" s="246"/>
      <c r="DD18" s="246"/>
      <c r="DE18" s="246"/>
      <c r="DF18" s="246"/>
      <c r="DG18" s="246"/>
      <c r="DH18" s="246"/>
      <c r="DI18" s="246"/>
      <c r="DJ18" s="246"/>
      <c r="DK18" s="246"/>
      <c r="DL18" s="246"/>
      <c r="DM18" s="246"/>
      <c r="DN18" s="246"/>
      <c r="DO18" s="246"/>
      <c r="DP18" s="246"/>
      <c r="DQ18" s="246"/>
      <c r="DR18" s="246"/>
      <c r="DS18" s="246"/>
      <c r="DT18" s="246"/>
      <c r="DU18" s="246"/>
      <c r="DV18" s="246"/>
      <c r="DW18" s="246"/>
      <c r="DX18" s="246"/>
      <c r="DY18" s="246"/>
      <c r="DZ18" s="246"/>
      <c r="EA18" s="246"/>
      <c r="EB18" s="246"/>
      <c r="EC18" s="246"/>
      <c r="ED18" s="246"/>
      <c r="EE18" s="246"/>
      <c r="EF18" s="246"/>
      <c r="EG18" s="246"/>
      <c r="EH18" s="246"/>
      <c r="EI18" s="246"/>
      <c r="EJ18" s="246"/>
      <c r="EK18" s="246"/>
      <c r="EL18" s="246"/>
      <c r="EM18" s="246"/>
      <c r="EN18" s="246"/>
      <c r="EO18" s="246"/>
      <c r="EP18" s="246"/>
      <c r="EQ18" s="246"/>
      <c r="ER18" s="246"/>
      <c r="ES18" s="246"/>
      <c r="ET18" s="246"/>
      <c r="EU18" s="246"/>
      <c r="EV18" s="246"/>
      <c r="EW18" s="246"/>
      <c r="EX18" s="246"/>
      <c r="EY18" s="246"/>
      <c r="EZ18" s="246"/>
      <c r="FA18" s="246"/>
      <c r="FB18" s="246"/>
      <c r="FC18" s="246"/>
      <c r="FD18" s="246"/>
      <c r="FE18" s="246"/>
      <c r="FF18" s="246"/>
      <c r="FG18" s="246"/>
      <c r="FH18" s="246"/>
      <c r="FI18" s="246"/>
      <c r="FJ18" s="246"/>
      <c r="FK18" s="246"/>
      <c r="FL18" s="246"/>
      <c r="FM18" s="246"/>
      <c r="FN18" s="246"/>
      <c r="FO18" s="246"/>
      <c r="FP18" s="246"/>
      <c r="FQ18" s="246"/>
      <c r="FR18" s="246"/>
      <c r="FS18" s="246"/>
      <c r="FT18" s="246"/>
      <c r="FU18" s="246"/>
      <c r="FV18" s="246"/>
      <c r="FW18" s="246"/>
      <c r="FX18" s="246"/>
      <c r="FY18" s="246"/>
      <c r="FZ18" s="246"/>
      <c r="GA18" s="246"/>
      <c r="GB18" s="246"/>
      <c r="GC18" s="246"/>
      <c r="GD18" s="246"/>
      <c r="GE18" s="246"/>
      <c r="GF18" s="246"/>
      <c r="GG18" s="246"/>
      <c r="GH18" s="246"/>
      <c r="GI18" s="246"/>
      <c r="GJ18" s="246"/>
      <c r="GK18" s="246"/>
      <c r="GL18" s="246"/>
      <c r="GM18" s="246"/>
      <c r="GN18" s="246"/>
      <c r="GO18" s="246"/>
      <c r="GP18" s="246"/>
      <c r="GQ18" s="246"/>
      <c r="GR18" s="246"/>
      <c r="GS18" s="246"/>
      <c r="GT18" s="246"/>
      <c r="GU18" s="246"/>
      <c r="GV18" s="246"/>
      <c r="GW18" s="246"/>
      <c r="GX18" s="246"/>
      <c r="GY18" s="246"/>
      <c r="GZ18" s="246"/>
      <c r="HA18" s="246"/>
      <c r="HB18" s="246"/>
      <c r="HC18" s="246"/>
      <c r="HD18" s="246"/>
      <c r="HE18" s="246"/>
      <c r="HF18" s="246"/>
      <c r="HG18" s="246"/>
      <c r="HH18" s="246"/>
      <c r="HI18" s="246"/>
      <c r="HJ18" s="246"/>
      <c r="HK18" s="246"/>
      <c r="HL18" s="246"/>
      <c r="HM18" s="246"/>
      <c r="HN18" s="246"/>
      <c r="HO18" s="246"/>
      <c r="HP18" s="246"/>
      <c r="HQ18" s="246"/>
      <c r="HR18" s="246"/>
      <c r="HS18" s="246"/>
      <c r="HT18" s="246"/>
      <c r="HU18" s="246"/>
      <c r="HV18" s="246"/>
      <c r="HW18" s="246"/>
      <c r="HX18" s="246"/>
      <c r="HY18" s="246"/>
      <c r="HZ18" s="246"/>
      <c r="IA18" s="246"/>
      <c r="IB18" s="246"/>
      <c r="IC18" s="246"/>
      <c r="ID18" s="246"/>
      <c r="IE18" s="246"/>
      <c r="IF18" s="246"/>
      <c r="IG18" s="246"/>
      <c r="IH18" s="246"/>
      <c r="II18" s="246"/>
      <c r="IJ18" s="246"/>
      <c r="IK18" s="246"/>
      <c r="IL18" s="246"/>
      <c r="IM18" s="246"/>
      <c r="IN18" s="246"/>
      <c r="IO18" s="246"/>
      <c r="IP18" s="246"/>
      <c r="IQ18" s="246"/>
      <c r="IR18" s="246"/>
      <c r="IS18" s="246"/>
      <c r="IT18" s="246"/>
      <c r="IU18" s="246"/>
      <c r="IV18" s="246"/>
    </row>
    <row r="19" spans="1:256" ht="17.25">
      <c r="A19" s="473">
        <v>3</v>
      </c>
      <c r="B19" s="479"/>
      <c r="C19" s="537" t="str">
        <f>Q5</f>
        <v xml:space="preserve"> ＲＯＵＧＥ</v>
      </c>
      <c r="D19" s="538"/>
      <c r="E19" s="538"/>
      <c r="F19" s="538"/>
      <c r="G19" s="538"/>
      <c r="H19" s="538"/>
      <c r="I19" s="538"/>
      <c r="J19" s="539"/>
      <c r="K19" s="332"/>
      <c r="L19" s="517">
        <f>COUNTIF(R19:R21,"〇")</f>
        <v>2</v>
      </c>
      <c r="M19" s="518"/>
      <c r="N19" s="519"/>
      <c r="O19" s="698">
        <v>15</v>
      </c>
      <c r="P19" s="698"/>
      <c r="Q19" s="699"/>
      <c r="R19" s="406" t="str">
        <f t="shared" si="0"/>
        <v>〇</v>
      </c>
      <c r="S19" s="700" t="s">
        <v>665</v>
      </c>
      <c r="T19" s="701"/>
      <c r="U19" s="406" t="str">
        <f t="shared" si="1"/>
        <v xml:space="preserve">  </v>
      </c>
      <c r="V19" s="698">
        <v>6</v>
      </c>
      <c r="W19" s="698"/>
      <c r="X19" s="699"/>
      <c r="Y19" s="517">
        <f>COUNTIF(U19:U21,"〇")</f>
        <v>0</v>
      </c>
      <c r="Z19" s="518"/>
      <c r="AA19" s="519"/>
      <c r="AB19" s="322"/>
      <c r="AC19" s="707" t="str">
        <f>Q6</f>
        <v xml:space="preserve"> Ｆ・ヒルズ Ａ</v>
      </c>
      <c r="AD19" s="707"/>
      <c r="AE19" s="707"/>
      <c r="AF19" s="707"/>
      <c r="AG19" s="707"/>
      <c r="AH19" s="707"/>
      <c r="AI19" s="707"/>
      <c r="AJ19" s="707"/>
      <c r="AK19" s="707"/>
      <c r="AL19" s="337"/>
      <c r="AM19" s="517" t="str">
        <f>C6</f>
        <v xml:space="preserve"> 轟  桜  Ｂ</v>
      </c>
      <c r="AN19" s="518"/>
      <c r="AO19" s="518"/>
      <c r="AP19" s="518"/>
      <c r="AQ19" s="518"/>
      <c r="AR19" s="519"/>
      <c r="AS19" s="728"/>
      <c r="AT19" s="707"/>
      <c r="AU19" s="707"/>
      <c r="AV19" s="338"/>
      <c r="AW19" s="246"/>
      <c r="AX19" s="246"/>
      <c r="AY19" s="246"/>
      <c r="AZ19" s="246"/>
      <c r="BA19" s="246"/>
      <c r="BB19" s="246"/>
      <c r="BC19" s="246"/>
      <c r="BD19" s="246"/>
      <c r="BE19" s="246"/>
      <c r="BF19" s="246"/>
      <c r="BG19" s="246"/>
      <c r="BH19" s="246"/>
      <c r="BI19" s="246"/>
      <c r="BJ19" s="246"/>
      <c r="BK19" s="246"/>
      <c r="BL19" s="246"/>
      <c r="BM19" s="246"/>
      <c r="BN19" s="246"/>
      <c r="BO19" s="246"/>
      <c r="BP19" s="246"/>
      <c r="BQ19" s="246"/>
      <c r="BR19" s="246"/>
      <c r="BS19" s="246"/>
      <c r="BT19" s="246"/>
      <c r="BU19" s="246"/>
      <c r="BV19" s="246"/>
      <c r="BW19" s="246"/>
      <c r="BX19" s="246"/>
      <c r="BY19" s="246"/>
      <c r="BZ19" s="246"/>
      <c r="CA19" s="246"/>
      <c r="CB19" s="246"/>
      <c r="CC19" s="246"/>
      <c r="CD19" s="246"/>
      <c r="CE19" s="246"/>
      <c r="CF19" s="246"/>
      <c r="CG19" s="246"/>
      <c r="CH19" s="246"/>
      <c r="CI19" s="246"/>
      <c r="CJ19" s="246"/>
      <c r="CK19" s="246"/>
      <c r="CL19" s="246"/>
      <c r="CM19" s="246"/>
      <c r="CN19" s="246"/>
      <c r="CO19" s="246"/>
      <c r="CP19" s="246"/>
      <c r="CQ19" s="246"/>
      <c r="CR19" s="246"/>
      <c r="CS19" s="246"/>
      <c r="CT19" s="246"/>
      <c r="CU19" s="246"/>
      <c r="CV19" s="246"/>
      <c r="CW19" s="246"/>
      <c r="CX19" s="246"/>
      <c r="CY19" s="246"/>
      <c r="CZ19" s="246"/>
      <c r="DA19" s="246"/>
      <c r="DB19" s="246"/>
      <c r="DC19" s="246"/>
      <c r="DD19" s="246"/>
      <c r="DE19" s="246"/>
      <c r="DF19" s="246"/>
      <c r="DG19" s="246"/>
      <c r="DH19" s="246"/>
      <c r="DI19" s="246"/>
      <c r="DJ19" s="246"/>
      <c r="DK19" s="246"/>
      <c r="DL19" s="246"/>
      <c r="DM19" s="246"/>
      <c r="DN19" s="246"/>
      <c r="DO19" s="246"/>
      <c r="DP19" s="246"/>
      <c r="DQ19" s="246"/>
      <c r="DR19" s="246"/>
      <c r="DS19" s="246"/>
      <c r="DT19" s="246"/>
      <c r="DU19" s="246"/>
      <c r="DV19" s="246"/>
      <c r="DW19" s="246"/>
      <c r="DX19" s="246"/>
      <c r="DY19" s="246"/>
      <c r="DZ19" s="246"/>
      <c r="EA19" s="246"/>
      <c r="EB19" s="246"/>
      <c r="EC19" s="246"/>
      <c r="ED19" s="246"/>
      <c r="EE19" s="246"/>
      <c r="EF19" s="246"/>
      <c r="EG19" s="246"/>
      <c r="EH19" s="246"/>
      <c r="EI19" s="246"/>
      <c r="EJ19" s="246"/>
      <c r="EK19" s="246"/>
      <c r="EL19" s="246"/>
      <c r="EM19" s="246"/>
      <c r="EN19" s="246"/>
      <c r="EO19" s="246"/>
      <c r="EP19" s="246"/>
      <c r="EQ19" s="246"/>
      <c r="ER19" s="246"/>
      <c r="ES19" s="246"/>
      <c r="ET19" s="246"/>
      <c r="EU19" s="246"/>
      <c r="EV19" s="246"/>
      <c r="EW19" s="246"/>
      <c r="EX19" s="246"/>
      <c r="EY19" s="246"/>
      <c r="EZ19" s="246"/>
      <c r="FA19" s="246"/>
      <c r="FB19" s="246"/>
      <c r="FC19" s="246"/>
      <c r="FD19" s="246"/>
      <c r="FE19" s="246"/>
      <c r="FF19" s="246"/>
      <c r="FG19" s="246"/>
      <c r="FH19" s="246"/>
      <c r="FI19" s="246"/>
      <c r="FJ19" s="246"/>
      <c r="FK19" s="246"/>
      <c r="FL19" s="246"/>
      <c r="FM19" s="246"/>
      <c r="FN19" s="246"/>
      <c r="FO19" s="246"/>
      <c r="FP19" s="246"/>
      <c r="FQ19" s="246"/>
      <c r="FR19" s="246"/>
      <c r="FS19" s="246"/>
      <c r="FT19" s="246"/>
      <c r="FU19" s="246"/>
      <c r="FV19" s="246"/>
      <c r="FW19" s="246"/>
      <c r="FX19" s="246"/>
      <c r="FY19" s="246"/>
      <c r="FZ19" s="246"/>
      <c r="GA19" s="246"/>
      <c r="GB19" s="246"/>
      <c r="GC19" s="246"/>
      <c r="GD19" s="246"/>
      <c r="GE19" s="246"/>
      <c r="GF19" s="246"/>
      <c r="GG19" s="246"/>
      <c r="GH19" s="246"/>
      <c r="GI19" s="246"/>
      <c r="GJ19" s="246"/>
      <c r="GK19" s="246"/>
      <c r="GL19" s="246"/>
      <c r="GM19" s="246"/>
      <c r="GN19" s="246"/>
      <c r="GO19" s="246"/>
      <c r="GP19" s="246"/>
      <c r="GQ19" s="246"/>
      <c r="GR19" s="246"/>
      <c r="GS19" s="246"/>
      <c r="GT19" s="246"/>
      <c r="GU19" s="246"/>
      <c r="GV19" s="246"/>
      <c r="GW19" s="246"/>
      <c r="GX19" s="246"/>
      <c r="GY19" s="246"/>
      <c r="GZ19" s="246"/>
      <c r="HA19" s="246"/>
      <c r="HB19" s="246"/>
      <c r="HC19" s="246"/>
      <c r="HD19" s="246"/>
      <c r="HE19" s="246"/>
      <c r="HF19" s="246"/>
      <c r="HG19" s="246"/>
      <c r="HH19" s="246"/>
      <c r="HI19" s="246"/>
      <c r="HJ19" s="246"/>
      <c r="HK19" s="246"/>
      <c r="HL19" s="246"/>
      <c r="HM19" s="246"/>
      <c r="HN19" s="246"/>
      <c r="HO19" s="246"/>
      <c r="HP19" s="246"/>
      <c r="HQ19" s="246"/>
      <c r="HR19" s="246"/>
      <c r="HS19" s="246"/>
      <c r="HT19" s="246"/>
      <c r="HU19" s="246"/>
      <c r="HV19" s="246"/>
      <c r="HW19" s="246"/>
      <c r="HX19" s="246"/>
      <c r="HY19" s="246"/>
      <c r="HZ19" s="246"/>
      <c r="IA19" s="246"/>
      <c r="IB19" s="246"/>
      <c r="IC19" s="246"/>
      <c r="ID19" s="246"/>
      <c r="IE19" s="246"/>
      <c r="IF19" s="246"/>
      <c r="IG19" s="246"/>
      <c r="IH19" s="246"/>
      <c r="II19" s="246"/>
      <c r="IJ19" s="246"/>
      <c r="IK19" s="246"/>
      <c r="IL19" s="246"/>
      <c r="IM19" s="246"/>
      <c r="IN19" s="246"/>
      <c r="IO19" s="246"/>
      <c r="IP19" s="246"/>
      <c r="IQ19" s="246"/>
      <c r="IR19" s="246"/>
      <c r="IS19" s="246"/>
      <c r="IT19" s="246"/>
      <c r="IU19" s="246"/>
      <c r="IV19" s="246"/>
    </row>
    <row r="20" spans="1:256" ht="17.25">
      <c r="A20" s="474"/>
      <c r="B20" s="480"/>
      <c r="C20" s="540"/>
      <c r="D20" s="541"/>
      <c r="E20" s="541"/>
      <c r="F20" s="541"/>
      <c r="G20" s="541"/>
      <c r="H20" s="541"/>
      <c r="I20" s="541"/>
      <c r="J20" s="542"/>
      <c r="K20" s="332"/>
      <c r="L20" s="520"/>
      <c r="M20" s="521"/>
      <c r="N20" s="522"/>
      <c r="O20" s="694">
        <v>15</v>
      </c>
      <c r="P20" s="694"/>
      <c r="Q20" s="695"/>
      <c r="R20" s="407" t="str">
        <f t="shared" si="0"/>
        <v>〇</v>
      </c>
      <c r="S20" s="696" t="s">
        <v>667</v>
      </c>
      <c r="T20" s="697"/>
      <c r="U20" s="408" t="str">
        <f t="shared" si="1"/>
        <v xml:space="preserve">  </v>
      </c>
      <c r="V20" s="694">
        <v>12</v>
      </c>
      <c r="W20" s="694"/>
      <c r="X20" s="695"/>
      <c r="Y20" s="520"/>
      <c r="Z20" s="521"/>
      <c r="AA20" s="522"/>
      <c r="AB20" s="322"/>
      <c r="AC20" s="707"/>
      <c r="AD20" s="707"/>
      <c r="AE20" s="707"/>
      <c r="AF20" s="707"/>
      <c r="AG20" s="707"/>
      <c r="AH20" s="707"/>
      <c r="AI20" s="707"/>
      <c r="AJ20" s="707"/>
      <c r="AK20" s="707"/>
      <c r="AL20" s="337"/>
      <c r="AM20" s="520"/>
      <c r="AN20" s="521"/>
      <c r="AO20" s="521"/>
      <c r="AP20" s="521"/>
      <c r="AQ20" s="521"/>
      <c r="AR20" s="522"/>
      <c r="AS20" s="707"/>
      <c r="AT20" s="707"/>
      <c r="AU20" s="707"/>
      <c r="AV20" s="338"/>
      <c r="AW20" s="246"/>
      <c r="AX20" s="246"/>
      <c r="AY20" s="246"/>
      <c r="AZ20" s="246"/>
      <c r="BA20" s="246"/>
      <c r="BB20" s="246"/>
      <c r="BC20" s="246"/>
      <c r="BD20" s="246"/>
      <c r="BE20" s="246"/>
      <c r="BF20" s="246"/>
      <c r="BG20" s="246"/>
      <c r="BH20" s="246"/>
      <c r="BI20" s="246"/>
      <c r="BJ20" s="246"/>
      <c r="BK20" s="246"/>
      <c r="BL20" s="246"/>
      <c r="BM20" s="246"/>
      <c r="BN20" s="246"/>
      <c r="BO20" s="246"/>
      <c r="BP20" s="246"/>
      <c r="BQ20" s="246"/>
      <c r="BR20" s="246"/>
      <c r="BS20" s="246"/>
      <c r="BT20" s="246"/>
      <c r="BU20" s="246"/>
      <c r="BV20" s="246"/>
      <c r="BW20" s="246"/>
      <c r="BX20" s="246"/>
      <c r="BY20" s="246"/>
      <c r="BZ20" s="246"/>
      <c r="CA20" s="246"/>
      <c r="CB20" s="246"/>
      <c r="CC20" s="246"/>
      <c r="CD20" s="246"/>
      <c r="CE20" s="246"/>
      <c r="CF20" s="246"/>
      <c r="CG20" s="246"/>
      <c r="CH20" s="246"/>
      <c r="CI20" s="246"/>
      <c r="CJ20" s="246"/>
      <c r="CK20" s="246"/>
      <c r="CL20" s="246"/>
      <c r="CM20" s="246"/>
      <c r="CN20" s="246"/>
      <c r="CO20" s="246"/>
      <c r="CP20" s="246"/>
      <c r="CQ20" s="246"/>
      <c r="CR20" s="246"/>
      <c r="CS20" s="246"/>
      <c r="CT20" s="246"/>
      <c r="CU20" s="246"/>
      <c r="CV20" s="246"/>
      <c r="CW20" s="246"/>
      <c r="CX20" s="246"/>
      <c r="CY20" s="246"/>
      <c r="CZ20" s="246"/>
      <c r="DA20" s="246"/>
      <c r="DB20" s="246"/>
      <c r="DC20" s="246"/>
      <c r="DD20" s="246"/>
      <c r="DE20" s="246"/>
      <c r="DF20" s="246"/>
      <c r="DG20" s="246"/>
      <c r="DH20" s="246"/>
      <c r="DI20" s="246"/>
      <c r="DJ20" s="246"/>
      <c r="DK20" s="246"/>
      <c r="DL20" s="246"/>
      <c r="DM20" s="246"/>
      <c r="DN20" s="246"/>
      <c r="DO20" s="246"/>
      <c r="DP20" s="246"/>
      <c r="DQ20" s="246"/>
      <c r="DR20" s="246"/>
      <c r="DS20" s="246"/>
      <c r="DT20" s="246"/>
      <c r="DU20" s="246"/>
      <c r="DV20" s="246"/>
      <c r="DW20" s="246"/>
      <c r="DX20" s="246"/>
      <c r="DY20" s="246"/>
      <c r="DZ20" s="246"/>
      <c r="EA20" s="246"/>
      <c r="EB20" s="246"/>
      <c r="EC20" s="246"/>
      <c r="ED20" s="246"/>
      <c r="EE20" s="246"/>
      <c r="EF20" s="246"/>
      <c r="EG20" s="246"/>
      <c r="EH20" s="246"/>
      <c r="EI20" s="246"/>
      <c r="EJ20" s="246"/>
      <c r="EK20" s="246"/>
      <c r="EL20" s="246"/>
      <c r="EM20" s="246"/>
      <c r="EN20" s="246"/>
      <c r="EO20" s="246"/>
      <c r="EP20" s="246"/>
      <c r="EQ20" s="246"/>
      <c r="ER20" s="246"/>
      <c r="ES20" s="246"/>
      <c r="ET20" s="246"/>
      <c r="EU20" s="246"/>
      <c r="EV20" s="246"/>
      <c r="EW20" s="246"/>
      <c r="EX20" s="246"/>
      <c r="EY20" s="246"/>
      <c r="EZ20" s="246"/>
      <c r="FA20" s="246"/>
      <c r="FB20" s="246"/>
      <c r="FC20" s="246"/>
      <c r="FD20" s="246"/>
      <c r="FE20" s="246"/>
      <c r="FF20" s="246"/>
      <c r="FG20" s="246"/>
      <c r="FH20" s="246"/>
      <c r="FI20" s="246"/>
      <c r="FJ20" s="246"/>
      <c r="FK20" s="246"/>
      <c r="FL20" s="246"/>
      <c r="FM20" s="246"/>
      <c r="FN20" s="246"/>
      <c r="FO20" s="246"/>
      <c r="FP20" s="246"/>
      <c r="FQ20" s="246"/>
      <c r="FR20" s="246"/>
      <c r="FS20" s="246"/>
      <c r="FT20" s="246"/>
      <c r="FU20" s="246"/>
      <c r="FV20" s="246"/>
      <c r="FW20" s="246"/>
      <c r="FX20" s="246"/>
      <c r="FY20" s="246"/>
      <c r="FZ20" s="246"/>
      <c r="GA20" s="246"/>
      <c r="GB20" s="246"/>
      <c r="GC20" s="246"/>
      <c r="GD20" s="246"/>
      <c r="GE20" s="246"/>
      <c r="GF20" s="246"/>
      <c r="GG20" s="246"/>
      <c r="GH20" s="246"/>
      <c r="GI20" s="246"/>
      <c r="GJ20" s="246"/>
      <c r="GK20" s="246"/>
      <c r="GL20" s="246"/>
      <c r="GM20" s="246"/>
      <c r="GN20" s="246"/>
      <c r="GO20" s="246"/>
      <c r="GP20" s="246"/>
      <c r="GQ20" s="246"/>
      <c r="GR20" s="246"/>
      <c r="GS20" s="246"/>
      <c r="GT20" s="246"/>
      <c r="GU20" s="246"/>
      <c r="GV20" s="246"/>
      <c r="GW20" s="246"/>
      <c r="GX20" s="246"/>
      <c r="GY20" s="246"/>
      <c r="GZ20" s="246"/>
      <c r="HA20" s="246"/>
      <c r="HB20" s="246"/>
      <c r="HC20" s="246"/>
      <c r="HD20" s="246"/>
      <c r="HE20" s="246"/>
      <c r="HF20" s="246"/>
      <c r="HG20" s="246"/>
      <c r="HH20" s="246"/>
      <c r="HI20" s="246"/>
      <c r="HJ20" s="246"/>
      <c r="HK20" s="246"/>
      <c r="HL20" s="246"/>
      <c r="HM20" s="246"/>
      <c r="HN20" s="246"/>
      <c r="HO20" s="246"/>
      <c r="HP20" s="246"/>
      <c r="HQ20" s="246"/>
      <c r="HR20" s="246"/>
      <c r="HS20" s="246"/>
      <c r="HT20" s="246"/>
      <c r="HU20" s="246"/>
      <c r="HV20" s="246"/>
      <c r="HW20" s="246"/>
      <c r="HX20" s="246"/>
      <c r="HY20" s="246"/>
      <c r="HZ20" s="246"/>
      <c r="IA20" s="246"/>
      <c r="IB20" s="246"/>
      <c r="IC20" s="246"/>
      <c r="ID20" s="246"/>
      <c r="IE20" s="246"/>
      <c r="IF20" s="246"/>
      <c r="IG20" s="246"/>
      <c r="IH20" s="246"/>
      <c r="II20" s="246"/>
      <c r="IJ20" s="246"/>
      <c r="IK20" s="246"/>
      <c r="IL20" s="246"/>
      <c r="IM20" s="246"/>
      <c r="IN20" s="246"/>
      <c r="IO20" s="246"/>
      <c r="IP20" s="246"/>
      <c r="IQ20" s="246"/>
      <c r="IR20" s="246"/>
      <c r="IS20" s="246"/>
      <c r="IT20" s="246"/>
      <c r="IU20" s="246"/>
      <c r="IV20" s="246"/>
    </row>
    <row r="21" spans="1:256" ht="17.25">
      <c r="A21" s="475"/>
      <c r="B21" s="481"/>
      <c r="C21" s="543"/>
      <c r="D21" s="544"/>
      <c r="E21" s="544"/>
      <c r="F21" s="544"/>
      <c r="G21" s="544"/>
      <c r="H21" s="544"/>
      <c r="I21" s="544"/>
      <c r="J21" s="545"/>
      <c r="K21" s="332"/>
      <c r="L21" s="523"/>
      <c r="M21" s="524"/>
      <c r="N21" s="525"/>
      <c r="O21" s="675"/>
      <c r="P21" s="675"/>
      <c r="Q21" s="676"/>
      <c r="R21" s="409" t="str">
        <f t="shared" si="0"/>
        <v xml:space="preserve">  </v>
      </c>
      <c r="S21" s="692" t="s">
        <v>668</v>
      </c>
      <c r="T21" s="693"/>
      <c r="U21" s="410" t="str">
        <f t="shared" si="1"/>
        <v xml:space="preserve">  </v>
      </c>
      <c r="V21" s="675"/>
      <c r="W21" s="675"/>
      <c r="X21" s="676"/>
      <c r="Y21" s="523"/>
      <c r="Z21" s="524"/>
      <c r="AA21" s="525"/>
      <c r="AB21" s="322"/>
      <c r="AC21" s="707"/>
      <c r="AD21" s="707"/>
      <c r="AE21" s="707"/>
      <c r="AF21" s="707"/>
      <c r="AG21" s="707"/>
      <c r="AH21" s="707"/>
      <c r="AI21" s="707"/>
      <c r="AJ21" s="707"/>
      <c r="AK21" s="707"/>
      <c r="AL21" s="337"/>
      <c r="AM21" s="523"/>
      <c r="AN21" s="524"/>
      <c r="AO21" s="524"/>
      <c r="AP21" s="524"/>
      <c r="AQ21" s="524"/>
      <c r="AR21" s="525"/>
      <c r="AS21" s="707"/>
      <c r="AT21" s="707"/>
      <c r="AU21" s="707"/>
      <c r="AV21" s="338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246"/>
      <c r="BN21" s="246"/>
      <c r="BO21" s="246"/>
      <c r="BP21" s="246"/>
      <c r="BQ21" s="246"/>
      <c r="BR21" s="246"/>
      <c r="BS21" s="246"/>
      <c r="BT21" s="246"/>
      <c r="BU21" s="246"/>
      <c r="BV21" s="246"/>
      <c r="BW21" s="246"/>
      <c r="BX21" s="246"/>
      <c r="BY21" s="246"/>
      <c r="BZ21" s="246"/>
      <c r="CA21" s="246"/>
      <c r="CB21" s="246"/>
      <c r="CC21" s="246"/>
      <c r="CD21" s="246"/>
      <c r="CE21" s="246"/>
      <c r="CF21" s="246"/>
      <c r="CG21" s="246"/>
      <c r="CH21" s="246"/>
      <c r="CI21" s="246"/>
      <c r="CJ21" s="246"/>
      <c r="CK21" s="246"/>
      <c r="CL21" s="246"/>
      <c r="CM21" s="246"/>
      <c r="CN21" s="246"/>
      <c r="CO21" s="246"/>
      <c r="CP21" s="246"/>
      <c r="CQ21" s="246"/>
      <c r="CR21" s="246"/>
      <c r="CS21" s="246"/>
      <c r="CT21" s="246"/>
      <c r="CU21" s="246"/>
      <c r="CV21" s="246"/>
      <c r="CW21" s="246"/>
      <c r="CX21" s="246"/>
      <c r="CY21" s="246"/>
      <c r="CZ21" s="246"/>
      <c r="DA21" s="246"/>
      <c r="DB21" s="246"/>
      <c r="DC21" s="246"/>
      <c r="DD21" s="246"/>
      <c r="DE21" s="246"/>
      <c r="DF21" s="246"/>
      <c r="DG21" s="246"/>
      <c r="DH21" s="246"/>
      <c r="DI21" s="246"/>
      <c r="DJ21" s="246"/>
      <c r="DK21" s="246"/>
      <c r="DL21" s="246"/>
      <c r="DM21" s="246"/>
      <c r="DN21" s="246"/>
      <c r="DO21" s="246"/>
      <c r="DP21" s="246"/>
      <c r="DQ21" s="246"/>
      <c r="DR21" s="246"/>
      <c r="DS21" s="246"/>
      <c r="DT21" s="246"/>
      <c r="DU21" s="246"/>
      <c r="DV21" s="246"/>
      <c r="DW21" s="246"/>
      <c r="DX21" s="246"/>
      <c r="DY21" s="246"/>
      <c r="DZ21" s="246"/>
      <c r="EA21" s="246"/>
      <c r="EB21" s="246"/>
      <c r="EC21" s="246"/>
      <c r="ED21" s="246"/>
      <c r="EE21" s="246"/>
      <c r="EF21" s="246"/>
      <c r="EG21" s="246"/>
      <c r="EH21" s="246"/>
      <c r="EI21" s="246"/>
      <c r="EJ21" s="246"/>
      <c r="EK21" s="246"/>
      <c r="EL21" s="246"/>
      <c r="EM21" s="246"/>
      <c r="EN21" s="246"/>
      <c r="EO21" s="246"/>
      <c r="EP21" s="246"/>
      <c r="EQ21" s="246"/>
      <c r="ER21" s="246"/>
      <c r="ES21" s="246"/>
      <c r="ET21" s="246"/>
      <c r="EU21" s="246"/>
      <c r="EV21" s="246"/>
      <c r="EW21" s="246"/>
      <c r="EX21" s="246"/>
      <c r="EY21" s="246"/>
      <c r="EZ21" s="246"/>
      <c r="FA21" s="246"/>
      <c r="FB21" s="246"/>
      <c r="FC21" s="246"/>
      <c r="FD21" s="246"/>
      <c r="FE21" s="246"/>
      <c r="FF21" s="246"/>
      <c r="FG21" s="246"/>
      <c r="FH21" s="246"/>
      <c r="FI21" s="246"/>
      <c r="FJ21" s="246"/>
      <c r="FK21" s="246"/>
      <c r="FL21" s="246"/>
      <c r="FM21" s="246"/>
      <c r="FN21" s="246"/>
      <c r="FO21" s="246"/>
      <c r="FP21" s="246"/>
      <c r="FQ21" s="246"/>
      <c r="FR21" s="246"/>
      <c r="FS21" s="246"/>
      <c r="FT21" s="246"/>
      <c r="FU21" s="246"/>
      <c r="FV21" s="246"/>
      <c r="FW21" s="246"/>
      <c r="FX21" s="246"/>
      <c r="FY21" s="246"/>
      <c r="FZ21" s="246"/>
      <c r="GA21" s="246"/>
      <c r="GB21" s="246"/>
      <c r="GC21" s="246"/>
      <c r="GD21" s="246"/>
      <c r="GE21" s="246"/>
      <c r="GF21" s="246"/>
      <c r="GG21" s="246"/>
      <c r="GH21" s="246"/>
      <c r="GI21" s="246"/>
      <c r="GJ21" s="246"/>
      <c r="GK21" s="246"/>
      <c r="GL21" s="246"/>
      <c r="GM21" s="246"/>
      <c r="GN21" s="246"/>
      <c r="GO21" s="246"/>
      <c r="GP21" s="246"/>
      <c r="GQ21" s="246"/>
      <c r="GR21" s="246"/>
      <c r="GS21" s="246"/>
      <c r="GT21" s="246"/>
      <c r="GU21" s="246"/>
      <c r="GV21" s="246"/>
      <c r="GW21" s="246"/>
      <c r="GX21" s="246"/>
      <c r="GY21" s="246"/>
      <c r="GZ21" s="246"/>
      <c r="HA21" s="246"/>
      <c r="HB21" s="246"/>
      <c r="HC21" s="246"/>
      <c r="HD21" s="246"/>
      <c r="HE21" s="246"/>
      <c r="HF21" s="246"/>
      <c r="HG21" s="246"/>
      <c r="HH21" s="246"/>
      <c r="HI21" s="246"/>
      <c r="HJ21" s="246"/>
      <c r="HK21" s="246"/>
      <c r="HL21" s="246"/>
      <c r="HM21" s="246"/>
      <c r="HN21" s="246"/>
      <c r="HO21" s="246"/>
      <c r="HP21" s="246"/>
      <c r="HQ21" s="246"/>
      <c r="HR21" s="246"/>
      <c r="HS21" s="246"/>
      <c r="HT21" s="246"/>
      <c r="HU21" s="246"/>
      <c r="HV21" s="246"/>
      <c r="HW21" s="246"/>
      <c r="HX21" s="246"/>
      <c r="HY21" s="246"/>
      <c r="HZ21" s="246"/>
      <c r="IA21" s="246"/>
      <c r="IB21" s="246"/>
      <c r="IC21" s="246"/>
      <c r="ID21" s="246"/>
      <c r="IE21" s="246"/>
      <c r="IF21" s="246"/>
      <c r="IG21" s="246"/>
      <c r="IH21" s="246"/>
      <c r="II21" s="246"/>
      <c r="IJ21" s="246"/>
      <c r="IK21" s="246"/>
      <c r="IL21" s="246"/>
      <c r="IM21" s="246"/>
      <c r="IN21" s="246"/>
      <c r="IO21" s="246"/>
      <c r="IP21" s="246"/>
      <c r="IQ21" s="246"/>
      <c r="IR21" s="246"/>
      <c r="IS21" s="246"/>
      <c r="IT21" s="246"/>
      <c r="IU21" s="246"/>
      <c r="IV21" s="246"/>
    </row>
    <row r="22" spans="1:256" ht="17.25" customHeight="1">
      <c r="A22" s="710">
        <v>4</v>
      </c>
      <c r="B22" s="711"/>
      <c r="C22" s="537" t="str">
        <f>C5</f>
        <v xml:space="preserve"> Ａ</v>
      </c>
      <c r="D22" s="538"/>
      <c r="E22" s="538"/>
      <c r="F22" s="538"/>
      <c r="G22" s="538"/>
      <c r="H22" s="538"/>
      <c r="I22" s="538"/>
      <c r="J22" s="539"/>
      <c r="K22" s="322"/>
      <c r="L22" s="517">
        <f>COUNTIF(R22:R24,"〇")</f>
        <v>2</v>
      </c>
      <c r="M22" s="518"/>
      <c r="N22" s="519"/>
      <c r="O22" s="698">
        <v>15</v>
      </c>
      <c r="P22" s="698"/>
      <c r="Q22" s="699"/>
      <c r="R22" s="406" t="str">
        <f t="shared" si="0"/>
        <v>〇</v>
      </c>
      <c r="S22" s="705" t="s">
        <v>665</v>
      </c>
      <c r="T22" s="706"/>
      <c r="U22" s="406" t="str">
        <f t="shared" si="1"/>
        <v xml:space="preserve">  </v>
      </c>
      <c r="V22" s="698">
        <v>6</v>
      </c>
      <c r="W22" s="698"/>
      <c r="X22" s="699"/>
      <c r="Y22" s="517">
        <f>COUNTIF(U22:U24,"〇")</f>
        <v>0</v>
      </c>
      <c r="Z22" s="518"/>
      <c r="AA22" s="519"/>
      <c r="AB22" s="332"/>
      <c r="AC22" s="707" t="str">
        <f>Q7</f>
        <v xml:space="preserve"> 富士見ファミリー A</v>
      </c>
      <c r="AD22" s="707"/>
      <c r="AE22" s="707"/>
      <c r="AF22" s="707"/>
      <c r="AG22" s="707"/>
      <c r="AH22" s="707"/>
      <c r="AI22" s="707"/>
      <c r="AJ22" s="707"/>
      <c r="AK22" s="707"/>
      <c r="AL22" s="337"/>
      <c r="AM22" s="517" t="str">
        <f>C8</f>
        <v xml:space="preserve"> 祭 Ｒｅｄ</v>
      </c>
      <c r="AN22" s="518"/>
      <c r="AO22" s="518"/>
      <c r="AP22" s="518"/>
      <c r="AQ22" s="518"/>
      <c r="AR22" s="519"/>
      <c r="AS22" s="726" t="s">
        <v>459</v>
      </c>
      <c r="AT22" s="727"/>
      <c r="AU22" s="727"/>
      <c r="AV22" s="338"/>
      <c r="AW22" s="246"/>
      <c r="AX22" s="246"/>
      <c r="AY22" s="246"/>
      <c r="AZ22" s="246"/>
      <c r="BA22" s="246"/>
      <c r="BB22" s="246"/>
      <c r="BC22" s="246"/>
      <c r="BD22" s="246"/>
      <c r="BE22" s="246"/>
      <c r="BF22" s="246"/>
      <c r="BG22" s="246"/>
      <c r="BH22" s="246"/>
      <c r="BI22" s="246"/>
      <c r="BJ22" s="246"/>
      <c r="BK22" s="246"/>
      <c r="BL22" s="246"/>
      <c r="BM22" s="246"/>
      <c r="BN22" s="246"/>
      <c r="BO22" s="246"/>
      <c r="BP22" s="246"/>
      <c r="BQ22" s="246"/>
      <c r="BR22" s="246"/>
      <c r="BS22" s="246"/>
      <c r="BT22" s="246"/>
      <c r="BU22" s="246"/>
      <c r="BV22" s="246"/>
      <c r="BW22" s="246"/>
      <c r="BX22" s="246"/>
      <c r="BY22" s="246"/>
      <c r="BZ22" s="246"/>
      <c r="CA22" s="246"/>
      <c r="CB22" s="246"/>
      <c r="CC22" s="246"/>
      <c r="CD22" s="246"/>
      <c r="CE22" s="246"/>
      <c r="CF22" s="246"/>
      <c r="CG22" s="246"/>
      <c r="CH22" s="246"/>
      <c r="CI22" s="246"/>
      <c r="CJ22" s="246"/>
      <c r="CK22" s="246"/>
      <c r="CL22" s="246"/>
      <c r="CM22" s="246"/>
      <c r="CN22" s="246"/>
      <c r="CO22" s="246"/>
      <c r="CP22" s="246"/>
      <c r="CQ22" s="246"/>
      <c r="CR22" s="246"/>
      <c r="CS22" s="246"/>
      <c r="CT22" s="246"/>
      <c r="CU22" s="246"/>
      <c r="CV22" s="246"/>
      <c r="CW22" s="246"/>
      <c r="CX22" s="246"/>
      <c r="CY22" s="246"/>
      <c r="CZ22" s="246"/>
      <c r="DA22" s="246"/>
      <c r="DB22" s="246"/>
      <c r="DC22" s="246"/>
      <c r="DD22" s="246"/>
      <c r="DE22" s="246"/>
      <c r="DF22" s="246"/>
      <c r="DG22" s="246"/>
      <c r="DH22" s="246"/>
      <c r="DI22" s="246"/>
      <c r="DJ22" s="246"/>
      <c r="DK22" s="246"/>
      <c r="DL22" s="246"/>
      <c r="DM22" s="246"/>
      <c r="DN22" s="246"/>
      <c r="DO22" s="246"/>
      <c r="DP22" s="246"/>
      <c r="DQ22" s="246"/>
      <c r="DR22" s="246"/>
      <c r="DS22" s="246"/>
      <c r="DT22" s="246"/>
      <c r="DU22" s="246"/>
      <c r="DV22" s="246"/>
      <c r="DW22" s="246"/>
      <c r="DX22" s="246"/>
      <c r="DY22" s="246"/>
      <c r="DZ22" s="246"/>
      <c r="EA22" s="246"/>
      <c r="EB22" s="246"/>
      <c r="EC22" s="246"/>
      <c r="ED22" s="246"/>
      <c r="EE22" s="246"/>
      <c r="EF22" s="246"/>
      <c r="EG22" s="246"/>
      <c r="EH22" s="246"/>
      <c r="EI22" s="246"/>
      <c r="EJ22" s="246"/>
      <c r="EK22" s="246"/>
      <c r="EL22" s="246"/>
      <c r="EM22" s="246"/>
      <c r="EN22" s="246"/>
      <c r="EO22" s="246"/>
      <c r="EP22" s="246"/>
      <c r="EQ22" s="246"/>
      <c r="ER22" s="246"/>
      <c r="ES22" s="246"/>
      <c r="ET22" s="246"/>
      <c r="EU22" s="246"/>
      <c r="EV22" s="246"/>
      <c r="EW22" s="246"/>
      <c r="EX22" s="246"/>
      <c r="EY22" s="246"/>
      <c r="EZ22" s="246"/>
      <c r="FA22" s="246"/>
      <c r="FB22" s="246"/>
      <c r="FC22" s="246"/>
      <c r="FD22" s="246"/>
      <c r="FE22" s="246"/>
      <c r="FF22" s="246"/>
      <c r="FG22" s="246"/>
      <c r="FH22" s="246"/>
      <c r="FI22" s="246"/>
      <c r="FJ22" s="246"/>
      <c r="FK22" s="246"/>
      <c r="FL22" s="246"/>
      <c r="FM22" s="246"/>
      <c r="FN22" s="246"/>
      <c r="FO22" s="246"/>
      <c r="FP22" s="246"/>
      <c r="FQ22" s="246"/>
      <c r="FR22" s="246"/>
      <c r="FS22" s="246"/>
      <c r="FT22" s="246"/>
      <c r="FU22" s="246"/>
      <c r="FV22" s="246"/>
      <c r="FW22" s="246"/>
      <c r="FX22" s="246"/>
      <c r="FY22" s="246"/>
      <c r="FZ22" s="246"/>
      <c r="GA22" s="246"/>
      <c r="GB22" s="246"/>
      <c r="GC22" s="246"/>
      <c r="GD22" s="246"/>
      <c r="GE22" s="246"/>
      <c r="GF22" s="246"/>
      <c r="GG22" s="246"/>
      <c r="GH22" s="246"/>
      <c r="GI22" s="246"/>
      <c r="GJ22" s="246"/>
      <c r="GK22" s="246"/>
      <c r="GL22" s="246"/>
      <c r="GM22" s="246"/>
      <c r="GN22" s="246"/>
      <c r="GO22" s="246"/>
      <c r="GP22" s="246"/>
      <c r="GQ22" s="246"/>
      <c r="GR22" s="246"/>
      <c r="GS22" s="246"/>
      <c r="GT22" s="246"/>
      <c r="GU22" s="246"/>
      <c r="GV22" s="246"/>
      <c r="GW22" s="246"/>
      <c r="GX22" s="246"/>
      <c r="GY22" s="246"/>
      <c r="GZ22" s="246"/>
      <c r="HA22" s="246"/>
      <c r="HB22" s="246"/>
      <c r="HC22" s="246"/>
      <c r="HD22" s="246"/>
      <c r="HE22" s="246"/>
      <c r="HF22" s="246"/>
      <c r="HG22" s="246"/>
      <c r="HH22" s="246"/>
      <c r="HI22" s="246"/>
      <c r="HJ22" s="246"/>
      <c r="HK22" s="246"/>
      <c r="HL22" s="246"/>
      <c r="HM22" s="246"/>
      <c r="HN22" s="246"/>
      <c r="HO22" s="246"/>
      <c r="HP22" s="246"/>
      <c r="HQ22" s="246"/>
      <c r="HR22" s="246"/>
      <c r="HS22" s="246"/>
      <c r="HT22" s="246"/>
      <c r="HU22" s="246"/>
      <c r="HV22" s="246"/>
      <c r="HW22" s="246"/>
      <c r="HX22" s="246"/>
      <c r="HY22" s="246"/>
      <c r="HZ22" s="246"/>
      <c r="IA22" s="246"/>
      <c r="IB22" s="246"/>
      <c r="IC22" s="246"/>
      <c r="ID22" s="246"/>
      <c r="IE22" s="246"/>
      <c r="IF22" s="246"/>
      <c r="IG22" s="246"/>
      <c r="IH22" s="246"/>
      <c r="II22" s="246"/>
      <c r="IJ22" s="246"/>
      <c r="IK22" s="246"/>
      <c r="IL22" s="246"/>
      <c r="IM22" s="246"/>
      <c r="IN22" s="246"/>
      <c r="IO22" s="246"/>
      <c r="IP22" s="246"/>
      <c r="IQ22" s="246"/>
      <c r="IR22" s="246"/>
      <c r="IS22" s="246"/>
      <c r="IT22" s="246"/>
      <c r="IU22" s="246"/>
      <c r="IV22" s="246"/>
    </row>
    <row r="23" spans="1:256" ht="17.25">
      <c r="A23" s="712"/>
      <c r="B23" s="713"/>
      <c r="C23" s="540"/>
      <c r="D23" s="541"/>
      <c r="E23" s="541"/>
      <c r="F23" s="541"/>
      <c r="G23" s="541"/>
      <c r="H23" s="541"/>
      <c r="I23" s="541"/>
      <c r="J23" s="542"/>
      <c r="K23" s="322"/>
      <c r="L23" s="520"/>
      <c r="M23" s="521"/>
      <c r="N23" s="522"/>
      <c r="O23" s="694">
        <v>15</v>
      </c>
      <c r="P23" s="694"/>
      <c r="Q23" s="695"/>
      <c r="R23" s="407" t="str">
        <f t="shared" si="0"/>
        <v>〇</v>
      </c>
      <c r="S23" s="696" t="s">
        <v>667</v>
      </c>
      <c r="T23" s="697"/>
      <c r="U23" s="408" t="str">
        <f t="shared" si="1"/>
        <v xml:space="preserve">  </v>
      </c>
      <c r="V23" s="694">
        <v>9</v>
      </c>
      <c r="W23" s="694"/>
      <c r="X23" s="695"/>
      <c r="Y23" s="520"/>
      <c r="Z23" s="521"/>
      <c r="AA23" s="522"/>
      <c r="AB23" s="332"/>
      <c r="AC23" s="707"/>
      <c r="AD23" s="707"/>
      <c r="AE23" s="707"/>
      <c r="AF23" s="707"/>
      <c r="AG23" s="707"/>
      <c r="AH23" s="707"/>
      <c r="AI23" s="707"/>
      <c r="AJ23" s="707"/>
      <c r="AK23" s="707"/>
      <c r="AL23" s="337"/>
      <c r="AM23" s="520"/>
      <c r="AN23" s="521"/>
      <c r="AO23" s="521"/>
      <c r="AP23" s="521"/>
      <c r="AQ23" s="521"/>
      <c r="AR23" s="522"/>
      <c r="AS23" s="727"/>
      <c r="AT23" s="727"/>
      <c r="AU23" s="727"/>
      <c r="AV23" s="338"/>
      <c r="AW23" s="246"/>
      <c r="AX23" s="246"/>
      <c r="AY23" s="246"/>
      <c r="AZ23" s="246"/>
      <c r="BA23" s="246"/>
      <c r="BB23" s="246"/>
      <c r="BC23" s="246"/>
      <c r="BD23" s="246"/>
      <c r="BE23" s="246"/>
      <c r="BF23" s="246"/>
      <c r="BG23" s="246"/>
      <c r="BH23" s="246"/>
      <c r="BI23" s="246"/>
      <c r="BJ23" s="246"/>
      <c r="BK23" s="246"/>
      <c r="BL23" s="246"/>
      <c r="BM23" s="246"/>
      <c r="BN23" s="246"/>
      <c r="BO23" s="246"/>
      <c r="BP23" s="246"/>
      <c r="BQ23" s="246"/>
      <c r="BR23" s="246"/>
      <c r="BS23" s="246"/>
      <c r="BT23" s="246"/>
      <c r="BU23" s="246"/>
      <c r="BV23" s="246"/>
      <c r="BW23" s="246"/>
      <c r="BX23" s="246"/>
      <c r="BY23" s="246"/>
      <c r="BZ23" s="246"/>
      <c r="CA23" s="246"/>
      <c r="CB23" s="246"/>
      <c r="CC23" s="246"/>
      <c r="CD23" s="246"/>
      <c r="CE23" s="246"/>
      <c r="CF23" s="246"/>
      <c r="CG23" s="246"/>
      <c r="CH23" s="246"/>
      <c r="CI23" s="246"/>
      <c r="CJ23" s="246"/>
      <c r="CK23" s="246"/>
      <c r="CL23" s="246"/>
      <c r="CM23" s="246"/>
      <c r="CN23" s="246"/>
      <c r="CO23" s="246"/>
      <c r="CP23" s="246"/>
      <c r="CQ23" s="246"/>
      <c r="CR23" s="246"/>
      <c r="CS23" s="246"/>
      <c r="CT23" s="246"/>
      <c r="CU23" s="246"/>
      <c r="CV23" s="246"/>
      <c r="CW23" s="246"/>
      <c r="CX23" s="246"/>
      <c r="CY23" s="246"/>
      <c r="CZ23" s="246"/>
      <c r="DA23" s="246"/>
      <c r="DB23" s="246"/>
      <c r="DC23" s="246"/>
      <c r="DD23" s="246"/>
      <c r="DE23" s="246"/>
      <c r="DF23" s="246"/>
      <c r="DG23" s="246"/>
      <c r="DH23" s="246"/>
      <c r="DI23" s="246"/>
      <c r="DJ23" s="246"/>
      <c r="DK23" s="246"/>
      <c r="DL23" s="246"/>
      <c r="DM23" s="246"/>
      <c r="DN23" s="246"/>
      <c r="DO23" s="246"/>
      <c r="DP23" s="246"/>
      <c r="DQ23" s="246"/>
      <c r="DR23" s="246"/>
      <c r="DS23" s="246"/>
      <c r="DT23" s="246"/>
      <c r="DU23" s="246"/>
      <c r="DV23" s="246"/>
      <c r="DW23" s="246"/>
      <c r="DX23" s="246"/>
      <c r="DY23" s="246"/>
      <c r="DZ23" s="246"/>
      <c r="EA23" s="246"/>
      <c r="EB23" s="246"/>
      <c r="EC23" s="246"/>
      <c r="ED23" s="246"/>
      <c r="EE23" s="246"/>
      <c r="EF23" s="246"/>
      <c r="EG23" s="246"/>
      <c r="EH23" s="246"/>
      <c r="EI23" s="246"/>
      <c r="EJ23" s="246"/>
      <c r="EK23" s="246"/>
      <c r="EL23" s="246"/>
      <c r="EM23" s="246"/>
      <c r="EN23" s="246"/>
      <c r="EO23" s="246"/>
      <c r="EP23" s="246"/>
      <c r="EQ23" s="246"/>
      <c r="ER23" s="246"/>
      <c r="ES23" s="246"/>
      <c r="ET23" s="246"/>
      <c r="EU23" s="246"/>
      <c r="EV23" s="246"/>
      <c r="EW23" s="246"/>
      <c r="EX23" s="246"/>
      <c r="EY23" s="246"/>
      <c r="EZ23" s="246"/>
      <c r="FA23" s="246"/>
      <c r="FB23" s="246"/>
      <c r="FC23" s="246"/>
      <c r="FD23" s="246"/>
      <c r="FE23" s="246"/>
      <c r="FF23" s="246"/>
      <c r="FG23" s="246"/>
      <c r="FH23" s="246"/>
      <c r="FI23" s="246"/>
      <c r="FJ23" s="246"/>
      <c r="FK23" s="246"/>
      <c r="FL23" s="246"/>
      <c r="FM23" s="246"/>
      <c r="FN23" s="246"/>
      <c r="FO23" s="246"/>
      <c r="FP23" s="246"/>
      <c r="FQ23" s="246"/>
      <c r="FR23" s="246"/>
      <c r="FS23" s="246"/>
      <c r="FT23" s="246"/>
      <c r="FU23" s="246"/>
      <c r="FV23" s="246"/>
      <c r="FW23" s="246"/>
      <c r="FX23" s="246"/>
      <c r="FY23" s="246"/>
      <c r="FZ23" s="246"/>
      <c r="GA23" s="246"/>
      <c r="GB23" s="246"/>
      <c r="GC23" s="246"/>
      <c r="GD23" s="246"/>
      <c r="GE23" s="246"/>
      <c r="GF23" s="246"/>
      <c r="GG23" s="246"/>
      <c r="GH23" s="246"/>
      <c r="GI23" s="246"/>
      <c r="GJ23" s="246"/>
      <c r="GK23" s="246"/>
      <c r="GL23" s="246"/>
      <c r="GM23" s="246"/>
      <c r="GN23" s="246"/>
      <c r="GO23" s="246"/>
      <c r="GP23" s="246"/>
      <c r="GQ23" s="246"/>
      <c r="GR23" s="246"/>
      <c r="GS23" s="246"/>
      <c r="GT23" s="246"/>
      <c r="GU23" s="246"/>
      <c r="GV23" s="246"/>
      <c r="GW23" s="246"/>
      <c r="GX23" s="246"/>
      <c r="GY23" s="246"/>
      <c r="GZ23" s="246"/>
      <c r="HA23" s="246"/>
      <c r="HB23" s="246"/>
      <c r="HC23" s="246"/>
      <c r="HD23" s="246"/>
      <c r="HE23" s="246"/>
      <c r="HF23" s="246"/>
      <c r="HG23" s="246"/>
      <c r="HH23" s="246"/>
      <c r="HI23" s="246"/>
      <c r="HJ23" s="246"/>
      <c r="HK23" s="246"/>
      <c r="HL23" s="246"/>
      <c r="HM23" s="246"/>
      <c r="HN23" s="246"/>
      <c r="HO23" s="246"/>
      <c r="HP23" s="246"/>
      <c r="HQ23" s="246"/>
      <c r="HR23" s="246"/>
      <c r="HS23" s="246"/>
      <c r="HT23" s="246"/>
      <c r="HU23" s="246"/>
      <c r="HV23" s="246"/>
      <c r="HW23" s="246"/>
      <c r="HX23" s="246"/>
      <c r="HY23" s="246"/>
      <c r="HZ23" s="246"/>
      <c r="IA23" s="246"/>
      <c r="IB23" s="246"/>
      <c r="IC23" s="246"/>
      <c r="ID23" s="246"/>
      <c r="IE23" s="246"/>
      <c r="IF23" s="246"/>
      <c r="IG23" s="246"/>
      <c r="IH23" s="246"/>
      <c r="II23" s="246"/>
      <c r="IJ23" s="246"/>
      <c r="IK23" s="246"/>
      <c r="IL23" s="246"/>
      <c r="IM23" s="246"/>
      <c r="IN23" s="246"/>
      <c r="IO23" s="246"/>
      <c r="IP23" s="246"/>
      <c r="IQ23" s="246"/>
      <c r="IR23" s="246"/>
      <c r="IS23" s="246"/>
      <c r="IT23" s="246"/>
      <c r="IU23" s="246"/>
      <c r="IV23" s="246"/>
    </row>
    <row r="24" spans="1:256" ht="17.25">
      <c r="A24" s="714"/>
      <c r="B24" s="715"/>
      <c r="C24" s="543"/>
      <c r="D24" s="544"/>
      <c r="E24" s="544"/>
      <c r="F24" s="544"/>
      <c r="G24" s="544"/>
      <c r="H24" s="544"/>
      <c r="I24" s="544"/>
      <c r="J24" s="545"/>
      <c r="K24" s="322"/>
      <c r="L24" s="523"/>
      <c r="M24" s="524"/>
      <c r="N24" s="525"/>
      <c r="O24" s="675"/>
      <c r="P24" s="675"/>
      <c r="Q24" s="676"/>
      <c r="R24" s="409" t="str">
        <f t="shared" si="0"/>
        <v xml:space="preserve">  </v>
      </c>
      <c r="S24" s="708" t="s">
        <v>668</v>
      </c>
      <c r="T24" s="709"/>
      <c r="U24" s="410" t="str">
        <f t="shared" si="1"/>
        <v xml:space="preserve">  </v>
      </c>
      <c r="V24" s="675"/>
      <c r="W24" s="675"/>
      <c r="X24" s="676"/>
      <c r="Y24" s="523"/>
      <c r="Z24" s="524"/>
      <c r="AA24" s="525"/>
      <c r="AB24" s="332"/>
      <c r="AC24" s="707"/>
      <c r="AD24" s="707"/>
      <c r="AE24" s="707"/>
      <c r="AF24" s="707"/>
      <c r="AG24" s="707"/>
      <c r="AH24" s="707"/>
      <c r="AI24" s="707"/>
      <c r="AJ24" s="707"/>
      <c r="AK24" s="707"/>
      <c r="AL24" s="337"/>
      <c r="AM24" s="523"/>
      <c r="AN24" s="524"/>
      <c r="AO24" s="524"/>
      <c r="AP24" s="524"/>
      <c r="AQ24" s="524"/>
      <c r="AR24" s="525"/>
      <c r="AS24" s="727"/>
      <c r="AT24" s="727"/>
      <c r="AU24" s="727"/>
      <c r="AV24" s="338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246"/>
      <c r="BN24" s="246"/>
      <c r="BO24" s="246"/>
      <c r="BP24" s="246"/>
      <c r="BQ24" s="246"/>
      <c r="BR24" s="246"/>
      <c r="BS24" s="246"/>
      <c r="BT24" s="246"/>
      <c r="BU24" s="246"/>
      <c r="BV24" s="246"/>
      <c r="BW24" s="246"/>
      <c r="BX24" s="246"/>
      <c r="BY24" s="246"/>
      <c r="BZ24" s="246"/>
      <c r="CA24" s="246"/>
      <c r="CB24" s="246"/>
      <c r="CC24" s="246"/>
      <c r="CD24" s="246"/>
      <c r="CE24" s="246"/>
      <c r="CF24" s="246"/>
      <c r="CG24" s="246"/>
      <c r="CH24" s="246"/>
      <c r="CI24" s="246"/>
      <c r="CJ24" s="246"/>
      <c r="CK24" s="246"/>
      <c r="CL24" s="246"/>
      <c r="CM24" s="246"/>
      <c r="CN24" s="246"/>
      <c r="CO24" s="246"/>
      <c r="CP24" s="246"/>
      <c r="CQ24" s="246"/>
      <c r="CR24" s="246"/>
      <c r="CS24" s="246"/>
      <c r="CT24" s="246"/>
      <c r="CU24" s="246"/>
      <c r="CV24" s="246"/>
      <c r="CW24" s="246"/>
      <c r="CX24" s="246"/>
      <c r="CY24" s="246"/>
      <c r="CZ24" s="246"/>
      <c r="DA24" s="246"/>
      <c r="DB24" s="246"/>
      <c r="DC24" s="246"/>
      <c r="DD24" s="246"/>
      <c r="DE24" s="246"/>
      <c r="DF24" s="246"/>
      <c r="DG24" s="246"/>
      <c r="DH24" s="246"/>
      <c r="DI24" s="246"/>
      <c r="DJ24" s="246"/>
      <c r="DK24" s="246"/>
      <c r="DL24" s="246"/>
      <c r="DM24" s="246"/>
      <c r="DN24" s="246"/>
      <c r="DO24" s="246"/>
      <c r="DP24" s="246"/>
      <c r="DQ24" s="246"/>
      <c r="DR24" s="246"/>
      <c r="DS24" s="246"/>
      <c r="DT24" s="246"/>
      <c r="DU24" s="246"/>
      <c r="DV24" s="246"/>
      <c r="DW24" s="246"/>
      <c r="DX24" s="246"/>
      <c r="DY24" s="246"/>
      <c r="DZ24" s="246"/>
      <c r="EA24" s="246"/>
      <c r="EB24" s="246"/>
      <c r="EC24" s="246"/>
      <c r="ED24" s="246"/>
      <c r="EE24" s="246"/>
      <c r="EF24" s="246"/>
      <c r="EG24" s="246"/>
      <c r="EH24" s="246"/>
      <c r="EI24" s="246"/>
      <c r="EJ24" s="246"/>
      <c r="EK24" s="246"/>
      <c r="EL24" s="246"/>
      <c r="EM24" s="246"/>
      <c r="EN24" s="246"/>
      <c r="EO24" s="246"/>
      <c r="EP24" s="246"/>
      <c r="EQ24" s="246"/>
      <c r="ER24" s="246"/>
      <c r="ES24" s="246"/>
      <c r="ET24" s="246"/>
      <c r="EU24" s="246"/>
      <c r="EV24" s="246"/>
      <c r="EW24" s="246"/>
      <c r="EX24" s="246"/>
      <c r="EY24" s="246"/>
      <c r="EZ24" s="246"/>
      <c r="FA24" s="246"/>
      <c r="FB24" s="246"/>
      <c r="FC24" s="246"/>
      <c r="FD24" s="246"/>
      <c r="FE24" s="246"/>
      <c r="FF24" s="246"/>
      <c r="FG24" s="246"/>
      <c r="FH24" s="246"/>
      <c r="FI24" s="246"/>
      <c r="FJ24" s="246"/>
      <c r="FK24" s="246"/>
      <c r="FL24" s="246"/>
      <c r="FM24" s="246"/>
      <c r="FN24" s="246"/>
      <c r="FO24" s="246"/>
      <c r="FP24" s="246"/>
      <c r="FQ24" s="246"/>
      <c r="FR24" s="246"/>
      <c r="FS24" s="246"/>
      <c r="FT24" s="246"/>
      <c r="FU24" s="246"/>
      <c r="FV24" s="246"/>
      <c r="FW24" s="246"/>
      <c r="FX24" s="246"/>
      <c r="FY24" s="246"/>
      <c r="FZ24" s="246"/>
      <c r="GA24" s="246"/>
      <c r="GB24" s="246"/>
      <c r="GC24" s="246"/>
      <c r="GD24" s="246"/>
      <c r="GE24" s="246"/>
      <c r="GF24" s="246"/>
      <c r="GG24" s="246"/>
      <c r="GH24" s="246"/>
      <c r="GI24" s="246"/>
      <c r="GJ24" s="246"/>
      <c r="GK24" s="246"/>
      <c r="GL24" s="246"/>
      <c r="GM24" s="246"/>
      <c r="GN24" s="246"/>
      <c r="GO24" s="246"/>
      <c r="GP24" s="246"/>
      <c r="GQ24" s="246"/>
      <c r="GR24" s="246"/>
      <c r="GS24" s="246"/>
      <c r="GT24" s="246"/>
      <c r="GU24" s="246"/>
      <c r="GV24" s="246"/>
      <c r="GW24" s="246"/>
      <c r="GX24" s="246"/>
      <c r="GY24" s="246"/>
      <c r="GZ24" s="246"/>
      <c r="HA24" s="246"/>
      <c r="HB24" s="246"/>
      <c r="HC24" s="246"/>
      <c r="HD24" s="246"/>
      <c r="HE24" s="246"/>
      <c r="HF24" s="246"/>
      <c r="HG24" s="246"/>
      <c r="HH24" s="246"/>
      <c r="HI24" s="246"/>
      <c r="HJ24" s="246"/>
      <c r="HK24" s="246"/>
      <c r="HL24" s="246"/>
      <c r="HM24" s="246"/>
      <c r="HN24" s="246"/>
      <c r="HO24" s="246"/>
      <c r="HP24" s="246"/>
      <c r="HQ24" s="246"/>
      <c r="HR24" s="246"/>
      <c r="HS24" s="246"/>
      <c r="HT24" s="246"/>
      <c r="HU24" s="246"/>
      <c r="HV24" s="246"/>
      <c r="HW24" s="246"/>
      <c r="HX24" s="246"/>
      <c r="HY24" s="246"/>
      <c r="HZ24" s="246"/>
      <c r="IA24" s="246"/>
      <c r="IB24" s="246"/>
      <c r="IC24" s="246"/>
      <c r="ID24" s="246"/>
      <c r="IE24" s="246"/>
      <c r="IF24" s="246"/>
      <c r="IG24" s="246"/>
      <c r="IH24" s="246"/>
      <c r="II24" s="246"/>
      <c r="IJ24" s="246"/>
      <c r="IK24" s="246"/>
      <c r="IL24" s="246"/>
      <c r="IM24" s="246"/>
      <c r="IN24" s="246"/>
      <c r="IO24" s="246"/>
      <c r="IP24" s="246"/>
      <c r="IQ24" s="246"/>
      <c r="IR24" s="246"/>
      <c r="IS24" s="246"/>
      <c r="IT24" s="246"/>
      <c r="IU24" s="246"/>
      <c r="IV24" s="246"/>
    </row>
    <row r="25" spans="1:256" ht="17.25">
      <c r="A25" s="473">
        <v>5</v>
      </c>
      <c r="B25" s="479"/>
      <c r="C25" s="537" t="str">
        <f>C6</f>
        <v xml:space="preserve"> 轟  桜  Ｂ</v>
      </c>
      <c r="D25" s="538"/>
      <c r="E25" s="538"/>
      <c r="F25" s="538"/>
      <c r="G25" s="538"/>
      <c r="H25" s="538"/>
      <c r="I25" s="538"/>
      <c r="J25" s="539"/>
      <c r="K25" s="332"/>
      <c r="L25" s="517">
        <f>COUNTIF(R25:R27,"〇")</f>
        <v>2</v>
      </c>
      <c r="M25" s="518"/>
      <c r="N25" s="519"/>
      <c r="O25" s="698">
        <v>17</v>
      </c>
      <c r="P25" s="698"/>
      <c r="Q25" s="699"/>
      <c r="R25" s="406" t="str">
        <f t="shared" si="0"/>
        <v>〇</v>
      </c>
      <c r="S25" s="700" t="s">
        <v>665</v>
      </c>
      <c r="T25" s="701"/>
      <c r="U25" s="406" t="str">
        <f t="shared" si="1"/>
        <v xml:space="preserve">  </v>
      </c>
      <c r="V25" s="698">
        <v>16</v>
      </c>
      <c r="W25" s="698"/>
      <c r="X25" s="699"/>
      <c r="Y25" s="517">
        <f>COUNTIF(U25:U27,"〇")</f>
        <v>1</v>
      </c>
      <c r="Z25" s="518"/>
      <c r="AA25" s="519"/>
      <c r="AB25" s="322"/>
      <c r="AC25" s="512" t="str">
        <f>C8</f>
        <v xml:space="preserve"> 祭 Ｒｅｄ</v>
      </c>
      <c r="AD25" s="512"/>
      <c r="AE25" s="512"/>
      <c r="AF25" s="512"/>
      <c r="AG25" s="512"/>
      <c r="AH25" s="512"/>
      <c r="AI25" s="512"/>
      <c r="AJ25" s="512"/>
      <c r="AK25" s="512"/>
      <c r="AL25" s="322"/>
      <c r="AM25" s="537" t="str">
        <f>Q6</f>
        <v xml:space="preserve"> Ｆ・ヒルズ Ａ</v>
      </c>
      <c r="AN25" s="538"/>
      <c r="AO25" s="538"/>
      <c r="AP25" s="538"/>
      <c r="AQ25" s="538"/>
      <c r="AR25" s="539"/>
      <c r="AS25" s="729"/>
      <c r="AT25" s="730"/>
      <c r="AU25" s="730"/>
      <c r="AV25" s="163"/>
      <c r="AW25" s="246"/>
      <c r="AX25" s="246"/>
      <c r="AY25" s="246"/>
      <c r="AZ25" s="246"/>
      <c r="BA25" s="246"/>
      <c r="BB25" s="246"/>
      <c r="BC25" s="246"/>
      <c r="BD25" s="246"/>
      <c r="BE25" s="246"/>
      <c r="BF25" s="246"/>
      <c r="BG25" s="246"/>
      <c r="BH25" s="246"/>
      <c r="BI25" s="246"/>
      <c r="BJ25" s="246"/>
      <c r="BK25" s="246"/>
      <c r="BL25" s="246"/>
      <c r="BM25" s="246"/>
      <c r="BN25" s="246"/>
      <c r="BO25" s="246"/>
      <c r="BP25" s="246"/>
      <c r="BQ25" s="246"/>
      <c r="BR25" s="246"/>
      <c r="BS25" s="246"/>
      <c r="BT25" s="246"/>
      <c r="BU25" s="246"/>
      <c r="BV25" s="246"/>
      <c r="BW25" s="246"/>
      <c r="BX25" s="246"/>
      <c r="BY25" s="246"/>
      <c r="BZ25" s="246"/>
      <c r="CA25" s="246"/>
      <c r="CB25" s="246"/>
      <c r="CC25" s="246"/>
      <c r="CD25" s="246"/>
      <c r="CE25" s="246"/>
      <c r="CF25" s="246"/>
      <c r="CG25" s="246"/>
      <c r="CH25" s="246"/>
      <c r="CI25" s="246"/>
      <c r="CJ25" s="246"/>
      <c r="CK25" s="246"/>
      <c r="CL25" s="246"/>
      <c r="CM25" s="246"/>
      <c r="CN25" s="246"/>
      <c r="CO25" s="246"/>
      <c r="CP25" s="246"/>
      <c r="CQ25" s="246"/>
      <c r="CR25" s="246"/>
      <c r="CS25" s="246"/>
      <c r="CT25" s="246"/>
      <c r="CU25" s="246"/>
      <c r="CV25" s="246"/>
      <c r="CW25" s="246"/>
      <c r="CX25" s="246"/>
      <c r="CY25" s="246"/>
      <c r="CZ25" s="246"/>
      <c r="DA25" s="246"/>
      <c r="DB25" s="246"/>
      <c r="DC25" s="246"/>
      <c r="DD25" s="246"/>
      <c r="DE25" s="246"/>
      <c r="DF25" s="246"/>
      <c r="DG25" s="246"/>
      <c r="DH25" s="246"/>
      <c r="DI25" s="246"/>
      <c r="DJ25" s="246"/>
      <c r="DK25" s="246"/>
      <c r="DL25" s="246"/>
      <c r="DM25" s="246"/>
      <c r="DN25" s="246"/>
      <c r="DO25" s="246"/>
      <c r="DP25" s="246"/>
      <c r="DQ25" s="246"/>
      <c r="DR25" s="246"/>
      <c r="DS25" s="246"/>
      <c r="DT25" s="246"/>
      <c r="DU25" s="246"/>
      <c r="DV25" s="246"/>
      <c r="DW25" s="246"/>
      <c r="DX25" s="246"/>
      <c r="DY25" s="246"/>
      <c r="DZ25" s="246"/>
      <c r="EA25" s="246"/>
      <c r="EB25" s="246"/>
      <c r="EC25" s="246"/>
      <c r="ED25" s="246"/>
      <c r="EE25" s="246"/>
      <c r="EF25" s="246"/>
      <c r="EG25" s="246"/>
      <c r="EH25" s="246"/>
      <c r="EI25" s="246"/>
      <c r="EJ25" s="246"/>
      <c r="EK25" s="246"/>
      <c r="EL25" s="246"/>
      <c r="EM25" s="246"/>
      <c r="EN25" s="246"/>
      <c r="EO25" s="246"/>
      <c r="EP25" s="246"/>
      <c r="EQ25" s="246"/>
      <c r="ER25" s="246"/>
      <c r="ES25" s="246"/>
      <c r="ET25" s="246"/>
      <c r="EU25" s="246"/>
      <c r="EV25" s="246"/>
      <c r="EW25" s="246"/>
      <c r="EX25" s="246"/>
      <c r="EY25" s="246"/>
      <c r="EZ25" s="246"/>
      <c r="FA25" s="246"/>
      <c r="FB25" s="246"/>
      <c r="FC25" s="246"/>
      <c r="FD25" s="246"/>
      <c r="FE25" s="246"/>
      <c r="FF25" s="246"/>
      <c r="FG25" s="246"/>
      <c r="FH25" s="246"/>
      <c r="FI25" s="246"/>
      <c r="FJ25" s="246"/>
      <c r="FK25" s="246"/>
      <c r="FL25" s="246"/>
      <c r="FM25" s="246"/>
      <c r="FN25" s="246"/>
      <c r="FO25" s="246"/>
      <c r="FP25" s="246"/>
      <c r="FQ25" s="246"/>
      <c r="FR25" s="246"/>
      <c r="FS25" s="246"/>
      <c r="FT25" s="246"/>
      <c r="FU25" s="246"/>
      <c r="FV25" s="246"/>
      <c r="FW25" s="246"/>
      <c r="FX25" s="246"/>
      <c r="FY25" s="246"/>
      <c r="FZ25" s="246"/>
      <c r="GA25" s="246"/>
      <c r="GB25" s="246"/>
      <c r="GC25" s="246"/>
      <c r="GD25" s="246"/>
      <c r="GE25" s="246"/>
      <c r="GF25" s="246"/>
      <c r="GG25" s="246"/>
      <c r="GH25" s="246"/>
      <c r="GI25" s="246"/>
      <c r="GJ25" s="246"/>
      <c r="GK25" s="246"/>
      <c r="GL25" s="246"/>
      <c r="GM25" s="246"/>
      <c r="GN25" s="246"/>
      <c r="GO25" s="246"/>
      <c r="GP25" s="246"/>
      <c r="GQ25" s="246"/>
      <c r="GR25" s="246"/>
      <c r="GS25" s="246"/>
      <c r="GT25" s="246"/>
      <c r="GU25" s="246"/>
      <c r="GV25" s="246"/>
      <c r="GW25" s="246"/>
      <c r="GX25" s="246"/>
      <c r="GY25" s="246"/>
      <c r="GZ25" s="246"/>
      <c r="HA25" s="246"/>
      <c r="HB25" s="246"/>
      <c r="HC25" s="246"/>
      <c r="HD25" s="246"/>
      <c r="HE25" s="246"/>
      <c r="HF25" s="246"/>
      <c r="HG25" s="246"/>
      <c r="HH25" s="246"/>
      <c r="HI25" s="246"/>
      <c r="HJ25" s="246"/>
      <c r="HK25" s="246"/>
      <c r="HL25" s="246"/>
      <c r="HM25" s="246"/>
      <c r="HN25" s="246"/>
      <c r="HO25" s="246"/>
      <c r="HP25" s="246"/>
      <c r="HQ25" s="246"/>
      <c r="HR25" s="246"/>
      <c r="HS25" s="246"/>
      <c r="HT25" s="246"/>
      <c r="HU25" s="246"/>
      <c r="HV25" s="246"/>
      <c r="HW25" s="246"/>
      <c r="HX25" s="246"/>
      <c r="HY25" s="246"/>
      <c r="HZ25" s="246"/>
      <c r="IA25" s="246"/>
      <c r="IB25" s="246"/>
      <c r="IC25" s="246"/>
      <c r="ID25" s="246"/>
      <c r="IE25" s="246"/>
      <c r="IF25" s="246"/>
      <c r="IG25" s="246"/>
      <c r="IH25" s="246"/>
      <c r="II25" s="246"/>
      <c r="IJ25" s="246"/>
      <c r="IK25" s="246"/>
      <c r="IL25" s="246"/>
      <c r="IM25" s="246"/>
      <c r="IN25" s="246"/>
      <c r="IO25" s="246"/>
      <c r="IP25" s="246"/>
      <c r="IQ25" s="246"/>
      <c r="IR25" s="246"/>
      <c r="IS25" s="246"/>
      <c r="IT25" s="246"/>
      <c r="IU25" s="246"/>
      <c r="IV25" s="246"/>
    </row>
    <row r="26" spans="1:256" ht="17.25">
      <c r="A26" s="474"/>
      <c r="B26" s="480"/>
      <c r="C26" s="540"/>
      <c r="D26" s="541"/>
      <c r="E26" s="541"/>
      <c r="F26" s="541"/>
      <c r="G26" s="541"/>
      <c r="H26" s="541"/>
      <c r="I26" s="541"/>
      <c r="J26" s="542"/>
      <c r="K26" s="332"/>
      <c r="L26" s="520"/>
      <c r="M26" s="521"/>
      <c r="N26" s="522"/>
      <c r="O26" s="694">
        <v>13</v>
      </c>
      <c r="P26" s="694"/>
      <c r="Q26" s="695"/>
      <c r="R26" s="407" t="str">
        <f t="shared" si="0"/>
        <v xml:space="preserve">  </v>
      </c>
      <c r="S26" s="696" t="s">
        <v>667</v>
      </c>
      <c r="T26" s="697"/>
      <c r="U26" s="408" t="str">
        <f t="shared" si="1"/>
        <v>〇</v>
      </c>
      <c r="V26" s="694">
        <v>15</v>
      </c>
      <c r="W26" s="694"/>
      <c r="X26" s="695"/>
      <c r="Y26" s="520"/>
      <c r="Z26" s="521"/>
      <c r="AA26" s="522"/>
      <c r="AB26" s="322"/>
      <c r="AC26" s="512"/>
      <c r="AD26" s="512"/>
      <c r="AE26" s="512"/>
      <c r="AF26" s="512"/>
      <c r="AG26" s="512"/>
      <c r="AH26" s="512"/>
      <c r="AI26" s="512"/>
      <c r="AJ26" s="512"/>
      <c r="AK26" s="512"/>
      <c r="AL26" s="322"/>
      <c r="AM26" s="540"/>
      <c r="AN26" s="541"/>
      <c r="AO26" s="541"/>
      <c r="AP26" s="541"/>
      <c r="AQ26" s="541"/>
      <c r="AR26" s="542"/>
      <c r="AS26" s="730"/>
      <c r="AT26" s="730"/>
      <c r="AU26" s="730"/>
      <c r="AV26" s="163"/>
      <c r="AW26" s="246"/>
      <c r="AX26" s="246"/>
      <c r="AY26" s="246"/>
      <c r="AZ26" s="246"/>
      <c r="BA26" s="246"/>
      <c r="BB26" s="246"/>
      <c r="BC26" s="246"/>
      <c r="BD26" s="246"/>
      <c r="BE26" s="246"/>
      <c r="BF26" s="246"/>
      <c r="BG26" s="246"/>
      <c r="BH26" s="246"/>
      <c r="BI26" s="246"/>
      <c r="BJ26" s="246"/>
      <c r="BK26" s="246"/>
      <c r="BL26" s="246"/>
      <c r="BM26" s="246"/>
      <c r="BN26" s="246"/>
      <c r="BO26" s="246"/>
      <c r="BP26" s="246"/>
      <c r="BQ26" s="246"/>
      <c r="BR26" s="246"/>
      <c r="BS26" s="246"/>
      <c r="BT26" s="246"/>
      <c r="BU26" s="246"/>
      <c r="BV26" s="246"/>
      <c r="BW26" s="246"/>
      <c r="BX26" s="246"/>
      <c r="BY26" s="246"/>
      <c r="BZ26" s="246"/>
      <c r="CA26" s="246"/>
      <c r="CB26" s="246"/>
      <c r="CC26" s="246"/>
      <c r="CD26" s="246"/>
      <c r="CE26" s="246"/>
      <c r="CF26" s="246"/>
      <c r="CG26" s="246"/>
      <c r="CH26" s="246"/>
      <c r="CI26" s="246"/>
      <c r="CJ26" s="246"/>
      <c r="CK26" s="246"/>
      <c r="CL26" s="246"/>
      <c r="CM26" s="246"/>
      <c r="CN26" s="246"/>
      <c r="CO26" s="246"/>
      <c r="CP26" s="246"/>
      <c r="CQ26" s="246"/>
      <c r="CR26" s="246"/>
      <c r="CS26" s="246"/>
      <c r="CT26" s="246"/>
      <c r="CU26" s="246"/>
      <c r="CV26" s="246"/>
      <c r="CW26" s="246"/>
      <c r="CX26" s="246"/>
      <c r="CY26" s="246"/>
      <c r="CZ26" s="246"/>
      <c r="DA26" s="246"/>
      <c r="DB26" s="246"/>
      <c r="DC26" s="246"/>
      <c r="DD26" s="246"/>
      <c r="DE26" s="246"/>
      <c r="DF26" s="246"/>
      <c r="DG26" s="246"/>
      <c r="DH26" s="246"/>
      <c r="DI26" s="246"/>
      <c r="DJ26" s="246"/>
      <c r="DK26" s="246"/>
      <c r="DL26" s="246"/>
      <c r="DM26" s="246"/>
      <c r="DN26" s="246"/>
      <c r="DO26" s="246"/>
      <c r="DP26" s="246"/>
      <c r="DQ26" s="246"/>
      <c r="DR26" s="246"/>
      <c r="DS26" s="246"/>
      <c r="DT26" s="246"/>
      <c r="DU26" s="246"/>
      <c r="DV26" s="246"/>
      <c r="DW26" s="246"/>
      <c r="DX26" s="246"/>
      <c r="DY26" s="246"/>
      <c r="DZ26" s="246"/>
      <c r="EA26" s="246"/>
      <c r="EB26" s="246"/>
      <c r="EC26" s="246"/>
      <c r="ED26" s="246"/>
      <c r="EE26" s="246"/>
      <c r="EF26" s="246"/>
      <c r="EG26" s="246"/>
      <c r="EH26" s="246"/>
      <c r="EI26" s="246"/>
      <c r="EJ26" s="246"/>
      <c r="EK26" s="246"/>
      <c r="EL26" s="246"/>
      <c r="EM26" s="246"/>
      <c r="EN26" s="246"/>
      <c r="EO26" s="246"/>
      <c r="EP26" s="246"/>
      <c r="EQ26" s="246"/>
      <c r="ER26" s="246"/>
      <c r="ES26" s="246"/>
      <c r="ET26" s="246"/>
      <c r="EU26" s="246"/>
      <c r="EV26" s="246"/>
      <c r="EW26" s="246"/>
      <c r="EX26" s="246"/>
      <c r="EY26" s="246"/>
      <c r="EZ26" s="246"/>
      <c r="FA26" s="246"/>
      <c r="FB26" s="246"/>
      <c r="FC26" s="246"/>
      <c r="FD26" s="246"/>
      <c r="FE26" s="246"/>
      <c r="FF26" s="246"/>
      <c r="FG26" s="246"/>
      <c r="FH26" s="246"/>
      <c r="FI26" s="246"/>
      <c r="FJ26" s="246"/>
      <c r="FK26" s="246"/>
      <c r="FL26" s="246"/>
      <c r="FM26" s="246"/>
      <c r="FN26" s="246"/>
      <c r="FO26" s="246"/>
      <c r="FP26" s="246"/>
      <c r="FQ26" s="246"/>
      <c r="FR26" s="246"/>
      <c r="FS26" s="246"/>
      <c r="FT26" s="246"/>
      <c r="FU26" s="246"/>
      <c r="FV26" s="246"/>
      <c r="FW26" s="246"/>
      <c r="FX26" s="246"/>
      <c r="FY26" s="246"/>
      <c r="FZ26" s="246"/>
      <c r="GA26" s="246"/>
      <c r="GB26" s="246"/>
      <c r="GC26" s="246"/>
      <c r="GD26" s="246"/>
      <c r="GE26" s="246"/>
      <c r="GF26" s="246"/>
      <c r="GG26" s="246"/>
      <c r="GH26" s="246"/>
      <c r="GI26" s="246"/>
      <c r="GJ26" s="246"/>
      <c r="GK26" s="246"/>
      <c r="GL26" s="246"/>
      <c r="GM26" s="246"/>
      <c r="GN26" s="246"/>
      <c r="GO26" s="246"/>
      <c r="GP26" s="246"/>
      <c r="GQ26" s="246"/>
      <c r="GR26" s="246"/>
      <c r="GS26" s="246"/>
      <c r="GT26" s="246"/>
      <c r="GU26" s="246"/>
      <c r="GV26" s="246"/>
      <c r="GW26" s="246"/>
      <c r="GX26" s="246"/>
      <c r="GY26" s="246"/>
      <c r="GZ26" s="246"/>
      <c r="HA26" s="246"/>
      <c r="HB26" s="246"/>
      <c r="HC26" s="246"/>
      <c r="HD26" s="246"/>
      <c r="HE26" s="246"/>
      <c r="HF26" s="246"/>
      <c r="HG26" s="246"/>
      <c r="HH26" s="246"/>
      <c r="HI26" s="246"/>
      <c r="HJ26" s="246"/>
      <c r="HK26" s="246"/>
      <c r="HL26" s="246"/>
      <c r="HM26" s="246"/>
      <c r="HN26" s="246"/>
      <c r="HO26" s="246"/>
      <c r="HP26" s="246"/>
      <c r="HQ26" s="246"/>
      <c r="HR26" s="246"/>
      <c r="HS26" s="246"/>
      <c r="HT26" s="246"/>
      <c r="HU26" s="246"/>
      <c r="HV26" s="246"/>
      <c r="HW26" s="246"/>
      <c r="HX26" s="246"/>
      <c r="HY26" s="246"/>
      <c r="HZ26" s="246"/>
      <c r="IA26" s="246"/>
      <c r="IB26" s="246"/>
      <c r="IC26" s="246"/>
      <c r="ID26" s="246"/>
      <c r="IE26" s="246"/>
      <c r="IF26" s="246"/>
      <c r="IG26" s="246"/>
      <c r="IH26" s="246"/>
      <c r="II26" s="246"/>
      <c r="IJ26" s="246"/>
      <c r="IK26" s="246"/>
      <c r="IL26" s="246"/>
      <c r="IM26" s="246"/>
      <c r="IN26" s="246"/>
      <c r="IO26" s="246"/>
      <c r="IP26" s="246"/>
      <c r="IQ26" s="246"/>
      <c r="IR26" s="246"/>
      <c r="IS26" s="246"/>
      <c r="IT26" s="246"/>
      <c r="IU26" s="246"/>
      <c r="IV26" s="246"/>
    </row>
    <row r="27" spans="1:256" ht="17.25">
      <c r="A27" s="475"/>
      <c r="B27" s="481"/>
      <c r="C27" s="543"/>
      <c r="D27" s="544"/>
      <c r="E27" s="544"/>
      <c r="F27" s="544"/>
      <c r="G27" s="544"/>
      <c r="H27" s="544"/>
      <c r="I27" s="544"/>
      <c r="J27" s="545"/>
      <c r="K27" s="332"/>
      <c r="L27" s="523"/>
      <c r="M27" s="524"/>
      <c r="N27" s="525"/>
      <c r="O27" s="675">
        <v>15</v>
      </c>
      <c r="P27" s="675"/>
      <c r="Q27" s="676"/>
      <c r="R27" s="409" t="str">
        <f t="shared" si="0"/>
        <v>〇</v>
      </c>
      <c r="S27" s="692" t="s">
        <v>668</v>
      </c>
      <c r="T27" s="693"/>
      <c r="U27" s="410" t="str">
        <f t="shared" si="1"/>
        <v xml:space="preserve">  </v>
      </c>
      <c r="V27" s="675">
        <v>11</v>
      </c>
      <c r="W27" s="675"/>
      <c r="X27" s="676"/>
      <c r="Y27" s="523"/>
      <c r="Z27" s="524"/>
      <c r="AA27" s="525"/>
      <c r="AB27" s="322"/>
      <c r="AC27" s="512"/>
      <c r="AD27" s="512"/>
      <c r="AE27" s="512"/>
      <c r="AF27" s="512"/>
      <c r="AG27" s="512"/>
      <c r="AH27" s="512"/>
      <c r="AI27" s="512"/>
      <c r="AJ27" s="512"/>
      <c r="AK27" s="512"/>
      <c r="AL27" s="322"/>
      <c r="AM27" s="543"/>
      <c r="AN27" s="544"/>
      <c r="AO27" s="544"/>
      <c r="AP27" s="544"/>
      <c r="AQ27" s="544"/>
      <c r="AR27" s="545"/>
      <c r="AS27" s="730"/>
      <c r="AT27" s="730"/>
      <c r="AU27" s="730"/>
      <c r="AV27" s="163"/>
      <c r="AW27" s="246"/>
      <c r="AX27" s="246"/>
      <c r="AY27" s="246"/>
      <c r="AZ27" s="246"/>
      <c r="BA27" s="246"/>
      <c r="BB27" s="246"/>
      <c r="BC27" s="246"/>
      <c r="BD27" s="246"/>
      <c r="BE27" s="246"/>
      <c r="BF27" s="246"/>
      <c r="BG27" s="246"/>
      <c r="BH27" s="246"/>
      <c r="BI27" s="246"/>
      <c r="BJ27" s="246"/>
      <c r="BK27" s="246"/>
      <c r="BL27" s="246"/>
      <c r="BM27" s="246"/>
      <c r="BN27" s="246"/>
      <c r="BO27" s="246"/>
      <c r="BP27" s="246"/>
      <c r="BQ27" s="246"/>
      <c r="BR27" s="246"/>
      <c r="BS27" s="246"/>
      <c r="BT27" s="246"/>
      <c r="BU27" s="246"/>
      <c r="BV27" s="246"/>
      <c r="BW27" s="246"/>
      <c r="BX27" s="246"/>
      <c r="BY27" s="246"/>
      <c r="BZ27" s="246"/>
      <c r="CA27" s="246"/>
      <c r="CB27" s="246"/>
      <c r="CC27" s="246"/>
      <c r="CD27" s="246"/>
      <c r="CE27" s="246"/>
      <c r="CF27" s="246"/>
      <c r="CG27" s="246"/>
      <c r="CH27" s="246"/>
      <c r="CI27" s="246"/>
      <c r="CJ27" s="246"/>
      <c r="CK27" s="246"/>
      <c r="CL27" s="246"/>
      <c r="CM27" s="246"/>
      <c r="CN27" s="246"/>
      <c r="CO27" s="246"/>
      <c r="CP27" s="246"/>
      <c r="CQ27" s="246"/>
      <c r="CR27" s="246"/>
      <c r="CS27" s="246"/>
      <c r="CT27" s="246"/>
      <c r="CU27" s="246"/>
      <c r="CV27" s="246"/>
      <c r="CW27" s="246"/>
      <c r="CX27" s="246"/>
      <c r="CY27" s="246"/>
      <c r="CZ27" s="246"/>
      <c r="DA27" s="246"/>
      <c r="DB27" s="246"/>
      <c r="DC27" s="246"/>
      <c r="DD27" s="246"/>
      <c r="DE27" s="246"/>
      <c r="DF27" s="246"/>
      <c r="DG27" s="246"/>
      <c r="DH27" s="246"/>
      <c r="DI27" s="246"/>
      <c r="DJ27" s="246"/>
      <c r="DK27" s="246"/>
      <c r="DL27" s="246"/>
      <c r="DM27" s="246"/>
      <c r="DN27" s="246"/>
      <c r="DO27" s="246"/>
      <c r="DP27" s="246"/>
      <c r="DQ27" s="246"/>
      <c r="DR27" s="246"/>
      <c r="DS27" s="246"/>
      <c r="DT27" s="246"/>
      <c r="DU27" s="246"/>
      <c r="DV27" s="246"/>
      <c r="DW27" s="246"/>
      <c r="DX27" s="246"/>
      <c r="DY27" s="246"/>
      <c r="DZ27" s="246"/>
      <c r="EA27" s="246"/>
      <c r="EB27" s="246"/>
      <c r="EC27" s="246"/>
      <c r="ED27" s="246"/>
      <c r="EE27" s="246"/>
      <c r="EF27" s="246"/>
      <c r="EG27" s="246"/>
      <c r="EH27" s="246"/>
      <c r="EI27" s="246"/>
      <c r="EJ27" s="246"/>
      <c r="EK27" s="246"/>
      <c r="EL27" s="246"/>
      <c r="EM27" s="246"/>
      <c r="EN27" s="246"/>
      <c r="EO27" s="246"/>
      <c r="EP27" s="246"/>
      <c r="EQ27" s="246"/>
      <c r="ER27" s="246"/>
      <c r="ES27" s="246"/>
      <c r="ET27" s="246"/>
      <c r="EU27" s="246"/>
      <c r="EV27" s="246"/>
      <c r="EW27" s="246"/>
      <c r="EX27" s="246"/>
      <c r="EY27" s="246"/>
      <c r="EZ27" s="246"/>
      <c r="FA27" s="246"/>
      <c r="FB27" s="246"/>
      <c r="FC27" s="246"/>
      <c r="FD27" s="246"/>
      <c r="FE27" s="246"/>
      <c r="FF27" s="246"/>
      <c r="FG27" s="246"/>
      <c r="FH27" s="246"/>
      <c r="FI27" s="246"/>
      <c r="FJ27" s="246"/>
      <c r="FK27" s="246"/>
      <c r="FL27" s="246"/>
      <c r="FM27" s="246"/>
      <c r="FN27" s="246"/>
      <c r="FO27" s="246"/>
      <c r="FP27" s="246"/>
      <c r="FQ27" s="246"/>
      <c r="FR27" s="246"/>
      <c r="FS27" s="246"/>
      <c r="FT27" s="246"/>
      <c r="FU27" s="246"/>
      <c r="FV27" s="246"/>
      <c r="FW27" s="246"/>
      <c r="FX27" s="246"/>
      <c r="FY27" s="246"/>
      <c r="FZ27" s="246"/>
      <c r="GA27" s="246"/>
      <c r="GB27" s="246"/>
      <c r="GC27" s="246"/>
      <c r="GD27" s="246"/>
      <c r="GE27" s="246"/>
      <c r="GF27" s="246"/>
      <c r="GG27" s="246"/>
      <c r="GH27" s="246"/>
      <c r="GI27" s="246"/>
      <c r="GJ27" s="246"/>
      <c r="GK27" s="246"/>
      <c r="GL27" s="246"/>
      <c r="GM27" s="246"/>
      <c r="GN27" s="246"/>
      <c r="GO27" s="246"/>
      <c r="GP27" s="246"/>
      <c r="GQ27" s="246"/>
      <c r="GR27" s="246"/>
      <c r="GS27" s="246"/>
      <c r="GT27" s="246"/>
      <c r="GU27" s="246"/>
      <c r="GV27" s="246"/>
      <c r="GW27" s="246"/>
      <c r="GX27" s="246"/>
      <c r="GY27" s="246"/>
      <c r="GZ27" s="246"/>
      <c r="HA27" s="246"/>
      <c r="HB27" s="246"/>
      <c r="HC27" s="246"/>
      <c r="HD27" s="246"/>
      <c r="HE27" s="246"/>
      <c r="HF27" s="246"/>
      <c r="HG27" s="246"/>
      <c r="HH27" s="246"/>
      <c r="HI27" s="246"/>
      <c r="HJ27" s="246"/>
      <c r="HK27" s="246"/>
      <c r="HL27" s="246"/>
      <c r="HM27" s="246"/>
      <c r="HN27" s="246"/>
      <c r="HO27" s="246"/>
      <c r="HP27" s="246"/>
      <c r="HQ27" s="246"/>
      <c r="HR27" s="246"/>
      <c r="HS27" s="246"/>
      <c r="HT27" s="246"/>
      <c r="HU27" s="246"/>
      <c r="HV27" s="246"/>
      <c r="HW27" s="246"/>
      <c r="HX27" s="246"/>
      <c r="HY27" s="246"/>
      <c r="HZ27" s="246"/>
      <c r="IA27" s="246"/>
      <c r="IB27" s="246"/>
      <c r="IC27" s="246"/>
      <c r="ID27" s="246"/>
      <c r="IE27" s="246"/>
      <c r="IF27" s="246"/>
      <c r="IG27" s="246"/>
      <c r="IH27" s="246"/>
      <c r="II27" s="246"/>
      <c r="IJ27" s="246"/>
      <c r="IK27" s="246"/>
      <c r="IL27" s="246"/>
      <c r="IM27" s="246"/>
      <c r="IN27" s="246"/>
      <c r="IO27" s="246"/>
      <c r="IP27" s="246"/>
      <c r="IQ27" s="246"/>
      <c r="IR27" s="246"/>
      <c r="IS27" s="246"/>
      <c r="IT27" s="246"/>
      <c r="IU27" s="246"/>
      <c r="IV27" s="246"/>
    </row>
    <row r="28" spans="1:256" ht="17.25">
      <c r="A28" s="473">
        <v>6</v>
      </c>
      <c r="B28" s="479"/>
      <c r="C28" s="537" t="str">
        <f>C7</f>
        <v xml:space="preserve"> ＳＯＲＡ－ Ａ</v>
      </c>
      <c r="D28" s="538"/>
      <c r="E28" s="538"/>
      <c r="F28" s="538"/>
      <c r="G28" s="538"/>
      <c r="H28" s="538"/>
      <c r="I28" s="538"/>
      <c r="J28" s="539"/>
      <c r="K28" s="322"/>
      <c r="L28" s="517">
        <f>COUNTIF(R28:R30,"〇")</f>
        <v>0</v>
      </c>
      <c r="M28" s="518"/>
      <c r="N28" s="519"/>
      <c r="O28" s="698">
        <v>9</v>
      </c>
      <c r="P28" s="698"/>
      <c r="Q28" s="699"/>
      <c r="R28" s="406" t="str">
        <f t="shared" si="0"/>
        <v xml:space="preserve">  </v>
      </c>
      <c r="S28" s="705" t="s">
        <v>665</v>
      </c>
      <c r="T28" s="706"/>
      <c r="U28" s="406" t="str">
        <f t="shared" si="1"/>
        <v>〇</v>
      </c>
      <c r="V28" s="698">
        <v>15</v>
      </c>
      <c r="W28" s="698"/>
      <c r="X28" s="699"/>
      <c r="Y28" s="517">
        <f>COUNTIF(U28:U30,"〇")</f>
        <v>2</v>
      </c>
      <c r="Z28" s="518"/>
      <c r="AA28" s="519"/>
      <c r="AB28" s="332"/>
      <c r="AC28" s="512" t="str">
        <f>Q5</f>
        <v xml:space="preserve"> ＲＯＵＧＥ</v>
      </c>
      <c r="AD28" s="512"/>
      <c r="AE28" s="512"/>
      <c r="AF28" s="512"/>
      <c r="AG28" s="512"/>
      <c r="AH28" s="512"/>
      <c r="AI28" s="512"/>
      <c r="AJ28" s="512"/>
      <c r="AK28" s="512"/>
      <c r="AL28" s="322"/>
      <c r="AM28" s="537" t="str">
        <f>C5</f>
        <v xml:space="preserve"> Ａ</v>
      </c>
      <c r="AN28" s="538"/>
      <c r="AO28" s="538"/>
      <c r="AP28" s="538"/>
      <c r="AQ28" s="538"/>
      <c r="AR28" s="539"/>
      <c r="AS28" s="730"/>
      <c r="AT28" s="730"/>
      <c r="AU28" s="730"/>
      <c r="AV28" s="163"/>
      <c r="AW28" s="246"/>
      <c r="AX28" s="246"/>
      <c r="AY28" s="246"/>
      <c r="AZ28" s="246"/>
      <c r="BA28" s="246"/>
      <c r="BB28" s="246"/>
      <c r="BC28" s="246"/>
      <c r="BD28" s="246"/>
      <c r="BE28" s="246"/>
      <c r="BF28" s="246"/>
      <c r="BG28" s="246"/>
      <c r="BH28" s="246"/>
      <c r="BI28" s="246"/>
      <c r="BJ28" s="246"/>
      <c r="BK28" s="246"/>
      <c r="BL28" s="246"/>
      <c r="BM28" s="246"/>
      <c r="BN28" s="246"/>
      <c r="BO28" s="246"/>
      <c r="BP28" s="246"/>
      <c r="BQ28" s="246"/>
      <c r="BR28" s="246"/>
      <c r="BS28" s="246"/>
      <c r="BT28" s="246"/>
      <c r="BU28" s="246"/>
      <c r="BV28" s="246"/>
      <c r="BW28" s="246"/>
      <c r="BX28" s="246"/>
      <c r="BY28" s="246"/>
      <c r="BZ28" s="246"/>
      <c r="CA28" s="246"/>
      <c r="CB28" s="246"/>
      <c r="CC28" s="246"/>
      <c r="CD28" s="246"/>
      <c r="CE28" s="246"/>
      <c r="CF28" s="246"/>
      <c r="CG28" s="246"/>
      <c r="CH28" s="246"/>
      <c r="CI28" s="246"/>
      <c r="CJ28" s="246"/>
      <c r="CK28" s="246"/>
      <c r="CL28" s="246"/>
      <c r="CM28" s="246"/>
      <c r="CN28" s="246"/>
      <c r="CO28" s="246"/>
      <c r="CP28" s="246"/>
      <c r="CQ28" s="246"/>
      <c r="CR28" s="246"/>
      <c r="CS28" s="246"/>
      <c r="CT28" s="246"/>
      <c r="CU28" s="246"/>
      <c r="CV28" s="246"/>
      <c r="CW28" s="246"/>
      <c r="CX28" s="246"/>
      <c r="CY28" s="246"/>
      <c r="CZ28" s="246"/>
      <c r="DA28" s="246"/>
      <c r="DB28" s="246"/>
      <c r="DC28" s="246"/>
      <c r="DD28" s="246"/>
      <c r="DE28" s="246"/>
      <c r="DF28" s="246"/>
      <c r="DG28" s="246"/>
      <c r="DH28" s="246"/>
      <c r="DI28" s="246"/>
      <c r="DJ28" s="246"/>
      <c r="DK28" s="246"/>
      <c r="DL28" s="246"/>
      <c r="DM28" s="246"/>
      <c r="DN28" s="246"/>
      <c r="DO28" s="246"/>
      <c r="DP28" s="246"/>
      <c r="DQ28" s="246"/>
      <c r="DR28" s="246"/>
      <c r="DS28" s="246"/>
      <c r="DT28" s="246"/>
      <c r="DU28" s="246"/>
      <c r="DV28" s="246"/>
      <c r="DW28" s="246"/>
      <c r="DX28" s="246"/>
      <c r="DY28" s="246"/>
      <c r="DZ28" s="246"/>
      <c r="EA28" s="246"/>
      <c r="EB28" s="246"/>
      <c r="EC28" s="246"/>
      <c r="ED28" s="246"/>
      <c r="EE28" s="246"/>
      <c r="EF28" s="246"/>
      <c r="EG28" s="246"/>
      <c r="EH28" s="246"/>
      <c r="EI28" s="246"/>
      <c r="EJ28" s="246"/>
      <c r="EK28" s="246"/>
      <c r="EL28" s="246"/>
      <c r="EM28" s="246"/>
      <c r="EN28" s="246"/>
      <c r="EO28" s="246"/>
      <c r="EP28" s="246"/>
      <c r="EQ28" s="246"/>
      <c r="ER28" s="246"/>
      <c r="ES28" s="246"/>
      <c r="ET28" s="246"/>
      <c r="EU28" s="246"/>
      <c r="EV28" s="246"/>
      <c r="EW28" s="246"/>
      <c r="EX28" s="246"/>
      <c r="EY28" s="246"/>
      <c r="EZ28" s="246"/>
      <c r="FA28" s="246"/>
      <c r="FB28" s="246"/>
      <c r="FC28" s="246"/>
      <c r="FD28" s="246"/>
      <c r="FE28" s="246"/>
      <c r="FF28" s="246"/>
      <c r="FG28" s="246"/>
      <c r="FH28" s="246"/>
      <c r="FI28" s="246"/>
      <c r="FJ28" s="246"/>
      <c r="FK28" s="246"/>
      <c r="FL28" s="246"/>
      <c r="FM28" s="246"/>
      <c r="FN28" s="246"/>
      <c r="FO28" s="246"/>
      <c r="FP28" s="246"/>
      <c r="FQ28" s="246"/>
      <c r="FR28" s="246"/>
      <c r="FS28" s="246"/>
      <c r="FT28" s="246"/>
      <c r="FU28" s="246"/>
      <c r="FV28" s="246"/>
      <c r="FW28" s="246"/>
      <c r="FX28" s="246"/>
      <c r="FY28" s="246"/>
      <c r="FZ28" s="246"/>
      <c r="GA28" s="246"/>
      <c r="GB28" s="246"/>
      <c r="GC28" s="246"/>
      <c r="GD28" s="246"/>
      <c r="GE28" s="246"/>
      <c r="GF28" s="246"/>
      <c r="GG28" s="246"/>
      <c r="GH28" s="246"/>
      <c r="GI28" s="246"/>
      <c r="GJ28" s="246"/>
      <c r="GK28" s="246"/>
      <c r="GL28" s="246"/>
      <c r="GM28" s="246"/>
      <c r="GN28" s="246"/>
      <c r="GO28" s="246"/>
      <c r="GP28" s="246"/>
      <c r="GQ28" s="246"/>
      <c r="GR28" s="246"/>
      <c r="GS28" s="246"/>
      <c r="GT28" s="246"/>
      <c r="GU28" s="246"/>
      <c r="GV28" s="246"/>
      <c r="GW28" s="246"/>
      <c r="GX28" s="246"/>
      <c r="GY28" s="246"/>
      <c r="GZ28" s="246"/>
      <c r="HA28" s="246"/>
      <c r="HB28" s="246"/>
      <c r="HC28" s="246"/>
      <c r="HD28" s="246"/>
      <c r="HE28" s="246"/>
      <c r="HF28" s="246"/>
      <c r="HG28" s="246"/>
      <c r="HH28" s="246"/>
      <c r="HI28" s="246"/>
      <c r="HJ28" s="246"/>
      <c r="HK28" s="246"/>
      <c r="HL28" s="246"/>
      <c r="HM28" s="246"/>
      <c r="HN28" s="246"/>
      <c r="HO28" s="246"/>
      <c r="HP28" s="246"/>
      <c r="HQ28" s="246"/>
      <c r="HR28" s="246"/>
      <c r="HS28" s="246"/>
      <c r="HT28" s="246"/>
      <c r="HU28" s="246"/>
      <c r="HV28" s="246"/>
      <c r="HW28" s="246"/>
      <c r="HX28" s="246"/>
      <c r="HY28" s="246"/>
      <c r="HZ28" s="246"/>
      <c r="IA28" s="246"/>
      <c r="IB28" s="246"/>
      <c r="IC28" s="246"/>
      <c r="ID28" s="246"/>
      <c r="IE28" s="246"/>
      <c r="IF28" s="246"/>
      <c r="IG28" s="246"/>
      <c r="IH28" s="246"/>
      <c r="II28" s="246"/>
      <c r="IJ28" s="246"/>
      <c r="IK28" s="246"/>
      <c r="IL28" s="246"/>
      <c r="IM28" s="246"/>
      <c r="IN28" s="246"/>
      <c r="IO28" s="246"/>
      <c r="IP28" s="246"/>
      <c r="IQ28" s="246"/>
      <c r="IR28" s="246"/>
      <c r="IS28" s="246"/>
      <c r="IT28" s="246"/>
      <c r="IU28" s="246"/>
      <c r="IV28" s="246"/>
    </row>
    <row r="29" spans="1:256" ht="17.25">
      <c r="A29" s="474"/>
      <c r="B29" s="480"/>
      <c r="C29" s="540"/>
      <c r="D29" s="541"/>
      <c r="E29" s="541"/>
      <c r="F29" s="541"/>
      <c r="G29" s="541"/>
      <c r="H29" s="541"/>
      <c r="I29" s="541"/>
      <c r="J29" s="542"/>
      <c r="K29" s="322"/>
      <c r="L29" s="520"/>
      <c r="M29" s="521"/>
      <c r="N29" s="522"/>
      <c r="O29" s="694">
        <v>11</v>
      </c>
      <c r="P29" s="694"/>
      <c r="Q29" s="695"/>
      <c r="R29" s="407" t="str">
        <f t="shared" si="0"/>
        <v xml:space="preserve">  </v>
      </c>
      <c r="S29" s="696" t="s">
        <v>667</v>
      </c>
      <c r="T29" s="697"/>
      <c r="U29" s="408" t="str">
        <f t="shared" si="1"/>
        <v>〇</v>
      </c>
      <c r="V29" s="694">
        <v>15</v>
      </c>
      <c r="W29" s="694"/>
      <c r="X29" s="695"/>
      <c r="Y29" s="520"/>
      <c r="Z29" s="521"/>
      <c r="AA29" s="522"/>
      <c r="AB29" s="332"/>
      <c r="AC29" s="512"/>
      <c r="AD29" s="512"/>
      <c r="AE29" s="512"/>
      <c r="AF29" s="512"/>
      <c r="AG29" s="512"/>
      <c r="AH29" s="512"/>
      <c r="AI29" s="512"/>
      <c r="AJ29" s="512"/>
      <c r="AK29" s="512"/>
      <c r="AL29" s="322"/>
      <c r="AM29" s="540"/>
      <c r="AN29" s="541"/>
      <c r="AO29" s="541"/>
      <c r="AP29" s="541"/>
      <c r="AQ29" s="541"/>
      <c r="AR29" s="542"/>
      <c r="AS29" s="730"/>
      <c r="AT29" s="730"/>
      <c r="AU29" s="730"/>
      <c r="AV29" s="163"/>
      <c r="AW29" s="246"/>
      <c r="AX29" s="246"/>
      <c r="AY29" s="246"/>
      <c r="AZ29" s="246"/>
      <c r="BA29" s="246"/>
      <c r="BB29" s="246"/>
      <c r="BC29" s="246"/>
      <c r="BD29" s="246"/>
      <c r="BE29" s="246"/>
      <c r="BF29" s="246"/>
      <c r="BG29" s="246"/>
      <c r="BH29" s="246"/>
      <c r="BI29" s="246"/>
      <c r="BJ29" s="246"/>
      <c r="BK29" s="246"/>
      <c r="BL29" s="246"/>
      <c r="BM29" s="246"/>
      <c r="BN29" s="246"/>
      <c r="BO29" s="246"/>
      <c r="BP29" s="246"/>
      <c r="BQ29" s="246"/>
      <c r="BR29" s="246"/>
      <c r="BS29" s="246"/>
      <c r="BT29" s="246"/>
      <c r="BU29" s="246"/>
      <c r="BV29" s="246"/>
      <c r="BW29" s="246"/>
      <c r="BX29" s="246"/>
      <c r="BY29" s="246"/>
      <c r="BZ29" s="246"/>
      <c r="CA29" s="246"/>
      <c r="CB29" s="246"/>
      <c r="CC29" s="246"/>
      <c r="CD29" s="246"/>
      <c r="CE29" s="246"/>
      <c r="CF29" s="246"/>
      <c r="CG29" s="246"/>
      <c r="CH29" s="246"/>
      <c r="CI29" s="246"/>
      <c r="CJ29" s="246"/>
      <c r="CK29" s="246"/>
      <c r="CL29" s="246"/>
      <c r="CM29" s="246"/>
      <c r="CN29" s="246"/>
      <c r="CO29" s="246"/>
      <c r="CP29" s="246"/>
      <c r="CQ29" s="246"/>
      <c r="CR29" s="246"/>
      <c r="CS29" s="246"/>
      <c r="CT29" s="246"/>
      <c r="CU29" s="246"/>
      <c r="CV29" s="246"/>
      <c r="CW29" s="246"/>
      <c r="CX29" s="246"/>
      <c r="CY29" s="246"/>
      <c r="CZ29" s="246"/>
      <c r="DA29" s="246"/>
      <c r="DB29" s="246"/>
      <c r="DC29" s="246"/>
      <c r="DD29" s="246"/>
      <c r="DE29" s="246"/>
      <c r="DF29" s="246"/>
      <c r="DG29" s="246"/>
      <c r="DH29" s="246"/>
      <c r="DI29" s="246"/>
      <c r="DJ29" s="246"/>
      <c r="DK29" s="246"/>
      <c r="DL29" s="246"/>
      <c r="DM29" s="246"/>
      <c r="DN29" s="246"/>
      <c r="DO29" s="246"/>
      <c r="DP29" s="246"/>
      <c r="DQ29" s="246"/>
      <c r="DR29" s="246"/>
      <c r="DS29" s="246"/>
      <c r="DT29" s="246"/>
      <c r="DU29" s="246"/>
      <c r="DV29" s="246"/>
      <c r="DW29" s="246"/>
      <c r="DX29" s="246"/>
      <c r="DY29" s="246"/>
      <c r="DZ29" s="246"/>
      <c r="EA29" s="246"/>
      <c r="EB29" s="246"/>
      <c r="EC29" s="246"/>
      <c r="ED29" s="246"/>
      <c r="EE29" s="246"/>
      <c r="EF29" s="246"/>
      <c r="EG29" s="246"/>
      <c r="EH29" s="246"/>
      <c r="EI29" s="246"/>
      <c r="EJ29" s="246"/>
      <c r="EK29" s="246"/>
      <c r="EL29" s="246"/>
      <c r="EM29" s="246"/>
      <c r="EN29" s="246"/>
      <c r="EO29" s="246"/>
      <c r="EP29" s="246"/>
      <c r="EQ29" s="246"/>
      <c r="ER29" s="246"/>
      <c r="ES29" s="246"/>
      <c r="ET29" s="246"/>
      <c r="EU29" s="246"/>
      <c r="EV29" s="246"/>
      <c r="EW29" s="246"/>
      <c r="EX29" s="246"/>
      <c r="EY29" s="246"/>
      <c r="EZ29" s="246"/>
      <c r="FA29" s="246"/>
      <c r="FB29" s="246"/>
      <c r="FC29" s="246"/>
      <c r="FD29" s="246"/>
      <c r="FE29" s="246"/>
      <c r="FF29" s="246"/>
      <c r="FG29" s="246"/>
      <c r="FH29" s="246"/>
      <c r="FI29" s="246"/>
      <c r="FJ29" s="246"/>
      <c r="FK29" s="246"/>
      <c r="FL29" s="246"/>
      <c r="FM29" s="246"/>
      <c r="FN29" s="246"/>
      <c r="FO29" s="246"/>
      <c r="FP29" s="246"/>
      <c r="FQ29" s="246"/>
      <c r="FR29" s="246"/>
      <c r="FS29" s="246"/>
      <c r="FT29" s="246"/>
      <c r="FU29" s="246"/>
      <c r="FV29" s="246"/>
      <c r="FW29" s="246"/>
      <c r="FX29" s="246"/>
      <c r="FY29" s="246"/>
      <c r="FZ29" s="246"/>
      <c r="GA29" s="246"/>
      <c r="GB29" s="246"/>
      <c r="GC29" s="246"/>
      <c r="GD29" s="246"/>
      <c r="GE29" s="246"/>
      <c r="GF29" s="246"/>
      <c r="GG29" s="246"/>
      <c r="GH29" s="246"/>
      <c r="GI29" s="246"/>
      <c r="GJ29" s="246"/>
      <c r="GK29" s="246"/>
      <c r="GL29" s="246"/>
      <c r="GM29" s="246"/>
      <c r="GN29" s="246"/>
      <c r="GO29" s="246"/>
      <c r="GP29" s="246"/>
      <c r="GQ29" s="246"/>
      <c r="GR29" s="246"/>
      <c r="GS29" s="246"/>
      <c r="GT29" s="246"/>
      <c r="GU29" s="246"/>
      <c r="GV29" s="246"/>
      <c r="GW29" s="246"/>
      <c r="GX29" s="246"/>
      <c r="GY29" s="246"/>
      <c r="GZ29" s="246"/>
      <c r="HA29" s="246"/>
      <c r="HB29" s="246"/>
      <c r="HC29" s="246"/>
      <c r="HD29" s="246"/>
      <c r="HE29" s="246"/>
      <c r="HF29" s="246"/>
      <c r="HG29" s="246"/>
      <c r="HH29" s="246"/>
      <c r="HI29" s="246"/>
      <c r="HJ29" s="246"/>
      <c r="HK29" s="246"/>
      <c r="HL29" s="246"/>
      <c r="HM29" s="246"/>
      <c r="HN29" s="246"/>
      <c r="HO29" s="246"/>
      <c r="HP29" s="246"/>
      <c r="HQ29" s="246"/>
      <c r="HR29" s="246"/>
      <c r="HS29" s="246"/>
      <c r="HT29" s="246"/>
      <c r="HU29" s="246"/>
      <c r="HV29" s="246"/>
      <c r="HW29" s="246"/>
      <c r="HX29" s="246"/>
      <c r="HY29" s="246"/>
      <c r="HZ29" s="246"/>
      <c r="IA29" s="246"/>
      <c r="IB29" s="246"/>
      <c r="IC29" s="246"/>
      <c r="ID29" s="246"/>
      <c r="IE29" s="246"/>
      <c r="IF29" s="246"/>
      <c r="IG29" s="246"/>
      <c r="IH29" s="246"/>
      <c r="II29" s="246"/>
      <c r="IJ29" s="246"/>
      <c r="IK29" s="246"/>
      <c r="IL29" s="246"/>
      <c r="IM29" s="246"/>
      <c r="IN29" s="246"/>
      <c r="IO29" s="246"/>
      <c r="IP29" s="246"/>
      <c r="IQ29" s="246"/>
      <c r="IR29" s="246"/>
      <c r="IS29" s="246"/>
      <c r="IT29" s="246"/>
      <c r="IU29" s="246"/>
      <c r="IV29" s="246"/>
    </row>
    <row r="30" spans="1:256" ht="17.25">
      <c r="A30" s="475"/>
      <c r="B30" s="481"/>
      <c r="C30" s="543"/>
      <c r="D30" s="544"/>
      <c r="E30" s="544"/>
      <c r="F30" s="544"/>
      <c r="G30" s="544"/>
      <c r="H30" s="544"/>
      <c r="I30" s="544"/>
      <c r="J30" s="545"/>
      <c r="K30" s="322"/>
      <c r="L30" s="523"/>
      <c r="M30" s="524"/>
      <c r="N30" s="525"/>
      <c r="O30" s="675"/>
      <c r="P30" s="675"/>
      <c r="Q30" s="676"/>
      <c r="R30" s="409" t="str">
        <f t="shared" si="0"/>
        <v xml:space="preserve">  </v>
      </c>
      <c r="S30" s="708" t="s">
        <v>668</v>
      </c>
      <c r="T30" s="709"/>
      <c r="U30" s="410" t="str">
        <f t="shared" si="1"/>
        <v xml:space="preserve">  </v>
      </c>
      <c r="V30" s="675"/>
      <c r="W30" s="675"/>
      <c r="X30" s="676"/>
      <c r="Y30" s="523"/>
      <c r="Z30" s="524"/>
      <c r="AA30" s="525"/>
      <c r="AB30" s="332"/>
      <c r="AC30" s="512"/>
      <c r="AD30" s="512"/>
      <c r="AE30" s="512"/>
      <c r="AF30" s="512"/>
      <c r="AG30" s="512"/>
      <c r="AH30" s="512"/>
      <c r="AI30" s="512"/>
      <c r="AJ30" s="512"/>
      <c r="AK30" s="512"/>
      <c r="AL30" s="322"/>
      <c r="AM30" s="543"/>
      <c r="AN30" s="544"/>
      <c r="AO30" s="544"/>
      <c r="AP30" s="544"/>
      <c r="AQ30" s="544"/>
      <c r="AR30" s="545"/>
      <c r="AS30" s="730"/>
      <c r="AT30" s="730"/>
      <c r="AU30" s="730"/>
      <c r="AV30" s="163"/>
      <c r="AW30" s="246"/>
      <c r="AX30" s="246"/>
      <c r="AY30" s="246"/>
      <c r="AZ30" s="246"/>
      <c r="BA30" s="246"/>
      <c r="BB30" s="246"/>
      <c r="BC30" s="246"/>
      <c r="BD30" s="246"/>
      <c r="BE30" s="246"/>
      <c r="BF30" s="246"/>
      <c r="BG30" s="246"/>
      <c r="BH30" s="246"/>
      <c r="BI30" s="246"/>
      <c r="BJ30" s="246"/>
      <c r="BK30" s="246"/>
      <c r="BL30" s="246"/>
      <c r="BM30" s="246"/>
      <c r="BN30" s="246"/>
      <c r="BO30" s="246"/>
      <c r="BP30" s="246"/>
      <c r="BQ30" s="246"/>
      <c r="BR30" s="246"/>
      <c r="BS30" s="246"/>
      <c r="BT30" s="246"/>
      <c r="BU30" s="246"/>
      <c r="BV30" s="246"/>
      <c r="BW30" s="246"/>
      <c r="BX30" s="246"/>
      <c r="BY30" s="246"/>
      <c r="BZ30" s="246"/>
      <c r="CA30" s="246"/>
      <c r="CB30" s="246"/>
      <c r="CC30" s="246"/>
      <c r="CD30" s="246"/>
      <c r="CE30" s="246"/>
      <c r="CF30" s="246"/>
      <c r="CG30" s="246"/>
      <c r="CH30" s="246"/>
      <c r="CI30" s="246"/>
      <c r="CJ30" s="246"/>
      <c r="CK30" s="246"/>
      <c r="CL30" s="246"/>
      <c r="CM30" s="246"/>
      <c r="CN30" s="246"/>
      <c r="CO30" s="246"/>
      <c r="CP30" s="246"/>
      <c r="CQ30" s="246"/>
      <c r="CR30" s="246"/>
      <c r="CS30" s="246"/>
      <c r="CT30" s="246"/>
      <c r="CU30" s="246"/>
      <c r="CV30" s="246"/>
      <c r="CW30" s="246"/>
      <c r="CX30" s="246"/>
      <c r="CY30" s="246"/>
      <c r="CZ30" s="246"/>
      <c r="DA30" s="246"/>
      <c r="DB30" s="246"/>
      <c r="DC30" s="246"/>
      <c r="DD30" s="246"/>
      <c r="DE30" s="246"/>
      <c r="DF30" s="246"/>
      <c r="DG30" s="246"/>
      <c r="DH30" s="246"/>
      <c r="DI30" s="246"/>
      <c r="DJ30" s="246"/>
      <c r="DK30" s="246"/>
      <c r="DL30" s="246"/>
      <c r="DM30" s="246"/>
      <c r="DN30" s="246"/>
      <c r="DO30" s="246"/>
      <c r="DP30" s="246"/>
      <c r="DQ30" s="246"/>
      <c r="DR30" s="246"/>
      <c r="DS30" s="246"/>
      <c r="DT30" s="246"/>
      <c r="DU30" s="246"/>
      <c r="DV30" s="246"/>
      <c r="DW30" s="246"/>
      <c r="DX30" s="246"/>
      <c r="DY30" s="246"/>
      <c r="DZ30" s="246"/>
      <c r="EA30" s="246"/>
      <c r="EB30" s="246"/>
      <c r="EC30" s="246"/>
      <c r="ED30" s="246"/>
      <c r="EE30" s="246"/>
      <c r="EF30" s="246"/>
      <c r="EG30" s="246"/>
      <c r="EH30" s="246"/>
      <c r="EI30" s="246"/>
      <c r="EJ30" s="246"/>
      <c r="EK30" s="246"/>
      <c r="EL30" s="246"/>
      <c r="EM30" s="246"/>
      <c r="EN30" s="246"/>
      <c r="EO30" s="246"/>
      <c r="EP30" s="246"/>
      <c r="EQ30" s="246"/>
      <c r="ER30" s="246"/>
      <c r="ES30" s="246"/>
      <c r="ET30" s="246"/>
      <c r="EU30" s="246"/>
      <c r="EV30" s="246"/>
      <c r="EW30" s="246"/>
      <c r="EX30" s="246"/>
      <c r="EY30" s="246"/>
      <c r="EZ30" s="246"/>
      <c r="FA30" s="246"/>
      <c r="FB30" s="246"/>
      <c r="FC30" s="246"/>
      <c r="FD30" s="246"/>
      <c r="FE30" s="246"/>
      <c r="FF30" s="246"/>
      <c r="FG30" s="246"/>
      <c r="FH30" s="246"/>
      <c r="FI30" s="246"/>
      <c r="FJ30" s="246"/>
      <c r="FK30" s="246"/>
      <c r="FL30" s="246"/>
      <c r="FM30" s="246"/>
      <c r="FN30" s="246"/>
      <c r="FO30" s="246"/>
      <c r="FP30" s="246"/>
      <c r="FQ30" s="246"/>
      <c r="FR30" s="246"/>
      <c r="FS30" s="246"/>
      <c r="FT30" s="246"/>
      <c r="FU30" s="246"/>
      <c r="FV30" s="246"/>
      <c r="FW30" s="246"/>
      <c r="FX30" s="246"/>
      <c r="FY30" s="246"/>
      <c r="FZ30" s="246"/>
      <c r="GA30" s="246"/>
      <c r="GB30" s="246"/>
      <c r="GC30" s="246"/>
      <c r="GD30" s="246"/>
      <c r="GE30" s="246"/>
      <c r="GF30" s="246"/>
      <c r="GG30" s="246"/>
      <c r="GH30" s="246"/>
      <c r="GI30" s="246"/>
      <c r="GJ30" s="246"/>
      <c r="GK30" s="246"/>
      <c r="GL30" s="246"/>
      <c r="GM30" s="246"/>
      <c r="GN30" s="246"/>
      <c r="GO30" s="246"/>
      <c r="GP30" s="246"/>
      <c r="GQ30" s="246"/>
      <c r="GR30" s="246"/>
      <c r="GS30" s="246"/>
      <c r="GT30" s="246"/>
      <c r="GU30" s="246"/>
      <c r="GV30" s="246"/>
      <c r="GW30" s="246"/>
      <c r="GX30" s="246"/>
      <c r="GY30" s="246"/>
      <c r="GZ30" s="246"/>
      <c r="HA30" s="246"/>
      <c r="HB30" s="246"/>
      <c r="HC30" s="246"/>
      <c r="HD30" s="246"/>
      <c r="HE30" s="246"/>
      <c r="HF30" s="246"/>
      <c r="HG30" s="246"/>
      <c r="HH30" s="246"/>
      <c r="HI30" s="246"/>
      <c r="HJ30" s="246"/>
      <c r="HK30" s="246"/>
      <c r="HL30" s="246"/>
      <c r="HM30" s="246"/>
      <c r="HN30" s="246"/>
      <c r="HO30" s="246"/>
      <c r="HP30" s="246"/>
      <c r="HQ30" s="246"/>
      <c r="HR30" s="246"/>
      <c r="HS30" s="246"/>
      <c r="HT30" s="246"/>
      <c r="HU30" s="246"/>
      <c r="HV30" s="246"/>
      <c r="HW30" s="246"/>
      <c r="HX30" s="246"/>
      <c r="HY30" s="246"/>
      <c r="HZ30" s="246"/>
      <c r="IA30" s="246"/>
      <c r="IB30" s="246"/>
      <c r="IC30" s="246"/>
      <c r="ID30" s="246"/>
      <c r="IE30" s="246"/>
      <c r="IF30" s="246"/>
      <c r="IG30" s="246"/>
      <c r="IH30" s="246"/>
      <c r="II30" s="246"/>
      <c r="IJ30" s="246"/>
      <c r="IK30" s="246"/>
      <c r="IL30" s="246"/>
      <c r="IM30" s="246"/>
      <c r="IN30" s="246"/>
      <c r="IO30" s="246"/>
      <c r="IP30" s="246"/>
      <c r="IQ30" s="246"/>
      <c r="IR30" s="246"/>
      <c r="IS30" s="246"/>
      <c r="IT30" s="246"/>
      <c r="IU30" s="246"/>
      <c r="IV30" s="246"/>
    </row>
    <row r="31" spans="1:256" ht="17.25">
      <c r="A31" s="473">
        <v>7</v>
      </c>
      <c r="B31" s="479"/>
      <c r="C31" s="537" t="str">
        <f>Q6</f>
        <v xml:space="preserve"> Ｆ・ヒルズ Ａ</v>
      </c>
      <c r="D31" s="538"/>
      <c r="E31" s="538"/>
      <c r="F31" s="538"/>
      <c r="G31" s="538"/>
      <c r="H31" s="538"/>
      <c r="I31" s="538"/>
      <c r="J31" s="539"/>
      <c r="K31" s="332"/>
      <c r="L31" s="517">
        <f>COUNTIF(R31:R33,"〇")</f>
        <v>2</v>
      </c>
      <c r="M31" s="518"/>
      <c r="N31" s="519"/>
      <c r="O31" s="698">
        <v>15</v>
      </c>
      <c r="P31" s="698"/>
      <c r="Q31" s="699"/>
      <c r="R31" s="406" t="str">
        <f t="shared" si="0"/>
        <v>〇</v>
      </c>
      <c r="S31" s="700" t="s">
        <v>665</v>
      </c>
      <c r="T31" s="701"/>
      <c r="U31" s="406" t="str">
        <f t="shared" si="1"/>
        <v xml:space="preserve">  </v>
      </c>
      <c r="V31" s="698">
        <v>8</v>
      </c>
      <c r="W31" s="698"/>
      <c r="X31" s="699"/>
      <c r="Y31" s="517">
        <f>COUNTIF(U31:U33,"〇")</f>
        <v>0</v>
      </c>
      <c r="Z31" s="518"/>
      <c r="AA31" s="519"/>
      <c r="AB31" s="322"/>
      <c r="AC31" s="512" t="str">
        <f>Q7</f>
        <v xml:space="preserve"> 富士見ファミリー A</v>
      </c>
      <c r="AD31" s="512"/>
      <c r="AE31" s="512"/>
      <c r="AF31" s="512"/>
      <c r="AG31" s="512"/>
      <c r="AH31" s="512"/>
      <c r="AI31" s="512"/>
      <c r="AJ31" s="512"/>
      <c r="AK31" s="512"/>
      <c r="AL31" s="322"/>
      <c r="AM31" s="537" t="str">
        <f>C7</f>
        <v xml:space="preserve"> ＳＯＲＡ－ Ａ</v>
      </c>
      <c r="AN31" s="538"/>
      <c r="AO31" s="538"/>
      <c r="AP31" s="538"/>
      <c r="AQ31" s="538"/>
      <c r="AR31" s="539"/>
      <c r="AS31" s="729"/>
      <c r="AT31" s="730"/>
      <c r="AU31" s="730"/>
      <c r="AV31" s="163"/>
      <c r="AW31" s="246"/>
      <c r="AX31" s="246"/>
      <c r="AY31" s="246"/>
      <c r="AZ31" s="246"/>
      <c r="BA31" s="246"/>
      <c r="BB31" s="246"/>
      <c r="BC31" s="246"/>
      <c r="BD31" s="246"/>
      <c r="BE31" s="246"/>
      <c r="BF31" s="246"/>
      <c r="BG31" s="246"/>
      <c r="BH31" s="246"/>
      <c r="BI31" s="246"/>
      <c r="BJ31" s="246"/>
      <c r="BK31" s="246"/>
      <c r="BL31" s="246"/>
      <c r="BM31" s="246"/>
      <c r="BN31" s="246"/>
      <c r="BO31" s="246"/>
      <c r="BP31" s="246"/>
      <c r="BQ31" s="246"/>
      <c r="BR31" s="246"/>
      <c r="BS31" s="246"/>
      <c r="BT31" s="246"/>
      <c r="BU31" s="246"/>
      <c r="BV31" s="246"/>
      <c r="BW31" s="246"/>
      <c r="BX31" s="246"/>
      <c r="BY31" s="246"/>
      <c r="BZ31" s="246"/>
      <c r="CA31" s="246"/>
      <c r="CB31" s="246"/>
      <c r="CC31" s="246"/>
      <c r="CD31" s="246"/>
      <c r="CE31" s="246"/>
      <c r="CF31" s="246"/>
      <c r="CG31" s="246"/>
      <c r="CH31" s="246"/>
      <c r="CI31" s="246"/>
      <c r="CJ31" s="246"/>
      <c r="CK31" s="246"/>
      <c r="CL31" s="246"/>
      <c r="CM31" s="246"/>
      <c r="CN31" s="246"/>
      <c r="CO31" s="246"/>
      <c r="CP31" s="246"/>
      <c r="CQ31" s="246"/>
      <c r="CR31" s="246"/>
      <c r="CS31" s="246"/>
      <c r="CT31" s="246"/>
      <c r="CU31" s="246"/>
      <c r="CV31" s="246"/>
      <c r="CW31" s="246"/>
      <c r="CX31" s="246"/>
      <c r="CY31" s="246"/>
      <c r="CZ31" s="246"/>
      <c r="DA31" s="246"/>
      <c r="DB31" s="246"/>
      <c r="DC31" s="246"/>
      <c r="DD31" s="246"/>
      <c r="DE31" s="246"/>
      <c r="DF31" s="246"/>
      <c r="DG31" s="246"/>
      <c r="DH31" s="246"/>
      <c r="DI31" s="246"/>
      <c r="DJ31" s="246"/>
      <c r="DK31" s="246"/>
      <c r="DL31" s="246"/>
      <c r="DM31" s="246"/>
      <c r="DN31" s="246"/>
      <c r="DO31" s="246"/>
      <c r="DP31" s="246"/>
      <c r="DQ31" s="246"/>
      <c r="DR31" s="246"/>
      <c r="DS31" s="246"/>
      <c r="DT31" s="246"/>
      <c r="DU31" s="246"/>
      <c r="DV31" s="246"/>
      <c r="DW31" s="246"/>
      <c r="DX31" s="246"/>
      <c r="DY31" s="246"/>
      <c r="DZ31" s="246"/>
      <c r="EA31" s="246"/>
      <c r="EB31" s="246"/>
      <c r="EC31" s="246"/>
      <c r="ED31" s="246"/>
      <c r="EE31" s="246"/>
      <c r="EF31" s="246"/>
      <c r="EG31" s="246"/>
      <c r="EH31" s="246"/>
      <c r="EI31" s="246"/>
      <c r="EJ31" s="246"/>
      <c r="EK31" s="246"/>
      <c r="EL31" s="246"/>
      <c r="EM31" s="246"/>
      <c r="EN31" s="246"/>
      <c r="EO31" s="246"/>
      <c r="EP31" s="246"/>
      <c r="EQ31" s="246"/>
      <c r="ER31" s="246"/>
      <c r="ES31" s="246"/>
      <c r="ET31" s="246"/>
      <c r="EU31" s="246"/>
      <c r="EV31" s="246"/>
      <c r="EW31" s="246"/>
      <c r="EX31" s="246"/>
      <c r="EY31" s="246"/>
      <c r="EZ31" s="246"/>
      <c r="FA31" s="246"/>
      <c r="FB31" s="246"/>
      <c r="FC31" s="246"/>
      <c r="FD31" s="246"/>
      <c r="FE31" s="246"/>
      <c r="FF31" s="246"/>
      <c r="FG31" s="246"/>
      <c r="FH31" s="246"/>
      <c r="FI31" s="246"/>
      <c r="FJ31" s="246"/>
      <c r="FK31" s="246"/>
      <c r="FL31" s="246"/>
      <c r="FM31" s="246"/>
      <c r="FN31" s="246"/>
      <c r="FO31" s="246"/>
      <c r="FP31" s="246"/>
      <c r="FQ31" s="246"/>
      <c r="FR31" s="246"/>
      <c r="FS31" s="246"/>
      <c r="FT31" s="246"/>
      <c r="FU31" s="246"/>
      <c r="FV31" s="246"/>
      <c r="FW31" s="246"/>
      <c r="FX31" s="246"/>
      <c r="FY31" s="246"/>
      <c r="FZ31" s="246"/>
      <c r="GA31" s="246"/>
      <c r="GB31" s="246"/>
      <c r="GC31" s="246"/>
      <c r="GD31" s="246"/>
      <c r="GE31" s="246"/>
      <c r="GF31" s="246"/>
      <c r="GG31" s="246"/>
      <c r="GH31" s="246"/>
      <c r="GI31" s="246"/>
      <c r="GJ31" s="246"/>
      <c r="GK31" s="246"/>
      <c r="GL31" s="246"/>
      <c r="GM31" s="246"/>
      <c r="GN31" s="246"/>
      <c r="GO31" s="246"/>
      <c r="GP31" s="246"/>
      <c r="GQ31" s="246"/>
      <c r="GR31" s="246"/>
      <c r="GS31" s="246"/>
      <c r="GT31" s="246"/>
      <c r="GU31" s="246"/>
      <c r="GV31" s="246"/>
      <c r="GW31" s="246"/>
      <c r="GX31" s="246"/>
      <c r="GY31" s="246"/>
      <c r="GZ31" s="246"/>
      <c r="HA31" s="246"/>
      <c r="HB31" s="246"/>
      <c r="HC31" s="246"/>
      <c r="HD31" s="246"/>
      <c r="HE31" s="246"/>
      <c r="HF31" s="246"/>
      <c r="HG31" s="246"/>
      <c r="HH31" s="246"/>
      <c r="HI31" s="246"/>
      <c r="HJ31" s="246"/>
      <c r="HK31" s="246"/>
      <c r="HL31" s="246"/>
      <c r="HM31" s="246"/>
      <c r="HN31" s="246"/>
      <c r="HO31" s="246"/>
      <c r="HP31" s="246"/>
      <c r="HQ31" s="246"/>
      <c r="HR31" s="246"/>
      <c r="HS31" s="246"/>
      <c r="HT31" s="246"/>
      <c r="HU31" s="246"/>
      <c r="HV31" s="246"/>
      <c r="HW31" s="246"/>
      <c r="HX31" s="246"/>
      <c r="HY31" s="246"/>
      <c r="HZ31" s="246"/>
      <c r="IA31" s="246"/>
      <c r="IB31" s="246"/>
      <c r="IC31" s="246"/>
      <c r="ID31" s="246"/>
      <c r="IE31" s="246"/>
      <c r="IF31" s="246"/>
      <c r="IG31" s="246"/>
      <c r="IH31" s="246"/>
      <c r="II31" s="246"/>
      <c r="IJ31" s="246"/>
      <c r="IK31" s="246"/>
      <c r="IL31" s="246"/>
      <c r="IM31" s="246"/>
      <c r="IN31" s="246"/>
      <c r="IO31" s="246"/>
      <c r="IP31" s="246"/>
      <c r="IQ31" s="246"/>
      <c r="IR31" s="246"/>
      <c r="IS31" s="246"/>
      <c r="IT31" s="246"/>
      <c r="IU31" s="246"/>
      <c r="IV31" s="246"/>
    </row>
    <row r="32" spans="1:256" ht="17.25">
      <c r="A32" s="474"/>
      <c r="B32" s="480"/>
      <c r="C32" s="540"/>
      <c r="D32" s="541"/>
      <c r="E32" s="541"/>
      <c r="F32" s="541"/>
      <c r="G32" s="541"/>
      <c r="H32" s="541"/>
      <c r="I32" s="541"/>
      <c r="J32" s="542"/>
      <c r="K32" s="332"/>
      <c r="L32" s="520"/>
      <c r="M32" s="521"/>
      <c r="N32" s="522"/>
      <c r="O32" s="694">
        <v>15</v>
      </c>
      <c r="P32" s="694"/>
      <c r="Q32" s="695"/>
      <c r="R32" s="407" t="str">
        <f t="shared" si="0"/>
        <v>〇</v>
      </c>
      <c r="S32" s="696" t="s">
        <v>667</v>
      </c>
      <c r="T32" s="697"/>
      <c r="U32" s="408" t="str">
        <f t="shared" si="1"/>
        <v xml:space="preserve">  </v>
      </c>
      <c r="V32" s="694">
        <v>8</v>
      </c>
      <c r="W32" s="694"/>
      <c r="X32" s="695"/>
      <c r="Y32" s="520"/>
      <c r="Z32" s="521"/>
      <c r="AA32" s="522"/>
      <c r="AB32" s="322"/>
      <c r="AC32" s="512"/>
      <c r="AD32" s="512"/>
      <c r="AE32" s="512"/>
      <c r="AF32" s="512"/>
      <c r="AG32" s="512"/>
      <c r="AH32" s="512"/>
      <c r="AI32" s="512"/>
      <c r="AJ32" s="512"/>
      <c r="AK32" s="512"/>
      <c r="AL32" s="322"/>
      <c r="AM32" s="540"/>
      <c r="AN32" s="541"/>
      <c r="AO32" s="541"/>
      <c r="AP32" s="541"/>
      <c r="AQ32" s="541"/>
      <c r="AR32" s="542"/>
      <c r="AS32" s="730"/>
      <c r="AT32" s="730"/>
      <c r="AU32" s="730"/>
      <c r="AV32" s="163"/>
      <c r="AW32" s="246"/>
      <c r="AX32" s="246"/>
      <c r="AY32" s="246"/>
      <c r="AZ32" s="246"/>
      <c r="BA32" s="246"/>
      <c r="BB32" s="246"/>
      <c r="BC32" s="246"/>
      <c r="BD32" s="246"/>
      <c r="BE32" s="246"/>
      <c r="BF32" s="246"/>
      <c r="BG32" s="246"/>
      <c r="BH32" s="246"/>
      <c r="BI32" s="246"/>
      <c r="BJ32" s="246"/>
      <c r="BK32" s="246"/>
      <c r="BL32" s="246"/>
      <c r="BM32" s="246"/>
      <c r="BN32" s="246"/>
      <c r="BO32" s="246"/>
      <c r="BP32" s="246"/>
      <c r="BQ32" s="246"/>
      <c r="BR32" s="246"/>
      <c r="BS32" s="246"/>
      <c r="BT32" s="246"/>
      <c r="BU32" s="246"/>
      <c r="BV32" s="246"/>
      <c r="BW32" s="246"/>
      <c r="BX32" s="246"/>
      <c r="BY32" s="246"/>
      <c r="BZ32" s="246"/>
      <c r="CA32" s="246"/>
      <c r="CB32" s="246"/>
      <c r="CC32" s="246"/>
      <c r="CD32" s="246"/>
      <c r="CE32" s="246"/>
      <c r="CF32" s="246"/>
      <c r="CG32" s="246"/>
      <c r="CH32" s="246"/>
      <c r="CI32" s="246"/>
      <c r="CJ32" s="246"/>
      <c r="CK32" s="246"/>
      <c r="CL32" s="246"/>
      <c r="CM32" s="246"/>
      <c r="CN32" s="246"/>
      <c r="CO32" s="246"/>
      <c r="CP32" s="246"/>
      <c r="CQ32" s="246"/>
      <c r="CR32" s="246"/>
      <c r="CS32" s="246"/>
      <c r="CT32" s="246"/>
      <c r="CU32" s="246"/>
      <c r="CV32" s="246"/>
      <c r="CW32" s="246"/>
      <c r="CX32" s="246"/>
      <c r="CY32" s="246"/>
      <c r="CZ32" s="246"/>
      <c r="DA32" s="246"/>
      <c r="DB32" s="246"/>
      <c r="DC32" s="246"/>
      <c r="DD32" s="246"/>
      <c r="DE32" s="246"/>
      <c r="DF32" s="246"/>
      <c r="DG32" s="246"/>
      <c r="DH32" s="246"/>
      <c r="DI32" s="246"/>
      <c r="DJ32" s="246"/>
      <c r="DK32" s="246"/>
      <c r="DL32" s="246"/>
      <c r="DM32" s="246"/>
      <c r="DN32" s="246"/>
      <c r="DO32" s="246"/>
      <c r="DP32" s="246"/>
      <c r="DQ32" s="246"/>
      <c r="DR32" s="246"/>
      <c r="DS32" s="246"/>
      <c r="DT32" s="246"/>
      <c r="DU32" s="246"/>
      <c r="DV32" s="246"/>
      <c r="DW32" s="246"/>
      <c r="DX32" s="246"/>
      <c r="DY32" s="246"/>
      <c r="DZ32" s="246"/>
      <c r="EA32" s="246"/>
      <c r="EB32" s="246"/>
      <c r="EC32" s="246"/>
      <c r="ED32" s="246"/>
      <c r="EE32" s="246"/>
      <c r="EF32" s="246"/>
      <c r="EG32" s="246"/>
      <c r="EH32" s="246"/>
      <c r="EI32" s="246"/>
      <c r="EJ32" s="246"/>
      <c r="EK32" s="246"/>
      <c r="EL32" s="246"/>
      <c r="EM32" s="246"/>
      <c r="EN32" s="246"/>
      <c r="EO32" s="246"/>
      <c r="EP32" s="246"/>
      <c r="EQ32" s="246"/>
      <c r="ER32" s="246"/>
      <c r="ES32" s="246"/>
      <c r="ET32" s="246"/>
      <c r="EU32" s="246"/>
      <c r="EV32" s="246"/>
      <c r="EW32" s="246"/>
      <c r="EX32" s="246"/>
      <c r="EY32" s="246"/>
      <c r="EZ32" s="246"/>
      <c r="FA32" s="246"/>
      <c r="FB32" s="246"/>
      <c r="FC32" s="246"/>
      <c r="FD32" s="246"/>
      <c r="FE32" s="246"/>
      <c r="FF32" s="246"/>
      <c r="FG32" s="246"/>
      <c r="FH32" s="246"/>
      <c r="FI32" s="246"/>
      <c r="FJ32" s="246"/>
      <c r="FK32" s="246"/>
      <c r="FL32" s="246"/>
      <c r="FM32" s="246"/>
      <c r="FN32" s="246"/>
      <c r="FO32" s="246"/>
      <c r="FP32" s="246"/>
      <c r="FQ32" s="246"/>
      <c r="FR32" s="246"/>
      <c r="FS32" s="246"/>
      <c r="FT32" s="246"/>
      <c r="FU32" s="246"/>
      <c r="FV32" s="246"/>
      <c r="FW32" s="246"/>
      <c r="FX32" s="246"/>
      <c r="FY32" s="246"/>
      <c r="FZ32" s="246"/>
      <c r="GA32" s="246"/>
      <c r="GB32" s="246"/>
      <c r="GC32" s="246"/>
      <c r="GD32" s="246"/>
      <c r="GE32" s="246"/>
      <c r="GF32" s="246"/>
      <c r="GG32" s="246"/>
      <c r="GH32" s="246"/>
      <c r="GI32" s="246"/>
      <c r="GJ32" s="246"/>
      <c r="GK32" s="246"/>
      <c r="GL32" s="246"/>
      <c r="GM32" s="246"/>
      <c r="GN32" s="246"/>
      <c r="GO32" s="246"/>
      <c r="GP32" s="246"/>
      <c r="GQ32" s="246"/>
      <c r="GR32" s="246"/>
      <c r="GS32" s="246"/>
      <c r="GT32" s="246"/>
      <c r="GU32" s="246"/>
      <c r="GV32" s="246"/>
      <c r="GW32" s="246"/>
      <c r="GX32" s="246"/>
      <c r="GY32" s="246"/>
      <c r="GZ32" s="246"/>
      <c r="HA32" s="246"/>
      <c r="HB32" s="246"/>
      <c r="HC32" s="246"/>
      <c r="HD32" s="246"/>
      <c r="HE32" s="246"/>
      <c r="HF32" s="246"/>
      <c r="HG32" s="246"/>
      <c r="HH32" s="246"/>
      <c r="HI32" s="246"/>
      <c r="HJ32" s="246"/>
      <c r="HK32" s="246"/>
      <c r="HL32" s="246"/>
      <c r="HM32" s="246"/>
      <c r="HN32" s="246"/>
      <c r="HO32" s="246"/>
      <c r="HP32" s="246"/>
      <c r="HQ32" s="246"/>
      <c r="HR32" s="246"/>
      <c r="HS32" s="246"/>
      <c r="HT32" s="246"/>
      <c r="HU32" s="246"/>
      <c r="HV32" s="246"/>
      <c r="HW32" s="246"/>
      <c r="HX32" s="246"/>
      <c r="HY32" s="246"/>
      <c r="HZ32" s="246"/>
      <c r="IA32" s="246"/>
      <c r="IB32" s="246"/>
      <c r="IC32" s="246"/>
      <c r="ID32" s="246"/>
      <c r="IE32" s="246"/>
      <c r="IF32" s="246"/>
      <c r="IG32" s="246"/>
      <c r="IH32" s="246"/>
      <c r="II32" s="246"/>
      <c r="IJ32" s="246"/>
      <c r="IK32" s="246"/>
      <c r="IL32" s="246"/>
      <c r="IM32" s="246"/>
      <c r="IN32" s="246"/>
      <c r="IO32" s="246"/>
      <c r="IP32" s="246"/>
      <c r="IQ32" s="246"/>
      <c r="IR32" s="246"/>
      <c r="IS32" s="246"/>
      <c r="IT32" s="246"/>
      <c r="IU32" s="246"/>
      <c r="IV32" s="246"/>
    </row>
    <row r="33" spans="1:256" ht="17.25">
      <c r="A33" s="475"/>
      <c r="B33" s="481"/>
      <c r="C33" s="543"/>
      <c r="D33" s="544"/>
      <c r="E33" s="544"/>
      <c r="F33" s="544"/>
      <c r="G33" s="544"/>
      <c r="H33" s="544"/>
      <c r="I33" s="544"/>
      <c r="J33" s="545"/>
      <c r="K33" s="332"/>
      <c r="L33" s="523"/>
      <c r="M33" s="524"/>
      <c r="N33" s="525"/>
      <c r="O33" s="675"/>
      <c r="P33" s="675"/>
      <c r="Q33" s="676"/>
      <c r="R33" s="409" t="str">
        <f t="shared" si="0"/>
        <v xml:space="preserve">  </v>
      </c>
      <c r="S33" s="692" t="s">
        <v>668</v>
      </c>
      <c r="T33" s="693"/>
      <c r="U33" s="410" t="str">
        <f t="shared" si="1"/>
        <v xml:space="preserve">  </v>
      </c>
      <c r="V33" s="675"/>
      <c r="W33" s="675"/>
      <c r="X33" s="676"/>
      <c r="Y33" s="523"/>
      <c r="Z33" s="524"/>
      <c r="AA33" s="525"/>
      <c r="AB33" s="322"/>
      <c r="AC33" s="512"/>
      <c r="AD33" s="512"/>
      <c r="AE33" s="512"/>
      <c r="AF33" s="512"/>
      <c r="AG33" s="512"/>
      <c r="AH33" s="512"/>
      <c r="AI33" s="512"/>
      <c r="AJ33" s="512"/>
      <c r="AK33" s="512"/>
      <c r="AL33" s="322"/>
      <c r="AM33" s="543"/>
      <c r="AN33" s="544"/>
      <c r="AO33" s="544"/>
      <c r="AP33" s="544"/>
      <c r="AQ33" s="544"/>
      <c r="AR33" s="545"/>
      <c r="AS33" s="730"/>
      <c r="AT33" s="730"/>
      <c r="AU33" s="730"/>
      <c r="AV33" s="163"/>
      <c r="AW33" s="246"/>
      <c r="AX33" s="246"/>
      <c r="AY33" s="246"/>
      <c r="AZ33" s="246"/>
      <c r="BA33" s="246"/>
      <c r="BB33" s="246"/>
      <c r="BC33" s="246"/>
      <c r="BD33" s="246"/>
      <c r="BE33" s="246"/>
      <c r="BF33" s="246"/>
      <c r="BG33" s="246"/>
      <c r="BH33" s="246"/>
      <c r="BI33" s="246"/>
      <c r="BJ33" s="246"/>
      <c r="BK33" s="246"/>
      <c r="BL33" s="246"/>
      <c r="BM33" s="246"/>
      <c r="BN33" s="246"/>
      <c r="BO33" s="246"/>
      <c r="BP33" s="246"/>
      <c r="BQ33" s="246"/>
      <c r="BR33" s="246"/>
      <c r="BS33" s="246"/>
      <c r="BT33" s="246"/>
      <c r="BU33" s="246"/>
      <c r="BV33" s="246"/>
      <c r="BW33" s="246"/>
      <c r="BX33" s="246"/>
      <c r="BY33" s="246"/>
      <c r="BZ33" s="246"/>
      <c r="CA33" s="246"/>
      <c r="CB33" s="246"/>
      <c r="CC33" s="246"/>
      <c r="CD33" s="246"/>
      <c r="CE33" s="246"/>
      <c r="CF33" s="246"/>
      <c r="CG33" s="246"/>
      <c r="CH33" s="246"/>
      <c r="CI33" s="246"/>
      <c r="CJ33" s="246"/>
      <c r="CK33" s="246"/>
      <c r="CL33" s="246"/>
      <c r="CM33" s="246"/>
      <c r="CN33" s="246"/>
      <c r="CO33" s="246"/>
      <c r="CP33" s="246"/>
      <c r="CQ33" s="246"/>
      <c r="CR33" s="246"/>
      <c r="CS33" s="246"/>
      <c r="CT33" s="246"/>
      <c r="CU33" s="246"/>
      <c r="CV33" s="246"/>
      <c r="CW33" s="246"/>
      <c r="CX33" s="246"/>
      <c r="CY33" s="246"/>
      <c r="CZ33" s="246"/>
      <c r="DA33" s="246"/>
      <c r="DB33" s="246"/>
      <c r="DC33" s="246"/>
      <c r="DD33" s="246"/>
      <c r="DE33" s="246"/>
      <c r="DF33" s="246"/>
      <c r="DG33" s="246"/>
      <c r="DH33" s="246"/>
      <c r="DI33" s="246"/>
      <c r="DJ33" s="246"/>
      <c r="DK33" s="246"/>
      <c r="DL33" s="246"/>
      <c r="DM33" s="246"/>
      <c r="DN33" s="246"/>
      <c r="DO33" s="246"/>
      <c r="DP33" s="246"/>
      <c r="DQ33" s="246"/>
      <c r="DR33" s="246"/>
      <c r="DS33" s="246"/>
      <c r="DT33" s="246"/>
      <c r="DU33" s="246"/>
      <c r="DV33" s="246"/>
      <c r="DW33" s="246"/>
      <c r="DX33" s="246"/>
      <c r="DY33" s="246"/>
      <c r="DZ33" s="246"/>
      <c r="EA33" s="246"/>
      <c r="EB33" s="246"/>
      <c r="EC33" s="246"/>
      <c r="ED33" s="246"/>
      <c r="EE33" s="246"/>
      <c r="EF33" s="246"/>
      <c r="EG33" s="246"/>
      <c r="EH33" s="246"/>
      <c r="EI33" s="246"/>
      <c r="EJ33" s="246"/>
      <c r="EK33" s="246"/>
      <c r="EL33" s="246"/>
      <c r="EM33" s="246"/>
      <c r="EN33" s="246"/>
      <c r="EO33" s="246"/>
      <c r="EP33" s="246"/>
      <c r="EQ33" s="246"/>
      <c r="ER33" s="246"/>
      <c r="ES33" s="246"/>
      <c r="ET33" s="246"/>
      <c r="EU33" s="246"/>
      <c r="EV33" s="246"/>
      <c r="EW33" s="246"/>
      <c r="EX33" s="246"/>
      <c r="EY33" s="246"/>
      <c r="EZ33" s="246"/>
      <c r="FA33" s="246"/>
      <c r="FB33" s="246"/>
      <c r="FC33" s="246"/>
      <c r="FD33" s="246"/>
      <c r="FE33" s="246"/>
      <c r="FF33" s="246"/>
      <c r="FG33" s="246"/>
      <c r="FH33" s="246"/>
      <c r="FI33" s="246"/>
      <c r="FJ33" s="246"/>
      <c r="FK33" s="246"/>
      <c r="FL33" s="246"/>
      <c r="FM33" s="246"/>
      <c r="FN33" s="246"/>
      <c r="FO33" s="246"/>
      <c r="FP33" s="246"/>
      <c r="FQ33" s="246"/>
      <c r="FR33" s="246"/>
      <c r="FS33" s="246"/>
      <c r="FT33" s="246"/>
      <c r="FU33" s="246"/>
      <c r="FV33" s="246"/>
      <c r="FW33" s="246"/>
      <c r="FX33" s="246"/>
      <c r="FY33" s="246"/>
      <c r="FZ33" s="246"/>
      <c r="GA33" s="246"/>
      <c r="GB33" s="246"/>
      <c r="GC33" s="246"/>
      <c r="GD33" s="246"/>
      <c r="GE33" s="246"/>
      <c r="GF33" s="246"/>
      <c r="GG33" s="246"/>
      <c r="GH33" s="246"/>
      <c r="GI33" s="246"/>
      <c r="GJ33" s="246"/>
      <c r="GK33" s="246"/>
      <c r="GL33" s="246"/>
      <c r="GM33" s="246"/>
      <c r="GN33" s="246"/>
      <c r="GO33" s="246"/>
      <c r="GP33" s="246"/>
      <c r="GQ33" s="246"/>
      <c r="GR33" s="246"/>
      <c r="GS33" s="246"/>
      <c r="GT33" s="246"/>
      <c r="GU33" s="246"/>
      <c r="GV33" s="246"/>
      <c r="GW33" s="246"/>
      <c r="GX33" s="246"/>
      <c r="GY33" s="246"/>
      <c r="GZ33" s="246"/>
      <c r="HA33" s="246"/>
      <c r="HB33" s="246"/>
      <c r="HC33" s="246"/>
      <c r="HD33" s="246"/>
      <c r="HE33" s="246"/>
      <c r="HF33" s="246"/>
      <c r="HG33" s="246"/>
      <c r="HH33" s="246"/>
      <c r="HI33" s="246"/>
      <c r="HJ33" s="246"/>
      <c r="HK33" s="246"/>
      <c r="HL33" s="246"/>
      <c r="HM33" s="246"/>
      <c r="HN33" s="246"/>
      <c r="HO33" s="246"/>
      <c r="HP33" s="246"/>
      <c r="HQ33" s="246"/>
      <c r="HR33" s="246"/>
      <c r="HS33" s="246"/>
      <c r="HT33" s="246"/>
      <c r="HU33" s="246"/>
      <c r="HV33" s="246"/>
      <c r="HW33" s="246"/>
      <c r="HX33" s="246"/>
      <c r="HY33" s="246"/>
      <c r="HZ33" s="246"/>
      <c r="IA33" s="246"/>
      <c r="IB33" s="246"/>
      <c r="IC33" s="246"/>
      <c r="ID33" s="246"/>
      <c r="IE33" s="246"/>
      <c r="IF33" s="246"/>
      <c r="IG33" s="246"/>
      <c r="IH33" s="246"/>
      <c r="II33" s="246"/>
      <c r="IJ33" s="246"/>
      <c r="IK33" s="246"/>
      <c r="IL33" s="246"/>
      <c r="IM33" s="246"/>
      <c r="IN33" s="246"/>
      <c r="IO33" s="246"/>
      <c r="IP33" s="246"/>
      <c r="IQ33" s="246"/>
      <c r="IR33" s="246"/>
      <c r="IS33" s="246"/>
      <c r="IT33" s="246"/>
      <c r="IU33" s="246"/>
      <c r="IV33" s="246"/>
    </row>
    <row r="34" spans="1:256" ht="17.25">
      <c r="A34" s="473">
        <v>8</v>
      </c>
      <c r="B34" s="479"/>
      <c r="C34" s="537" t="str">
        <f>C5</f>
        <v xml:space="preserve"> Ａ</v>
      </c>
      <c r="D34" s="538"/>
      <c r="E34" s="538"/>
      <c r="F34" s="538"/>
      <c r="G34" s="538"/>
      <c r="H34" s="538"/>
      <c r="I34" s="538"/>
      <c r="J34" s="539"/>
      <c r="K34" s="322"/>
      <c r="L34" s="517">
        <f>COUNTIF(R34:R36,"〇")</f>
        <v>2</v>
      </c>
      <c r="M34" s="518"/>
      <c r="N34" s="519"/>
      <c r="O34" s="698">
        <v>15</v>
      </c>
      <c r="P34" s="698"/>
      <c r="Q34" s="699"/>
      <c r="R34" s="406" t="str">
        <f t="shared" si="0"/>
        <v>〇</v>
      </c>
      <c r="S34" s="705" t="s">
        <v>665</v>
      </c>
      <c r="T34" s="706"/>
      <c r="U34" s="406" t="str">
        <f t="shared" si="1"/>
        <v xml:space="preserve">  </v>
      </c>
      <c r="V34" s="698">
        <v>8</v>
      </c>
      <c r="W34" s="698"/>
      <c r="X34" s="699"/>
      <c r="Y34" s="517">
        <f>COUNTIF(U34:U36,"〇")</f>
        <v>0</v>
      </c>
      <c r="Z34" s="518"/>
      <c r="AA34" s="519"/>
      <c r="AB34" s="332"/>
      <c r="AC34" s="512" t="str">
        <f>C8</f>
        <v xml:space="preserve"> 祭 Ｒｅｄ</v>
      </c>
      <c r="AD34" s="512"/>
      <c r="AE34" s="512"/>
      <c r="AF34" s="512"/>
      <c r="AG34" s="512"/>
      <c r="AH34" s="512"/>
      <c r="AI34" s="512"/>
      <c r="AJ34" s="512"/>
      <c r="AK34" s="512"/>
      <c r="AL34" s="322"/>
      <c r="AM34" s="537" t="str">
        <f>Q5</f>
        <v xml:space="preserve"> ＲＯＵＧＥ</v>
      </c>
      <c r="AN34" s="538"/>
      <c r="AO34" s="538"/>
      <c r="AP34" s="538"/>
      <c r="AQ34" s="538"/>
      <c r="AR34" s="539"/>
      <c r="AS34" s="765" t="str">
        <f>Q6</f>
        <v xml:space="preserve"> Ｆ・ヒルズ Ａ</v>
      </c>
      <c r="AT34" s="765"/>
      <c r="AU34" s="765"/>
      <c r="AV34" s="163"/>
      <c r="AW34" s="246"/>
      <c r="AX34" s="246"/>
      <c r="AY34" s="246"/>
      <c r="AZ34" s="246"/>
      <c r="BA34" s="246"/>
      <c r="BB34" s="246"/>
      <c r="BC34" s="246"/>
      <c r="BD34" s="246"/>
      <c r="BE34" s="246"/>
      <c r="BF34" s="246"/>
      <c r="BG34" s="246"/>
      <c r="BH34" s="246"/>
      <c r="BI34" s="246"/>
      <c r="BJ34" s="246"/>
      <c r="BK34" s="246"/>
      <c r="BL34" s="246"/>
      <c r="BM34" s="246"/>
      <c r="BN34" s="246"/>
      <c r="BO34" s="246"/>
      <c r="BP34" s="246"/>
      <c r="BQ34" s="246"/>
      <c r="BR34" s="246"/>
      <c r="BS34" s="246"/>
      <c r="BT34" s="246"/>
      <c r="BU34" s="246"/>
      <c r="BV34" s="246"/>
      <c r="BW34" s="246"/>
      <c r="BX34" s="246"/>
      <c r="BY34" s="246"/>
      <c r="BZ34" s="246"/>
      <c r="CA34" s="246"/>
      <c r="CB34" s="246"/>
      <c r="CC34" s="246"/>
      <c r="CD34" s="246"/>
      <c r="CE34" s="246"/>
      <c r="CF34" s="246"/>
      <c r="CG34" s="246"/>
      <c r="CH34" s="246"/>
      <c r="CI34" s="246"/>
      <c r="CJ34" s="246"/>
      <c r="CK34" s="246"/>
      <c r="CL34" s="246"/>
      <c r="CM34" s="246"/>
      <c r="CN34" s="246"/>
      <c r="CO34" s="246"/>
      <c r="CP34" s="246"/>
      <c r="CQ34" s="246"/>
      <c r="CR34" s="246"/>
      <c r="CS34" s="246"/>
      <c r="CT34" s="246"/>
      <c r="CU34" s="246"/>
      <c r="CV34" s="246"/>
      <c r="CW34" s="246"/>
      <c r="CX34" s="246"/>
      <c r="CY34" s="246"/>
      <c r="CZ34" s="246"/>
      <c r="DA34" s="246"/>
      <c r="DB34" s="246"/>
      <c r="DC34" s="246"/>
      <c r="DD34" s="246"/>
      <c r="DE34" s="246"/>
      <c r="DF34" s="246"/>
      <c r="DG34" s="246"/>
      <c r="DH34" s="246"/>
      <c r="DI34" s="246"/>
      <c r="DJ34" s="246"/>
      <c r="DK34" s="246"/>
      <c r="DL34" s="246"/>
      <c r="DM34" s="246"/>
      <c r="DN34" s="246"/>
      <c r="DO34" s="246"/>
      <c r="DP34" s="246"/>
      <c r="DQ34" s="246"/>
      <c r="DR34" s="246"/>
      <c r="DS34" s="246"/>
      <c r="DT34" s="246"/>
      <c r="DU34" s="246"/>
      <c r="DV34" s="246"/>
      <c r="DW34" s="246"/>
      <c r="DX34" s="246"/>
      <c r="DY34" s="246"/>
      <c r="DZ34" s="246"/>
      <c r="EA34" s="246"/>
      <c r="EB34" s="246"/>
      <c r="EC34" s="246"/>
      <c r="ED34" s="246"/>
      <c r="EE34" s="246"/>
      <c r="EF34" s="246"/>
      <c r="EG34" s="246"/>
      <c r="EH34" s="246"/>
      <c r="EI34" s="246"/>
      <c r="EJ34" s="246"/>
      <c r="EK34" s="246"/>
      <c r="EL34" s="246"/>
      <c r="EM34" s="246"/>
      <c r="EN34" s="246"/>
      <c r="EO34" s="246"/>
      <c r="EP34" s="246"/>
      <c r="EQ34" s="246"/>
      <c r="ER34" s="246"/>
      <c r="ES34" s="246"/>
      <c r="ET34" s="246"/>
      <c r="EU34" s="246"/>
      <c r="EV34" s="246"/>
      <c r="EW34" s="246"/>
      <c r="EX34" s="246"/>
      <c r="EY34" s="246"/>
      <c r="EZ34" s="246"/>
      <c r="FA34" s="246"/>
      <c r="FB34" s="246"/>
      <c r="FC34" s="246"/>
      <c r="FD34" s="246"/>
      <c r="FE34" s="246"/>
      <c r="FF34" s="246"/>
      <c r="FG34" s="246"/>
      <c r="FH34" s="246"/>
      <c r="FI34" s="246"/>
      <c r="FJ34" s="246"/>
      <c r="FK34" s="246"/>
      <c r="FL34" s="246"/>
      <c r="FM34" s="246"/>
      <c r="FN34" s="246"/>
      <c r="FO34" s="246"/>
      <c r="FP34" s="246"/>
      <c r="FQ34" s="246"/>
      <c r="FR34" s="246"/>
      <c r="FS34" s="246"/>
      <c r="FT34" s="246"/>
      <c r="FU34" s="246"/>
      <c r="FV34" s="246"/>
      <c r="FW34" s="246"/>
      <c r="FX34" s="246"/>
      <c r="FY34" s="246"/>
      <c r="FZ34" s="246"/>
      <c r="GA34" s="246"/>
      <c r="GB34" s="246"/>
      <c r="GC34" s="246"/>
      <c r="GD34" s="246"/>
      <c r="GE34" s="246"/>
      <c r="GF34" s="246"/>
      <c r="GG34" s="246"/>
      <c r="GH34" s="246"/>
      <c r="GI34" s="246"/>
      <c r="GJ34" s="246"/>
      <c r="GK34" s="246"/>
      <c r="GL34" s="246"/>
      <c r="GM34" s="246"/>
      <c r="GN34" s="246"/>
      <c r="GO34" s="246"/>
      <c r="GP34" s="246"/>
      <c r="GQ34" s="246"/>
      <c r="GR34" s="246"/>
      <c r="GS34" s="246"/>
      <c r="GT34" s="246"/>
      <c r="GU34" s="246"/>
      <c r="GV34" s="246"/>
      <c r="GW34" s="246"/>
      <c r="GX34" s="246"/>
      <c r="GY34" s="246"/>
      <c r="GZ34" s="246"/>
      <c r="HA34" s="246"/>
      <c r="HB34" s="246"/>
      <c r="HC34" s="246"/>
      <c r="HD34" s="246"/>
      <c r="HE34" s="246"/>
      <c r="HF34" s="246"/>
      <c r="HG34" s="246"/>
      <c r="HH34" s="246"/>
      <c r="HI34" s="246"/>
      <c r="HJ34" s="246"/>
      <c r="HK34" s="246"/>
      <c r="HL34" s="246"/>
      <c r="HM34" s="246"/>
      <c r="HN34" s="246"/>
      <c r="HO34" s="246"/>
      <c r="HP34" s="246"/>
      <c r="HQ34" s="246"/>
      <c r="HR34" s="246"/>
      <c r="HS34" s="246"/>
      <c r="HT34" s="246"/>
      <c r="HU34" s="246"/>
      <c r="HV34" s="246"/>
      <c r="HW34" s="246"/>
      <c r="HX34" s="246"/>
      <c r="HY34" s="246"/>
      <c r="HZ34" s="246"/>
      <c r="IA34" s="246"/>
      <c r="IB34" s="246"/>
      <c r="IC34" s="246"/>
      <c r="ID34" s="246"/>
      <c r="IE34" s="246"/>
      <c r="IF34" s="246"/>
      <c r="IG34" s="246"/>
      <c r="IH34" s="246"/>
      <c r="II34" s="246"/>
      <c r="IJ34" s="246"/>
      <c r="IK34" s="246"/>
      <c r="IL34" s="246"/>
      <c r="IM34" s="246"/>
      <c r="IN34" s="246"/>
      <c r="IO34" s="246"/>
      <c r="IP34" s="246"/>
      <c r="IQ34" s="246"/>
      <c r="IR34" s="246"/>
      <c r="IS34" s="246"/>
      <c r="IT34" s="246"/>
      <c r="IU34" s="246"/>
      <c r="IV34" s="246"/>
    </row>
    <row r="35" spans="1:256" ht="17.25">
      <c r="A35" s="474"/>
      <c r="B35" s="480"/>
      <c r="C35" s="540"/>
      <c r="D35" s="541"/>
      <c r="E35" s="541"/>
      <c r="F35" s="541"/>
      <c r="G35" s="541"/>
      <c r="H35" s="541"/>
      <c r="I35" s="541"/>
      <c r="J35" s="542"/>
      <c r="K35" s="322"/>
      <c r="L35" s="520"/>
      <c r="M35" s="521"/>
      <c r="N35" s="522"/>
      <c r="O35" s="694">
        <v>15</v>
      </c>
      <c r="P35" s="694"/>
      <c r="Q35" s="695"/>
      <c r="R35" s="407" t="str">
        <f t="shared" si="0"/>
        <v>〇</v>
      </c>
      <c r="S35" s="696" t="s">
        <v>667</v>
      </c>
      <c r="T35" s="697"/>
      <c r="U35" s="408" t="str">
        <f t="shared" si="1"/>
        <v xml:space="preserve">  </v>
      </c>
      <c r="V35" s="694">
        <v>11</v>
      </c>
      <c r="W35" s="694"/>
      <c r="X35" s="695"/>
      <c r="Y35" s="520"/>
      <c r="Z35" s="521"/>
      <c r="AA35" s="522"/>
      <c r="AB35" s="332"/>
      <c r="AC35" s="512"/>
      <c r="AD35" s="512"/>
      <c r="AE35" s="512"/>
      <c r="AF35" s="512"/>
      <c r="AG35" s="512"/>
      <c r="AH35" s="512"/>
      <c r="AI35" s="512"/>
      <c r="AJ35" s="512"/>
      <c r="AK35" s="512"/>
      <c r="AL35" s="322"/>
      <c r="AM35" s="540"/>
      <c r="AN35" s="541"/>
      <c r="AO35" s="541"/>
      <c r="AP35" s="541"/>
      <c r="AQ35" s="541"/>
      <c r="AR35" s="542"/>
      <c r="AS35" s="765"/>
      <c r="AT35" s="765"/>
      <c r="AU35" s="765"/>
      <c r="AV35" s="163"/>
      <c r="AW35" s="246"/>
      <c r="AX35" s="246"/>
      <c r="AY35" s="246"/>
      <c r="AZ35" s="246"/>
      <c r="BA35" s="246"/>
      <c r="BB35" s="246"/>
      <c r="BC35" s="246"/>
      <c r="BD35" s="246"/>
      <c r="BE35" s="246"/>
      <c r="BF35" s="246"/>
      <c r="BG35" s="246"/>
      <c r="BH35" s="246"/>
      <c r="BI35" s="246"/>
      <c r="BJ35" s="246"/>
      <c r="BK35" s="246"/>
      <c r="BL35" s="246"/>
      <c r="BM35" s="246"/>
      <c r="BN35" s="246"/>
      <c r="BO35" s="246"/>
      <c r="BP35" s="246"/>
      <c r="BQ35" s="246"/>
      <c r="BR35" s="246"/>
      <c r="BS35" s="246"/>
      <c r="BT35" s="246"/>
      <c r="BU35" s="246"/>
      <c r="BV35" s="246"/>
      <c r="BW35" s="246"/>
      <c r="BX35" s="246"/>
      <c r="BY35" s="246"/>
      <c r="BZ35" s="246"/>
      <c r="CA35" s="246"/>
      <c r="CB35" s="246"/>
      <c r="CC35" s="246"/>
      <c r="CD35" s="246"/>
      <c r="CE35" s="246"/>
      <c r="CF35" s="246"/>
      <c r="CG35" s="246"/>
      <c r="CH35" s="246"/>
      <c r="CI35" s="246"/>
      <c r="CJ35" s="246"/>
      <c r="CK35" s="246"/>
      <c r="CL35" s="246"/>
      <c r="CM35" s="246"/>
      <c r="CN35" s="246"/>
      <c r="CO35" s="246"/>
      <c r="CP35" s="246"/>
      <c r="CQ35" s="246"/>
      <c r="CR35" s="246"/>
      <c r="CS35" s="246"/>
      <c r="CT35" s="246"/>
      <c r="CU35" s="246"/>
      <c r="CV35" s="246"/>
      <c r="CW35" s="246"/>
      <c r="CX35" s="246"/>
      <c r="CY35" s="246"/>
      <c r="CZ35" s="246"/>
      <c r="DA35" s="246"/>
      <c r="DB35" s="246"/>
      <c r="DC35" s="246"/>
      <c r="DD35" s="246"/>
      <c r="DE35" s="246"/>
      <c r="DF35" s="246"/>
      <c r="DG35" s="246"/>
      <c r="DH35" s="246"/>
      <c r="DI35" s="246"/>
      <c r="DJ35" s="246"/>
      <c r="DK35" s="246"/>
      <c r="DL35" s="246"/>
      <c r="DM35" s="246"/>
      <c r="DN35" s="246"/>
      <c r="DO35" s="246"/>
      <c r="DP35" s="246"/>
      <c r="DQ35" s="246"/>
      <c r="DR35" s="246"/>
      <c r="DS35" s="246"/>
      <c r="DT35" s="246"/>
      <c r="DU35" s="246"/>
      <c r="DV35" s="246"/>
      <c r="DW35" s="246"/>
      <c r="DX35" s="246"/>
      <c r="DY35" s="246"/>
      <c r="DZ35" s="246"/>
      <c r="EA35" s="246"/>
      <c r="EB35" s="246"/>
      <c r="EC35" s="246"/>
      <c r="ED35" s="246"/>
      <c r="EE35" s="246"/>
      <c r="EF35" s="246"/>
      <c r="EG35" s="246"/>
      <c r="EH35" s="246"/>
      <c r="EI35" s="246"/>
      <c r="EJ35" s="246"/>
      <c r="EK35" s="246"/>
      <c r="EL35" s="246"/>
      <c r="EM35" s="246"/>
      <c r="EN35" s="246"/>
      <c r="EO35" s="246"/>
      <c r="EP35" s="246"/>
      <c r="EQ35" s="246"/>
      <c r="ER35" s="246"/>
      <c r="ES35" s="246"/>
      <c r="ET35" s="246"/>
      <c r="EU35" s="246"/>
      <c r="EV35" s="246"/>
      <c r="EW35" s="246"/>
      <c r="EX35" s="246"/>
      <c r="EY35" s="246"/>
      <c r="EZ35" s="246"/>
      <c r="FA35" s="246"/>
      <c r="FB35" s="246"/>
      <c r="FC35" s="246"/>
      <c r="FD35" s="246"/>
      <c r="FE35" s="246"/>
      <c r="FF35" s="246"/>
      <c r="FG35" s="246"/>
      <c r="FH35" s="246"/>
      <c r="FI35" s="246"/>
      <c r="FJ35" s="246"/>
      <c r="FK35" s="246"/>
      <c r="FL35" s="246"/>
      <c r="FM35" s="246"/>
      <c r="FN35" s="246"/>
      <c r="FO35" s="246"/>
      <c r="FP35" s="246"/>
      <c r="FQ35" s="246"/>
      <c r="FR35" s="246"/>
      <c r="FS35" s="246"/>
      <c r="FT35" s="246"/>
      <c r="FU35" s="246"/>
      <c r="FV35" s="246"/>
      <c r="FW35" s="246"/>
      <c r="FX35" s="246"/>
      <c r="FY35" s="246"/>
      <c r="FZ35" s="246"/>
      <c r="GA35" s="246"/>
      <c r="GB35" s="246"/>
      <c r="GC35" s="246"/>
      <c r="GD35" s="246"/>
      <c r="GE35" s="246"/>
      <c r="GF35" s="246"/>
      <c r="GG35" s="246"/>
      <c r="GH35" s="246"/>
      <c r="GI35" s="246"/>
      <c r="GJ35" s="246"/>
      <c r="GK35" s="246"/>
      <c r="GL35" s="246"/>
      <c r="GM35" s="246"/>
      <c r="GN35" s="246"/>
      <c r="GO35" s="246"/>
      <c r="GP35" s="246"/>
      <c r="GQ35" s="246"/>
      <c r="GR35" s="246"/>
      <c r="GS35" s="246"/>
      <c r="GT35" s="246"/>
      <c r="GU35" s="246"/>
      <c r="GV35" s="246"/>
      <c r="GW35" s="246"/>
      <c r="GX35" s="246"/>
      <c r="GY35" s="246"/>
      <c r="GZ35" s="246"/>
      <c r="HA35" s="246"/>
      <c r="HB35" s="246"/>
      <c r="HC35" s="246"/>
      <c r="HD35" s="246"/>
      <c r="HE35" s="246"/>
      <c r="HF35" s="246"/>
      <c r="HG35" s="246"/>
      <c r="HH35" s="246"/>
      <c r="HI35" s="246"/>
      <c r="HJ35" s="246"/>
      <c r="HK35" s="246"/>
      <c r="HL35" s="246"/>
      <c r="HM35" s="246"/>
      <c r="HN35" s="246"/>
      <c r="HO35" s="246"/>
      <c r="HP35" s="246"/>
      <c r="HQ35" s="246"/>
      <c r="HR35" s="246"/>
      <c r="HS35" s="246"/>
      <c r="HT35" s="246"/>
      <c r="HU35" s="246"/>
      <c r="HV35" s="246"/>
      <c r="HW35" s="246"/>
      <c r="HX35" s="246"/>
      <c r="HY35" s="246"/>
      <c r="HZ35" s="246"/>
      <c r="IA35" s="246"/>
      <c r="IB35" s="246"/>
      <c r="IC35" s="246"/>
      <c r="ID35" s="246"/>
      <c r="IE35" s="246"/>
      <c r="IF35" s="246"/>
      <c r="IG35" s="246"/>
      <c r="IH35" s="246"/>
      <c r="II35" s="246"/>
      <c r="IJ35" s="246"/>
      <c r="IK35" s="246"/>
      <c r="IL35" s="246"/>
      <c r="IM35" s="246"/>
      <c r="IN35" s="246"/>
      <c r="IO35" s="246"/>
      <c r="IP35" s="246"/>
      <c r="IQ35" s="246"/>
      <c r="IR35" s="246"/>
      <c r="IS35" s="246"/>
      <c r="IT35" s="246"/>
      <c r="IU35" s="246"/>
      <c r="IV35" s="246"/>
    </row>
    <row r="36" spans="1:256" ht="17.25">
      <c r="A36" s="475"/>
      <c r="B36" s="481"/>
      <c r="C36" s="543"/>
      <c r="D36" s="544"/>
      <c r="E36" s="544"/>
      <c r="F36" s="544"/>
      <c r="G36" s="544"/>
      <c r="H36" s="544"/>
      <c r="I36" s="544"/>
      <c r="J36" s="545"/>
      <c r="K36" s="322"/>
      <c r="L36" s="523"/>
      <c r="M36" s="524"/>
      <c r="N36" s="525"/>
      <c r="O36" s="675"/>
      <c r="P36" s="675"/>
      <c r="Q36" s="676"/>
      <c r="R36" s="409" t="str">
        <f t="shared" si="0"/>
        <v xml:space="preserve">  </v>
      </c>
      <c r="S36" s="708" t="s">
        <v>668</v>
      </c>
      <c r="T36" s="709"/>
      <c r="U36" s="410" t="str">
        <f t="shared" si="1"/>
        <v xml:space="preserve">  </v>
      </c>
      <c r="V36" s="675"/>
      <c r="W36" s="675"/>
      <c r="X36" s="676"/>
      <c r="Y36" s="523"/>
      <c r="Z36" s="524"/>
      <c r="AA36" s="525"/>
      <c r="AB36" s="332"/>
      <c r="AC36" s="512"/>
      <c r="AD36" s="512"/>
      <c r="AE36" s="512"/>
      <c r="AF36" s="512"/>
      <c r="AG36" s="512"/>
      <c r="AH36" s="512"/>
      <c r="AI36" s="512"/>
      <c r="AJ36" s="512"/>
      <c r="AK36" s="512"/>
      <c r="AL36" s="322"/>
      <c r="AM36" s="543"/>
      <c r="AN36" s="544"/>
      <c r="AO36" s="544"/>
      <c r="AP36" s="544"/>
      <c r="AQ36" s="544"/>
      <c r="AR36" s="545"/>
      <c r="AS36" s="765"/>
      <c r="AT36" s="765"/>
      <c r="AU36" s="765"/>
      <c r="AV36" s="311"/>
      <c r="AW36" s="244"/>
      <c r="AX36" s="244"/>
      <c r="AY36" s="244"/>
      <c r="AZ36" s="244"/>
      <c r="BA36" s="244"/>
      <c r="BB36" s="244"/>
      <c r="BC36" s="244"/>
      <c r="BD36" s="244"/>
      <c r="BE36" s="244"/>
      <c r="BF36" s="244"/>
      <c r="BG36" s="244"/>
      <c r="BH36" s="244"/>
      <c r="BI36" s="244"/>
      <c r="BJ36" s="244"/>
      <c r="BK36" s="244"/>
      <c r="BL36" s="244"/>
      <c r="BM36" s="244"/>
      <c r="BN36" s="244"/>
      <c r="BO36" s="244"/>
      <c r="BP36" s="244"/>
      <c r="BQ36" s="244"/>
      <c r="BR36" s="244"/>
      <c r="BS36" s="244"/>
      <c r="BT36" s="244"/>
      <c r="BU36" s="244"/>
      <c r="BV36" s="244"/>
      <c r="BW36" s="244"/>
      <c r="BX36" s="244"/>
      <c r="BY36" s="244"/>
      <c r="BZ36" s="244"/>
      <c r="CA36" s="244"/>
      <c r="CB36" s="246"/>
      <c r="CC36" s="246"/>
      <c r="CD36" s="246"/>
      <c r="CE36" s="246"/>
      <c r="CF36" s="246"/>
      <c r="CG36" s="246"/>
      <c r="CH36" s="246"/>
      <c r="CI36" s="246"/>
      <c r="CJ36" s="246"/>
      <c r="CK36" s="246"/>
      <c r="CL36" s="246"/>
      <c r="CM36" s="246"/>
      <c r="CN36" s="246"/>
      <c r="CO36" s="246"/>
      <c r="CP36" s="246"/>
      <c r="CQ36" s="246"/>
      <c r="CR36" s="246"/>
      <c r="CS36" s="246"/>
      <c r="CT36" s="246"/>
      <c r="CU36" s="246"/>
      <c r="CV36" s="246"/>
      <c r="CW36" s="244"/>
      <c r="CX36" s="244"/>
      <c r="CY36" s="244"/>
      <c r="CZ36" s="244"/>
      <c r="DA36" s="244"/>
      <c r="DB36" s="244"/>
      <c r="DC36" s="244"/>
      <c r="DD36" s="244"/>
      <c r="DE36" s="244"/>
      <c r="DF36" s="244"/>
      <c r="DG36" s="244"/>
      <c r="DH36" s="244"/>
      <c r="DI36" s="244"/>
      <c r="DJ36" s="244"/>
      <c r="DK36" s="244"/>
      <c r="DL36" s="244"/>
      <c r="DM36" s="244"/>
      <c r="DN36" s="244"/>
      <c r="DO36" s="244"/>
      <c r="DP36" s="244"/>
      <c r="DQ36" s="244"/>
      <c r="DR36" s="244"/>
      <c r="DS36" s="244"/>
      <c r="DT36" s="244"/>
      <c r="DU36" s="244"/>
      <c r="DV36" s="244"/>
      <c r="DW36" s="244"/>
      <c r="DX36" s="244"/>
      <c r="DY36" s="244"/>
      <c r="DZ36" s="244"/>
      <c r="EA36" s="244"/>
      <c r="EB36" s="244"/>
      <c r="EC36" s="244"/>
      <c r="ED36" s="244"/>
      <c r="EE36" s="244"/>
      <c r="EF36" s="244"/>
      <c r="EG36" s="244"/>
      <c r="EH36" s="244"/>
      <c r="EI36" s="244"/>
      <c r="EJ36" s="244"/>
      <c r="EK36" s="244"/>
      <c r="EL36" s="244"/>
      <c r="EM36" s="244"/>
      <c r="EN36" s="244"/>
      <c r="EO36" s="244"/>
      <c r="EP36" s="244"/>
      <c r="EQ36" s="244"/>
      <c r="ER36" s="244"/>
      <c r="ES36" s="244"/>
      <c r="ET36" s="244"/>
      <c r="EU36" s="244"/>
      <c r="EV36" s="244"/>
      <c r="EW36" s="244"/>
      <c r="EX36" s="244"/>
      <c r="EY36" s="244"/>
      <c r="EZ36" s="244"/>
      <c r="FA36" s="244"/>
      <c r="FB36" s="244"/>
      <c r="FC36" s="244"/>
      <c r="FD36" s="244"/>
      <c r="FE36" s="244"/>
      <c r="FF36" s="244"/>
      <c r="FG36" s="244"/>
      <c r="FH36" s="244"/>
      <c r="FI36" s="244"/>
      <c r="FJ36" s="244"/>
      <c r="FK36" s="244"/>
      <c r="FL36" s="244"/>
      <c r="FM36" s="244"/>
      <c r="FN36" s="244"/>
      <c r="FO36" s="244"/>
      <c r="FP36" s="244"/>
      <c r="FQ36" s="244"/>
      <c r="FR36" s="244"/>
      <c r="FS36" s="244"/>
      <c r="FT36" s="244"/>
      <c r="FU36" s="244"/>
      <c r="FV36" s="244"/>
      <c r="FW36" s="244"/>
      <c r="FX36" s="244"/>
      <c r="FY36" s="244"/>
      <c r="FZ36" s="244"/>
      <c r="GA36" s="244"/>
      <c r="GB36" s="244"/>
      <c r="GC36" s="244"/>
      <c r="GD36" s="244"/>
      <c r="GE36" s="244"/>
      <c r="GF36" s="244"/>
      <c r="GG36" s="244"/>
      <c r="GH36" s="244"/>
      <c r="GI36" s="244"/>
      <c r="GJ36" s="244"/>
      <c r="GK36" s="244"/>
      <c r="GL36" s="244"/>
      <c r="GM36" s="244"/>
      <c r="GN36" s="244"/>
      <c r="GO36" s="244"/>
      <c r="GP36" s="244"/>
      <c r="GQ36" s="244"/>
      <c r="GR36" s="244"/>
      <c r="GS36" s="244"/>
      <c r="GT36" s="244"/>
      <c r="GU36" s="244"/>
      <c r="GV36" s="244"/>
      <c r="GW36" s="244"/>
      <c r="GX36" s="244"/>
      <c r="GY36" s="244"/>
      <c r="GZ36" s="244"/>
      <c r="HA36" s="244"/>
      <c r="HB36" s="244"/>
      <c r="HC36" s="244"/>
      <c r="HD36" s="244"/>
      <c r="HE36" s="244"/>
      <c r="HF36" s="244"/>
      <c r="HG36" s="244"/>
      <c r="HH36" s="244"/>
      <c r="HI36" s="244"/>
      <c r="HJ36" s="244"/>
      <c r="HK36" s="244"/>
      <c r="HL36" s="244"/>
      <c r="HM36" s="244"/>
      <c r="HN36" s="244"/>
      <c r="HO36" s="244"/>
      <c r="HP36" s="244"/>
      <c r="HQ36" s="244"/>
      <c r="HR36" s="244"/>
      <c r="HS36" s="244"/>
      <c r="HT36" s="244"/>
      <c r="HU36" s="244"/>
      <c r="HV36" s="244"/>
      <c r="HW36" s="244"/>
      <c r="HX36" s="244"/>
      <c r="HY36" s="244"/>
      <c r="HZ36" s="244"/>
      <c r="IA36" s="244"/>
      <c r="IB36" s="244"/>
      <c r="IC36" s="244"/>
      <c r="ID36" s="244"/>
      <c r="IE36" s="244"/>
      <c r="IF36" s="244"/>
      <c r="IG36" s="244"/>
      <c r="IH36" s="244"/>
      <c r="II36" s="244"/>
      <c r="IJ36" s="244"/>
      <c r="IK36" s="244"/>
      <c r="IL36" s="244"/>
      <c r="IM36" s="244"/>
      <c r="IN36" s="244"/>
      <c r="IO36" s="244"/>
      <c r="IP36" s="244"/>
      <c r="IQ36" s="244"/>
      <c r="IR36" s="244"/>
      <c r="IS36" s="244"/>
      <c r="IT36" s="244"/>
      <c r="IU36" s="244"/>
      <c r="IV36" s="244"/>
    </row>
    <row r="37" spans="1:256" ht="17.25">
      <c r="A37" s="473">
        <v>9</v>
      </c>
      <c r="B37" s="479"/>
      <c r="C37" s="537" t="str">
        <f>C6</f>
        <v xml:space="preserve"> 轟  桜  Ｂ</v>
      </c>
      <c r="D37" s="538"/>
      <c r="E37" s="538"/>
      <c r="F37" s="538"/>
      <c r="G37" s="538"/>
      <c r="H37" s="538"/>
      <c r="I37" s="538"/>
      <c r="J37" s="539"/>
      <c r="K37" s="332"/>
      <c r="L37" s="517">
        <f>COUNTIF(R37:R39,"〇")</f>
        <v>2</v>
      </c>
      <c r="M37" s="518"/>
      <c r="N37" s="519"/>
      <c r="O37" s="698">
        <v>10</v>
      </c>
      <c r="P37" s="698"/>
      <c r="Q37" s="699"/>
      <c r="R37" s="406" t="str">
        <f t="shared" si="0"/>
        <v xml:space="preserve">  </v>
      </c>
      <c r="S37" s="700" t="s">
        <v>665</v>
      </c>
      <c r="T37" s="701"/>
      <c r="U37" s="406" t="str">
        <f t="shared" si="1"/>
        <v>〇</v>
      </c>
      <c r="V37" s="698">
        <v>15</v>
      </c>
      <c r="W37" s="698"/>
      <c r="X37" s="699"/>
      <c r="Y37" s="517">
        <f>COUNTIF(U37:U39,"〇")</f>
        <v>1</v>
      </c>
      <c r="Z37" s="518"/>
      <c r="AA37" s="519"/>
      <c r="AB37" s="322"/>
      <c r="AC37" s="512" t="str">
        <f>Q5</f>
        <v xml:space="preserve"> ＲＯＵＧＥ</v>
      </c>
      <c r="AD37" s="512"/>
      <c r="AE37" s="512"/>
      <c r="AF37" s="512"/>
      <c r="AG37" s="512"/>
      <c r="AH37" s="512"/>
      <c r="AI37" s="512"/>
      <c r="AJ37" s="512"/>
      <c r="AK37" s="512"/>
      <c r="AL37" s="322"/>
      <c r="AM37" s="537" t="str">
        <f>Q7</f>
        <v xml:space="preserve"> 富士見ファミリー A</v>
      </c>
      <c r="AN37" s="538"/>
      <c r="AO37" s="538"/>
      <c r="AP37" s="538"/>
      <c r="AQ37" s="538"/>
      <c r="AR37" s="539"/>
      <c r="AS37" s="765" t="str">
        <f>Q6</f>
        <v xml:space="preserve"> Ｆ・ヒルズ Ａ</v>
      </c>
      <c r="AT37" s="765"/>
      <c r="AU37" s="765"/>
      <c r="AV37" s="311"/>
      <c r="AW37" s="244"/>
      <c r="AX37" s="244"/>
      <c r="AY37" s="244"/>
      <c r="AZ37" s="244"/>
      <c r="BA37" s="244"/>
      <c r="BB37" s="244"/>
      <c r="BC37" s="244"/>
      <c r="BD37" s="244"/>
      <c r="BE37" s="244"/>
      <c r="BF37" s="244"/>
      <c r="BG37" s="244"/>
      <c r="BH37" s="244"/>
      <c r="BI37" s="244"/>
      <c r="BJ37" s="244"/>
      <c r="BK37" s="244"/>
      <c r="BL37" s="244"/>
      <c r="BM37" s="244"/>
      <c r="BN37" s="244"/>
      <c r="BO37" s="244"/>
      <c r="BP37" s="244"/>
      <c r="BQ37" s="244"/>
      <c r="BR37" s="244"/>
      <c r="BS37" s="244"/>
      <c r="BT37" s="244"/>
      <c r="BU37" s="244"/>
      <c r="BV37" s="244"/>
      <c r="BW37" s="244"/>
      <c r="BX37" s="244"/>
      <c r="BY37" s="244"/>
      <c r="BZ37" s="244"/>
      <c r="CA37" s="244"/>
      <c r="CB37" s="246"/>
      <c r="CC37" s="246"/>
      <c r="CD37" s="246"/>
      <c r="CE37" s="246"/>
      <c r="CF37" s="246"/>
      <c r="CG37" s="246"/>
      <c r="CH37" s="246"/>
      <c r="CI37" s="246"/>
      <c r="CJ37" s="246"/>
      <c r="CK37" s="246"/>
      <c r="CL37" s="246"/>
      <c r="CM37" s="246"/>
      <c r="CN37" s="246"/>
      <c r="CO37" s="246"/>
      <c r="CP37" s="246"/>
      <c r="CQ37" s="246"/>
      <c r="CR37" s="246"/>
      <c r="CS37" s="246"/>
      <c r="CT37" s="246"/>
      <c r="CU37" s="246"/>
      <c r="CV37" s="246"/>
      <c r="CW37" s="244"/>
      <c r="CX37" s="244"/>
      <c r="CY37" s="244"/>
      <c r="CZ37" s="244"/>
      <c r="DA37" s="244"/>
      <c r="DB37" s="244"/>
      <c r="DC37" s="244"/>
      <c r="DD37" s="244"/>
      <c r="DE37" s="244"/>
      <c r="DF37" s="244"/>
      <c r="DG37" s="244"/>
      <c r="DH37" s="244"/>
      <c r="DI37" s="244"/>
      <c r="DJ37" s="244"/>
      <c r="DK37" s="244"/>
      <c r="DL37" s="244"/>
      <c r="DM37" s="244"/>
      <c r="DN37" s="244"/>
      <c r="DO37" s="244"/>
      <c r="DP37" s="244"/>
      <c r="DQ37" s="244"/>
      <c r="DR37" s="244"/>
      <c r="DS37" s="244"/>
      <c r="DT37" s="244"/>
      <c r="DU37" s="244"/>
      <c r="DV37" s="244"/>
      <c r="DW37" s="244"/>
      <c r="DX37" s="244"/>
      <c r="DY37" s="244"/>
      <c r="DZ37" s="244"/>
      <c r="EA37" s="244"/>
      <c r="EB37" s="244"/>
      <c r="EC37" s="244"/>
      <c r="ED37" s="244"/>
      <c r="EE37" s="244"/>
      <c r="EF37" s="244"/>
      <c r="EG37" s="244"/>
      <c r="EH37" s="244"/>
      <c r="EI37" s="244"/>
      <c r="EJ37" s="244"/>
      <c r="EK37" s="244"/>
      <c r="EL37" s="244"/>
      <c r="EM37" s="244"/>
      <c r="EN37" s="244"/>
      <c r="EO37" s="244"/>
      <c r="EP37" s="244"/>
      <c r="EQ37" s="244"/>
      <c r="ER37" s="244"/>
      <c r="ES37" s="244"/>
      <c r="ET37" s="244"/>
      <c r="EU37" s="244"/>
      <c r="EV37" s="244"/>
      <c r="EW37" s="244"/>
      <c r="EX37" s="244"/>
      <c r="EY37" s="244"/>
      <c r="EZ37" s="244"/>
      <c r="FA37" s="244"/>
      <c r="FB37" s="244"/>
      <c r="FC37" s="244"/>
      <c r="FD37" s="244"/>
      <c r="FE37" s="244"/>
      <c r="FF37" s="244"/>
      <c r="FG37" s="244"/>
      <c r="FH37" s="244"/>
      <c r="FI37" s="244"/>
      <c r="FJ37" s="244"/>
      <c r="FK37" s="244"/>
      <c r="FL37" s="244"/>
      <c r="FM37" s="244"/>
      <c r="FN37" s="244"/>
      <c r="FO37" s="244"/>
      <c r="FP37" s="244"/>
      <c r="FQ37" s="244"/>
      <c r="FR37" s="244"/>
      <c r="FS37" s="244"/>
      <c r="FT37" s="244"/>
      <c r="FU37" s="244"/>
      <c r="FV37" s="244"/>
      <c r="FW37" s="244"/>
      <c r="FX37" s="244"/>
      <c r="FY37" s="244"/>
      <c r="FZ37" s="244"/>
      <c r="GA37" s="244"/>
      <c r="GB37" s="244"/>
      <c r="GC37" s="244"/>
      <c r="GD37" s="244"/>
      <c r="GE37" s="244"/>
      <c r="GF37" s="244"/>
      <c r="GG37" s="244"/>
      <c r="GH37" s="244"/>
      <c r="GI37" s="244"/>
      <c r="GJ37" s="244"/>
      <c r="GK37" s="244"/>
      <c r="GL37" s="244"/>
      <c r="GM37" s="244"/>
      <c r="GN37" s="244"/>
      <c r="GO37" s="244"/>
      <c r="GP37" s="244"/>
      <c r="GQ37" s="244"/>
      <c r="GR37" s="244"/>
      <c r="GS37" s="244"/>
      <c r="GT37" s="244"/>
      <c r="GU37" s="244"/>
      <c r="GV37" s="244"/>
      <c r="GW37" s="244"/>
      <c r="GX37" s="244"/>
      <c r="GY37" s="244"/>
      <c r="GZ37" s="244"/>
      <c r="HA37" s="244"/>
      <c r="HB37" s="244"/>
      <c r="HC37" s="244"/>
      <c r="HD37" s="244"/>
      <c r="HE37" s="244"/>
      <c r="HF37" s="244"/>
      <c r="HG37" s="244"/>
      <c r="HH37" s="244"/>
      <c r="HI37" s="244"/>
      <c r="HJ37" s="244"/>
      <c r="HK37" s="244"/>
      <c r="HL37" s="244"/>
      <c r="HM37" s="244"/>
      <c r="HN37" s="244"/>
      <c r="HO37" s="244"/>
      <c r="HP37" s="244"/>
      <c r="HQ37" s="244"/>
      <c r="HR37" s="244"/>
      <c r="HS37" s="244"/>
      <c r="HT37" s="244"/>
      <c r="HU37" s="244"/>
      <c r="HV37" s="244"/>
      <c r="HW37" s="244"/>
      <c r="HX37" s="244"/>
      <c r="HY37" s="244"/>
      <c r="HZ37" s="244"/>
      <c r="IA37" s="244"/>
      <c r="IB37" s="244"/>
      <c r="IC37" s="244"/>
      <c r="ID37" s="244"/>
      <c r="IE37" s="244"/>
      <c r="IF37" s="244"/>
      <c r="IG37" s="244"/>
      <c r="IH37" s="244"/>
      <c r="II37" s="244"/>
      <c r="IJ37" s="244"/>
      <c r="IK37" s="244"/>
      <c r="IL37" s="244"/>
      <c r="IM37" s="244"/>
      <c r="IN37" s="244"/>
      <c r="IO37" s="244"/>
      <c r="IP37" s="244"/>
      <c r="IQ37" s="244"/>
      <c r="IR37" s="244"/>
      <c r="IS37" s="244"/>
      <c r="IT37" s="244"/>
      <c r="IU37" s="244"/>
      <c r="IV37" s="244"/>
    </row>
    <row r="38" spans="1:256" ht="17.25">
      <c r="A38" s="474"/>
      <c r="B38" s="480"/>
      <c r="C38" s="540"/>
      <c r="D38" s="541"/>
      <c r="E38" s="541"/>
      <c r="F38" s="541"/>
      <c r="G38" s="541"/>
      <c r="H38" s="541"/>
      <c r="I38" s="541"/>
      <c r="J38" s="542"/>
      <c r="K38" s="332"/>
      <c r="L38" s="520"/>
      <c r="M38" s="521"/>
      <c r="N38" s="522"/>
      <c r="O38" s="694">
        <v>15</v>
      </c>
      <c r="P38" s="694"/>
      <c r="Q38" s="695"/>
      <c r="R38" s="407" t="str">
        <f t="shared" si="0"/>
        <v>〇</v>
      </c>
      <c r="S38" s="696" t="s">
        <v>667</v>
      </c>
      <c r="T38" s="697"/>
      <c r="U38" s="408" t="str">
        <f t="shared" si="1"/>
        <v xml:space="preserve">  </v>
      </c>
      <c r="V38" s="694">
        <v>10</v>
      </c>
      <c r="W38" s="694"/>
      <c r="X38" s="695"/>
      <c r="Y38" s="520"/>
      <c r="Z38" s="521"/>
      <c r="AA38" s="522"/>
      <c r="AB38" s="322"/>
      <c r="AC38" s="512"/>
      <c r="AD38" s="512"/>
      <c r="AE38" s="512"/>
      <c r="AF38" s="512"/>
      <c r="AG38" s="512"/>
      <c r="AH38" s="512"/>
      <c r="AI38" s="512"/>
      <c r="AJ38" s="512"/>
      <c r="AK38" s="512"/>
      <c r="AL38" s="322"/>
      <c r="AM38" s="540"/>
      <c r="AN38" s="541"/>
      <c r="AO38" s="541"/>
      <c r="AP38" s="541"/>
      <c r="AQ38" s="541"/>
      <c r="AR38" s="542"/>
      <c r="AS38" s="765"/>
      <c r="AT38" s="765"/>
      <c r="AU38" s="765"/>
      <c r="AV38" s="311"/>
      <c r="AW38" s="244"/>
      <c r="AX38" s="244"/>
      <c r="AY38" s="244"/>
      <c r="AZ38" s="244"/>
      <c r="BA38" s="244"/>
      <c r="BB38" s="244"/>
      <c r="BC38" s="244"/>
      <c r="BD38" s="244"/>
      <c r="BE38" s="244"/>
      <c r="BF38" s="244"/>
      <c r="BG38" s="244"/>
      <c r="BH38" s="244"/>
      <c r="BI38" s="244"/>
      <c r="BJ38" s="244"/>
      <c r="BK38" s="244"/>
      <c r="BL38" s="244"/>
      <c r="BM38" s="244"/>
      <c r="BN38" s="244"/>
      <c r="BO38" s="244"/>
      <c r="BP38" s="244"/>
      <c r="BQ38" s="244"/>
      <c r="BR38" s="244"/>
      <c r="BS38" s="244"/>
      <c r="BT38" s="244"/>
      <c r="BU38" s="244"/>
      <c r="BV38" s="244"/>
      <c r="BW38" s="244"/>
      <c r="BX38" s="244"/>
      <c r="BY38" s="244"/>
      <c r="BZ38" s="244"/>
      <c r="CA38" s="244"/>
      <c r="CB38" s="246"/>
      <c r="CC38" s="246"/>
      <c r="CD38" s="246"/>
      <c r="CE38" s="246"/>
      <c r="CF38" s="246"/>
      <c r="CG38" s="246"/>
      <c r="CH38" s="246"/>
      <c r="CI38" s="246"/>
      <c r="CJ38" s="246"/>
      <c r="CK38" s="246"/>
      <c r="CL38" s="246"/>
      <c r="CM38" s="246"/>
      <c r="CN38" s="246"/>
      <c r="CO38" s="246"/>
      <c r="CP38" s="246"/>
      <c r="CQ38" s="246"/>
      <c r="CR38" s="246"/>
      <c r="CS38" s="246"/>
      <c r="CT38" s="246"/>
      <c r="CU38" s="246"/>
      <c r="CV38" s="246"/>
      <c r="CW38" s="244"/>
      <c r="CX38" s="244"/>
      <c r="CY38" s="244"/>
      <c r="CZ38" s="244"/>
      <c r="DA38" s="244"/>
      <c r="DB38" s="244"/>
      <c r="DC38" s="244"/>
      <c r="DD38" s="244"/>
      <c r="DE38" s="244"/>
      <c r="DF38" s="244"/>
      <c r="DG38" s="244"/>
      <c r="DH38" s="244"/>
      <c r="DI38" s="244"/>
      <c r="DJ38" s="244"/>
      <c r="DK38" s="244"/>
      <c r="DL38" s="244"/>
      <c r="DM38" s="244"/>
      <c r="DN38" s="244"/>
      <c r="DO38" s="244"/>
      <c r="DP38" s="244"/>
      <c r="DQ38" s="244"/>
      <c r="DR38" s="244"/>
      <c r="DS38" s="244"/>
      <c r="DT38" s="244"/>
      <c r="DU38" s="244"/>
      <c r="DV38" s="244"/>
      <c r="DW38" s="244"/>
      <c r="DX38" s="244"/>
      <c r="DY38" s="244"/>
      <c r="DZ38" s="244"/>
      <c r="EA38" s="244"/>
      <c r="EB38" s="244"/>
      <c r="EC38" s="244"/>
      <c r="ED38" s="244"/>
      <c r="EE38" s="244"/>
      <c r="EF38" s="244"/>
      <c r="EG38" s="244"/>
      <c r="EH38" s="244"/>
      <c r="EI38" s="244"/>
      <c r="EJ38" s="244"/>
      <c r="EK38" s="244"/>
      <c r="EL38" s="244"/>
      <c r="EM38" s="244"/>
      <c r="EN38" s="244"/>
      <c r="EO38" s="244"/>
      <c r="EP38" s="244"/>
      <c r="EQ38" s="244"/>
      <c r="ER38" s="244"/>
      <c r="ES38" s="244"/>
      <c r="ET38" s="244"/>
      <c r="EU38" s="244"/>
      <c r="EV38" s="244"/>
      <c r="EW38" s="244"/>
      <c r="EX38" s="244"/>
      <c r="EY38" s="244"/>
      <c r="EZ38" s="244"/>
      <c r="FA38" s="244"/>
      <c r="FB38" s="244"/>
      <c r="FC38" s="244"/>
      <c r="FD38" s="244"/>
      <c r="FE38" s="244"/>
      <c r="FF38" s="244"/>
      <c r="FG38" s="244"/>
      <c r="FH38" s="244"/>
      <c r="FI38" s="244"/>
      <c r="FJ38" s="244"/>
      <c r="FK38" s="244"/>
      <c r="FL38" s="244"/>
      <c r="FM38" s="244"/>
      <c r="FN38" s="244"/>
      <c r="FO38" s="244"/>
      <c r="FP38" s="244"/>
      <c r="FQ38" s="244"/>
      <c r="FR38" s="244"/>
      <c r="FS38" s="244"/>
      <c r="FT38" s="244"/>
      <c r="FU38" s="244"/>
      <c r="FV38" s="244"/>
      <c r="FW38" s="244"/>
      <c r="FX38" s="244"/>
      <c r="FY38" s="244"/>
      <c r="FZ38" s="244"/>
      <c r="GA38" s="244"/>
      <c r="GB38" s="244"/>
      <c r="GC38" s="244"/>
      <c r="GD38" s="244"/>
      <c r="GE38" s="244"/>
      <c r="GF38" s="244"/>
      <c r="GG38" s="244"/>
      <c r="GH38" s="244"/>
      <c r="GI38" s="244"/>
      <c r="GJ38" s="244"/>
      <c r="GK38" s="244"/>
      <c r="GL38" s="244"/>
      <c r="GM38" s="244"/>
      <c r="GN38" s="244"/>
      <c r="GO38" s="244"/>
      <c r="GP38" s="244"/>
      <c r="GQ38" s="244"/>
      <c r="GR38" s="244"/>
      <c r="GS38" s="244"/>
      <c r="GT38" s="244"/>
      <c r="GU38" s="244"/>
      <c r="GV38" s="244"/>
      <c r="GW38" s="244"/>
      <c r="GX38" s="244"/>
      <c r="GY38" s="244"/>
      <c r="GZ38" s="244"/>
      <c r="HA38" s="244"/>
      <c r="HB38" s="244"/>
      <c r="HC38" s="244"/>
      <c r="HD38" s="244"/>
      <c r="HE38" s="244"/>
      <c r="HF38" s="244"/>
      <c r="HG38" s="244"/>
      <c r="HH38" s="244"/>
      <c r="HI38" s="244"/>
      <c r="HJ38" s="244"/>
      <c r="HK38" s="244"/>
      <c r="HL38" s="244"/>
      <c r="HM38" s="244"/>
      <c r="HN38" s="244"/>
      <c r="HO38" s="244"/>
      <c r="HP38" s="244"/>
      <c r="HQ38" s="244"/>
      <c r="HR38" s="244"/>
      <c r="HS38" s="244"/>
      <c r="HT38" s="244"/>
      <c r="HU38" s="244"/>
      <c r="HV38" s="244"/>
      <c r="HW38" s="244"/>
      <c r="HX38" s="244"/>
      <c r="HY38" s="244"/>
      <c r="HZ38" s="244"/>
      <c r="IA38" s="244"/>
      <c r="IB38" s="244"/>
      <c r="IC38" s="244"/>
      <c r="ID38" s="244"/>
      <c r="IE38" s="244"/>
      <c r="IF38" s="244"/>
      <c r="IG38" s="244"/>
      <c r="IH38" s="244"/>
      <c r="II38" s="244"/>
      <c r="IJ38" s="244"/>
      <c r="IK38" s="244"/>
      <c r="IL38" s="244"/>
      <c r="IM38" s="244"/>
      <c r="IN38" s="244"/>
      <c r="IO38" s="244"/>
      <c r="IP38" s="244"/>
      <c r="IQ38" s="244"/>
      <c r="IR38" s="244"/>
      <c r="IS38" s="244"/>
      <c r="IT38" s="244"/>
      <c r="IU38" s="244"/>
      <c r="IV38" s="244"/>
    </row>
    <row r="39" spans="1:256" ht="17.25">
      <c r="A39" s="475"/>
      <c r="B39" s="481"/>
      <c r="C39" s="543"/>
      <c r="D39" s="544"/>
      <c r="E39" s="544"/>
      <c r="F39" s="544"/>
      <c r="G39" s="544"/>
      <c r="H39" s="544"/>
      <c r="I39" s="544"/>
      <c r="J39" s="545"/>
      <c r="K39" s="332"/>
      <c r="L39" s="523"/>
      <c r="M39" s="524"/>
      <c r="N39" s="525"/>
      <c r="O39" s="675">
        <v>15</v>
      </c>
      <c r="P39" s="675"/>
      <c r="Q39" s="676"/>
      <c r="R39" s="409" t="str">
        <f t="shared" si="0"/>
        <v>〇</v>
      </c>
      <c r="S39" s="692" t="s">
        <v>668</v>
      </c>
      <c r="T39" s="693"/>
      <c r="U39" s="410" t="str">
        <f t="shared" si="1"/>
        <v xml:space="preserve">  </v>
      </c>
      <c r="V39" s="675">
        <v>9</v>
      </c>
      <c r="W39" s="675"/>
      <c r="X39" s="676"/>
      <c r="Y39" s="523"/>
      <c r="Z39" s="524"/>
      <c r="AA39" s="525"/>
      <c r="AB39" s="322"/>
      <c r="AC39" s="512"/>
      <c r="AD39" s="512"/>
      <c r="AE39" s="512"/>
      <c r="AF39" s="512"/>
      <c r="AG39" s="512"/>
      <c r="AH39" s="512"/>
      <c r="AI39" s="512"/>
      <c r="AJ39" s="512"/>
      <c r="AK39" s="512"/>
      <c r="AL39" s="322"/>
      <c r="AM39" s="543"/>
      <c r="AN39" s="544"/>
      <c r="AO39" s="544"/>
      <c r="AP39" s="544"/>
      <c r="AQ39" s="544"/>
      <c r="AR39" s="545"/>
      <c r="AS39" s="765"/>
      <c r="AT39" s="765"/>
      <c r="AU39" s="765"/>
      <c r="AV39" s="304"/>
      <c r="AW39" s="248"/>
      <c r="AX39" s="248"/>
      <c r="AY39" s="248"/>
      <c r="AZ39" s="248"/>
      <c r="BA39" s="248"/>
      <c r="BB39" s="248"/>
      <c r="BC39" s="248"/>
      <c r="BD39" s="248"/>
      <c r="BE39" s="248"/>
      <c r="BF39" s="248"/>
      <c r="BG39" s="244"/>
      <c r="BH39" s="244"/>
      <c r="BI39" s="244"/>
      <c r="BJ39" s="244"/>
      <c r="BK39" s="244"/>
      <c r="BL39" s="244"/>
      <c r="BM39" s="244"/>
      <c r="BN39" s="244"/>
      <c r="BO39" s="244"/>
      <c r="BP39" s="244"/>
      <c r="BQ39" s="244"/>
      <c r="BR39" s="244"/>
      <c r="BS39" s="244"/>
      <c r="BT39" s="244"/>
      <c r="BU39" s="244"/>
      <c r="BV39" s="244"/>
      <c r="BW39" s="244"/>
      <c r="BX39" s="244"/>
      <c r="BY39" s="244"/>
      <c r="BZ39" s="244"/>
      <c r="CA39" s="244"/>
      <c r="CB39" s="246"/>
      <c r="CC39" s="246"/>
      <c r="CD39" s="246"/>
      <c r="CE39" s="246"/>
      <c r="CF39" s="246"/>
      <c r="CG39" s="246"/>
      <c r="CH39" s="246"/>
      <c r="CI39" s="246"/>
      <c r="CJ39" s="246"/>
      <c r="CK39" s="246"/>
      <c r="CL39" s="246"/>
      <c r="CM39" s="246"/>
      <c r="CN39" s="246"/>
      <c r="CO39" s="246"/>
      <c r="CP39" s="246"/>
      <c r="CQ39" s="246"/>
      <c r="CR39" s="246"/>
      <c r="CS39" s="246"/>
      <c r="CT39" s="246"/>
      <c r="CU39" s="246"/>
      <c r="CV39" s="246"/>
      <c r="CW39" s="244"/>
      <c r="CX39" s="244"/>
      <c r="CY39" s="244"/>
      <c r="CZ39" s="244"/>
      <c r="DA39" s="244"/>
      <c r="DB39" s="244"/>
      <c r="DC39" s="244"/>
      <c r="DD39" s="244"/>
      <c r="DE39" s="244"/>
      <c r="DF39" s="244"/>
      <c r="DG39" s="244"/>
      <c r="DH39" s="244"/>
      <c r="DI39" s="244"/>
      <c r="DJ39" s="244"/>
      <c r="DK39" s="244"/>
      <c r="DL39" s="244"/>
      <c r="DM39" s="244"/>
      <c r="DN39" s="244"/>
      <c r="DO39" s="244"/>
      <c r="DP39" s="244"/>
      <c r="DQ39" s="244"/>
      <c r="DR39" s="244"/>
      <c r="DS39" s="244"/>
      <c r="DT39" s="244"/>
      <c r="DU39" s="244"/>
      <c r="DV39" s="244"/>
      <c r="DW39" s="244"/>
      <c r="DX39" s="244"/>
      <c r="DY39" s="244"/>
      <c r="DZ39" s="244"/>
      <c r="EA39" s="244"/>
      <c r="EB39" s="244"/>
      <c r="EC39" s="244"/>
      <c r="ED39" s="244"/>
      <c r="EE39" s="244"/>
      <c r="EF39" s="244"/>
      <c r="EG39" s="244"/>
      <c r="EH39" s="244"/>
      <c r="EI39" s="244"/>
      <c r="EJ39" s="244"/>
      <c r="EK39" s="244"/>
      <c r="EL39" s="244"/>
      <c r="EM39" s="244"/>
      <c r="EN39" s="244"/>
      <c r="EO39" s="244"/>
      <c r="EP39" s="244"/>
      <c r="EQ39" s="244"/>
      <c r="ER39" s="244"/>
      <c r="ES39" s="244"/>
      <c r="ET39" s="244"/>
      <c r="EU39" s="244"/>
      <c r="EV39" s="244"/>
      <c r="EW39" s="244"/>
      <c r="EX39" s="244"/>
      <c r="EY39" s="244"/>
      <c r="EZ39" s="244"/>
      <c r="FA39" s="244"/>
      <c r="FB39" s="244"/>
      <c r="FC39" s="244"/>
      <c r="FD39" s="244"/>
      <c r="FE39" s="244"/>
      <c r="FF39" s="244"/>
      <c r="FG39" s="244"/>
      <c r="FH39" s="244"/>
      <c r="FI39" s="244"/>
      <c r="FJ39" s="244"/>
      <c r="FK39" s="244"/>
      <c r="FL39" s="244"/>
      <c r="FM39" s="244"/>
      <c r="FN39" s="244"/>
      <c r="FO39" s="244"/>
      <c r="FP39" s="244"/>
      <c r="FQ39" s="244"/>
      <c r="FR39" s="244"/>
      <c r="FS39" s="244"/>
      <c r="FT39" s="244"/>
      <c r="FU39" s="244"/>
      <c r="FV39" s="244"/>
      <c r="FW39" s="244"/>
      <c r="FX39" s="244"/>
      <c r="FY39" s="244"/>
      <c r="FZ39" s="244"/>
      <c r="GA39" s="244"/>
      <c r="GB39" s="244"/>
      <c r="GC39" s="244"/>
      <c r="GD39" s="244"/>
      <c r="GE39" s="244"/>
      <c r="GF39" s="244"/>
      <c r="GG39" s="244"/>
      <c r="GH39" s="244"/>
      <c r="GI39" s="244"/>
      <c r="GJ39" s="244"/>
      <c r="GK39" s="244"/>
      <c r="GL39" s="244"/>
      <c r="GM39" s="244"/>
      <c r="GN39" s="244"/>
      <c r="GO39" s="244"/>
      <c r="GP39" s="244"/>
      <c r="GQ39" s="244"/>
      <c r="GR39" s="244"/>
      <c r="GS39" s="244"/>
      <c r="GT39" s="244"/>
      <c r="GU39" s="244"/>
      <c r="GV39" s="244"/>
      <c r="GW39" s="244"/>
      <c r="GX39" s="244"/>
      <c r="GY39" s="244"/>
      <c r="GZ39" s="244"/>
      <c r="HA39" s="244"/>
      <c r="HB39" s="244"/>
      <c r="HC39" s="244"/>
      <c r="HD39" s="244"/>
      <c r="HE39" s="244"/>
      <c r="HF39" s="244"/>
      <c r="HG39" s="244"/>
      <c r="HH39" s="244"/>
      <c r="HI39" s="244"/>
      <c r="HJ39" s="244"/>
      <c r="HK39" s="244"/>
      <c r="HL39" s="244"/>
      <c r="HM39" s="244"/>
      <c r="HN39" s="244"/>
      <c r="HO39" s="244"/>
      <c r="HP39" s="244"/>
      <c r="HQ39" s="244"/>
      <c r="HR39" s="244"/>
      <c r="HS39" s="244"/>
      <c r="HT39" s="244"/>
      <c r="HU39" s="244"/>
      <c r="HV39" s="244"/>
      <c r="HW39" s="244"/>
      <c r="HX39" s="244"/>
      <c r="HY39" s="244"/>
      <c r="HZ39" s="244"/>
      <c r="IA39" s="244"/>
      <c r="IB39" s="244"/>
      <c r="IC39" s="244"/>
      <c r="ID39" s="244"/>
      <c r="IE39" s="244"/>
      <c r="IF39" s="244"/>
      <c r="IG39" s="244"/>
      <c r="IH39" s="244"/>
      <c r="II39" s="244"/>
      <c r="IJ39" s="244"/>
      <c r="IK39" s="244"/>
      <c r="IL39" s="244"/>
      <c r="IM39" s="244"/>
      <c r="IN39" s="244"/>
      <c r="IO39" s="244"/>
      <c r="IP39" s="244"/>
      <c r="IQ39" s="244"/>
      <c r="IR39" s="244"/>
      <c r="IS39" s="244"/>
      <c r="IT39" s="244"/>
      <c r="IU39" s="244"/>
      <c r="IV39" s="244"/>
    </row>
    <row r="40" spans="1:256" ht="17.25">
      <c r="A40" s="473">
        <v>10</v>
      </c>
      <c r="B40" s="479"/>
      <c r="C40" s="537" t="str">
        <f>C7</f>
        <v xml:space="preserve"> ＳＯＲＡ－ Ａ</v>
      </c>
      <c r="D40" s="538"/>
      <c r="E40" s="538"/>
      <c r="F40" s="538"/>
      <c r="G40" s="538"/>
      <c r="H40" s="538"/>
      <c r="I40" s="538"/>
      <c r="J40" s="539"/>
      <c r="K40" s="322"/>
      <c r="L40" s="517">
        <f>COUNTIF(R40:R42,"〇")</f>
        <v>0</v>
      </c>
      <c r="M40" s="518"/>
      <c r="N40" s="519"/>
      <c r="O40" s="698">
        <v>10</v>
      </c>
      <c r="P40" s="698"/>
      <c r="Q40" s="699"/>
      <c r="R40" s="406" t="str">
        <f t="shared" si="0"/>
        <v xml:space="preserve">  </v>
      </c>
      <c r="S40" s="705" t="s">
        <v>665</v>
      </c>
      <c r="T40" s="706"/>
      <c r="U40" s="406" t="str">
        <f t="shared" si="1"/>
        <v>〇</v>
      </c>
      <c r="V40" s="698">
        <v>15</v>
      </c>
      <c r="W40" s="698"/>
      <c r="X40" s="699"/>
      <c r="Y40" s="517">
        <f>COUNTIF(U40:U42,"〇")</f>
        <v>2</v>
      </c>
      <c r="Z40" s="518"/>
      <c r="AA40" s="519"/>
      <c r="AB40" s="332"/>
      <c r="AC40" s="512" t="str">
        <f>Q6</f>
        <v xml:space="preserve"> Ｆ・ヒルズ Ａ</v>
      </c>
      <c r="AD40" s="512"/>
      <c r="AE40" s="512"/>
      <c r="AF40" s="512"/>
      <c r="AG40" s="512"/>
      <c r="AH40" s="512"/>
      <c r="AI40" s="512"/>
      <c r="AJ40" s="512"/>
      <c r="AK40" s="512"/>
      <c r="AL40" s="322"/>
      <c r="AM40" s="537" t="str">
        <f>C8</f>
        <v xml:space="preserve"> 祭 Ｒｅｄ</v>
      </c>
      <c r="AN40" s="538"/>
      <c r="AO40" s="538"/>
      <c r="AP40" s="538"/>
      <c r="AQ40" s="538"/>
      <c r="AR40" s="539"/>
      <c r="AS40" s="765" t="str">
        <f>Q5</f>
        <v xml:space="preserve"> ＲＯＵＧＥ</v>
      </c>
      <c r="AT40" s="765"/>
      <c r="AU40" s="765"/>
      <c r="AV40" s="304"/>
      <c r="AW40" s="248"/>
      <c r="AX40" s="248"/>
      <c r="AY40" s="248"/>
      <c r="AZ40" s="248"/>
      <c r="BA40" s="248"/>
      <c r="BB40" s="248"/>
      <c r="BC40" s="248"/>
      <c r="BD40" s="248"/>
      <c r="BE40" s="248"/>
      <c r="BF40" s="248"/>
      <c r="BG40" s="244"/>
      <c r="BH40" s="244"/>
      <c r="BI40" s="244"/>
      <c r="BJ40" s="244"/>
      <c r="BK40" s="244"/>
      <c r="BL40" s="244"/>
      <c r="BM40" s="244"/>
      <c r="BN40" s="244"/>
      <c r="BO40" s="244"/>
      <c r="BP40" s="244"/>
      <c r="BQ40" s="244"/>
      <c r="BR40" s="244"/>
      <c r="BS40" s="244"/>
      <c r="BT40" s="244"/>
      <c r="BU40" s="244"/>
      <c r="BV40" s="244"/>
      <c r="BW40" s="244"/>
      <c r="BX40" s="244"/>
      <c r="BY40" s="244"/>
      <c r="BZ40" s="244"/>
      <c r="CA40" s="244"/>
      <c r="CB40" s="246"/>
      <c r="CC40" s="246"/>
      <c r="CD40" s="246"/>
      <c r="CE40" s="246"/>
      <c r="CF40" s="246"/>
      <c r="CG40" s="246"/>
      <c r="CH40" s="246"/>
      <c r="CI40" s="246"/>
      <c r="CJ40" s="246"/>
      <c r="CK40" s="246"/>
      <c r="CL40" s="246"/>
      <c r="CM40" s="246"/>
      <c r="CN40" s="246"/>
      <c r="CO40" s="246"/>
      <c r="CP40" s="246"/>
      <c r="CQ40" s="246"/>
      <c r="CR40" s="246"/>
      <c r="CS40" s="246"/>
      <c r="CT40" s="246"/>
      <c r="CU40" s="246"/>
      <c r="CV40" s="246"/>
      <c r="CW40" s="244"/>
      <c r="CX40" s="244"/>
      <c r="CY40" s="244"/>
      <c r="CZ40" s="244"/>
      <c r="DA40" s="244"/>
      <c r="DB40" s="244"/>
      <c r="DC40" s="244"/>
      <c r="DD40" s="244"/>
      <c r="DE40" s="244"/>
      <c r="DF40" s="244"/>
      <c r="DG40" s="244"/>
      <c r="DH40" s="244"/>
      <c r="DI40" s="244"/>
      <c r="DJ40" s="244"/>
      <c r="DK40" s="244"/>
      <c r="DL40" s="244"/>
      <c r="DM40" s="244"/>
      <c r="DN40" s="244"/>
      <c r="DO40" s="244"/>
      <c r="DP40" s="244"/>
      <c r="DQ40" s="244"/>
      <c r="DR40" s="244"/>
      <c r="DS40" s="244"/>
      <c r="DT40" s="244"/>
      <c r="DU40" s="244"/>
      <c r="DV40" s="244"/>
      <c r="DW40" s="244"/>
      <c r="DX40" s="244"/>
      <c r="DY40" s="244"/>
      <c r="DZ40" s="244"/>
      <c r="EA40" s="244"/>
      <c r="EB40" s="244"/>
      <c r="EC40" s="244"/>
      <c r="ED40" s="244"/>
      <c r="EE40" s="244"/>
      <c r="EF40" s="244"/>
      <c r="EG40" s="244"/>
      <c r="EH40" s="244"/>
      <c r="EI40" s="244"/>
      <c r="EJ40" s="244"/>
      <c r="EK40" s="244"/>
      <c r="EL40" s="244"/>
      <c r="EM40" s="244"/>
      <c r="EN40" s="244"/>
      <c r="EO40" s="244"/>
      <c r="EP40" s="244"/>
      <c r="EQ40" s="244"/>
      <c r="ER40" s="244"/>
      <c r="ES40" s="244"/>
      <c r="ET40" s="244"/>
      <c r="EU40" s="244"/>
      <c r="EV40" s="244"/>
      <c r="EW40" s="244"/>
      <c r="EX40" s="244"/>
      <c r="EY40" s="244"/>
      <c r="EZ40" s="244"/>
      <c r="FA40" s="244"/>
      <c r="FB40" s="244"/>
      <c r="FC40" s="244"/>
      <c r="FD40" s="244"/>
      <c r="FE40" s="244"/>
      <c r="FF40" s="244"/>
      <c r="FG40" s="244"/>
      <c r="FH40" s="244"/>
      <c r="FI40" s="244"/>
      <c r="FJ40" s="244"/>
      <c r="FK40" s="244"/>
      <c r="FL40" s="244"/>
      <c r="FM40" s="244"/>
      <c r="FN40" s="244"/>
      <c r="FO40" s="244"/>
      <c r="FP40" s="244"/>
      <c r="FQ40" s="244"/>
      <c r="FR40" s="244"/>
      <c r="FS40" s="244"/>
      <c r="FT40" s="244"/>
      <c r="FU40" s="244"/>
      <c r="FV40" s="244"/>
      <c r="FW40" s="244"/>
      <c r="FX40" s="244"/>
      <c r="FY40" s="244"/>
      <c r="FZ40" s="244"/>
      <c r="GA40" s="244"/>
      <c r="GB40" s="244"/>
      <c r="GC40" s="244"/>
      <c r="GD40" s="244"/>
      <c r="GE40" s="244"/>
      <c r="GF40" s="244"/>
      <c r="GG40" s="244"/>
      <c r="GH40" s="244"/>
      <c r="GI40" s="244"/>
      <c r="GJ40" s="244"/>
      <c r="GK40" s="244"/>
      <c r="GL40" s="244"/>
      <c r="GM40" s="244"/>
      <c r="GN40" s="244"/>
      <c r="GO40" s="244"/>
      <c r="GP40" s="244"/>
      <c r="GQ40" s="244"/>
      <c r="GR40" s="244"/>
      <c r="GS40" s="244"/>
      <c r="GT40" s="244"/>
      <c r="GU40" s="244"/>
      <c r="GV40" s="244"/>
      <c r="GW40" s="244"/>
      <c r="GX40" s="244"/>
      <c r="GY40" s="244"/>
      <c r="GZ40" s="244"/>
      <c r="HA40" s="244"/>
      <c r="HB40" s="244"/>
      <c r="HC40" s="244"/>
      <c r="HD40" s="244"/>
      <c r="HE40" s="244"/>
      <c r="HF40" s="244"/>
      <c r="HG40" s="244"/>
      <c r="HH40" s="244"/>
      <c r="HI40" s="244"/>
      <c r="HJ40" s="244"/>
      <c r="HK40" s="244"/>
      <c r="HL40" s="244"/>
      <c r="HM40" s="244"/>
      <c r="HN40" s="244"/>
      <c r="HO40" s="244"/>
      <c r="HP40" s="244"/>
      <c r="HQ40" s="244"/>
      <c r="HR40" s="244"/>
      <c r="HS40" s="244"/>
      <c r="HT40" s="244"/>
      <c r="HU40" s="244"/>
      <c r="HV40" s="244"/>
      <c r="HW40" s="244"/>
      <c r="HX40" s="244"/>
      <c r="HY40" s="244"/>
      <c r="HZ40" s="244"/>
      <c r="IA40" s="244"/>
      <c r="IB40" s="244"/>
      <c r="IC40" s="244"/>
      <c r="ID40" s="244"/>
      <c r="IE40" s="244"/>
      <c r="IF40" s="244"/>
      <c r="IG40" s="244"/>
      <c r="IH40" s="244"/>
      <c r="II40" s="244"/>
      <c r="IJ40" s="244"/>
      <c r="IK40" s="244"/>
      <c r="IL40" s="244"/>
      <c r="IM40" s="244"/>
      <c r="IN40" s="244"/>
      <c r="IO40" s="244"/>
      <c r="IP40" s="244"/>
      <c r="IQ40" s="244"/>
      <c r="IR40" s="244"/>
      <c r="IS40" s="244"/>
      <c r="IT40" s="244"/>
      <c r="IU40" s="244"/>
      <c r="IV40" s="244"/>
    </row>
    <row r="41" spans="1:256" ht="17.25">
      <c r="A41" s="474"/>
      <c r="B41" s="480"/>
      <c r="C41" s="540"/>
      <c r="D41" s="541"/>
      <c r="E41" s="541"/>
      <c r="F41" s="541"/>
      <c r="G41" s="541"/>
      <c r="H41" s="541"/>
      <c r="I41" s="541"/>
      <c r="J41" s="542"/>
      <c r="K41" s="322"/>
      <c r="L41" s="520"/>
      <c r="M41" s="521"/>
      <c r="N41" s="522"/>
      <c r="O41" s="694">
        <v>4</v>
      </c>
      <c r="P41" s="694"/>
      <c r="Q41" s="695"/>
      <c r="R41" s="407" t="str">
        <f t="shared" si="0"/>
        <v xml:space="preserve">  </v>
      </c>
      <c r="S41" s="696" t="s">
        <v>667</v>
      </c>
      <c r="T41" s="697"/>
      <c r="U41" s="408" t="str">
        <f t="shared" si="1"/>
        <v>〇</v>
      </c>
      <c r="V41" s="694">
        <v>15</v>
      </c>
      <c r="W41" s="694"/>
      <c r="X41" s="695"/>
      <c r="Y41" s="520"/>
      <c r="Z41" s="521"/>
      <c r="AA41" s="522"/>
      <c r="AB41" s="332"/>
      <c r="AC41" s="512"/>
      <c r="AD41" s="512"/>
      <c r="AE41" s="512"/>
      <c r="AF41" s="512"/>
      <c r="AG41" s="512"/>
      <c r="AH41" s="512"/>
      <c r="AI41" s="512"/>
      <c r="AJ41" s="512"/>
      <c r="AK41" s="512"/>
      <c r="AL41" s="322"/>
      <c r="AM41" s="540"/>
      <c r="AN41" s="541"/>
      <c r="AO41" s="541"/>
      <c r="AP41" s="541"/>
      <c r="AQ41" s="541"/>
      <c r="AR41" s="542"/>
      <c r="AS41" s="765"/>
      <c r="AT41" s="765"/>
      <c r="AU41" s="765"/>
      <c r="AV41" s="304"/>
      <c r="AW41" s="248"/>
      <c r="AX41" s="248"/>
      <c r="AY41" s="248"/>
      <c r="AZ41" s="248"/>
      <c r="BA41" s="248"/>
      <c r="BB41" s="248"/>
      <c r="BC41" s="248"/>
      <c r="BD41" s="248"/>
      <c r="BE41" s="248"/>
      <c r="BF41" s="248"/>
      <c r="BG41" s="244"/>
      <c r="BH41" s="244"/>
      <c r="BI41" s="244"/>
      <c r="BJ41" s="244"/>
      <c r="BK41" s="244"/>
      <c r="BL41" s="244"/>
      <c r="BM41" s="244"/>
      <c r="BN41" s="244"/>
      <c r="BO41" s="244"/>
      <c r="BP41" s="244"/>
      <c r="BQ41" s="244"/>
      <c r="BR41" s="244"/>
      <c r="BS41" s="244"/>
      <c r="BT41" s="244"/>
      <c r="BU41" s="244"/>
      <c r="BV41" s="244"/>
      <c r="BW41" s="244"/>
      <c r="BX41" s="244"/>
      <c r="BY41" s="244"/>
      <c r="BZ41" s="244"/>
      <c r="CA41" s="244"/>
      <c r="CB41" s="244"/>
      <c r="CC41" s="244"/>
      <c r="CD41" s="244"/>
      <c r="CE41" s="244"/>
      <c r="CF41" s="244"/>
      <c r="CG41" s="244"/>
      <c r="CH41" s="244"/>
      <c r="CI41" s="244"/>
      <c r="CJ41" s="244"/>
      <c r="CK41" s="244"/>
      <c r="CL41" s="244"/>
      <c r="CM41" s="244"/>
      <c r="CN41" s="244"/>
      <c r="CO41" s="244"/>
      <c r="CP41" s="244"/>
      <c r="CQ41" s="244"/>
      <c r="CR41" s="244"/>
      <c r="CS41" s="244"/>
      <c r="CT41" s="244"/>
      <c r="CU41" s="244"/>
      <c r="CV41" s="244"/>
      <c r="CW41" s="244"/>
      <c r="CX41" s="244"/>
      <c r="CY41" s="244"/>
      <c r="CZ41" s="244"/>
      <c r="DA41" s="244"/>
      <c r="DB41" s="244"/>
      <c r="DC41" s="244"/>
      <c r="DD41" s="244"/>
      <c r="DE41" s="244"/>
      <c r="DF41" s="244"/>
      <c r="DG41" s="244"/>
      <c r="DH41" s="244"/>
      <c r="DI41" s="244"/>
      <c r="DJ41" s="244"/>
      <c r="DK41" s="244"/>
      <c r="DL41" s="244"/>
      <c r="DM41" s="244"/>
      <c r="DN41" s="244"/>
      <c r="DO41" s="244"/>
      <c r="DP41" s="244"/>
      <c r="DQ41" s="244"/>
      <c r="DR41" s="244"/>
      <c r="DS41" s="244"/>
      <c r="DT41" s="244"/>
      <c r="DU41" s="244"/>
      <c r="DV41" s="244"/>
      <c r="DW41" s="244"/>
      <c r="DX41" s="244"/>
      <c r="DY41" s="244"/>
      <c r="DZ41" s="244"/>
      <c r="EA41" s="244"/>
      <c r="EB41" s="244"/>
      <c r="EC41" s="244"/>
      <c r="ED41" s="244"/>
      <c r="EE41" s="244"/>
      <c r="EF41" s="244"/>
      <c r="EG41" s="244"/>
      <c r="EH41" s="244"/>
      <c r="EI41" s="244"/>
      <c r="EJ41" s="244"/>
      <c r="EK41" s="244"/>
      <c r="EL41" s="244"/>
      <c r="EM41" s="244"/>
      <c r="EN41" s="244"/>
      <c r="EO41" s="244"/>
      <c r="EP41" s="244"/>
      <c r="EQ41" s="244"/>
      <c r="ER41" s="244"/>
      <c r="ES41" s="244"/>
      <c r="ET41" s="244"/>
      <c r="EU41" s="244"/>
      <c r="EV41" s="244"/>
      <c r="EW41" s="244"/>
      <c r="EX41" s="244"/>
      <c r="EY41" s="244"/>
      <c r="EZ41" s="244"/>
      <c r="FA41" s="244"/>
      <c r="FB41" s="244"/>
      <c r="FC41" s="244"/>
      <c r="FD41" s="244"/>
      <c r="FE41" s="244"/>
      <c r="FF41" s="244"/>
      <c r="FG41" s="244"/>
      <c r="FH41" s="244"/>
      <c r="FI41" s="244"/>
      <c r="FJ41" s="244"/>
      <c r="FK41" s="244"/>
      <c r="FL41" s="244"/>
      <c r="FM41" s="244"/>
      <c r="FN41" s="244"/>
      <c r="FO41" s="244"/>
      <c r="FP41" s="244"/>
      <c r="FQ41" s="244"/>
      <c r="FR41" s="244"/>
      <c r="FS41" s="244"/>
      <c r="FT41" s="244"/>
      <c r="FU41" s="244"/>
      <c r="FV41" s="244"/>
      <c r="FW41" s="244"/>
      <c r="FX41" s="244"/>
      <c r="FY41" s="244"/>
      <c r="FZ41" s="244"/>
      <c r="GA41" s="244"/>
      <c r="GB41" s="244"/>
      <c r="GC41" s="244"/>
      <c r="GD41" s="244"/>
      <c r="GE41" s="244"/>
      <c r="GF41" s="244"/>
      <c r="GG41" s="244"/>
      <c r="GH41" s="244"/>
      <c r="GI41" s="244"/>
      <c r="GJ41" s="244"/>
      <c r="GK41" s="244"/>
      <c r="GL41" s="244"/>
      <c r="GM41" s="244"/>
      <c r="GN41" s="244"/>
      <c r="GO41" s="244"/>
      <c r="GP41" s="244"/>
      <c r="GQ41" s="244"/>
      <c r="GR41" s="244"/>
      <c r="GS41" s="244"/>
      <c r="GT41" s="244"/>
      <c r="GU41" s="244"/>
      <c r="GV41" s="244"/>
      <c r="GW41" s="244"/>
      <c r="GX41" s="244"/>
      <c r="GY41" s="244"/>
      <c r="GZ41" s="244"/>
      <c r="HA41" s="244"/>
      <c r="HB41" s="244"/>
      <c r="HC41" s="244"/>
      <c r="HD41" s="244"/>
      <c r="HE41" s="244"/>
      <c r="HF41" s="244"/>
      <c r="HG41" s="244"/>
      <c r="HH41" s="244"/>
      <c r="HI41" s="244"/>
      <c r="HJ41" s="244"/>
      <c r="HK41" s="244"/>
      <c r="HL41" s="244"/>
      <c r="HM41" s="244"/>
      <c r="HN41" s="244"/>
      <c r="HO41" s="244"/>
      <c r="HP41" s="244"/>
      <c r="HQ41" s="244"/>
      <c r="HR41" s="244"/>
      <c r="HS41" s="244"/>
      <c r="HT41" s="244"/>
      <c r="HU41" s="244"/>
      <c r="HV41" s="244"/>
      <c r="HW41" s="244"/>
      <c r="HX41" s="244"/>
      <c r="HY41" s="244"/>
      <c r="HZ41" s="244"/>
      <c r="IA41" s="244"/>
      <c r="IB41" s="244"/>
      <c r="IC41" s="244"/>
      <c r="ID41" s="244"/>
      <c r="IE41" s="244"/>
      <c r="IF41" s="244"/>
      <c r="IG41" s="244"/>
      <c r="IH41" s="244"/>
      <c r="II41" s="244"/>
      <c r="IJ41" s="244"/>
      <c r="IK41" s="244"/>
      <c r="IL41" s="244"/>
      <c r="IM41" s="244"/>
      <c r="IN41" s="244"/>
      <c r="IO41" s="244"/>
      <c r="IP41" s="244"/>
      <c r="IQ41" s="244"/>
      <c r="IR41" s="244"/>
      <c r="IS41" s="244"/>
      <c r="IT41" s="244"/>
      <c r="IU41" s="244"/>
      <c r="IV41" s="244"/>
    </row>
    <row r="42" spans="1:256" ht="17.25">
      <c r="A42" s="475"/>
      <c r="B42" s="481"/>
      <c r="C42" s="543"/>
      <c r="D42" s="544"/>
      <c r="E42" s="544"/>
      <c r="F42" s="544"/>
      <c r="G42" s="544"/>
      <c r="H42" s="544"/>
      <c r="I42" s="544"/>
      <c r="J42" s="545"/>
      <c r="K42" s="322"/>
      <c r="L42" s="523"/>
      <c r="M42" s="524"/>
      <c r="N42" s="525"/>
      <c r="O42" s="675"/>
      <c r="P42" s="675"/>
      <c r="Q42" s="676"/>
      <c r="R42" s="409" t="str">
        <f t="shared" si="0"/>
        <v xml:space="preserve">  </v>
      </c>
      <c r="S42" s="708" t="s">
        <v>668</v>
      </c>
      <c r="T42" s="709"/>
      <c r="U42" s="410" t="str">
        <f t="shared" si="1"/>
        <v xml:space="preserve">  </v>
      </c>
      <c r="V42" s="675"/>
      <c r="W42" s="675"/>
      <c r="X42" s="676"/>
      <c r="Y42" s="523"/>
      <c r="Z42" s="524"/>
      <c r="AA42" s="525"/>
      <c r="AB42" s="332"/>
      <c r="AC42" s="512"/>
      <c r="AD42" s="512"/>
      <c r="AE42" s="512"/>
      <c r="AF42" s="512"/>
      <c r="AG42" s="512"/>
      <c r="AH42" s="512"/>
      <c r="AI42" s="512"/>
      <c r="AJ42" s="512"/>
      <c r="AK42" s="512"/>
      <c r="AL42" s="322"/>
      <c r="AM42" s="543"/>
      <c r="AN42" s="544"/>
      <c r="AO42" s="544"/>
      <c r="AP42" s="544"/>
      <c r="AQ42" s="544"/>
      <c r="AR42" s="545"/>
      <c r="AS42" s="765"/>
      <c r="AT42" s="765"/>
      <c r="AU42" s="765"/>
      <c r="AV42" s="304"/>
      <c r="AW42" s="248"/>
      <c r="AX42" s="248"/>
      <c r="AY42" s="248"/>
      <c r="AZ42" s="248"/>
      <c r="BA42" s="248"/>
      <c r="BB42" s="248"/>
      <c r="BC42" s="248"/>
      <c r="BD42" s="248"/>
      <c r="BE42" s="248"/>
      <c r="BF42" s="248"/>
      <c r="BG42" s="244"/>
      <c r="BH42" s="244"/>
      <c r="BI42" s="244"/>
      <c r="BJ42" s="244"/>
      <c r="BK42" s="244"/>
      <c r="BL42" s="244"/>
      <c r="BM42" s="244"/>
      <c r="BN42" s="244"/>
      <c r="BO42" s="244"/>
      <c r="BP42" s="244"/>
      <c r="BQ42" s="244"/>
      <c r="BR42" s="244"/>
      <c r="BS42" s="244"/>
      <c r="BT42" s="244"/>
      <c r="BU42" s="244"/>
      <c r="BV42" s="244"/>
      <c r="BW42" s="244"/>
      <c r="BX42" s="244"/>
      <c r="BY42" s="244"/>
      <c r="BZ42" s="244"/>
      <c r="CA42" s="244"/>
      <c r="CB42" s="244"/>
      <c r="CC42" s="244"/>
      <c r="CD42" s="244"/>
      <c r="CE42" s="244"/>
      <c r="CF42" s="244"/>
      <c r="CG42" s="244"/>
      <c r="CH42" s="244"/>
      <c r="CI42" s="244"/>
      <c r="CJ42" s="244"/>
      <c r="CK42" s="244"/>
      <c r="CL42" s="244"/>
      <c r="CM42" s="244"/>
      <c r="CN42" s="244"/>
      <c r="CO42" s="244"/>
      <c r="CP42" s="244"/>
      <c r="CQ42" s="244"/>
      <c r="CR42" s="244"/>
      <c r="CS42" s="244"/>
      <c r="CT42" s="244"/>
      <c r="CU42" s="244"/>
      <c r="CV42" s="244"/>
      <c r="CW42" s="244"/>
      <c r="CX42" s="244"/>
      <c r="CY42" s="244"/>
      <c r="CZ42" s="244"/>
      <c r="DA42" s="244"/>
      <c r="DB42" s="244"/>
      <c r="DC42" s="244"/>
      <c r="DD42" s="244"/>
      <c r="DE42" s="244"/>
      <c r="DF42" s="244"/>
      <c r="DG42" s="244"/>
      <c r="DH42" s="244"/>
      <c r="DI42" s="244"/>
      <c r="DJ42" s="244"/>
      <c r="DK42" s="244"/>
      <c r="DL42" s="244"/>
      <c r="DM42" s="244"/>
      <c r="DN42" s="244"/>
      <c r="DO42" s="244"/>
      <c r="DP42" s="244"/>
      <c r="DQ42" s="244"/>
      <c r="DR42" s="244"/>
      <c r="DS42" s="244"/>
      <c r="DT42" s="244"/>
      <c r="DU42" s="244"/>
      <c r="DV42" s="244"/>
      <c r="DW42" s="244"/>
      <c r="DX42" s="244"/>
      <c r="DY42" s="244"/>
      <c r="DZ42" s="244"/>
      <c r="EA42" s="244"/>
      <c r="EB42" s="244"/>
      <c r="EC42" s="244"/>
      <c r="ED42" s="244"/>
      <c r="EE42" s="244"/>
      <c r="EF42" s="244"/>
      <c r="EG42" s="244"/>
      <c r="EH42" s="244"/>
      <c r="EI42" s="244"/>
      <c r="EJ42" s="244"/>
      <c r="EK42" s="244"/>
      <c r="EL42" s="244"/>
      <c r="EM42" s="244"/>
      <c r="EN42" s="244"/>
      <c r="EO42" s="244"/>
      <c r="EP42" s="244"/>
      <c r="EQ42" s="244"/>
      <c r="ER42" s="244"/>
      <c r="ES42" s="244"/>
      <c r="ET42" s="244"/>
      <c r="EU42" s="244"/>
      <c r="EV42" s="244"/>
      <c r="EW42" s="244"/>
      <c r="EX42" s="244"/>
      <c r="EY42" s="244"/>
      <c r="EZ42" s="244"/>
      <c r="FA42" s="244"/>
      <c r="FB42" s="244"/>
      <c r="FC42" s="244"/>
      <c r="FD42" s="244"/>
      <c r="FE42" s="244"/>
      <c r="FF42" s="244"/>
      <c r="FG42" s="244"/>
      <c r="FH42" s="244"/>
      <c r="FI42" s="244"/>
      <c r="FJ42" s="244"/>
      <c r="FK42" s="244"/>
      <c r="FL42" s="244"/>
      <c r="FM42" s="244"/>
      <c r="FN42" s="244"/>
      <c r="FO42" s="244"/>
      <c r="FP42" s="244"/>
      <c r="FQ42" s="244"/>
      <c r="FR42" s="244"/>
      <c r="FS42" s="244"/>
      <c r="FT42" s="244"/>
      <c r="FU42" s="244"/>
      <c r="FV42" s="244"/>
      <c r="FW42" s="244"/>
      <c r="FX42" s="244"/>
      <c r="FY42" s="244"/>
      <c r="FZ42" s="244"/>
      <c r="GA42" s="244"/>
      <c r="GB42" s="244"/>
      <c r="GC42" s="244"/>
      <c r="GD42" s="244"/>
      <c r="GE42" s="244"/>
      <c r="GF42" s="244"/>
      <c r="GG42" s="244"/>
      <c r="GH42" s="244"/>
      <c r="GI42" s="244"/>
      <c r="GJ42" s="244"/>
      <c r="GK42" s="244"/>
      <c r="GL42" s="244"/>
      <c r="GM42" s="244"/>
      <c r="GN42" s="244"/>
      <c r="GO42" s="244"/>
      <c r="GP42" s="244"/>
      <c r="GQ42" s="244"/>
      <c r="GR42" s="244"/>
      <c r="GS42" s="244"/>
      <c r="GT42" s="244"/>
      <c r="GU42" s="244"/>
      <c r="GV42" s="244"/>
      <c r="GW42" s="244"/>
      <c r="GX42" s="244"/>
      <c r="GY42" s="244"/>
      <c r="GZ42" s="244"/>
      <c r="HA42" s="244"/>
      <c r="HB42" s="244"/>
      <c r="HC42" s="244"/>
      <c r="HD42" s="244"/>
      <c r="HE42" s="244"/>
      <c r="HF42" s="244"/>
      <c r="HG42" s="244"/>
      <c r="HH42" s="244"/>
      <c r="HI42" s="244"/>
      <c r="HJ42" s="244"/>
      <c r="HK42" s="244"/>
      <c r="HL42" s="244"/>
      <c r="HM42" s="244"/>
      <c r="HN42" s="244"/>
      <c r="HO42" s="244"/>
      <c r="HP42" s="244"/>
      <c r="HQ42" s="244"/>
      <c r="HR42" s="244"/>
      <c r="HS42" s="244"/>
      <c r="HT42" s="244"/>
      <c r="HU42" s="244"/>
      <c r="HV42" s="244"/>
      <c r="HW42" s="244"/>
      <c r="HX42" s="244"/>
      <c r="HY42" s="244"/>
      <c r="HZ42" s="244"/>
      <c r="IA42" s="244"/>
      <c r="IB42" s="244"/>
      <c r="IC42" s="244"/>
      <c r="ID42" s="244"/>
      <c r="IE42" s="244"/>
      <c r="IF42" s="244"/>
      <c r="IG42" s="244"/>
      <c r="IH42" s="244"/>
      <c r="II42" s="244"/>
      <c r="IJ42" s="244"/>
      <c r="IK42" s="244"/>
      <c r="IL42" s="244"/>
      <c r="IM42" s="244"/>
      <c r="IN42" s="244"/>
      <c r="IO42" s="244"/>
      <c r="IP42" s="244"/>
      <c r="IQ42" s="244"/>
      <c r="IR42" s="244"/>
      <c r="IS42" s="244"/>
      <c r="IT42" s="244"/>
      <c r="IU42" s="244"/>
      <c r="IV42" s="244"/>
    </row>
    <row r="43" spans="1:256" ht="17.25">
      <c r="A43" s="473">
        <v>11</v>
      </c>
      <c r="B43" s="479"/>
      <c r="C43" s="537" t="str">
        <f>C8</f>
        <v xml:space="preserve"> 祭 Ｒｅｄ</v>
      </c>
      <c r="D43" s="538"/>
      <c r="E43" s="538"/>
      <c r="F43" s="538"/>
      <c r="G43" s="538"/>
      <c r="H43" s="538"/>
      <c r="I43" s="538"/>
      <c r="J43" s="539"/>
      <c r="K43" s="322"/>
      <c r="L43" s="517">
        <f>COUNTIF(R43:R45,"〇")</f>
        <v>2</v>
      </c>
      <c r="M43" s="518"/>
      <c r="N43" s="519"/>
      <c r="O43" s="698">
        <v>15</v>
      </c>
      <c r="P43" s="698"/>
      <c r="Q43" s="699"/>
      <c r="R43" s="406" t="str">
        <f t="shared" si="0"/>
        <v>〇</v>
      </c>
      <c r="S43" s="700" t="s">
        <v>665</v>
      </c>
      <c r="T43" s="701"/>
      <c r="U43" s="406" t="str">
        <f t="shared" si="1"/>
        <v xml:space="preserve">  </v>
      </c>
      <c r="V43" s="698">
        <v>11</v>
      </c>
      <c r="W43" s="698"/>
      <c r="X43" s="699"/>
      <c r="Y43" s="517">
        <f>COUNTIF(U43:U45,"〇")</f>
        <v>1</v>
      </c>
      <c r="Z43" s="518"/>
      <c r="AA43" s="519"/>
      <c r="AB43" s="322"/>
      <c r="AC43" s="512" t="str">
        <f>Q7</f>
        <v xml:space="preserve"> 富士見ファミリー A</v>
      </c>
      <c r="AD43" s="512"/>
      <c r="AE43" s="512"/>
      <c r="AF43" s="512"/>
      <c r="AG43" s="512"/>
      <c r="AH43" s="512"/>
      <c r="AI43" s="512"/>
      <c r="AJ43" s="512"/>
      <c r="AK43" s="512"/>
      <c r="AL43" s="322"/>
      <c r="AM43" s="537" t="str">
        <f>C6</f>
        <v xml:space="preserve"> 轟  桜  Ｂ</v>
      </c>
      <c r="AN43" s="538"/>
      <c r="AO43" s="538"/>
      <c r="AP43" s="538"/>
      <c r="AQ43" s="538"/>
      <c r="AR43" s="539"/>
      <c r="AS43" s="765" t="str">
        <f>C5</f>
        <v xml:space="preserve"> Ａ</v>
      </c>
      <c r="AT43" s="765"/>
      <c r="AU43" s="765"/>
      <c r="AV43" s="304"/>
      <c r="AW43" s="248"/>
      <c r="AX43" s="248"/>
      <c r="AY43" s="248"/>
      <c r="AZ43" s="248"/>
      <c r="BA43" s="248"/>
      <c r="BB43" s="248"/>
      <c r="BC43" s="248"/>
      <c r="BD43" s="248"/>
      <c r="BE43" s="248"/>
      <c r="BF43" s="248"/>
      <c r="BG43" s="244"/>
      <c r="BH43" s="244"/>
      <c r="BI43" s="244"/>
      <c r="BJ43" s="244"/>
      <c r="BK43" s="244"/>
      <c r="BL43" s="244"/>
      <c r="BM43" s="244"/>
      <c r="BN43" s="244"/>
      <c r="BO43" s="244"/>
      <c r="BP43" s="244"/>
      <c r="BQ43" s="244"/>
      <c r="BR43" s="244"/>
      <c r="BS43" s="244"/>
      <c r="BT43" s="244"/>
      <c r="BU43" s="244"/>
      <c r="BV43" s="244"/>
      <c r="BW43" s="244"/>
      <c r="BX43" s="244"/>
      <c r="BY43" s="244"/>
      <c r="BZ43" s="244"/>
      <c r="CA43" s="244"/>
      <c r="CB43" s="244"/>
      <c r="CC43" s="244"/>
      <c r="CD43" s="244"/>
      <c r="CE43" s="244"/>
      <c r="CF43" s="244"/>
      <c r="CG43" s="244"/>
      <c r="CH43" s="244"/>
      <c r="CI43" s="244"/>
      <c r="CJ43" s="244"/>
      <c r="CK43" s="244"/>
      <c r="CL43" s="244"/>
      <c r="CM43" s="244"/>
      <c r="CN43" s="244"/>
      <c r="CO43" s="244"/>
      <c r="CP43" s="244"/>
      <c r="CQ43" s="244"/>
      <c r="CR43" s="244"/>
      <c r="CS43" s="244"/>
      <c r="CT43" s="244"/>
      <c r="CU43" s="244"/>
      <c r="CV43" s="244"/>
      <c r="CW43" s="244"/>
      <c r="CX43" s="244"/>
      <c r="CY43" s="244"/>
      <c r="CZ43" s="244"/>
      <c r="DA43" s="244"/>
      <c r="DB43" s="244"/>
      <c r="DC43" s="244"/>
      <c r="DD43" s="244"/>
      <c r="DE43" s="244"/>
      <c r="DF43" s="244"/>
      <c r="DG43" s="244"/>
      <c r="DH43" s="244"/>
      <c r="DI43" s="244"/>
      <c r="DJ43" s="244"/>
      <c r="DK43" s="244"/>
      <c r="DL43" s="244"/>
      <c r="DM43" s="244"/>
      <c r="DN43" s="244"/>
      <c r="DO43" s="244"/>
      <c r="DP43" s="244"/>
      <c r="DQ43" s="244"/>
      <c r="DR43" s="244"/>
      <c r="DS43" s="244"/>
      <c r="DT43" s="244"/>
      <c r="DU43" s="244"/>
      <c r="DV43" s="244"/>
      <c r="DW43" s="244"/>
      <c r="DX43" s="244"/>
      <c r="DY43" s="244"/>
      <c r="DZ43" s="244"/>
      <c r="EA43" s="244"/>
      <c r="EB43" s="244"/>
      <c r="EC43" s="244"/>
      <c r="ED43" s="244"/>
      <c r="EE43" s="244"/>
      <c r="EF43" s="244"/>
      <c r="EG43" s="244"/>
      <c r="EH43" s="244"/>
      <c r="EI43" s="244"/>
      <c r="EJ43" s="244"/>
      <c r="EK43" s="244"/>
      <c r="EL43" s="244"/>
      <c r="EM43" s="244"/>
      <c r="EN43" s="244"/>
      <c r="EO43" s="244"/>
      <c r="EP43" s="244"/>
      <c r="EQ43" s="244"/>
      <c r="ER43" s="244"/>
      <c r="ES43" s="244"/>
      <c r="ET43" s="244"/>
      <c r="EU43" s="244"/>
      <c r="EV43" s="244"/>
      <c r="EW43" s="244"/>
      <c r="EX43" s="244"/>
      <c r="EY43" s="244"/>
      <c r="EZ43" s="244"/>
      <c r="FA43" s="244"/>
      <c r="FB43" s="244"/>
      <c r="FC43" s="244"/>
      <c r="FD43" s="244"/>
      <c r="FE43" s="244"/>
      <c r="FF43" s="244"/>
      <c r="FG43" s="244"/>
      <c r="FH43" s="244"/>
      <c r="FI43" s="244"/>
      <c r="FJ43" s="244"/>
      <c r="FK43" s="244"/>
      <c r="FL43" s="244"/>
      <c r="FM43" s="244"/>
      <c r="FN43" s="244"/>
      <c r="FO43" s="244"/>
      <c r="FP43" s="244"/>
      <c r="FQ43" s="244"/>
      <c r="FR43" s="244"/>
      <c r="FS43" s="244"/>
      <c r="FT43" s="244"/>
      <c r="FU43" s="244"/>
      <c r="FV43" s="244"/>
      <c r="FW43" s="244"/>
      <c r="FX43" s="244"/>
      <c r="FY43" s="244"/>
      <c r="FZ43" s="244"/>
      <c r="GA43" s="244"/>
      <c r="GB43" s="244"/>
      <c r="GC43" s="244"/>
      <c r="GD43" s="244"/>
      <c r="GE43" s="244"/>
      <c r="GF43" s="244"/>
      <c r="GG43" s="244"/>
      <c r="GH43" s="244"/>
      <c r="GI43" s="244"/>
      <c r="GJ43" s="244"/>
      <c r="GK43" s="244"/>
      <c r="GL43" s="244"/>
      <c r="GM43" s="244"/>
      <c r="GN43" s="244"/>
      <c r="GO43" s="244"/>
      <c r="GP43" s="244"/>
      <c r="GQ43" s="244"/>
      <c r="GR43" s="244"/>
      <c r="GS43" s="244"/>
      <c r="GT43" s="244"/>
      <c r="GU43" s="244"/>
      <c r="GV43" s="244"/>
      <c r="GW43" s="244"/>
      <c r="GX43" s="244"/>
      <c r="GY43" s="244"/>
      <c r="GZ43" s="244"/>
      <c r="HA43" s="244"/>
      <c r="HB43" s="244"/>
      <c r="HC43" s="244"/>
      <c r="HD43" s="244"/>
      <c r="HE43" s="244"/>
      <c r="HF43" s="244"/>
      <c r="HG43" s="244"/>
      <c r="HH43" s="244"/>
      <c r="HI43" s="244"/>
      <c r="HJ43" s="244"/>
      <c r="HK43" s="244"/>
      <c r="HL43" s="244"/>
      <c r="HM43" s="244"/>
      <c r="HN43" s="244"/>
      <c r="HO43" s="244"/>
      <c r="HP43" s="244"/>
      <c r="HQ43" s="244"/>
      <c r="HR43" s="244"/>
      <c r="HS43" s="244"/>
      <c r="HT43" s="244"/>
      <c r="HU43" s="244"/>
      <c r="HV43" s="244"/>
      <c r="HW43" s="244"/>
      <c r="HX43" s="244"/>
      <c r="HY43" s="244"/>
      <c r="HZ43" s="244"/>
      <c r="IA43" s="244"/>
      <c r="IB43" s="244"/>
      <c r="IC43" s="244"/>
      <c r="ID43" s="244"/>
      <c r="IE43" s="244"/>
      <c r="IF43" s="244"/>
      <c r="IG43" s="244"/>
      <c r="IH43" s="244"/>
      <c r="II43" s="244"/>
      <c r="IJ43" s="244"/>
      <c r="IK43" s="244"/>
      <c r="IL43" s="244"/>
      <c r="IM43" s="244"/>
      <c r="IN43" s="244"/>
      <c r="IO43" s="244"/>
      <c r="IP43" s="244"/>
      <c r="IQ43" s="244"/>
      <c r="IR43" s="244"/>
      <c r="IS43" s="244"/>
      <c r="IT43" s="244"/>
      <c r="IU43" s="244"/>
      <c r="IV43" s="244"/>
    </row>
    <row r="44" spans="1:256" ht="17.25">
      <c r="A44" s="474"/>
      <c r="B44" s="480"/>
      <c r="C44" s="540"/>
      <c r="D44" s="541"/>
      <c r="E44" s="541"/>
      <c r="F44" s="541"/>
      <c r="G44" s="541"/>
      <c r="H44" s="541"/>
      <c r="I44" s="541"/>
      <c r="J44" s="542"/>
      <c r="K44" s="322"/>
      <c r="L44" s="520"/>
      <c r="M44" s="521"/>
      <c r="N44" s="522"/>
      <c r="O44" s="694">
        <v>15</v>
      </c>
      <c r="P44" s="694"/>
      <c r="Q44" s="695"/>
      <c r="R44" s="407" t="str">
        <f t="shared" si="0"/>
        <v xml:space="preserve">  </v>
      </c>
      <c r="S44" s="696" t="s">
        <v>667</v>
      </c>
      <c r="T44" s="697"/>
      <c r="U44" s="408" t="str">
        <f t="shared" si="1"/>
        <v>〇</v>
      </c>
      <c r="V44" s="694">
        <v>17</v>
      </c>
      <c r="W44" s="694"/>
      <c r="X44" s="695"/>
      <c r="Y44" s="520"/>
      <c r="Z44" s="521"/>
      <c r="AA44" s="522"/>
      <c r="AB44" s="322"/>
      <c r="AC44" s="512"/>
      <c r="AD44" s="512"/>
      <c r="AE44" s="512"/>
      <c r="AF44" s="512"/>
      <c r="AG44" s="512"/>
      <c r="AH44" s="512"/>
      <c r="AI44" s="512"/>
      <c r="AJ44" s="512"/>
      <c r="AK44" s="512"/>
      <c r="AL44" s="322"/>
      <c r="AM44" s="540"/>
      <c r="AN44" s="541"/>
      <c r="AO44" s="541"/>
      <c r="AP44" s="541"/>
      <c r="AQ44" s="541"/>
      <c r="AR44" s="542"/>
      <c r="AS44" s="765"/>
      <c r="AT44" s="765"/>
      <c r="AU44" s="765"/>
      <c r="AV44" s="304"/>
      <c r="AW44" s="248"/>
      <c r="AX44" s="248"/>
      <c r="AY44" s="248"/>
      <c r="AZ44" s="248"/>
      <c r="BA44" s="248"/>
      <c r="BB44" s="248"/>
      <c r="BC44" s="248"/>
      <c r="BD44" s="248"/>
      <c r="BE44" s="248"/>
      <c r="BF44" s="248"/>
      <c r="BG44" s="244"/>
      <c r="BH44" s="244"/>
      <c r="BI44" s="244"/>
      <c r="BJ44" s="244"/>
      <c r="BK44" s="244"/>
      <c r="BL44" s="244"/>
      <c r="BM44" s="244"/>
      <c r="BN44" s="244"/>
      <c r="BO44" s="244"/>
      <c r="BP44" s="244"/>
      <c r="BQ44" s="244"/>
      <c r="BR44" s="244"/>
      <c r="BS44" s="244"/>
      <c r="BT44" s="244"/>
      <c r="BU44" s="244"/>
      <c r="BV44" s="244"/>
      <c r="BW44" s="244"/>
      <c r="BX44" s="244"/>
      <c r="BY44" s="244"/>
      <c r="BZ44" s="244"/>
      <c r="CA44" s="244"/>
      <c r="CB44" s="244"/>
      <c r="CC44" s="244"/>
      <c r="CD44" s="244"/>
      <c r="CE44" s="244"/>
      <c r="CF44" s="244"/>
      <c r="CG44" s="244"/>
      <c r="CH44" s="244"/>
      <c r="CI44" s="244"/>
      <c r="CJ44" s="244"/>
      <c r="CK44" s="244"/>
      <c r="CL44" s="244"/>
      <c r="CM44" s="244"/>
      <c r="CN44" s="244"/>
      <c r="CO44" s="244"/>
      <c r="CP44" s="244"/>
      <c r="CQ44" s="244"/>
      <c r="CR44" s="244"/>
      <c r="CS44" s="244"/>
      <c r="CT44" s="244"/>
      <c r="CU44" s="244"/>
      <c r="CV44" s="244"/>
      <c r="CW44" s="244"/>
      <c r="CX44" s="244"/>
      <c r="CY44" s="244"/>
      <c r="CZ44" s="244"/>
      <c r="DA44" s="244"/>
      <c r="DB44" s="244"/>
      <c r="DC44" s="244"/>
      <c r="DD44" s="244"/>
      <c r="DE44" s="244"/>
      <c r="DF44" s="244"/>
      <c r="DG44" s="244"/>
      <c r="DH44" s="244"/>
      <c r="DI44" s="244"/>
      <c r="DJ44" s="244"/>
      <c r="DK44" s="244"/>
      <c r="DL44" s="244"/>
      <c r="DM44" s="244"/>
      <c r="DN44" s="244"/>
      <c r="DO44" s="244"/>
      <c r="DP44" s="244"/>
      <c r="DQ44" s="244"/>
      <c r="DR44" s="244"/>
      <c r="DS44" s="244"/>
      <c r="DT44" s="244"/>
      <c r="DU44" s="244"/>
      <c r="DV44" s="244"/>
      <c r="DW44" s="244"/>
      <c r="DX44" s="244"/>
      <c r="DY44" s="244"/>
      <c r="DZ44" s="244"/>
      <c r="EA44" s="244"/>
      <c r="EB44" s="244"/>
      <c r="EC44" s="244"/>
      <c r="ED44" s="244"/>
      <c r="EE44" s="244"/>
      <c r="EF44" s="244"/>
      <c r="EG44" s="244"/>
      <c r="EH44" s="244"/>
      <c r="EI44" s="244"/>
      <c r="EJ44" s="244"/>
      <c r="EK44" s="244"/>
      <c r="EL44" s="244"/>
      <c r="EM44" s="244"/>
      <c r="EN44" s="244"/>
      <c r="EO44" s="244"/>
      <c r="EP44" s="244"/>
      <c r="EQ44" s="244"/>
      <c r="ER44" s="244"/>
      <c r="ES44" s="244"/>
      <c r="ET44" s="244"/>
      <c r="EU44" s="244"/>
      <c r="EV44" s="244"/>
      <c r="EW44" s="244"/>
      <c r="EX44" s="244"/>
      <c r="EY44" s="244"/>
      <c r="EZ44" s="244"/>
      <c r="FA44" s="244"/>
      <c r="FB44" s="244"/>
      <c r="FC44" s="244"/>
      <c r="FD44" s="244"/>
      <c r="FE44" s="244"/>
      <c r="FF44" s="244"/>
      <c r="FG44" s="244"/>
      <c r="FH44" s="244"/>
      <c r="FI44" s="244"/>
      <c r="FJ44" s="244"/>
      <c r="FK44" s="244"/>
      <c r="FL44" s="244"/>
      <c r="FM44" s="244"/>
      <c r="FN44" s="244"/>
      <c r="FO44" s="244"/>
      <c r="FP44" s="244"/>
      <c r="FQ44" s="244"/>
      <c r="FR44" s="244"/>
      <c r="FS44" s="244"/>
      <c r="FT44" s="244"/>
      <c r="FU44" s="244"/>
      <c r="FV44" s="244"/>
      <c r="FW44" s="244"/>
      <c r="FX44" s="244"/>
      <c r="FY44" s="244"/>
      <c r="FZ44" s="244"/>
      <c r="GA44" s="244"/>
      <c r="GB44" s="244"/>
      <c r="GC44" s="244"/>
      <c r="GD44" s="244"/>
      <c r="GE44" s="244"/>
      <c r="GF44" s="244"/>
      <c r="GG44" s="244"/>
      <c r="GH44" s="244"/>
      <c r="GI44" s="244"/>
      <c r="GJ44" s="244"/>
      <c r="GK44" s="244"/>
      <c r="GL44" s="244"/>
      <c r="GM44" s="244"/>
      <c r="GN44" s="244"/>
      <c r="GO44" s="244"/>
      <c r="GP44" s="244"/>
      <c r="GQ44" s="244"/>
      <c r="GR44" s="244"/>
      <c r="GS44" s="244"/>
      <c r="GT44" s="244"/>
      <c r="GU44" s="244"/>
      <c r="GV44" s="244"/>
      <c r="GW44" s="244"/>
      <c r="GX44" s="244"/>
      <c r="GY44" s="244"/>
      <c r="GZ44" s="244"/>
      <c r="HA44" s="244"/>
      <c r="HB44" s="244"/>
      <c r="HC44" s="244"/>
      <c r="HD44" s="244"/>
      <c r="HE44" s="244"/>
      <c r="HF44" s="244"/>
      <c r="HG44" s="244"/>
      <c r="HH44" s="244"/>
      <c r="HI44" s="244"/>
      <c r="HJ44" s="244"/>
      <c r="HK44" s="244"/>
      <c r="HL44" s="244"/>
      <c r="HM44" s="244"/>
      <c r="HN44" s="244"/>
      <c r="HO44" s="244"/>
      <c r="HP44" s="244"/>
      <c r="HQ44" s="244"/>
      <c r="HR44" s="244"/>
      <c r="HS44" s="244"/>
      <c r="HT44" s="244"/>
      <c r="HU44" s="244"/>
      <c r="HV44" s="244"/>
      <c r="HW44" s="244"/>
      <c r="HX44" s="244"/>
      <c r="HY44" s="244"/>
      <c r="HZ44" s="244"/>
      <c r="IA44" s="244"/>
      <c r="IB44" s="244"/>
      <c r="IC44" s="244"/>
      <c r="ID44" s="244"/>
      <c r="IE44" s="244"/>
      <c r="IF44" s="244"/>
      <c r="IG44" s="244"/>
      <c r="IH44" s="244"/>
      <c r="II44" s="244"/>
      <c r="IJ44" s="244"/>
      <c r="IK44" s="244"/>
      <c r="IL44" s="244"/>
      <c r="IM44" s="244"/>
      <c r="IN44" s="244"/>
      <c r="IO44" s="244"/>
      <c r="IP44" s="244"/>
      <c r="IQ44" s="244"/>
      <c r="IR44" s="244"/>
      <c r="IS44" s="244"/>
      <c r="IT44" s="244"/>
      <c r="IU44" s="244"/>
      <c r="IV44" s="244"/>
    </row>
    <row r="45" spans="1:256" ht="17.25">
      <c r="A45" s="475"/>
      <c r="B45" s="481"/>
      <c r="C45" s="543"/>
      <c r="D45" s="544"/>
      <c r="E45" s="544"/>
      <c r="F45" s="544"/>
      <c r="G45" s="544"/>
      <c r="H45" s="544"/>
      <c r="I45" s="544"/>
      <c r="J45" s="545"/>
      <c r="K45" s="322"/>
      <c r="L45" s="523"/>
      <c r="M45" s="524"/>
      <c r="N45" s="525"/>
      <c r="O45" s="675">
        <v>15</v>
      </c>
      <c r="P45" s="675"/>
      <c r="Q45" s="676"/>
      <c r="R45" s="409" t="str">
        <f t="shared" si="0"/>
        <v>〇</v>
      </c>
      <c r="S45" s="692" t="s">
        <v>668</v>
      </c>
      <c r="T45" s="693"/>
      <c r="U45" s="410" t="str">
        <f t="shared" si="1"/>
        <v xml:space="preserve">  </v>
      </c>
      <c r="V45" s="675">
        <v>9</v>
      </c>
      <c r="W45" s="675"/>
      <c r="X45" s="676"/>
      <c r="Y45" s="523"/>
      <c r="Z45" s="524"/>
      <c r="AA45" s="525"/>
      <c r="AB45" s="322"/>
      <c r="AC45" s="512"/>
      <c r="AD45" s="512"/>
      <c r="AE45" s="512"/>
      <c r="AF45" s="512"/>
      <c r="AG45" s="512"/>
      <c r="AH45" s="512"/>
      <c r="AI45" s="512"/>
      <c r="AJ45" s="512"/>
      <c r="AK45" s="512"/>
      <c r="AL45" s="322"/>
      <c r="AM45" s="543"/>
      <c r="AN45" s="544"/>
      <c r="AO45" s="544"/>
      <c r="AP45" s="544"/>
      <c r="AQ45" s="544"/>
      <c r="AR45" s="545"/>
      <c r="AS45" s="765"/>
      <c r="AT45" s="765"/>
      <c r="AU45" s="765"/>
      <c r="AV45" s="304"/>
      <c r="AW45" s="248"/>
      <c r="AX45" s="248"/>
      <c r="AY45" s="248"/>
      <c r="AZ45" s="248"/>
      <c r="BA45" s="248"/>
      <c r="BB45" s="248"/>
      <c r="BC45" s="248"/>
      <c r="BD45" s="248"/>
      <c r="BE45" s="248"/>
      <c r="BF45" s="248"/>
      <c r="BG45" s="244"/>
      <c r="BH45" s="244"/>
      <c r="BI45" s="244"/>
      <c r="BJ45" s="244"/>
      <c r="BK45" s="244"/>
      <c r="BL45" s="244"/>
      <c r="BM45" s="244"/>
      <c r="BN45" s="244"/>
      <c r="BO45" s="244"/>
      <c r="BP45" s="244"/>
      <c r="BQ45" s="244"/>
      <c r="BR45" s="244"/>
      <c r="BS45" s="244"/>
      <c r="BT45" s="244"/>
      <c r="BU45" s="244"/>
      <c r="BV45" s="244"/>
      <c r="BW45" s="244"/>
      <c r="BX45" s="244"/>
      <c r="BY45" s="244"/>
      <c r="BZ45" s="244"/>
      <c r="CA45" s="244"/>
      <c r="CB45" s="244"/>
      <c r="CC45" s="244"/>
      <c r="CD45" s="244"/>
      <c r="CE45" s="244"/>
      <c r="CF45" s="244"/>
      <c r="CG45" s="244"/>
      <c r="CH45" s="244"/>
      <c r="CI45" s="244"/>
      <c r="CJ45" s="244"/>
      <c r="CK45" s="244"/>
      <c r="CL45" s="244"/>
      <c r="CM45" s="244"/>
      <c r="CN45" s="244"/>
      <c r="CO45" s="244"/>
      <c r="CP45" s="244"/>
      <c r="CQ45" s="244"/>
      <c r="CR45" s="244"/>
      <c r="CS45" s="244"/>
      <c r="CT45" s="244"/>
      <c r="CU45" s="244"/>
      <c r="CV45" s="244"/>
      <c r="CW45" s="244"/>
      <c r="CX45" s="244"/>
      <c r="CY45" s="244"/>
      <c r="CZ45" s="244"/>
      <c r="DA45" s="244"/>
      <c r="DB45" s="244"/>
      <c r="DC45" s="244"/>
      <c r="DD45" s="244"/>
      <c r="DE45" s="244"/>
      <c r="DF45" s="244"/>
      <c r="DG45" s="244"/>
      <c r="DH45" s="244"/>
      <c r="DI45" s="244"/>
      <c r="DJ45" s="244"/>
      <c r="DK45" s="244"/>
      <c r="DL45" s="244"/>
      <c r="DM45" s="244"/>
      <c r="DN45" s="244"/>
      <c r="DO45" s="244"/>
      <c r="DP45" s="244"/>
      <c r="DQ45" s="244"/>
      <c r="DR45" s="244"/>
      <c r="DS45" s="244"/>
      <c r="DT45" s="244"/>
      <c r="DU45" s="244"/>
      <c r="DV45" s="244"/>
      <c r="DW45" s="244"/>
      <c r="DX45" s="244"/>
      <c r="DY45" s="244"/>
      <c r="DZ45" s="244"/>
      <c r="EA45" s="244"/>
      <c r="EB45" s="244"/>
      <c r="EC45" s="244"/>
      <c r="ED45" s="244"/>
      <c r="EE45" s="244"/>
      <c r="EF45" s="244"/>
      <c r="EG45" s="244"/>
      <c r="EH45" s="244"/>
      <c r="EI45" s="244"/>
      <c r="EJ45" s="244"/>
      <c r="EK45" s="244"/>
      <c r="EL45" s="244"/>
      <c r="EM45" s="244"/>
      <c r="EN45" s="244"/>
      <c r="EO45" s="244"/>
      <c r="EP45" s="244"/>
      <c r="EQ45" s="244"/>
      <c r="ER45" s="244"/>
      <c r="ES45" s="244"/>
      <c r="ET45" s="244"/>
      <c r="EU45" s="244"/>
      <c r="EV45" s="244"/>
      <c r="EW45" s="244"/>
      <c r="EX45" s="244"/>
      <c r="EY45" s="244"/>
      <c r="EZ45" s="244"/>
      <c r="FA45" s="244"/>
      <c r="FB45" s="244"/>
      <c r="FC45" s="244"/>
      <c r="FD45" s="244"/>
      <c r="FE45" s="244"/>
      <c r="FF45" s="244"/>
      <c r="FG45" s="244"/>
      <c r="FH45" s="244"/>
      <c r="FI45" s="244"/>
      <c r="FJ45" s="244"/>
      <c r="FK45" s="244"/>
      <c r="FL45" s="244"/>
      <c r="FM45" s="244"/>
      <c r="FN45" s="244"/>
      <c r="FO45" s="244"/>
      <c r="FP45" s="244"/>
      <c r="FQ45" s="244"/>
      <c r="FR45" s="244"/>
      <c r="FS45" s="244"/>
      <c r="FT45" s="244"/>
      <c r="FU45" s="244"/>
      <c r="FV45" s="244"/>
      <c r="FW45" s="244"/>
      <c r="FX45" s="244"/>
      <c r="FY45" s="244"/>
      <c r="FZ45" s="244"/>
      <c r="GA45" s="244"/>
      <c r="GB45" s="244"/>
      <c r="GC45" s="244"/>
      <c r="GD45" s="244"/>
      <c r="GE45" s="244"/>
      <c r="GF45" s="244"/>
      <c r="GG45" s="244"/>
      <c r="GH45" s="244"/>
      <c r="GI45" s="244"/>
      <c r="GJ45" s="244"/>
      <c r="GK45" s="244"/>
      <c r="GL45" s="244"/>
      <c r="GM45" s="244"/>
      <c r="GN45" s="244"/>
      <c r="GO45" s="244"/>
      <c r="GP45" s="244"/>
      <c r="GQ45" s="244"/>
      <c r="GR45" s="244"/>
      <c r="GS45" s="244"/>
      <c r="GT45" s="244"/>
      <c r="GU45" s="244"/>
      <c r="GV45" s="244"/>
      <c r="GW45" s="244"/>
      <c r="GX45" s="244"/>
      <c r="GY45" s="244"/>
      <c r="GZ45" s="244"/>
      <c r="HA45" s="244"/>
      <c r="HB45" s="244"/>
      <c r="HC45" s="244"/>
      <c r="HD45" s="244"/>
      <c r="HE45" s="244"/>
      <c r="HF45" s="244"/>
      <c r="HG45" s="244"/>
      <c r="HH45" s="244"/>
      <c r="HI45" s="244"/>
      <c r="HJ45" s="244"/>
      <c r="HK45" s="244"/>
      <c r="HL45" s="244"/>
      <c r="HM45" s="244"/>
      <c r="HN45" s="244"/>
      <c r="HO45" s="244"/>
      <c r="HP45" s="244"/>
      <c r="HQ45" s="244"/>
      <c r="HR45" s="244"/>
      <c r="HS45" s="244"/>
      <c r="HT45" s="244"/>
      <c r="HU45" s="244"/>
      <c r="HV45" s="244"/>
      <c r="HW45" s="244"/>
      <c r="HX45" s="244"/>
      <c r="HY45" s="244"/>
      <c r="HZ45" s="244"/>
      <c r="IA45" s="244"/>
      <c r="IB45" s="244"/>
      <c r="IC45" s="244"/>
      <c r="ID45" s="244"/>
      <c r="IE45" s="244"/>
      <c r="IF45" s="244"/>
      <c r="IG45" s="244"/>
      <c r="IH45" s="244"/>
      <c r="II45" s="244"/>
      <c r="IJ45" s="244"/>
      <c r="IK45" s="244"/>
      <c r="IL45" s="244"/>
      <c r="IM45" s="244"/>
      <c r="IN45" s="244"/>
      <c r="IO45" s="244"/>
      <c r="IP45" s="244"/>
      <c r="IQ45" s="244"/>
      <c r="IR45" s="244"/>
      <c r="IS45" s="244"/>
      <c r="IT45" s="244"/>
      <c r="IU45" s="244"/>
      <c r="IV45" s="244"/>
    </row>
    <row r="46" spans="1:256" ht="17.25">
      <c r="A46" s="473">
        <v>12</v>
      </c>
      <c r="B46" s="479"/>
      <c r="C46" s="537" t="str">
        <f>C5</f>
        <v xml:space="preserve"> Ａ</v>
      </c>
      <c r="D46" s="538"/>
      <c r="E46" s="538"/>
      <c r="F46" s="538"/>
      <c r="G46" s="538"/>
      <c r="H46" s="538"/>
      <c r="I46" s="538"/>
      <c r="J46" s="539"/>
      <c r="K46" s="332"/>
      <c r="L46" s="517">
        <f>COUNTIF(R46:R48,"〇")</f>
        <v>0</v>
      </c>
      <c r="M46" s="518"/>
      <c r="N46" s="519"/>
      <c r="O46" s="698">
        <v>12</v>
      </c>
      <c r="P46" s="698"/>
      <c r="Q46" s="699"/>
      <c r="R46" s="406" t="str">
        <f t="shared" si="0"/>
        <v xml:space="preserve">  </v>
      </c>
      <c r="S46" s="705" t="s">
        <v>665</v>
      </c>
      <c r="T46" s="706"/>
      <c r="U46" s="406" t="str">
        <f t="shared" si="1"/>
        <v>〇</v>
      </c>
      <c r="V46" s="698">
        <v>15</v>
      </c>
      <c r="W46" s="698"/>
      <c r="X46" s="699"/>
      <c r="Y46" s="517">
        <f>COUNTIF(U46:U48,"〇")</f>
        <v>2</v>
      </c>
      <c r="Z46" s="518"/>
      <c r="AA46" s="519"/>
      <c r="AB46" s="322"/>
      <c r="AC46" s="512" t="str">
        <f>Q5</f>
        <v xml:space="preserve"> ＲＯＵＧＥ</v>
      </c>
      <c r="AD46" s="512"/>
      <c r="AE46" s="512"/>
      <c r="AF46" s="512"/>
      <c r="AG46" s="512"/>
      <c r="AH46" s="512"/>
      <c r="AI46" s="512"/>
      <c r="AJ46" s="512"/>
      <c r="AK46" s="512"/>
      <c r="AL46" s="322"/>
      <c r="AM46" s="537" t="str">
        <f>C7</f>
        <v xml:space="preserve"> ＳＯＲＡ－ Ａ</v>
      </c>
      <c r="AN46" s="538"/>
      <c r="AO46" s="538"/>
      <c r="AP46" s="538"/>
      <c r="AQ46" s="538"/>
      <c r="AR46" s="539"/>
      <c r="AS46" s="765" t="str">
        <f>Q7</f>
        <v xml:space="preserve"> 富士見ファミリー A</v>
      </c>
      <c r="AT46" s="765"/>
      <c r="AU46" s="765"/>
      <c r="AV46" s="304"/>
      <c r="AW46" s="248"/>
      <c r="AX46" s="248"/>
      <c r="AY46" s="248"/>
      <c r="AZ46" s="248"/>
      <c r="BA46" s="248"/>
      <c r="BB46" s="248"/>
      <c r="BC46" s="248"/>
      <c r="BD46" s="248"/>
      <c r="BE46" s="248"/>
      <c r="BF46" s="248"/>
      <c r="BG46" s="244"/>
      <c r="BH46" s="244"/>
      <c r="BI46" s="244"/>
      <c r="BJ46" s="244"/>
      <c r="BK46" s="244"/>
      <c r="BL46" s="244"/>
      <c r="BM46" s="244"/>
      <c r="BN46" s="244"/>
      <c r="BO46" s="244"/>
      <c r="BP46" s="244"/>
      <c r="BQ46" s="244"/>
      <c r="BR46" s="244"/>
      <c r="BS46" s="244"/>
      <c r="BT46" s="244"/>
      <c r="BU46" s="244"/>
      <c r="BV46" s="244"/>
      <c r="BW46" s="244"/>
      <c r="BX46" s="244"/>
      <c r="BY46" s="244"/>
      <c r="BZ46" s="244"/>
      <c r="CA46" s="244"/>
      <c r="CB46" s="244"/>
      <c r="CC46" s="244"/>
      <c r="CD46" s="244"/>
      <c r="CE46" s="244"/>
      <c r="CF46" s="244"/>
      <c r="CG46" s="244"/>
      <c r="CH46" s="244"/>
      <c r="CI46" s="244"/>
      <c r="CJ46" s="244"/>
      <c r="CK46" s="244"/>
      <c r="CL46" s="244"/>
      <c r="CM46" s="244"/>
      <c r="CN46" s="244"/>
      <c r="CO46" s="244"/>
      <c r="CP46" s="244"/>
      <c r="CQ46" s="244"/>
      <c r="CR46" s="244"/>
      <c r="CS46" s="244"/>
      <c r="CT46" s="244"/>
      <c r="CU46" s="244"/>
      <c r="CV46" s="244"/>
      <c r="CW46" s="244"/>
      <c r="CX46" s="244"/>
      <c r="CY46" s="244"/>
      <c r="CZ46" s="244"/>
      <c r="DA46" s="244"/>
      <c r="DB46" s="244"/>
      <c r="DC46" s="244"/>
      <c r="DD46" s="244"/>
      <c r="DE46" s="244"/>
      <c r="DF46" s="244"/>
      <c r="DG46" s="244"/>
      <c r="DH46" s="244"/>
      <c r="DI46" s="244"/>
      <c r="DJ46" s="244"/>
      <c r="DK46" s="244"/>
      <c r="DL46" s="244"/>
      <c r="DM46" s="244"/>
      <c r="DN46" s="244"/>
      <c r="DO46" s="244"/>
      <c r="DP46" s="244"/>
      <c r="DQ46" s="244"/>
      <c r="DR46" s="244"/>
      <c r="DS46" s="244"/>
      <c r="DT46" s="244"/>
      <c r="DU46" s="244"/>
      <c r="DV46" s="244"/>
      <c r="DW46" s="244"/>
      <c r="DX46" s="244"/>
      <c r="DY46" s="244"/>
      <c r="DZ46" s="244"/>
      <c r="EA46" s="244"/>
      <c r="EB46" s="244"/>
      <c r="EC46" s="244"/>
      <c r="ED46" s="244"/>
      <c r="EE46" s="244"/>
      <c r="EF46" s="244"/>
      <c r="EG46" s="244"/>
      <c r="EH46" s="244"/>
      <c r="EI46" s="244"/>
      <c r="EJ46" s="244"/>
      <c r="EK46" s="244"/>
      <c r="EL46" s="244"/>
      <c r="EM46" s="244"/>
      <c r="EN46" s="244"/>
      <c r="EO46" s="244"/>
      <c r="EP46" s="244"/>
      <c r="EQ46" s="244"/>
      <c r="ER46" s="244"/>
      <c r="ES46" s="244"/>
      <c r="ET46" s="244"/>
      <c r="EU46" s="244"/>
      <c r="EV46" s="244"/>
      <c r="EW46" s="244"/>
      <c r="EX46" s="244"/>
      <c r="EY46" s="244"/>
      <c r="EZ46" s="244"/>
      <c r="FA46" s="244"/>
      <c r="FB46" s="244"/>
      <c r="FC46" s="244"/>
      <c r="FD46" s="244"/>
      <c r="FE46" s="244"/>
      <c r="FF46" s="244"/>
      <c r="FG46" s="244"/>
      <c r="FH46" s="244"/>
      <c r="FI46" s="244"/>
      <c r="FJ46" s="244"/>
      <c r="FK46" s="244"/>
      <c r="FL46" s="244"/>
      <c r="FM46" s="244"/>
      <c r="FN46" s="244"/>
      <c r="FO46" s="244"/>
      <c r="FP46" s="244"/>
      <c r="FQ46" s="244"/>
      <c r="FR46" s="244"/>
      <c r="FS46" s="244"/>
      <c r="FT46" s="244"/>
      <c r="FU46" s="244"/>
      <c r="FV46" s="244"/>
      <c r="FW46" s="244"/>
      <c r="FX46" s="244"/>
      <c r="FY46" s="244"/>
      <c r="FZ46" s="244"/>
      <c r="GA46" s="244"/>
      <c r="GB46" s="244"/>
      <c r="GC46" s="244"/>
      <c r="GD46" s="244"/>
      <c r="GE46" s="244"/>
      <c r="GF46" s="244"/>
      <c r="GG46" s="244"/>
      <c r="GH46" s="244"/>
      <c r="GI46" s="244"/>
      <c r="GJ46" s="244"/>
      <c r="GK46" s="244"/>
      <c r="GL46" s="244"/>
      <c r="GM46" s="244"/>
      <c r="GN46" s="244"/>
      <c r="GO46" s="244"/>
      <c r="GP46" s="244"/>
      <c r="GQ46" s="244"/>
      <c r="GR46" s="244"/>
      <c r="GS46" s="244"/>
      <c r="GT46" s="244"/>
      <c r="GU46" s="244"/>
      <c r="GV46" s="244"/>
      <c r="GW46" s="244"/>
      <c r="GX46" s="244"/>
      <c r="GY46" s="244"/>
      <c r="GZ46" s="244"/>
      <c r="HA46" s="244"/>
      <c r="HB46" s="244"/>
      <c r="HC46" s="244"/>
      <c r="HD46" s="244"/>
      <c r="HE46" s="244"/>
      <c r="HF46" s="244"/>
      <c r="HG46" s="244"/>
      <c r="HH46" s="244"/>
      <c r="HI46" s="244"/>
      <c r="HJ46" s="244"/>
      <c r="HK46" s="244"/>
      <c r="HL46" s="244"/>
      <c r="HM46" s="244"/>
      <c r="HN46" s="244"/>
      <c r="HO46" s="244"/>
      <c r="HP46" s="244"/>
      <c r="HQ46" s="244"/>
      <c r="HR46" s="244"/>
      <c r="HS46" s="244"/>
      <c r="HT46" s="244"/>
      <c r="HU46" s="244"/>
      <c r="HV46" s="244"/>
      <c r="HW46" s="244"/>
      <c r="HX46" s="244"/>
      <c r="HY46" s="244"/>
      <c r="HZ46" s="244"/>
      <c r="IA46" s="244"/>
      <c r="IB46" s="244"/>
      <c r="IC46" s="244"/>
      <c r="ID46" s="244"/>
      <c r="IE46" s="244"/>
      <c r="IF46" s="244"/>
      <c r="IG46" s="244"/>
      <c r="IH46" s="244"/>
      <c r="II46" s="244"/>
      <c r="IJ46" s="244"/>
      <c r="IK46" s="244"/>
      <c r="IL46" s="244"/>
      <c r="IM46" s="244"/>
      <c r="IN46" s="244"/>
      <c r="IO46" s="244"/>
      <c r="IP46" s="244"/>
      <c r="IQ46" s="244"/>
      <c r="IR46" s="244"/>
      <c r="IS46" s="244"/>
      <c r="IT46" s="244"/>
      <c r="IU46" s="244"/>
      <c r="IV46" s="244"/>
    </row>
    <row r="47" spans="1:256" ht="17.25">
      <c r="A47" s="474"/>
      <c r="B47" s="480"/>
      <c r="C47" s="540"/>
      <c r="D47" s="541"/>
      <c r="E47" s="541"/>
      <c r="F47" s="541"/>
      <c r="G47" s="541"/>
      <c r="H47" s="541"/>
      <c r="I47" s="541"/>
      <c r="J47" s="542"/>
      <c r="K47" s="332"/>
      <c r="L47" s="520"/>
      <c r="M47" s="521"/>
      <c r="N47" s="522"/>
      <c r="O47" s="694">
        <v>9</v>
      </c>
      <c r="P47" s="694"/>
      <c r="Q47" s="695"/>
      <c r="R47" s="407" t="str">
        <f t="shared" si="0"/>
        <v xml:space="preserve">  </v>
      </c>
      <c r="S47" s="696" t="s">
        <v>667</v>
      </c>
      <c r="T47" s="697"/>
      <c r="U47" s="408" t="str">
        <f t="shared" si="1"/>
        <v>〇</v>
      </c>
      <c r="V47" s="694">
        <v>15</v>
      </c>
      <c r="W47" s="694"/>
      <c r="X47" s="695"/>
      <c r="Y47" s="520"/>
      <c r="Z47" s="521"/>
      <c r="AA47" s="522"/>
      <c r="AB47" s="322"/>
      <c r="AC47" s="512"/>
      <c r="AD47" s="512"/>
      <c r="AE47" s="512"/>
      <c r="AF47" s="512"/>
      <c r="AG47" s="512"/>
      <c r="AH47" s="512"/>
      <c r="AI47" s="512"/>
      <c r="AJ47" s="512"/>
      <c r="AK47" s="512"/>
      <c r="AL47" s="322"/>
      <c r="AM47" s="540"/>
      <c r="AN47" s="541"/>
      <c r="AO47" s="541"/>
      <c r="AP47" s="541"/>
      <c r="AQ47" s="541"/>
      <c r="AR47" s="542"/>
      <c r="AS47" s="765"/>
      <c r="AT47" s="765"/>
      <c r="AU47" s="765"/>
      <c r="AV47" s="304"/>
      <c r="AW47" s="248"/>
      <c r="AX47" s="248"/>
      <c r="AY47" s="248"/>
      <c r="AZ47" s="248"/>
      <c r="BA47" s="248"/>
      <c r="BB47" s="248"/>
      <c r="BC47" s="248"/>
      <c r="BD47" s="248"/>
      <c r="BE47" s="248"/>
      <c r="BF47" s="248"/>
      <c r="BG47" s="244"/>
      <c r="BH47" s="244"/>
      <c r="BI47" s="244"/>
      <c r="BJ47" s="244"/>
      <c r="BK47" s="244"/>
      <c r="BL47" s="244"/>
      <c r="BM47" s="244"/>
      <c r="BN47" s="244"/>
      <c r="BO47" s="244"/>
      <c r="BP47" s="244"/>
      <c r="BQ47" s="244"/>
      <c r="BR47" s="244"/>
      <c r="BS47" s="244"/>
      <c r="BT47" s="244"/>
      <c r="BU47" s="244"/>
      <c r="BV47" s="244"/>
      <c r="BW47" s="244"/>
      <c r="BX47" s="244"/>
      <c r="BY47" s="244"/>
      <c r="BZ47" s="244"/>
      <c r="CA47" s="244"/>
      <c r="CB47" s="244"/>
      <c r="CC47" s="244"/>
      <c r="CD47" s="244"/>
      <c r="CE47" s="244"/>
      <c r="CF47" s="244"/>
      <c r="CG47" s="244"/>
      <c r="CH47" s="244"/>
      <c r="CI47" s="244"/>
      <c r="CJ47" s="244"/>
      <c r="CK47" s="244"/>
      <c r="CL47" s="244"/>
      <c r="CM47" s="244"/>
      <c r="CN47" s="244"/>
      <c r="CO47" s="244"/>
      <c r="CP47" s="244"/>
      <c r="CQ47" s="244"/>
      <c r="CR47" s="244"/>
      <c r="CS47" s="244"/>
      <c r="CT47" s="244"/>
      <c r="CU47" s="244"/>
      <c r="CV47" s="244"/>
      <c r="CW47" s="244"/>
      <c r="CX47" s="244"/>
      <c r="CY47" s="244"/>
      <c r="CZ47" s="244"/>
      <c r="DA47" s="244"/>
      <c r="DB47" s="244"/>
      <c r="DC47" s="244"/>
      <c r="DD47" s="244"/>
      <c r="DE47" s="244"/>
      <c r="DF47" s="244"/>
      <c r="DG47" s="244"/>
      <c r="DH47" s="244"/>
      <c r="DI47" s="244"/>
      <c r="DJ47" s="244"/>
      <c r="DK47" s="244"/>
      <c r="DL47" s="244"/>
      <c r="DM47" s="244"/>
      <c r="DN47" s="244"/>
      <c r="DO47" s="244"/>
      <c r="DP47" s="244"/>
      <c r="DQ47" s="244"/>
      <c r="DR47" s="244"/>
      <c r="DS47" s="244"/>
      <c r="DT47" s="244"/>
      <c r="DU47" s="244"/>
      <c r="DV47" s="244"/>
      <c r="DW47" s="244"/>
      <c r="DX47" s="244"/>
      <c r="DY47" s="244"/>
      <c r="DZ47" s="244"/>
      <c r="EA47" s="244"/>
      <c r="EB47" s="244"/>
      <c r="EC47" s="244"/>
      <c r="ED47" s="244"/>
      <c r="EE47" s="244"/>
      <c r="EF47" s="244"/>
      <c r="EG47" s="244"/>
      <c r="EH47" s="244"/>
      <c r="EI47" s="244"/>
      <c r="EJ47" s="244"/>
      <c r="EK47" s="244"/>
      <c r="EL47" s="244"/>
      <c r="EM47" s="244"/>
      <c r="EN47" s="244"/>
      <c r="EO47" s="244"/>
      <c r="EP47" s="244"/>
      <c r="EQ47" s="244"/>
      <c r="ER47" s="244"/>
      <c r="ES47" s="244"/>
      <c r="ET47" s="244"/>
      <c r="EU47" s="244"/>
      <c r="EV47" s="244"/>
      <c r="EW47" s="244"/>
      <c r="EX47" s="244"/>
      <c r="EY47" s="244"/>
      <c r="EZ47" s="244"/>
      <c r="FA47" s="244"/>
      <c r="FB47" s="244"/>
      <c r="FC47" s="244"/>
      <c r="FD47" s="244"/>
      <c r="FE47" s="244"/>
      <c r="FF47" s="244"/>
      <c r="FG47" s="244"/>
      <c r="FH47" s="244"/>
      <c r="FI47" s="244"/>
      <c r="FJ47" s="244"/>
      <c r="FK47" s="244"/>
      <c r="FL47" s="244"/>
      <c r="FM47" s="244"/>
      <c r="FN47" s="244"/>
      <c r="FO47" s="244"/>
      <c r="FP47" s="244"/>
      <c r="FQ47" s="244"/>
      <c r="FR47" s="244"/>
      <c r="FS47" s="244"/>
      <c r="FT47" s="244"/>
      <c r="FU47" s="244"/>
      <c r="FV47" s="244"/>
      <c r="FW47" s="244"/>
      <c r="FX47" s="244"/>
      <c r="FY47" s="244"/>
      <c r="FZ47" s="244"/>
      <c r="GA47" s="244"/>
      <c r="GB47" s="244"/>
      <c r="GC47" s="244"/>
      <c r="GD47" s="244"/>
      <c r="GE47" s="244"/>
      <c r="GF47" s="244"/>
      <c r="GG47" s="244"/>
      <c r="GH47" s="244"/>
      <c r="GI47" s="244"/>
      <c r="GJ47" s="244"/>
      <c r="GK47" s="244"/>
      <c r="GL47" s="244"/>
      <c r="GM47" s="244"/>
      <c r="GN47" s="244"/>
      <c r="GO47" s="244"/>
      <c r="GP47" s="244"/>
      <c r="GQ47" s="244"/>
      <c r="GR47" s="244"/>
      <c r="GS47" s="244"/>
      <c r="GT47" s="244"/>
      <c r="GU47" s="244"/>
      <c r="GV47" s="244"/>
      <c r="GW47" s="244"/>
      <c r="GX47" s="244"/>
      <c r="GY47" s="244"/>
      <c r="GZ47" s="244"/>
      <c r="HA47" s="244"/>
      <c r="HB47" s="244"/>
      <c r="HC47" s="244"/>
      <c r="HD47" s="244"/>
      <c r="HE47" s="244"/>
      <c r="HF47" s="244"/>
      <c r="HG47" s="244"/>
      <c r="HH47" s="244"/>
      <c r="HI47" s="244"/>
      <c r="HJ47" s="244"/>
      <c r="HK47" s="244"/>
      <c r="HL47" s="244"/>
      <c r="HM47" s="244"/>
      <c r="HN47" s="244"/>
      <c r="HO47" s="244"/>
      <c r="HP47" s="244"/>
      <c r="HQ47" s="244"/>
      <c r="HR47" s="244"/>
      <c r="HS47" s="244"/>
      <c r="HT47" s="244"/>
      <c r="HU47" s="244"/>
      <c r="HV47" s="244"/>
      <c r="HW47" s="244"/>
      <c r="HX47" s="244"/>
      <c r="HY47" s="244"/>
      <c r="HZ47" s="244"/>
      <c r="IA47" s="244"/>
      <c r="IB47" s="244"/>
      <c r="IC47" s="244"/>
      <c r="ID47" s="244"/>
      <c r="IE47" s="244"/>
      <c r="IF47" s="244"/>
      <c r="IG47" s="244"/>
      <c r="IH47" s="244"/>
      <c r="II47" s="244"/>
      <c r="IJ47" s="244"/>
      <c r="IK47" s="244"/>
      <c r="IL47" s="244"/>
      <c r="IM47" s="244"/>
      <c r="IN47" s="244"/>
      <c r="IO47" s="244"/>
      <c r="IP47" s="244"/>
      <c r="IQ47" s="244"/>
      <c r="IR47" s="244"/>
      <c r="IS47" s="244"/>
      <c r="IT47" s="244"/>
      <c r="IU47" s="244"/>
      <c r="IV47" s="244"/>
    </row>
    <row r="48" spans="1:256" ht="17.25">
      <c r="A48" s="475"/>
      <c r="B48" s="481"/>
      <c r="C48" s="543"/>
      <c r="D48" s="544"/>
      <c r="E48" s="544"/>
      <c r="F48" s="544"/>
      <c r="G48" s="544"/>
      <c r="H48" s="544"/>
      <c r="I48" s="544"/>
      <c r="J48" s="545"/>
      <c r="K48" s="332"/>
      <c r="L48" s="523"/>
      <c r="M48" s="524"/>
      <c r="N48" s="525"/>
      <c r="O48" s="675"/>
      <c r="P48" s="675"/>
      <c r="Q48" s="676"/>
      <c r="R48" s="409" t="str">
        <f t="shared" si="0"/>
        <v xml:space="preserve">  </v>
      </c>
      <c r="S48" s="708" t="s">
        <v>668</v>
      </c>
      <c r="T48" s="709"/>
      <c r="U48" s="410" t="str">
        <f t="shared" si="1"/>
        <v xml:space="preserve">  </v>
      </c>
      <c r="V48" s="675"/>
      <c r="W48" s="675"/>
      <c r="X48" s="676"/>
      <c r="Y48" s="523"/>
      <c r="Z48" s="524"/>
      <c r="AA48" s="525"/>
      <c r="AB48" s="322"/>
      <c r="AC48" s="512"/>
      <c r="AD48" s="512"/>
      <c r="AE48" s="512"/>
      <c r="AF48" s="512"/>
      <c r="AG48" s="512"/>
      <c r="AH48" s="512"/>
      <c r="AI48" s="512"/>
      <c r="AJ48" s="512"/>
      <c r="AK48" s="512"/>
      <c r="AL48" s="322"/>
      <c r="AM48" s="543"/>
      <c r="AN48" s="544"/>
      <c r="AO48" s="544"/>
      <c r="AP48" s="544"/>
      <c r="AQ48" s="544"/>
      <c r="AR48" s="545"/>
      <c r="AS48" s="765"/>
      <c r="AT48" s="765"/>
      <c r="AU48" s="765"/>
      <c r="AV48" s="304"/>
      <c r="AW48" s="248"/>
      <c r="AX48" s="248"/>
      <c r="AY48" s="248"/>
      <c r="AZ48" s="248"/>
      <c r="BA48" s="248"/>
      <c r="BB48" s="248"/>
      <c r="BC48" s="248"/>
      <c r="BD48" s="248"/>
      <c r="BE48" s="248"/>
      <c r="BF48" s="248"/>
      <c r="BG48" s="244"/>
      <c r="BH48" s="244"/>
      <c r="BI48" s="244"/>
      <c r="BJ48" s="244"/>
      <c r="BK48" s="244"/>
      <c r="BL48" s="244"/>
      <c r="BM48" s="244"/>
      <c r="BN48" s="244"/>
      <c r="BO48" s="244"/>
      <c r="BP48" s="244"/>
      <c r="BQ48" s="244"/>
      <c r="BR48" s="244"/>
      <c r="BS48" s="244"/>
      <c r="BT48" s="244"/>
      <c r="BU48" s="244"/>
      <c r="BV48" s="244"/>
      <c r="BW48" s="244"/>
      <c r="BX48" s="244"/>
      <c r="BY48" s="244"/>
      <c r="BZ48" s="244"/>
      <c r="CA48" s="244"/>
      <c r="CB48" s="244"/>
      <c r="CC48" s="244"/>
      <c r="CD48" s="244"/>
      <c r="CE48" s="244"/>
      <c r="CF48" s="244"/>
      <c r="CG48" s="244"/>
      <c r="CH48" s="244"/>
      <c r="CI48" s="244"/>
      <c r="CJ48" s="244"/>
      <c r="CK48" s="244"/>
      <c r="CL48" s="244"/>
      <c r="CM48" s="244"/>
      <c r="CN48" s="244"/>
      <c r="CO48" s="244"/>
      <c r="CP48" s="244"/>
      <c r="CQ48" s="244"/>
      <c r="CR48" s="244"/>
      <c r="CS48" s="244"/>
      <c r="CT48" s="244"/>
      <c r="CU48" s="244"/>
      <c r="CV48" s="244"/>
      <c r="CW48" s="244"/>
      <c r="CX48" s="244"/>
      <c r="CY48" s="244"/>
      <c r="CZ48" s="244"/>
      <c r="DA48" s="244"/>
      <c r="DB48" s="244"/>
      <c r="DC48" s="244"/>
      <c r="DD48" s="244"/>
      <c r="DE48" s="244"/>
      <c r="DF48" s="244"/>
      <c r="DG48" s="244"/>
      <c r="DH48" s="244"/>
      <c r="DI48" s="244"/>
      <c r="DJ48" s="244"/>
      <c r="DK48" s="244"/>
      <c r="DL48" s="244"/>
      <c r="DM48" s="244"/>
      <c r="DN48" s="244"/>
      <c r="DO48" s="244"/>
      <c r="DP48" s="244"/>
      <c r="DQ48" s="244"/>
      <c r="DR48" s="244"/>
      <c r="DS48" s="244"/>
      <c r="DT48" s="244"/>
      <c r="DU48" s="244"/>
      <c r="DV48" s="244"/>
      <c r="DW48" s="244"/>
      <c r="DX48" s="244"/>
      <c r="DY48" s="244"/>
      <c r="DZ48" s="244"/>
      <c r="EA48" s="244"/>
      <c r="EB48" s="244"/>
      <c r="EC48" s="244"/>
      <c r="ED48" s="244"/>
      <c r="EE48" s="244"/>
      <c r="EF48" s="244"/>
      <c r="EG48" s="244"/>
      <c r="EH48" s="244"/>
      <c r="EI48" s="244"/>
      <c r="EJ48" s="244"/>
      <c r="EK48" s="244"/>
      <c r="EL48" s="244"/>
      <c r="EM48" s="244"/>
      <c r="EN48" s="244"/>
      <c r="EO48" s="244"/>
      <c r="EP48" s="244"/>
      <c r="EQ48" s="244"/>
      <c r="ER48" s="244"/>
      <c r="ES48" s="244"/>
      <c r="ET48" s="244"/>
      <c r="EU48" s="244"/>
      <c r="EV48" s="244"/>
      <c r="EW48" s="244"/>
      <c r="EX48" s="244"/>
      <c r="EY48" s="244"/>
      <c r="EZ48" s="244"/>
      <c r="FA48" s="244"/>
      <c r="FB48" s="244"/>
      <c r="FC48" s="244"/>
      <c r="FD48" s="244"/>
      <c r="FE48" s="244"/>
      <c r="FF48" s="244"/>
      <c r="FG48" s="244"/>
      <c r="FH48" s="244"/>
      <c r="FI48" s="244"/>
      <c r="FJ48" s="244"/>
      <c r="FK48" s="244"/>
      <c r="FL48" s="244"/>
      <c r="FM48" s="244"/>
      <c r="FN48" s="244"/>
      <c r="FO48" s="244"/>
      <c r="FP48" s="244"/>
      <c r="FQ48" s="244"/>
      <c r="FR48" s="244"/>
      <c r="FS48" s="244"/>
      <c r="FT48" s="244"/>
      <c r="FU48" s="244"/>
      <c r="FV48" s="244"/>
      <c r="FW48" s="244"/>
      <c r="FX48" s="244"/>
      <c r="FY48" s="244"/>
      <c r="FZ48" s="244"/>
      <c r="GA48" s="244"/>
      <c r="GB48" s="244"/>
      <c r="GC48" s="244"/>
      <c r="GD48" s="244"/>
      <c r="GE48" s="244"/>
      <c r="GF48" s="244"/>
      <c r="GG48" s="244"/>
      <c r="GH48" s="244"/>
      <c r="GI48" s="244"/>
      <c r="GJ48" s="244"/>
      <c r="GK48" s="244"/>
      <c r="GL48" s="244"/>
      <c r="GM48" s="244"/>
      <c r="GN48" s="244"/>
      <c r="GO48" s="244"/>
      <c r="GP48" s="244"/>
      <c r="GQ48" s="244"/>
      <c r="GR48" s="244"/>
      <c r="GS48" s="244"/>
      <c r="GT48" s="244"/>
      <c r="GU48" s="244"/>
      <c r="GV48" s="244"/>
      <c r="GW48" s="244"/>
      <c r="GX48" s="244"/>
      <c r="GY48" s="244"/>
      <c r="GZ48" s="244"/>
      <c r="HA48" s="244"/>
      <c r="HB48" s="244"/>
      <c r="HC48" s="244"/>
      <c r="HD48" s="244"/>
      <c r="HE48" s="244"/>
      <c r="HF48" s="244"/>
      <c r="HG48" s="244"/>
      <c r="HH48" s="244"/>
      <c r="HI48" s="244"/>
      <c r="HJ48" s="244"/>
      <c r="HK48" s="244"/>
      <c r="HL48" s="244"/>
      <c r="HM48" s="244"/>
      <c r="HN48" s="244"/>
      <c r="HO48" s="244"/>
      <c r="HP48" s="244"/>
      <c r="HQ48" s="244"/>
      <c r="HR48" s="244"/>
      <c r="HS48" s="244"/>
      <c r="HT48" s="244"/>
      <c r="HU48" s="244"/>
      <c r="HV48" s="244"/>
      <c r="HW48" s="244"/>
      <c r="HX48" s="244"/>
      <c r="HY48" s="244"/>
      <c r="HZ48" s="244"/>
      <c r="IA48" s="244"/>
      <c r="IB48" s="244"/>
      <c r="IC48" s="244"/>
      <c r="ID48" s="244"/>
      <c r="IE48" s="244"/>
      <c r="IF48" s="244"/>
      <c r="IG48" s="244"/>
      <c r="IH48" s="244"/>
      <c r="II48" s="244"/>
      <c r="IJ48" s="244"/>
      <c r="IK48" s="244"/>
      <c r="IL48" s="244"/>
      <c r="IM48" s="244"/>
      <c r="IN48" s="244"/>
      <c r="IO48" s="244"/>
      <c r="IP48" s="244"/>
      <c r="IQ48" s="244"/>
      <c r="IR48" s="244"/>
      <c r="IS48" s="244"/>
      <c r="IT48" s="244"/>
      <c r="IU48" s="244"/>
      <c r="IV48" s="244"/>
    </row>
    <row r="49" spans="1:256" ht="17.25">
      <c r="A49" s="473">
        <v>13</v>
      </c>
      <c r="B49" s="479"/>
      <c r="C49" s="537" t="str">
        <f>C6</f>
        <v xml:space="preserve"> 轟  桜  Ｂ</v>
      </c>
      <c r="D49" s="538"/>
      <c r="E49" s="538"/>
      <c r="F49" s="538"/>
      <c r="G49" s="538"/>
      <c r="H49" s="538"/>
      <c r="I49" s="538"/>
      <c r="J49" s="539"/>
      <c r="K49" s="332"/>
      <c r="L49" s="517">
        <f>COUNTIF(R49:R51,"〇")</f>
        <v>2</v>
      </c>
      <c r="M49" s="518"/>
      <c r="N49" s="519"/>
      <c r="O49" s="698">
        <v>15</v>
      </c>
      <c r="P49" s="698"/>
      <c r="Q49" s="699"/>
      <c r="R49" s="406" t="str">
        <f t="shared" si="0"/>
        <v>〇</v>
      </c>
      <c r="S49" s="700" t="s">
        <v>665</v>
      </c>
      <c r="T49" s="701"/>
      <c r="U49" s="406" t="str">
        <f t="shared" si="1"/>
        <v xml:space="preserve">  </v>
      </c>
      <c r="V49" s="698">
        <v>7</v>
      </c>
      <c r="W49" s="698"/>
      <c r="X49" s="699"/>
      <c r="Y49" s="517">
        <f>COUNTIF(U49:U51,"〇")</f>
        <v>0</v>
      </c>
      <c r="Z49" s="518"/>
      <c r="AA49" s="519"/>
      <c r="AB49" s="322"/>
      <c r="AC49" s="512" t="str">
        <f>Q6</f>
        <v xml:space="preserve"> Ｆ・ヒルズ Ａ</v>
      </c>
      <c r="AD49" s="512"/>
      <c r="AE49" s="512"/>
      <c r="AF49" s="512"/>
      <c r="AG49" s="512"/>
      <c r="AH49" s="512"/>
      <c r="AI49" s="512"/>
      <c r="AJ49" s="512"/>
      <c r="AK49" s="512"/>
      <c r="AL49" s="322"/>
      <c r="AM49" s="537" t="str">
        <f>C5</f>
        <v xml:space="preserve"> Ａ</v>
      </c>
      <c r="AN49" s="538"/>
      <c r="AO49" s="538"/>
      <c r="AP49" s="538"/>
      <c r="AQ49" s="538"/>
      <c r="AR49" s="539"/>
      <c r="AS49" s="729"/>
      <c r="AT49" s="730"/>
      <c r="AU49" s="730"/>
      <c r="AV49" s="304"/>
      <c r="AW49" s="248"/>
      <c r="AX49" s="248"/>
      <c r="AY49" s="248"/>
      <c r="AZ49" s="248"/>
      <c r="BA49" s="248"/>
      <c r="BB49" s="248"/>
      <c r="BC49" s="248"/>
      <c r="BD49" s="248"/>
      <c r="BE49" s="248"/>
      <c r="BF49" s="248"/>
      <c r="BG49" s="244"/>
      <c r="BH49" s="244"/>
      <c r="BI49" s="244"/>
      <c r="BJ49" s="244"/>
      <c r="BK49" s="244"/>
      <c r="BL49" s="244"/>
      <c r="BM49" s="244"/>
      <c r="BN49" s="244"/>
      <c r="BO49" s="244"/>
      <c r="BP49" s="244"/>
      <c r="BQ49" s="244"/>
      <c r="BR49" s="244"/>
      <c r="BS49" s="244"/>
      <c r="BT49" s="244"/>
      <c r="BU49" s="244"/>
      <c r="BV49" s="244"/>
      <c r="BW49" s="244"/>
      <c r="BX49" s="244"/>
      <c r="BY49" s="244"/>
      <c r="BZ49" s="244"/>
      <c r="CA49" s="244"/>
      <c r="CB49" s="244"/>
      <c r="CC49" s="244"/>
      <c r="CD49" s="244"/>
      <c r="CE49" s="244"/>
      <c r="CF49" s="244"/>
      <c r="CG49" s="244"/>
      <c r="CH49" s="244"/>
      <c r="CI49" s="244"/>
      <c r="CJ49" s="244"/>
      <c r="CK49" s="244"/>
      <c r="CL49" s="244"/>
      <c r="CM49" s="244"/>
      <c r="CN49" s="244"/>
      <c r="CO49" s="244"/>
      <c r="CP49" s="244"/>
      <c r="CQ49" s="244"/>
      <c r="CR49" s="244"/>
      <c r="CS49" s="244"/>
      <c r="CT49" s="244"/>
      <c r="CU49" s="244"/>
      <c r="CV49" s="244"/>
      <c r="CW49" s="244"/>
      <c r="CX49" s="244"/>
      <c r="CY49" s="244"/>
      <c r="CZ49" s="244"/>
      <c r="DA49" s="244"/>
      <c r="DB49" s="244"/>
      <c r="DC49" s="244"/>
      <c r="DD49" s="244"/>
      <c r="DE49" s="244"/>
      <c r="DF49" s="244"/>
      <c r="DG49" s="244"/>
      <c r="DH49" s="244"/>
      <c r="DI49" s="244"/>
      <c r="DJ49" s="244"/>
      <c r="DK49" s="244"/>
      <c r="DL49" s="244"/>
      <c r="DM49" s="244"/>
      <c r="DN49" s="244"/>
      <c r="DO49" s="244"/>
      <c r="DP49" s="244"/>
      <c r="DQ49" s="244"/>
      <c r="DR49" s="244"/>
      <c r="DS49" s="244"/>
      <c r="DT49" s="244"/>
      <c r="DU49" s="244"/>
      <c r="DV49" s="244"/>
      <c r="DW49" s="244"/>
      <c r="DX49" s="244"/>
      <c r="DY49" s="244"/>
      <c r="DZ49" s="244"/>
      <c r="EA49" s="244"/>
      <c r="EB49" s="244"/>
      <c r="EC49" s="244"/>
      <c r="ED49" s="244"/>
      <c r="EE49" s="244"/>
      <c r="EF49" s="244"/>
      <c r="EG49" s="244"/>
      <c r="EH49" s="244"/>
      <c r="EI49" s="244"/>
      <c r="EJ49" s="244"/>
      <c r="EK49" s="244"/>
      <c r="EL49" s="244"/>
      <c r="EM49" s="244"/>
      <c r="EN49" s="244"/>
      <c r="EO49" s="244"/>
      <c r="EP49" s="244"/>
      <c r="EQ49" s="244"/>
      <c r="ER49" s="244"/>
      <c r="ES49" s="244"/>
      <c r="ET49" s="244"/>
      <c r="EU49" s="244"/>
      <c r="EV49" s="244"/>
      <c r="EW49" s="244"/>
      <c r="EX49" s="244"/>
      <c r="EY49" s="244"/>
      <c r="EZ49" s="244"/>
      <c r="FA49" s="244"/>
      <c r="FB49" s="244"/>
      <c r="FC49" s="244"/>
      <c r="FD49" s="244"/>
      <c r="FE49" s="244"/>
      <c r="FF49" s="244"/>
      <c r="FG49" s="244"/>
      <c r="FH49" s="244"/>
      <c r="FI49" s="244"/>
      <c r="FJ49" s="244"/>
      <c r="FK49" s="244"/>
      <c r="FL49" s="244"/>
      <c r="FM49" s="244"/>
      <c r="FN49" s="244"/>
      <c r="FO49" s="244"/>
      <c r="FP49" s="244"/>
      <c r="FQ49" s="244"/>
      <c r="FR49" s="244"/>
      <c r="FS49" s="244"/>
      <c r="FT49" s="244"/>
      <c r="FU49" s="244"/>
      <c r="FV49" s="244"/>
      <c r="FW49" s="244"/>
      <c r="FX49" s="244"/>
      <c r="FY49" s="244"/>
      <c r="FZ49" s="244"/>
      <c r="GA49" s="244"/>
      <c r="GB49" s="244"/>
      <c r="GC49" s="244"/>
      <c r="GD49" s="244"/>
      <c r="GE49" s="244"/>
      <c r="GF49" s="244"/>
      <c r="GG49" s="244"/>
      <c r="GH49" s="244"/>
      <c r="GI49" s="244"/>
      <c r="GJ49" s="244"/>
      <c r="GK49" s="244"/>
      <c r="GL49" s="244"/>
      <c r="GM49" s="244"/>
      <c r="GN49" s="244"/>
      <c r="GO49" s="244"/>
      <c r="GP49" s="244"/>
      <c r="GQ49" s="244"/>
      <c r="GR49" s="244"/>
      <c r="GS49" s="244"/>
      <c r="GT49" s="244"/>
      <c r="GU49" s="244"/>
      <c r="GV49" s="244"/>
      <c r="GW49" s="244"/>
      <c r="GX49" s="244"/>
      <c r="GY49" s="244"/>
      <c r="GZ49" s="244"/>
      <c r="HA49" s="244"/>
      <c r="HB49" s="244"/>
      <c r="HC49" s="244"/>
      <c r="HD49" s="244"/>
      <c r="HE49" s="244"/>
      <c r="HF49" s="244"/>
      <c r="HG49" s="244"/>
      <c r="HH49" s="244"/>
      <c r="HI49" s="244"/>
      <c r="HJ49" s="244"/>
      <c r="HK49" s="244"/>
      <c r="HL49" s="244"/>
      <c r="HM49" s="244"/>
      <c r="HN49" s="244"/>
      <c r="HO49" s="244"/>
      <c r="HP49" s="244"/>
      <c r="HQ49" s="244"/>
      <c r="HR49" s="244"/>
      <c r="HS49" s="244"/>
      <c r="HT49" s="244"/>
      <c r="HU49" s="244"/>
      <c r="HV49" s="244"/>
      <c r="HW49" s="244"/>
      <c r="HX49" s="244"/>
      <c r="HY49" s="244"/>
      <c r="HZ49" s="244"/>
      <c r="IA49" s="244"/>
      <c r="IB49" s="244"/>
      <c r="IC49" s="244"/>
      <c r="ID49" s="244"/>
      <c r="IE49" s="244"/>
      <c r="IF49" s="244"/>
      <c r="IG49" s="244"/>
      <c r="IH49" s="244"/>
      <c r="II49" s="244"/>
      <c r="IJ49" s="244"/>
      <c r="IK49" s="244"/>
      <c r="IL49" s="244"/>
      <c r="IM49" s="244"/>
      <c r="IN49" s="244"/>
      <c r="IO49" s="244"/>
      <c r="IP49" s="244"/>
      <c r="IQ49" s="244"/>
      <c r="IR49" s="244"/>
      <c r="IS49" s="244"/>
      <c r="IT49" s="244"/>
      <c r="IU49" s="244"/>
      <c r="IV49" s="244"/>
    </row>
    <row r="50" spans="1:256" ht="17.25">
      <c r="A50" s="474"/>
      <c r="B50" s="480"/>
      <c r="C50" s="540"/>
      <c r="D50" s="541"/>
      <c r="E50" s="541"/>
      <c r="F50" s="541"/>
      <c r="G50" s="541"/>
      <c r="H50" s="541"/>
      <c r="I50" s="541"/>
      <c r="J50" s="542"/>
      <c r="K50" s="332"/>
      <c r="L50" s="520"/>
      <c r="M50" s="521"/>
      <c r="N50" s="522"/>
      <c r="O50" s="694">
        <v>15</v>
      </c>
      <c r="P50" s="694"/>
      <c r="Q50" s="695"/>
      <c r="R50" s="407" t="str">
        <f t="shared" si="0"/>
        <v>〇</v>
      </c>
      <c r="S50" s="696" t="s">
        <v>667</v>
      </c>
      <c r="T50" s="697"/>
      <c r="U50" s="408" t="str">
        <f t="shared" si="1"/>
        <v xml:space="preserve">  </v>
      </c>
      <c r="V50" s="694">
        <v>13</v>
      </c>
      <c r="W50" s="694"/>
      <c r="X50" s="695"/>
      <c r="Y50" s="520"/>
      <c r="Z50" s="521"/>
      <c r="AA50" s="522"/>
      <c r="AB50" s="322"/>
      <c r="AC50" s="512"/>
      <c r="AD50" s="512"/>
      <c r="AE50" s="512"/>
      <c r="AF50" s="512"/>
      <c r="AG50" s="512"/>
      <c r="AH50" s="512"/>
      <c r="AI50" s="512"/>
      <c r="AJ50" s="512"/>
      <c r="AK50" s="512"/>
      <c r="AL50" s="322"/>
      <c r="AM50" s="540"/>
      <c r="AN50" s="541"/>
      <c r="AO50" s="541"/>
      <c r="AP50" s="541"/>
      <c r="AQ50" s="541"/>
      <c r="AR50" s="542"/>
      <c r="AS50" s="730"/>
      <c r="AT50" s="730"/>
      <c r="AU50" s="730"/>
      <c r="AV50" s="304"/>
      <c r="AW50" s="248"/>
      <c r="AX50" s="248"/>
      <c r="AY50" s="248"/>
      <c r="AZ50" s="248"/>
      <c r="BA50" s="248"/>
      <c r="BB50" s="248"/>
      <c r="BC50" s="248"/>
      <c r="BD50" s="248"/>
      <c r="BE50" s="248"/>
      <c r="BF50" s="248"/>
      <c r="BG50" s="244"/>
      <c r="BH50" s="244"/>
      <c r="BI50" s="244"/>
      <c r="BJ50" s="244"/>
      <c r="BK50" s="244"/>
      <c r="BL50" s="244"/>
      <c r="BM50" s="244"/>
      <c r="BN50" s="244"/>
      <c r="BO50" s="244"/>
      <c r="BP50" s="244"/>
      <c r="BQ50" s="244"/>
      <c r="BR50" s="244"/>
      <c r="BS50" s="244"/>
      <c r="BT50" s="244"/>
      <c r="BU50" s="244"/>
      <c r="BV50" s="244"/>
      <c r="BW50" s="244"/>
      <c r="BX50" s="244"/>
      <c r="BY50" s="244"/>
      <c r="BZ50" s="244"/>
      <c r="CA50" s="244"/>
      <c r="CB50" s="244"/>
      <c r="CC50" s="244"/>
      <c r="CD50" s="244"/>
      <c r="CE50" s="244"/>
      <c r="CF50" s="244"/>
      <c r="CG50" s="244"/>
      <c r="CH50" s="244"/>
      <c r="CI50" s="244"/>
      <c r="CJ50" s="244"/>
      <c r="CK50" s="244"/>
      <c r="CL50" s="244"/>
      <c r="CM50" s="244"/>
      <c r="CN50" s="244"/>
      <c r="CO50" s="244"/>
      <c r="CP50" s="244"/>
      <c r="CQ50" s="244"/>
      <c r="CR50" s="244"/>
      <c r="CS50" s="244"/>
      <c r="CT50" s="244"/>
      <c r="CU50" s="244"/>
      <c r="CV50" s="244"/>
      <c r="CW50" s="244"/>
      <c r="CX50" s="244"/>
      <c r="CY50" s="244"/>
      <c r="CZ50" s="244"/>
      <c r="DA50" s="244"/>
      <c r="DB50" s="244"/>
      <c r="DC50" s="244"/>
      <c r="DD50" s="244"/>
      <c r="DE50" s="244"/>
      <c r="DF50" s="244"/>
      <c r="DG50" s="244"/>
      <c r="DH50" s="244"/>
      <c r="DI50" s="244"/>
      <c r="DJ50" s="244"/>
      <c r="DK50" s="244"/>
      <c r="DL50" s="244"/>
      <c r="DM50" s="244"/>
      <c r="DN50" s="244"/>
      <c r="DO50" s="244"/>
      <c r="DP50" s="244"/>
      <c r="DQ50" s="244"/>
      <c r="DR50" s="244"/>
      <c r="DS50" s="244"/>
      <c r="DT50" s="244"/>
      <c r="DU50" s="244"/>
      <c r="DV50" s="244"/>
      <c r="DW50" s="244"/>
      <c r="DX50" s="244"/>
      <c r="DY50" s="244"/>
      <c r="DZ50" s="244"/>
      <c r="EA50" s="244"/>
      <c r="EB50" s="244"/>
      <c r="EC50" s="244"/>
      <c r="ED50" s="244"/>
      <c r="EE50" s="244"/>
      <c r="EF50" s="244"/>
      <c r="EG50" s="244"/>
      <c r="EH50" s="244"/>
      <c r="EI50" s="244"/>
      <c r="EJ50" s="244"/>
      <c r="EK50" s="244"/>
      <c r="EL50" s="244"/>
      <c r="EM50" s="244"/>
      <c r="EN50" s="244"/>
      <c r="EO50" s="244"/>
      <c r="EP50" s="244"/>
      <c r="EQ50" s="244"/>
      <c r="ER50" s="244"/>
      <c r="ES50" s="244"/>
      <c r="ET50" s="244"/>
      <c r="EU50" s="244"/>
      <c r="EV50" s="244"/>
      <c r="EW50" s="244"/>
      <c r="EX50" s="244"/>
      <c r="EY50" s="244"/>
      <c r="EZ50" s="244"/>
      <c r="FA50" s="244"/>
      <c r="FB50" s="244"/>
      <c r="FC50" s="244"/>
      <c r="FD50" s="244"/>
      <c r="FE50" s="244"/>
      <c r="FF50" s="244"/>
      <c r="FG50" s="244"/>
      <c r="FH50" s="244"/>
      <c r="FI50" s="244"/>
      <c r="FJ50" s="244"/>
      <c r="FK50" s="244"/>
      <c r="FL50" s="244"/>
      <c r="FM50" s="244"/>
      <c r="FN50" s="244"/>
      <c r="FO50" s="244"/>
      <c r="FP50" s="244"/>
      <c r="FQ50" s="244"/>
      <c r="FR50" s="244"/>
      <c r="FS50" s="244"/>
      <c r="FT50" s="244"/>
      <c r="FU50" s="244"/>
      <c r="FV50" s="244"/>
      <c r="FW50" s="244"/>
      <c r="FX50" s="244"/>
      <c r="FY50" s="244"/>
      <c r="FZ50" s="244"/>
      <c r="GA50" s="244"/>
      <c r="GB50" s="244"/>
      <c r="GC50" s="244"/>
      <c r="GD50" s="244"/>
      <c r="GE50" s="244"/>
      <c r="GF50" s="244"/>
      <c r="GG50" s="244"/>
      <c r="GH50" s="244"/>
      <c r="GI50" s="244"/>
      <c r="GJ50" s="244"/>
      <c r="GK50" s="244"/>
      <c r="GL50" s="244"/>
      <c r="GM50" s="244"/>
      <c r="GN50" s="244"/>
      <c r="GO50" s="244"/>
      <c r="GP50" s="244"/>
      <c r="GQ50" s="244"/>
      <c r="GR50" s="244"/>
      <c r="GS50" s="244"/>
      <c r="GT50" s="244"/>
      <c r="GU50" s="244"/>
      <c r="GV50" s="244"/>
      <c r="GW50" s="244"/>
      <c r="GX50" s="244"/>
      <c r="GY50" s="244"/>
      <c r="GZ50" s="244"/>
      <c r="HA50" s="244"/>
      <c r="HB50" s="244"/>
      <c r="HC50" s="244"/>
      <c r="HD50" s="244"/>
      <c r="HE50" s="244"/>
      <c r="HF50" s="244"/>
      <c r="HG50" s="244"/>
      <c r="HH50" s="244"/>
      <c r="HI50" s="244"/>
      <c r="HJ50" s="244"/>
      <c r="HK50" s="244"/>
      <c r="HL50" s="244"/>
      <c r="HM50" s="244"/>
      <c r="HN50" s="244"/>
      <c r="HO50" s="244"/>
      <c r="HP50" s="244"/>
      <c r="HQ50" s="244"/>
      <c r="HR50" s="244"/>
      <c r="HS50" s="244"/>
      <c r="HT50" s="244"/>
      <c r="HU50" s="244"/>
      <c r="HV50" s="244"/>
      <c r="HW50" s="244"/>
      <c r="HX50" s="244"/>
      <c r="HY50" s="244"/>
      <c r="HZ50" s="244"/>
      <c r="IA50" s="244"/>
      <c r="IB50" s="244"/>
      <c r="IC50" s="244"/>
      <c r="ID50" s="244"/>
      <c r="IE50" s="244"/>
      <c r="IF50" s="244"/>
      <c r="IG50" s="244"/>
      <c r="IH50" s="244"/>
      <c r="II50" s="244"/>
      <c r="IJ50" s="244"/>
      <c r="IK50" s="244"/>
      <c r="IL50" s="244"/>
      <c r="IM50" s="244"/>
      <c r="IN50" s="244"/>
      <c r="IO50" s="244"/>
      <c r="IP50" s="244"/>
      <c r="IQ50" s="244"/>
      <c r="IR50" s="244"/>
      <c r="IS50" s="244"/>
      <c r="IT50" s="244"/>
      <c r="IU50" s="244"/>
      <c r="IV50" s="244"/>
    </row>
    <row r="51" spans="1:256" ht="17.25">
      <c r="A51" s="475"/>
      <c r="B51" s="481"/>
      <c r="C51" s="543"/>
      <c r="D51" s="544"/>
      <c r="E51" s="544"/>
      <c r="F51" s="544"/>
      <c r="G51" s="544"/>
      <c r="H51" s="544"/>
      <c r="I51" s="544"/>
      <c r="J51" s="545"/>
      <c r="K51" s="332"/>
      <c r="L51" s="523"/>
      <c r="M51" s="524"/>
      <c r="N51" s="525"/>
      <c r="O51" s="675"/>
      <c r="P51" s="675"/>
      <c r="Q51" s="676"/>
      <c r="R51" s="409" t="str">
        <f t="shared" si="0"/>
        <v xml:space="preserve">  </v>
      </c>
      <c r="S51" s="692" t="s">
        <v>668</v>
      </c>
      <c r="T51" s="693"/>
      <c r="U51" s="410" t="str">
        <f t="shared" si="1"/>
        <v xml:space="preserve">  </v>
      </c>
      <c r="V51" s="675"/>
      <c r="W51" s="675"/>
      <c r="X51" s="676"/>
      <c r="Y51" s="523"/>
      <c r="Z51" s="524"/>
      <c r="AA51" s="525"/>
      <c r="AB51" s="322"/>
      <c r="AC51" s="512"/>
      <c r="AD51" s="512"/>
      <c r="AE51" s="512"/>
      <c r="AF51" s="512"/>
      <c r="AG51" s="512"/>
      <c r="AH51" s="512"/>
      <c r="AI51" s="512"/>
      <c r="AJ51" s="512"/>
      <c r="AK51" s="512"/>
      <c r="AL51" s="322"/>
      <c r="AM51" s="543"/>
      <c r="AN51" s="544"/>
      <c r="AO51" s="544"/>
      <c r="AP51" s="544"/>
      <c r="AQ51" s="544"/>
      <c r="AR51" s="545"/>
      <c r="AS51" s="730"/>
      <c r="AT51" s="730"/>
      <c r="AU51" s="730"/>
      <c r="AV51" s="304"/>
      <c r="AW51" s="248"/>
      <c r="AX51" s="248"/>
      <c r="AY51" s="248"/>
      <c r="AZ51" s="248"/>
      <c r="BA51" s="248"/>
      <c r="BB51" s="248"/>
      <c r="BC51" s="248"/>
      <c r="BD51" s="248"/>
      <c r="BE51" s="248"/>
      <c r="BF51" s="248"/>
      <c r="BG51" s="244"/>
      <c r="BH51" s="244"/>
      <c r="BI51" s="244"/>
      <c r="BJ51" s="244"/>
      <c r="BK51" s="244"/>
      <c r="BL51" s="244"/>
      <c r="BM51" s="244"/>
      <c r="BN51" s="244"/>
      <c r="BO51" s="244"/>
      <c r="BP51" s="244"/>
      <c r="BQ51" s="244"/>
      <c r="BR51" s="244"/>
      <c r="BS51" s="244"/>
      <c r="BT51" s="244"/>
      <c r="BU51" s="244"/>
      <c r="BV51" s="244"/>
      <c r="BW51" s="244"/>
      <c r="BX51" s="244"/>
      <c r="BY51" s="244"/>
      <c r="BZ51" s="244"/>
      <c r="CA51" s="244"/>
      <c r="CB51" s="244"/>
      <c r="CC51" s="244"/>
      <c r="CD51" s="244"/>
      <c r="CE51" s="244"/>
      <c r="CF51" s="244"/>
      <c r="CG51" s="244"/>
      <c r="CH51" s="244"/>
      <c r="CI51" s="244"/>
      <c r="CJ51" s="244"/>
      <c r="CK51" s="244"/>
      <c r="CL51" s="244"/>
      <c r="CM51" s="244"/>
      <c r="CN51" s="244"/>
      <c r="CO51" s="244"/>
      <c r="CP51" s="244"/>
      <c r="CQ51" s="244"/>
      <c r="CR51" s="244"/>
      <c r="CS51" s="244"/>
      <c r="CT51" s="244"/>
      <c r="CU51" s="244"/>
      <c r="CV51" s="244"/>
      <c r="CW51" s="244"/>
      <c r="CX51" s="244"/>
      <c r="CY51" s="244"/>
      <c r="CZ51" s="244"/>
      <c r="DA51" s="244"/>
      <c r="DB51" s="244"/>
      <c r="DC51" s="244"/>
      <c r="DD51" s="244"/>
      <c r="DE51" s="244"/>
      <c r="DF51" s="244"/>
      <c r="DG51" s="244"/>
      <c r="DH51" s="244"/>
      <c r="DI51" s="244"/>
      <c r="DJ51" s="244"/>
      <c r="DK51" s="244"/>
      <c r="DL51" s="244"/>
      <c r="DM51" s="244"/>
      <c r="DN51" s="244"/>
      <c r="DO51" s="244"/>
      <c r="DP51" s="244"/>
      <c r="DQ51" s="244"/>
      <c r="DR51" s="244"/>
      <c r="DS51" s="244"/>
      <c r="DT51" s="244"/>
      <c r="DU51" s="244"/>
      <c r="DV51" s="244"/>
      <c r="DW51" s="244"/>
      <c r="DX51" s="244"/>
      <c r="DY51" s="244"/>
      <c r="DZ51" s="244"/>
      <c r="EA51" s="244"/>
      <c r="EB51" s="244"/>
      <c r="EC51" s="244"/>
      <c r="ED51" s="244"/>
      <c r="EE51" s="244"/>
      <c r="EF51" s="244"/>
      <c r="EG51" s="244"/>
      <c r="EH51" s="244"/>
      <c r="EI51" s="244"/>
      <c r="EJ51" s="244"/>
      <c r="EK51" s="244"/>
      <c r="EL51" s="244"/>
      <c r="EM51" s="244"/>
      <c r="EN51" s="244"/>
      <c r="EO51" s="244"/>
      <c r="EP51" s="244"/>
      <c r="EQ51" s="244"/>
      <c r="ER51" s="244"/>
      <c r="ES51" s="244"/>
      <c r="ET51" s="244"/>
      <c r="EU51" s="244"/>
      <c r="EV51" s="244"/>
      <c r="EW51" s="244"/>
      <c r="EX51" s="244"/>
      <c r="EY51" s="244"/>
      <c r="EZ51" s="244"/>
      <c r="FA51" s="244"/>
      <c r="FB51" s="244"/>
      <c r="FC51" s="244"/>
      <c r="FD51" s="244"/>
      <c r="FE51" s="244"/>
      <c r="FF51" s="244"/>
      <c r="FG51" s="244"/>
      <c r="FH51" s="244"/>
      <c r="FI51" s="244"/>
      <c r="FJ51" s="244"/>
      <c r="FK51" s="244"/>
      <c r="FL51" s="244"/>
      <c r="FM51" s="244"/>
      <c r="FN51" s="244"/>
      <c r="FO51" s="244"/>
      <c r="FP51" s="244"/>
      <c r="FQ51" s="244"/>
      <c r="FR51" s="244"/>
      <c r="FS51" s="244"/>
      <c r="FT51" s="244"/>
      <c r="FU51" s="244"/>
      <c r="FV51" s="244"/>
      <c r="FW51" s="244"/>
      <c r="FX51" s="244"/>
      <c r="FY51" s="244"/>
      <c r="FZ51" s="244"/>
      <c r="GA51" s="244"/>
      <c r="GB51" s="244"/>
      <c r="GC51" s="244"/>
      <c r="GD51" s="244"/>
      <c r="GE51" s="244"/>
      <c r="GF51" s="244"/>
      <c r="GG51" s="244"/>
      <c r="GH51" s="244"/>
      <c r="GI51" s="244"/>
      <c r="GJ51" s="244"/>
      <c r="GK51" s="244"/>
      <c r="GL51" s="244"/>
      <c r="GM51" s="244"/>
      <c r="GN51" s="244"/>
      <c r="GO51" s="244"/>
      <c r="GP51" s="244"/>
      <c r="GQ51" s="244"/>
      <c r="GR51" s="244"/>
      <c r="GS51" s="244"/>
      <c r="GT51" s="244"/>
      <c r="GU51" s="244"/>
      <c r="GV51" s="244"/>
      <c r="GW51" s="244"/>
      <c r="GX51" s="244"/>
      <c r="GY51" s="244"/>
      <c r="GZ51" s="244"/>
      <c r="HA51" s="244"/>
      <c r="HB51" s="244"/>
      <c r="HC51" s="244"/>
      <c r="HD51" s="244"/>
      <c r="HE51" s="244"/>
      <c r="HF51" s="244"/>
      <c r="HG51" s="244"/>
      <c r="HH51" s="244"/>
      <c r="HI51" s="244"/>
      <c r="HJ51" s="244"/>
      <c r="HK51" s="244"/>
      <c r="HL51" s="244"/>
      <c r="HM51" s="244"/>
      <c r="HN51" s="244"/>
      <c r="HO51" s="244"/>
      <c r="HP51" s="244"/>
      <c r="HQ51" s="244"/>
      <c r="HR51" s="244"/>
      <c r="HS51" s="244"/>
      <c r="HT51" s="244"/>
      <c r="HU51" s="244"/>
      <c r="HV51" s="244"/>
      <c r="HW51" s="244"/>
      <c r="HX51" s="244"/>
      <c r="HY51" s="244"/>
      <c r="HZ51" s="244"/>
      <c r="IA51" s="244"/>
      <c r="IB51" s="244"/>
      <c r="IC51" s="244"/>
      <c r="ID51" s="244"/>
      <c r="IE51" s="244"/>
      <c r="IF51" s="244"/>
      <c r="IG51" s="244"/>
      <c r="IH51" s="244"/>
      <c r="II51" s="244"/>
      <c r="IJ51" s="244"/>
      <c r="IK51" s="244"/>
      <c r="IL51" s="244"/>
      <c r="IM51" s="244"/>
      <c r="IN51" s="244"/>
      <c r="IO51" s="244"/>
      <c r="IP51" s="244"/>
      <c r="IQ51" s="244"/>
      <c r="IR51" s="244"/>
      <c r="IS51" s="244"/>
      <c r="IT51" s="244"/>
      <c r="IU51" s="244"/>
      <c r="IV51" s="244"/>
    </row>
    <row r="52" spans="1:256" ht="17.25">
      <c r="A52" s="473">
        <v>14</v>
      </c>
      <c r="B52" s="479"/>
      <c r="C52" s="537" t="str">
        <f>C7</f>
        <v xml:space="preserve"> ＳＯＲＡ－ Ａ</v>
      </c>
      <c r="D52" s="538"/>
      <c r="E52" s="538"/>
      <c r="F52" s="538"/>
      <c r="G52" s="538"/>
      <c r="H52" s="538"/>
      <c r="I52" s="538"/>
      <c r="J52" s="539"/>
      <c r="K52" s="332"/>
      <c r="L52" s="517">
        <f>COUNTIF(R52:R54,"〇")</f>
        <v>0</v>
      </c>
      <c r="M52" s="518"/>
      <c r="N52" s="519"/>
      <c r="O52" s="731">
        <v>7</v>
      </c>
      <c r="P52" s="698"/>
      <c r="Q52" s="699"/>
      <c r="R52" s="412" t="str">
        <f t="shared" si="0"/>
        <v xml:space="preserve">  </v>
      </c>
      <c r="S52" s="705" t="s">
        <v>665</v>
      </c>
      <c r="T52" s="706"/>
      <c r="U52" s="412" t="str">
        <f t="shared" si="1"/>
        <v>〇</v>
      </c>
      <c r="V52" s="698">
        <v>15</v>
      </c>
      <c r="W52" s="698"/>
      <c r="X52" s="699"/>
      <c r="Y52" s="517">
        <f>COUNTIF(U52:U54,"〇")</f>
        <v>2</v>
      </c>
      <c r="Z52" s="518"/>
      <c r="AA52" s="519"/>
      <c r="AB52" s="322"/>
      <c r="AC52" s="512" t="str">
        <f>Q7</f>
        <v xml:space="preserve"> 富士見ファミリー A</v>
      </c>
      <c r="AD52" s="512"/>
      <c r="AE52" s="512"/>
      <c r="AF52" s="512"/>
      <c r="AG52" s="512"/>
      <c r="AH52" s="512"/>
      <c r="AI52" s="512"/>
      <c r="AJ52" s="512"/>
      <c r="AK52" s="512"/>
      <c r="AL52" s="322"/>
      <c r="AM52" s="537" t="str">
        <f>Q5</f>
        <v xml:space="preserve"> ＲＯＵＧＥ</v>
      </c>
      <c r="AN52" s="538"/>
      <c r="AO52" s="538"/>
      <c r="AP52" s="538"/>
      <c r="AQ52" s="538"/>
      <c r="AR52" s="539"/>
      <c r="AS52" s="765" t="str">
        <f>C6</f>
        <v xml:space="preserve"> 轟  桜  Ｂ</v>
      </c>
      <c r="AT52" s="765"/>
      <c r="AU52" s="765"/>
      <c r="AV52" s="304"/>
      <c r="AW52" s="248"/>
      <c r="AX52" s="248"/>
      <c r="AY52" s="248"/>
      <c r="AZ52" s="248"/>
      <c r="BA52" s="248"/>
      <c r="BB52" s="248"/>
      <c r="BC52" s="248"/>
      <c r="BD52" s="248"/>
      <c r="BE52" s="248"/>
      <c r="BF52" s="248"/>
      <c r="BG52" s="244"/>
      <c r="BH52" s="244"/>
      <c r="BI52" s="244"/>
      <c r="BJ52" s="244"/>
      <c r="BK52" s="244"/>
      <c r="BL52" s="244"/>
      <c r="BM52" s="244"/>
      <c r="BN52" s="244"/>
      <c r="BO52" s="244"/>
      <c r="BP52" s="244"/>
      <c r="BQ52" s="244"/>
      <c r="BR52" s="244"/>
      <c r="BS52" s="244"/>
      <c r="BT52" s="244"/>
      <c r="BU52" s="244"/>
      <c r="BV52" s="244"/>
      <c r="BW52" s="244"/>
      <c r="BX52" s="244"/>
      <c r="BY52" s="244"/>
      <c r="BZ52" s="244"/>
      <c r="CA52" s="244"/>
      <c r="CB52" s="244"/>
      <c r="CC52" s="244"/>
      <c r="CD52" s="244"/>
      <c r="CE52" s="244"/>
      <c r="CF52" s="244"/>
      <c r="CG52" s="244"/>
      <c r="CH52" s="244"/>
      <c r="CI52" s="244"/>
      <c r="CJ52" s="244"/>
      <c r="CK52" s="244"/>
      <c r="CL52" s="244"/>
      <c r="CM52" s="244"/>
      <c r="CN52" s="244"/>
      <c r="CO52" s="244"/>
      <c r="CP52" s="244"/>
      <c r="CQ52" s="244"/>
      <c r="CR52" s="244"/>
      <c r="CS52" s="244"/>
      <c r="CT52" s="244"/>
      <c r="CU52" s="244"/>
      <c r="CV52" s="244"/>
      <c r="CW52" s="244"/>
      <c r="CX52" s="244"/>
      <c r="CY52" s="244"/>
      <c r="CZ52" s="244"/>
      <c r="DA52" s="244"/>
      <c r="DB52" s="244"/>
      <c r="DC52" s="244"/>
      <c r="DD52" s="244"/>
      <c r="DE52" s="244"/>
      <c r="DF52" s="244"/>
      <c r="DG52" s="244"/>
      <c r="DH52" s="244"/>
      <c r="DI52" s="244"/>
      <c r="DJ52" s="244"/>
      <c r="DK52" s="244"/>
      <c r="DL52" s="244"/>
      <c r="DM52" s="244"/>
      <c r="DN52" s="244"/>
      <c r="DO52" s="244"/>
      <c r="DP52" s="244"/>
      <c r="DQ52" s="244"/>
      <c r="DR52" s="244"/>
      <c r="DS52" s="244"/>
      <c r="DT52" s="244"/>
      <c r="DU52" s="244"/>
      <c r="DV52" s="244"/>
      <c r="DW52" s="244"/>
      <c r="DX52" s="244"/>
      <c r="DY52" s="244"/>
      <c r="DZ52" s="244"/>
      <c r="EA52" s="244"/>
      <c r="EB52" s="244"/>
      <c r="EC52" s="244"/>
      <c r="ED52" s="244"/>
      <c r="EE52" s="244"/>
      <c r="EF52" s="244"/>
      <c r="EG52" s="244"/>
      <c r="EH52" s="244"/>
      <c r="EI52" s="244"/>
      <c r="EJ52" s="244"/>
      <c r="EK52" s="244"/>
      <c r="EL52" s="244"/>
      <c r="EM52" s="244"/>
      <c r="EN52" s="244"/>
      <c r="EO52" s="244"/>
      <c r="EP52" s="244"/>
      <c r="EQ52" s="244"/>
      <c r="ER52" s="244"/>
      <c r="ES52" s="244"/>
      <c r="ET52" s="244"/>
      <c r="EU52" s="244"/>
      <c r="EV52" s="244"/>
      <c r="EW52" s="244"/>
      <c r="EX52" s="244"/>
      <c r="EY52" s="244"/>
      <c r="EZ52" s="244"/>
      <c r="FA52" s="244"/>
      <c r="FB52" s="244"/>
      <c r="FC52" s="244"/>
      <c r="FD52" s="244"/>
      <c r="FE52" s="244"/>
      <c r="FF52" s="244"/>
      <c r="FG52" s="244"/>
      <c r="FH52" s="244"/>
      <c r="FI52" s="244"/>
      <c r="FJ52" s="244"/>
      <c r="FK52" s="244"/>
      <c r="FL52" s="244"/>
      <c r="FM52" s="244"/>
      <c r="FN52" s="244"/>
      <c r="FO52" s="244"/>
      <c r="FP52" s="244"/>
      <c r="FQ52" s="244"/>
      <c r="FR52" s="244"/>
      <c r="FS52" s="244"/>
      <c r="FT52" s="244"/>
      <c r="FU52" s="244"/>
      <c r="FV52" s="244"/>
      <c r="FW52" s="244"/>
      <c r="FX52" s="244"/>
      <c r="FY52" s="244"/>
      <c r="FZ52" s="244"/>
      <c r="GA52" s="244"/>
      <c r="GB52" s="244"/>
      <c r="GC52" s="244"/>
      <c r="GD52" s="244"/>
      <c r="GE52" s="244"/>
      <c r="GF52" s="244"/>
      <c r="GG52" s="244"/>
      <c r="GH52" s="244"/>
      <c r="GI52" s="244"/>
      <c r="GJ52" s="244"/>
      <c r="GK52" s="244"/>
      <c r="GL52" s="244"/>
      <c r="GM52" s="244"/>
      <c r="GN52" s="244"/>
      <c r="GO52" s="244"/>
      <c r="GP52" s="244"/>
      <c r="GQ52" s="244"/>
      <c r="GR52" s="244"/>
      <c r="GS52" s="244"/>
      <c r="GT52" s="244"/>
      <c r="GU52" s="244"/>
      <c r="GV52" s="244"/>
      <c r="GW52" s="244"/>
      <c r="GX52" s="244"/>
      <c r="GY52" s="244"/>
      <c r="GZ52" s="244"/>
      <c r="HA52" s="244"/>
      <c r="HB52" s="244"/>
      <c r="HC52" s="244"/>
      <c r="HD52" s="244"/>
      <c r="HE52" s="244"/>
      <c r="HF52" s="244"/>
      <c r="HG52" s="244"/>
      <c r="HH52" s="244"/>
      <c r="HI52" s="244"/>
      <c r="HJ52" s="244"/>
      <c r="HK52" s="244"/>
      <c r="HL52" s="244"/>
      <c r="HM52" s="244"/>
      <c r="HN52" s="244"/>
      <c r="HO52" s="244"/>
      <c r="HP52" s="244"/>
      <c r="HQ52" s="244"/>
      <c r="HR52" s="244"/>
      <c r="HS52" s="244"/>
      <c r="HT52" s="244"/>
      <c r="HU52" s="244"/>
      <c r="HV52" s="244"/>
      <c r="HW52" s="244"/>
      <c r="HX52" s="244"/>
      <c r="HY52" s="244"/>
      <c r="HZ52" s="244"/>
      <c r="IA52" s="244"/>
      <c r="IB52" s="244"/>
      <c r="IC52" s="244"/>
      <c r="ID52" s="244"/>
      <c r="IE52" s="244"/>
      <c r="IF52" s="244"/>
      <c r="IG52" s="244"/>
      <c r="IH52" s="244"/>
      <c r="II52" s="244"/>
      <c r="IJ52" s="244"/>
      <c r="IK52" s="244"/>
      <c r="IL52" s="244"/>
      <c r="IM52" s="244"/>
      <c r="IN52" s="244"/>
      <c r="IO52" s="244"/>
      <c r="IP52" s="244"/>
      <c r="IQ52" s="244"/>
      <c r="IR52" s="244"/>
      <c r="IS52" s="244"/>
      <c r="IT52" s="244"/>
      <c r="IU52" s="244"/>
      <c r="IV52" s="244"/>
    </row>
    <row r="53" spans="1:256" ht="17.25">
      <c r="A53" s="474"/>
      <c r="B53" s="480"/>
      <c r="C53" s="540"/>
      <c r="D53" s="541"/>
      <c r="E53" s="541"/>
      <c r="F53" s="541"/>
      <c r="G53" s="541"/>
      <c r="H53" s="541"/>
      <c r="I53" s="541"/>
      <c r="J53" s="542"/>
      <c r="K53" s="332"/>
      <c r="L53" s="520"/>
      <c r="M53" s="521"/>
      <c r="N53" s="522"/>
      <c r="O53" s="732">
        <v>7</v>
      </c>
      <c r="P53" s="694"/>
      <c r="Q53" s="695"/>
      <c r="R53" s="407" t="str">
        <f t="shared" si="0"/>
        <v xml:space="preserve">  </v>
      </c>
      <c r="S53" s="696" t="s">
        <v>667</v>
      </c>
      <c r="T53" s="697"/>
      <c r="U53" s="408" t="str">
        <f t="shared" si="1"/>
        <v>〇</v>
      </c>
      <c r="V53" s="694">
        <v>15</v>
      </c>
      <c r="W53" s="694"/>
      <c r="X53" s="695"/>
      <c r="Y53" s="520"/>
      <c r="Z53" s="521"/>
      <c r="AA53" s="522"/>
      <c r="AB53" s="322"/>
      <c r="AC53" s="512"/>
      <c r="AD53" s="512"/>
      <c r="AE53" s="512"/>
      <c r="AF53" s="512"/>
      <c r="AG53" s="512"/>
      <c r="AH53" s="512"/>
      <c r="AI53" s="512"/>
      <c r="AJ53" s="512"/>
      <c r="AK53" s="512"/>
      <c r="AL53" s="322"/>
      <c r="AM53" s="540"/>
      <c r="AN53" s="541"/>
      <c r="AO53" s="541"/>
      <c r="AP53" s="541"/>
      <c r="AQ53" s="541"/>
      <c r="AR53" s="542"/>
      <c r="AS53" s="765"/>
      <c r="AT53" s="765"/>
      <c r="AU53" s="765"/>
      <c r="AV53" s="304"/>
      <c r="AW53" s="248"/>
      <c r="AX53" s="248"/>
      <c r="AY53" s="248"/>
      <c r="AZ53" s="248"/>
      <c r="BA53" s="248"/>
      <c r="BB53" s="248"/>
      <c r="BC53" s="248"/>
      <c r="BD53" s="248"/>
      <c r="BE53" s="248"/>
      <c r="BF53" s="248"/>
      <c r="BG53" s="244"/>
      <c r="BH53" s="244"/>
      <c r="BI53" s="244"/>
      <c r="BJ53" s="244"/>
      <c r="BK53" s="244"/>
      <c r="BL53" s="244"/>
      <c r="BM53" s="244"/>
      <c r="BN53" s="244"/>
      <c r="BO53" s="244"/>
      <c r="BP53" s="244"/>
      <c r="BQ53" s="244"/>
      <c r="BR53" s="244"/>
      <c r="BS53" s="244"/>
      <c r="BT53" s="244"/>
      <c r="BU53" s="244"/>
      <c r="BV53" s="244"/>
      <c r="BW53" s="244"/>
      <c r="BX53" s="244"/>
      <c r="BY53" s="244"/>
      <c r="BZ53" s="244"/>
      <c r="CA53" s="244"/>
      <c r="CB53" s="244"/>
      <c r="CC53" s="244"/>
      <c r="CD53" s="244"/>
      <c r="CE53" s="244"/>
      <c r="CF53" s="244"/>
      <c r="CG53" s="244"/>
      <c r="CH53" s="244"/>
      <c r="CI53" s="244"/>
      <c r="CJ53" s="244"/>
      <c r="CK53" s="244"/>
      <c r="CL53" s="244"/>
      <c r="CM53" s="244"/>
      <c r="CN53" s="244"/>
      <c r="CO53" s="244"/>
      <c r="CP53" s="244"/>
      <c r="CQ53" s="244"/>
      <c r="CR53" s="244"/>
      <c r="CS53" s="244"/>
      <c r="CT53" s="244"/>
      <c r="CU53" s="244"/>
      <c r="CV53" s="244"/>
      <c r="CW53" s="244"/>
      <c r="CX53" s="244"/>
      <c r="CY53" s="244"/>
      <c r="CZ53" s="244"/>
      <c r="DA53" s="244"/>
      <c r="DB53" s="244"/>
      <c r="DC53" s="244"/>
      <c r="DD53" s="244"/>
      <c r="DE53" s="244"/>
      <c r="DF53" s="244"/>
      <c r="DG53" s="244"/>
      <c r="DH53" s="244"/>
      <c r="DI53" s="244"/>
      <c r="DJ53" s="244"/>
      <c r="DK53" s="244"/>
      <c r="DL53" s="244"/>
      <c r="DM53" s="244"/>
      <c r="DN53" s="244"/>
      <c r="DO53" s="244"/>
      <c r="DP53" s="244"/>
      <c r="DQ53" s="244"/>
      <c r="DR53" s="244"/>
      <c r="DS53" s="244"/>
      <c r="DT53" s="244"/>
      <c r="DU53" s="244"/>
      <c r="DV53" s="244"/>
      <c r="DW53" s="244"/>
      <c r="DX53" s="244"/>
      <c r="DY53" s="244"/>
      <c r="DZ53" s="244"/>
      <c r="EA53" s="244"/>
      <c r="EB53" s="244"/>
      <c r="EC53" s="244"/>
      <c r="ED53" s="244"/>
      <c r="EE53" s="244"/>
      <c r="EF53" s="244"/>
      <c r="EG53" s="244"/>
      <c r="EH53" s="244"/>
      <c r="EI53" s="244"/>
      <c r="EJ53" s="244"/>
      <c r="EK53" s="244"/>
      <c r="EL53" s="244"/>
      <c r="EM53" s="244"/>
      <c r="EN53" s="244"/>
      <c r="EO53" s="244"/>
      <c r="EP53" s="244"/>
      <c r="EQ53" s="244"/>
      <c r="ER53" s="244"/>
      <c r="ES53" s="244"/>
      <c r="ET53" s="244"/>
      <c r="EU53" s="244"/>
      <c r="EV53" s="244"/>
      <c r="EW53" s="244"/>
      <c r="EX53" s="244"/>
      <c r="EY53" s="244"/>
      <c r="EZ53" s="244"/>
      <c r="FA53" s="244"/>
      <c r="FB53" s="244"/>
      <c r="FC53" s="244"/>
      <c r="FD53" s="244"/>
      <c r="FE53" s="244"/>
      <c r="FF53" s="244"/>
      <c r="FG53" s="244"/>
      <c r="FH53" s="244"/>
      <c r="FI53" s="244"/>
      <c r="FJ53" s="244"/>
      <c r="FK53" s="244"/>
      <c r="FL53" s="244"/>
      <c r="FM53" s="244"/>
      <c r="FN53" s="244"/>
      <c r="FO53" s="244"/>
      <c r="FP53" s="244"/>
      <c r="FQ53" s="244"/>
      <c r="FR53" s="244"/>
      <c r="FS53" s="244"/>
      <c r="FT53" s="244"/>
      <c r="FU53" s="244"/>
      <c r="FV53" s="244"/>
      <c r="FW53" s="244"/>
      <c r="FX53" s="244"/>
      <c r="FY53" s="244"/>
      <c r="FZ53" s="244"/>
      <c r="GA53" s="244"/>
      <c r="GB53" s="244"/>
      <c r="GC53" s="244"/>
      <c r="GD53" s="244"/>
      <c r="GE53" s="244"/>
      <c r="GF53" s="244"/>
      <c r="GG53" s="244"/>
      <c r="GH53" s="244"/>
      <c r="GI53" s="244"/>
      <c r="GJ53" s="244"/>
      <c r="GK53" s="244"/>
      <c r="GL53" s="244"/>
      <c r="GM53" s="244"/>
      <c r="GN53" s="244"/>
      <c r="GO53" s="244"/>
      <c r="GP53" s="244"/>
      <c r="GQ53" s="244"/>
      <c r="GR53" s="244"/>
      <c r="GS53" s="244"/>
      <c r="GT53" s="244"/>
      <c r="GU53" s="244"/>
      <c r="GV53" s="244"/>
      <c r="GW53" s="244"/>
      <c r="GX53" s="244"/>
      <c r="GY53" s="244"/>
      <c r="GZ53" s="244"/>
      <c r="HA53" s="244"/>
      <c r="HB53" s="244"/>
      <c r="HC53" s="244"/>
      <c r="HD53" s="244"/>
      <c r="HE53" s="244"/>
      <c r="HF53" s="244"/>
      <c r="HG53" s="244"/>
      <c r="HH53" s="244"/>
      <c r="HI53" s="244"/>
      <c r="HJ53" s="244"/>
      <c r="HK53" s="244"/>
      <c r="HL53" s="244"/>
      <c r="HM53" s="244"/>
      <c r="HN53" s="244"/>
      <c r="HO53" s="244"/>
      <c r="HP53" s="244"/>
      <c r="HQ53" s="244"/>
      <c r="HR53" s="244"/>
      <c r="HS53" s="244"/>
      <c r="HT53" s="244"/>
      <c r="HU53" s="244"/>
      <c r="HV53" s="244"/>
      <c r="HW53" s="244"/>
      <c r="HX53" s="244"/>
      <c r="HY53" s="244"/>
      <c r="HZ53" s="244"/>
      <c r="IA53" s="244"/>
      <c r="IB53" s="244"/>
      <c r="IC53" s="244"/>
      <c r="ID53" s="244"/>
      <c r="IE53" s="244"/>
      <c r="IF53" s="244"/>
      <c r="IG53" s="244"/>
      <c r="IH53" s="244"/>
      <c r="II53" s="244"/>
      <c r="IJ53" s="244"/>
      <c r="IK53" s="244"/>
      <c r="IL53" s="244"/>
      <c r="IM53" s="244"/>
      <c r="IN53" s="244"/>
      <c r="IO53" s="244"/>
      <c r="IP53" s="244"/>
      <c r="IQ53" s="244"/>
      <c r="IR53" s="244"/>
      <c r="IS53" s="244"/>
      <c r="IT53" s="244"/>
      <c r="IU53" s="244"/>
      <c r="IV53" s="244"/>
    </row>
    <row r="54" spans="1:256" ht="17.25">
      <c r="A54" s="475"/>
      <c r="B54" s="481"/>
      <c r="C54" s="543"/>
      <c r="D54" s="544"/>
      <c r="E54" s="544"/>
      <c r="F54" s="544"/>
      <c r="G54" s="544"/>
      <c r="H54" s="544"/>
      <c r="I54" s="544"/>
      <c r="J54" s="545"/>
      <c r="K54" s="332"/>
      <c r="L54" s="523"/>
      <c r="M54" s="524"/>
      <c r="N54" s="525"/>
      <c r="O54" s="733"/>
      <c r="P54" s="734"/>
      <c r="Q54" s="735"/>
      <c r="R54" s="413" t="str">
        <f t="shared" si="0"/>
        <v xml:space="preserve">  </v>
      </c>
      <c r="S54" s="708" t="s">
        <v>668</v>
      </c>
      <c r="T54" s="709"/>
      <c r="U54" s="414" t="str">
        <f t="shared" si="1"/>
        <v xml:space="preserve">  </v>
      </c>
      <c r="V54" s="734"/>
      <c r="W54" s="734"/>
      <c r="X54" s="735"/>
      <c r="Y54" s="523"/>
      <c r="Z54" s="524"/>
      <c r="AA54" s="525"/>
      <c r="AB54" s="322"/>
      <c r="AC54" s="512"/>
      <c r="AD54" s="512"/>
      <c r="AE54" s="512"/>
      <c r="AF54" s="512"/>
      <c r="AG54" s="512"/>
      <c r="AH54" s="512"/>
      <c r="AI54" s="512"/>
      <c r="AJ54" s="512"/>
      <c r="AK54" s="512"/>
      <c r="AL54" s="322"/>
      <c r="AM54" s="543"/>
      <c r="AN54" s="544"/>
      <c r="AO54" s="544"/>
      <c r="AP54" s="544"/>
      <c r="AQ54" s="544"/>
      <c r="AR54" s="545"/>
      <c r="AS54" s="765"/>
      <c r="AT54" s="765"/>
      <c r="AU54" s="765"/>
      <c r="AV54" s="304"/>
      <c r="AW54" s="248"/>
      <c r="AX54" s="248"/>
      <c r="AY54" s="248"/>
      <c r="AZ54" s="248"/>
      <c r="BA54" s="248"/>
      <c r="BB54" s="248"/>
      <c r="BC54" s="248"/>
      <c r="BD54" s="248"/>
      <c r="BE54" s="248"/>
      <c r="BF54" s="248"/>
      <c r="BG54" s="244"/>
      <c r="BH54" s="244"/>
      <c r="BI54" s="244"/>
      <c r="BJ54" s="244"/>
      <c r="BK54" s="244"/>
      <c r="BL54" s="244"/>
      <c r="BM54" s="244"/>
      <c r="BN54" s="244"/>
      <c r="BO54" s="244"/>
      <c r="BP54" s="244"/>
      <c r="BQ54" s="244"/>
      <c r="BR54" s="244"/>
      <c r="BS54" s="244"/>
      <c r="BT54" s="244"/>
      <c r="BU54" s="244"/>
      <c r="BV54" s="244"/>
      <c r="BW54" s="244"/>
      <c r="BX54" s="244"/>
      <c r="BY54" s="244"/>
      <c r="BZ54" s="244"/>
      <c r="CA54" s="244"/>
      <c r="CB54" s="244"/>
      <c r="CC54" s="244"/>
      <c r="CD54" s="244"/>
      <c r="CE54" s="244"/>
      <c r="CF54" s="244"/>
      <c r="CG54" s="244"/>
      <c r="CH54" s="244"/>
      <c r="CI54" s="244"/>
      <c r="CJ54" s="244"/>
      <c r="CK54" s="244"/>
      <c r="CL54" s="244"/>
      <c r="CM54" s="244"/>
      <c r="CN54" s="244"/>
      <c r="CO54" s="244"/>
      <c r="CP54" s="244"/>
      <c r="CQ54" s="244"/>
      <c r="CR54" s="244"/>
      <c r="CS54" s="244"/>
      <c r="CT54" s="244"/>
      <c r="CU54" s="244"/>
      <c r="CV54" s="244"/>
      <c r="CW54" s="244"/>
      <c r="CX54" s="244"/>
      <c r="CY54" s="244"/>
      <c r="CZ54" s="244"/>
      <c r="DA54" s="244"/>
      <c r="DB54" s="244"/>
      <c r="DC54" s="244"/>
      <c r="DD54" s="244"/>
      <c r="DE54" s="244"/>
      <c r="DF54" s="244"/>
      <c r="DG54" s="244"/>
      <c r="DH54" s="244"/>
      <c r="DI54" s="244"/>
      <c r="DJ54" s="244"/>
      <c r="DK54" s="244"/>
      <c r="DL54" s="244"/>
      <c r="DM54" s="244"/>
      <c r="DN54" s="244"/>
      <c r="DO54" s="244"/>
      <c r="DP54" s="244"/>
      <c r="DQ54" s="244"/>
      <c r="DR54" s="244"/>
      <c r="DS54" s="244"/>
      <c r="DT54" s="244"/>
      <c r="DU54" s="244"/>
      <c r="DV54" s="244"/>
      <c r="DW54" s="244"/>
      <c r="DX54" s="244"/>
      <c r="DY54" s="244"/>
      <c r="DZ54" s="244"/>
      <c r="EA54" s="244"/>
      <c r="EB54" s="244"/>
      <c r="EC54" s="244"/>
      <c r="ED54" s="244"/>
      <c r="EE54" s="244"/>
      <c r="EF54" s="244"/>
      <c r="EG54" s="244"/>
      <c r="EH54" s="244"/>
      <c r="EI54" s="244"/>
      <c r="EJ54" s="244"/>
      <c r="EK54" s="244"/>
      <c r="EL54" s="244"/>
      <c r="EM54" s="244"/>
      <c r="EN54" s="244"/>
      <c r="EO54" s="244"/>
      <c r="EP54" s="244"/>
      <c r="EQ54" s="244"/>
      <c r="ER54" s="244"/>
      <c r="ES54" s="244"/>
      <c r="ET54" s="244"/>
      <c r="EU54" s="244"/>
      <c r="EV54" s="244"/>
      <c r="EW54" s="244"/>
      <c r="EX54" s="244"/>
      <c r="EY54" s="244"/>
      <c r="EZ54" s="244"/>
      <c r="FA54" s="244"/>
      <c r="FB54" s="244"/>
      <c r="FC54" s="244"/>
      <c r="FD54" s="244"/>
      <c r="FE54" s="244"/>
      <c r="FF54" s="244"/>
      <c r="FG54" s="244"/>
      <c r="FH54" s="244"/>
      <c r="FI54" s="244"/>
      <c r="FJ54" s="244"/>
      <c r="FK54" s="244"/>
      <c r="FL54" s="244"/>
      <c r="FM54" s="244"/>
      <c r="FN54" s="244"/>
      <c r="FO54" s="244"/>
      <c r="FP54" s="244"/>
      <c r="FQ54" s="244"/>
      <c r="FR54" s="244"/>
      <c r="FS54" s="244"/>
      <c r="FT54" s="244"/>
      <c r="FU54" s="244"/>
      <c r="FV54" s="244"/>
      <c r="FW54" s="244"/>
      <c r="FX54" s="244"/>
      <c r="FY54" s="244"/>
      <c r="FZ54" s="244"/>
      <c r="GA54" s="244"/>
      <c r="GB54" s="244"/>
      <c r="GC54" s="244"/>
      <c r="GD54" s="244"/>
      <c r="GE54" s="244"/>
      <c r="GF54" s="244"/>
      <c r="GG54" s="244"/>
      <c r="GH54" s="244"/>
      <c r="GI54" s="244"/>
      <c r="GJ54" s="244"/>
      <c r="GK54" s="244"/>
      <c r="GL54" s="244"/>
      <c r="GM54" s="244"/>
      <c r="GN54" s="244"/>
      <c r="GO54" s="244"/>
      <c r="GP54" s="244"/>
      <c r="GQ54" s="244"/>
      <c r="GR54" s="244"/>
      <c r="GS54" s="244"/>
      <c r="GT54" s="244"/>
      <c r="GU54" s="244"/>
      <c r="GV54" s="244"/>
      <c r="GW54" s="244"/>
      <c r="GX54" s="244"/>
      <c r="GY54" s="244"/>
      <c r="GZ54" s="244"/>
      <c r="HA54" s="244"/>
      <c r="HB54" s="244"/>
      <c r="HC54" s="244"/>
      <c r="HD54" s="244"/>
      <c r="HE54" s="244"/>
      <c r="HF54" s="244"/>
      <c r="HG54" s="244"/>
      <c r="HH54" s="244"/>
      <c r="HI54" s="244"/>
      <c r="HJ54" s="244"/>
      <c r="HK54" s="244"/>
      <c r="HL54" s="244"/>
      <c r="HM54" s="244"/>
      <c r="HN54" s="244"/>
      <c r="HO54" s="244"/>
      <c r="HP54" s="244"/>
      <c r="HQ54" s="244"/>
      <c r="HR54" s="244"/>
      <c r="HS54" s="244"/>
      <c r="HT54" s="244"/>
      <c r="HU54" s="244"/>
      <c r="HV54" s="244"/>
      <c r="HW54" s="244"/>
      <c r="HX54" s="244"/>
      <c r="HY54" s="244"/>
      <c r="HZ54" s="244"/>
      <c r="IA54" s="244"/>
      <c r="IB54" s="244"/>
      <c r="IC54" s="244"/>
      <c r="ID54" s="244"/>
      <c r="IE54" s="244"/>
      <c r="IF54" s="244"/>
      <c r="IG54" s="244"/>
      <c r="IH54" s="244"/>
      <c r="II54" s="244"/>
      <c r="IJ54" s="244"/>
      <c r="IK54" s="244"/>
      <c r="IL54" s="244"/>
      <c r="IM54" s="244"/>
      <c r="IN54" s="244"/>
      <c r="IO54" s="244"/>
      <c r="IP54" s="244"/>
      <c r="IQ54" s="244"/>
      <c r="IR54" s="244"/>
      <c r="IS54" s="244"/>
      <c r="IT54" s="244"/>
      <c r="IU54" s="244"/>
      <c r="IV54" s="244"/>
    </row>
    <row r="56" spans="1:256" ht="18.75">
      <c r="A56" s="493" t="s">
        <v>341</v>
      </c>
      <c r="B56" s="493"/>
      <c r="C56" s="493"/>
      <c r="D56" s="493"/>
      <c r="E56" s="493"/>
      <c r="F56" s="493"/>
      <c r="G56" s="493"/>
      <c r="H56" s="493"/>
      <c r="I56" s="493"/>
      <c r="J56" s="493"/>
      <c r="K56" s="493"/>
      <c r="L56" s="493"/>
      <c r="M56" s="493"/>
      <c r="N56" s="493"/>
      <c r="O56" s="493"/>
      <c r="P56" s="493"/>
      <c r="Q56" s="493"/>
      <c r="R56" s="493"/>
      <c r="S56" s="493"/>
      <c r="T56" s="493"/>
      <c r="U56" s="493"/>
      <c r="V56" s="493"/>
      <c r="W56" s="493"/>
      <c r="X56" s="493"/>
      <c r="Y56" s="493"/>
      <c r="Z56" s="493"/>
      <c r="AA56" s="493"/>
      <c r="AB56" s="493"/>
      <c r="AC56" s="493"/>
      <c r="AD56" s="493"/>
      <c r="AE56" s="493"/>
      <c r="AF56" s="493"/>
      <c r="AG56" s="493"/>
      <c r="AH56" s="493"/>
      <c r="AI56" s="493"/>
      <c r="AJ56" s="493"/>
      <c r="AK56" s="493"/>
      <c r="AL56" s="493"/>
      <c r="AM56" s="493"/>
      <c r="AN56" s="493"/>
      <c r="AO56" s="493"/>
      <c r="AP56" s="493"/>
      <c r="AQ56" s="493"/>
      <c r="AR56" s="493"/>
      <c r="AS56" s="305"/>
      <c r="AT56" s="305"/>
      <c r="AU56" s="305"/>
      <c r="AW56" s="306"/>
      <c r="AX56" s="306"/>
      <c r="AY56" s="306"/>
      <c r="AZ56" s="306"/>
      <c r="BA56" s="306"/>
      <c r="BB56" s="306"/>
      <c r="BC56" s="306"/>
      <c r="BD56" s="306"/>
      <c r="BE56" s="250" t="s">
        <v>0</v>
      </c>
      <c r="BF56" s="250" t="s">
        <v>349</v>
      </c>
      <c r="BG56" s="250" t="s">
        <v>0</v>
      </c>
      <c r="BH56" s="250" t="s">
        <v>349</v>
      </c>
      <c r="BI56" s="250" t="s">
        <v>0</v>
      </c>
      <c r="BJ56" s="250" t="s">
        <v>349</v>
      </c>
      <c r="BK56" s="306"/>
      <c r="BL56" s="306"/>
      <c r="BM56" s="306"/>
      <c r="BN56" s="306"/>
      <c r="BO56" s="306"/>
      <c r="BP56" s="306"/>
      <c r="BQ56" s="306"/>
      <c r="BR56" s="306"/>
      <c r="BS56" s="306"/>
      <c r="BT56" s="306"/>
      <c r="BU56" s="306"/>
      <c r="BV56" s="306"/>
      <c r="BW56" s="306"/>
      <c r="BX56" s="306"/>
      <c r="BY56" s="306"/>
      <c r="BZ56" s="306"/>
      <c r="CA56" s="306"/>
      <c r="CB56" s="306"/>
      <c r="CC56" s="306"/>
      <c r="CD56" s="306"/>
      <c r="CE56" s="306"/>
      <c r="CF56" s="306"/>
      <c r="CG56" s="306"/>
      <c r="CH56" s="306"/>
      <c r="CI56" s="306"/>
      <c r="CJ56" s="306"/>
      <c r="CK56" s="306"/>
      <c r="CL56" s="306"/>
      <c r="CM56" s="306"/>
      <c r="CN56" s="306"/>
      <c r="CO56" s="306"/>
      <c r="CP56" s="306"/>
      <c r="CQ56" s="306"/>
      <c r="CR56" s="306"/>
      <c r="CS56" s="306"/>
      <c r="CT56" s="306"/>
      <c r="CU56" s="306"/>
      <c r="CV56" s="306"/>
      <c r="CW56" s="306"/>
      <c r="CX56" s="306"/>
      <c r="CY56" s="306"/>
      <c r="CZ56" s="306"/>
      <c r="DA56" s="306"/>
      <c r="DB56" s="306"/>
      <c r="DC56" s="306"/>
      <c r="DD56" s="306"/>
      <c r="DE56" s="306"/>
      <c r="DF56" s="306"/>
      <c r="DG56" s="306"/>
      <c r="DH56" s="306"/>
      <c r="DI56" s="306"/>
      <c r="DJ56" s="306"/>
      <c r="DK56" s="306"/>
      <c r="DL56" s="306"/>
      <c r="DM56" s="306"/>
      <c r="DN56" s="306"/>
      <c r="DO56" s="306"/>
      <c r="DP56" s="306"/>
      <c r="DQ56" s="306"/>
      <c r="DR56" s="306"/>
      <c r="DS56" s="306"/>
      <c r="DT56" s="306"/>
      <c r="DU56" s="306"/>
      <c r="DV56" s="306"/>
      <c r="DW56" s="306"/>
      <c r="DX56" s="306"/>
      <c r="DY56" s="306"/>
      <c r="DZ56" s="306"/>
      <c r="EA56" s="306"/>
      <c r="EB56" s="306"/>
      <c r="EC56" s="306"/>
      <c r="ED56" s="306"/>
      <c r="EE56" s="306"/>
      <c r="EF56" s="306"/>
      <c r="EG56" s="306"/>
      <c r="EH56" s="306"/>
      <c r="EI56" s="306"/>
      <c r="EJ56" s="306"/>
      <c r="EK56" s="306"/>
      <c r="EL56" s="306"/>
      <c r="EM56" s="306"/>
      <c r="EN56" s="306"/>
      <c r="EO56" s="306"/>
      <c r="EP56" s="306"/>
      <c r="EQ56" s="306"/>
      <c r="ER56" s="306"/>
      <c r="ES56" s="306"/>
      <c r="ET56" s="306"/>
      <c r="EU56" s="306"/>
      <c r="EV56" s="306"/>
      <c r="EW56" s="306"/>
      <c r="EX56" s="306"/>
      <c r="EY56" s="306"/>
      <c r="EZ56" s="306"/>
      <c r="FA56" s="306"/>
      <c r="FB56" s="306"/>
      <c r="FC56" s="306"/>
      <c r="FD56" s="306"/>
      <c r="FE56" s="306"/>
      <c r="FF56" s="306"/>
      <c r="FG56" s="306"/>
      <c r="FH56" s="306"/>
      <c r="FI56" s="306"/>
      <c r="FJ56" s="306"/>
      <c r="FK56" s="306"/>
      <c r="FL56" s="306"/>
      <c r="FM56" s="306"/>
      <c r="FN56" s="306"/>
      <c r="FO56" s="306"/>
      <c r="FP56" s="306"/>
      <c r="FQ56" s="306"/>
      <c r="FR56" s="306"/>
      <c r="FS56" s="306"/>
      <c r="FT56" s="306"/>
      <c r="FU56" s="306"/>
      <c r="FV56" s="306"/>
      <c r="FW56" s="306"/>
      <c r="FX56" s="306"/>
      <c r="FY56" s="306"/>
      <c r="FZ56" s="306"/>
      <c r="GA56" s="306"/>
      <c r="GB56" s="306"/>
      <c r="GC56" s="306"/>
      <c r="GD56" s="306"/>
      <c r="GE56" s="306"/>
      <c r="GF56" s="306"/>
      <c r="GG56" s="306"/>
      <c r="GH56" s="306"/>
      <c r="GI56" s="306"/>
      <c r="GJ56" s="306"/>
      <c r="GK56" s="306"/>
      <c r="GL56" s="306"/>
      <c r="GM56" s="306"/>
      <c r="GN56" s="306"/>
      <c r="GO56" s="306"/>
      <c r="GP56" s="306"/>
      <c r="GQ56" s="306"/>
      <c r="GR56" s="306"/>
      <c r="GS56" s="306"/>
      <c r="GT56" s="306"/>
      <c r="GU56" s="306"/>
      <c r="GV56" s="306"/>
      <c r="GW56" s="306"/>
      <c r="GX56" s="306"/>
      <c r="GY56" s="306"/>
      <c r="GZ56" s="306"/>
      <c r="HA56" s="306"/>
      <c r="HB56" s="306"/>
      <c r="HC56" s="306"/>
      <c r="HD56" s="306"/>
      <c r="HE56" s="306"/>
      <c r="HF56" s="306"/>
      <c r="HG56" s="306"/>
      <c r="HH56" s="306"/>
      <c r="HI56" s="306"/>
      <c r="HJ56" s="306"/>
      <c r="HK56" s="306"/>
      <c r="HL56" s="306"/>
      <c r="HM56" s="306"/>
      <c r="HN56" s="306"/>
      <c r="HO56" s="306"/>
      <c r="HP56" s="306"/>
      <c r="HQ56" s="306"/>
      <c r="HR56" s="306"/>
      <c r="HS56" s="306"/>
      <c r="HT56" s="306"/>
      <c r="HU56" s="306"/>
      <c r="HV56" s="306"/>
      <c r="HW56" s="306"/>
      <c r="HX56" s="306"/>
      <c r="HY56" s="306"/>
      <c r="HZ56" s="306"/>
      <c r="IA56" s="306"/>
      <c r="IB56" s="306"/>
      <c r="IC56" s="306"/>
      <c r="ID56" s="306"/>
      <c r="IE56" s="306"/>
      <c r="IF56" s="306"/>
      <c r="IG56" s="306"/>
      <c r="IH56" s="306"/>
      <c r="II56" s="306"/>
      <c r="IJ56" s="306"/>
      <c r="IK56" s="306"/>
      <c r="IL56" s="306"/>
      <c r="IM56" s="306"/>
      <c r="IN56" s="306"/>
      <c r="IO56" s="306"/>
      <c r="IP56" s="306"/>
      <c r="IQ56" s="306"/>
      <c r="IR56" s="306"/>
      <c r="IS56" s="306"/>
      <c r="IT56" s="306"/>
      <c r="IU56" s="306"/>
      <c r="IV56" s="306"/>
    </row>
    <row r="57" spans="1:256">
      <c r="A57" s="306"/>
      <c r="B57" s="306"/>
      <c r="AW57" s="306"/>
      <c r="AX57" s="306"/>
      <c r="AY57" s="306"/>
      <c r="AZ57" s="306"/>
      <c r="BA57" s="306"/>
      <c r="BD57" s="306"/>
      <c r="BE57" s="251" t="str">
        <f>IF($T$56&lt;7,"A",IF(AND($T$56&gt;=7,$T$56&lt;13),"B","C"))</f>
        <v>A</v>
      </c>
      <c r="BF57" s="251"/>
      <c r="BG57" s="252"/>
      <c r="BH57" s="252"/>
      <c r="BI57" s="252"/>
      <c r="BJ57" s="252"/>
      <c r="BK57" s="306"/>
      <c r="BL57" s="306"/>
      <c r="BM57" s="306"/>
      <c r="BN57" s="306"/>
      <c r="BO57" s="306"/>
      <c r="BP57" s="306"/>
      <c r="BQ57" s="306"/>
      <c r="BR57" s="306"/>
      <c r="BS57" s="306"/>
      <c r="BT57" s="306"/>
      <c r="BU57" s="306"/>
      <c r="BV57" s="306"/>
      <c r="BW57" s="306"/>
      <c r="BX57" s="306"/>
      <c r="BY57" s="306"/>
      <c r="BZ57" s="306"/>
      <c r="CA57" s="306"/>
      <c r="CB57" s="306"/>
      <c r="CC57" s="306"/>
      <c r="CD57" s="306"/>
      <c r="CE57" s="306"/>
      <c r="CF57" s="306"/>
      <c r="CG57" s="306"/>
      <c r="CH57" s="306"/>
      <c r="CI57" s="306"/>
      <c r="CJ57" s="306"/>
      <c r="CK57" s="306"/>
      <c r="CL57" s="306"/>
      <c r="CM57" s="306"/>
      <c r="CN57" s="306"/>
      <c r="CO57" s="306"/>
      <c r="CP57" s="306"/>
      <c r="CQ57" s="306"/>
      <c r="CR57" s="306"/>
      <c r="CS57" s="306"/>
      <c r="CT57" s="306"/>
      <c r="CU57" s="306"/>
      <c r="CV57" s="306"/>
      <c r="CW57" s="306"/>
      <c r="CX57" s="306"/>
      <c r="CY57" s="306"/>
      <c r="CZ57" s="306"/>
      <c r="DA57" s="306"/>
      <c r="DB57" s="306"/>
      <c r="DC57" s="306"/>
      <c r="DD57" s="306"/>
      <c r="DE57" s="306"/>
      <c r="DF57" s="306"/>
      <c r="DG57" s="306"/>
      <c r="DH57" s="306"/>
      <c r="DI57" s="306"/>
      <c r="DJ57" s="306"/>
      <c r="DK57" s="306"/>
      <c r="DL57" s="306"/>
      <c r="DM57" s="306"/>
      <c r="DN57" s="306"/>
      <c r="DO57" s="306"/>
      <c r="DP57" s="306"/>
      <c r="DQ57" s="306"/>
      <c r="DR57" s="306"/>
      <c r="DS57" s="306"/>
      <c r="DT57" s="306"/>
      <c r="DU57" s="306"/>
      <c r="DV57" s="306"/>
      <c r="DW57" s="306"/>
      <c r="DX57" s="306"/>
      <c r="DY57" s="306"/>
      <c r="DZ57" s="306"/>
      <c r="EA57" s="306"/>
      <c r="EB57" s="306"/>
      <c r="EC57" s="306"/>
      <c r="ED57" s="306"/>
      <c r="EE57" s="306"/>
      <c r="EF57" s="306"/>
      <c r="EG57" s="306"/>
      <c r="EH57" s="306"/>
      <c r="EI57" s="306"/>
      <c r="EJ57" s="306"/>
      <c r="EK57" s="306"/>
      <c r="EL57" s="306"/>
      <c r="EM57" s="306"/>
      <c r="EN57" s="306"/>
      <c r="EO57" s="306"/>
      <c r="EP57" s="306"/>
      <c r="EQ57" s="306"/>
      <c r="ER57" s="306"/>
      <c r="ES57" s="306"/>
      <c r="ET57" s="306"/>
      <c r="EU57" s="306"/>
      <c r="EV57" s="306"/>
      <c r="EW57" s="306"/>
      <c r="EX57" s="306"/>
      <c r="EY57" s="306"/>
      <c r="EZ57" s="306"/>
      <c r="FA57" s="306"/>
      <c r="FB57" s="306"/>
      <c r="FC57" s="306"/>
      <c r="FD57" s="306"/>
      <c r="FE57" s="306"/>
      <c r="FF57" s="306"/>
      <c r="FG57" s="306"/>
      <c r="FH57" s="306"/>
      <c r="FI57" s="306"/>
      <c r="FJ57" s="306"/>
      <c r="FK57" s="306"/>
      <c r="FL57" s="306"/>
      <c r="FM57" s="306"/>
      <c r="FN57" s="306"/>
      <c r="FO57" s="306"/>
      <c r="FP57" s="306"/>
      <c r="FQ57" s="306"/>
      <c r="FR57" s="306"/>
      <c r="FS57" s="306"/>
      <c r="FT57" s="306"/>
      <c r="FU57" s="306"/>
      <c r="FV57" s="306"/>
      <c r="FW57" s="306"/>
      <c r="FX57" s="306"/>
      <c r="FY57" s="306"/>
      <c r="FZ57" s="306"/>
      <c r="GA57" s="306"/>
      <c r="GB57" s="306"/>
      <c r="GC57" s="306"/>
      <c r="GD57" s="306"/>
      <c r="GE57" s="306"/>
      <c r="GF57" s="306"/>
      <c r="GG57" s="306"/>
      <c r="GH57" s="306"/>
      <c r="GI57" s="306"/>
      <c r="GJ57" s="306"/>
      <c r="GK57" s="306"/>
      <c r="GL57" s="306"/>
      <c r="GM57" s="306"/>
      <c r="GN57" s="306"/>
      <c r="GO57" s="306"/>
      <c r="GP57" s="306"/>
      <c r="GQ57" s="306"/>
      <c r="GR57" s="306"/>
      <c r="GS57" s="306"/>
      <c r="GT57" s="306"/>
      <c r="GU57" s="306"/>
      <c r="GV57" s="306"/>
      <c r="GW57" s="306"/>
      <c r="GX57" s="306"/>
      <c r="GY57" s="306"/>
      <c r="GZ57" s="306"/>
      <c r="HA57" s="306"/>
      <c r="HB57" s="306"/>
      <c r="HC57" s="306"/>
      <c r="HD57" s="306"/>
      <c r="HE57" s="306"/>
      <c r="HF57" s="306"/>
      <c r="HG57" s="306"/>
      <c r="HH57" s="306"/>
      <c r="HI57" s="306"/>
      <c r="HJ57" s="306"/>
      <c r="HK57" s="306"/>
      <c r="HL57" s="306"/>
      <c r="HM57" s="306"/>
      <c r="HN57" s="306"/>
      <c r="HO57" s="306"/>
      <c r="HP57" s="306"/>
      <c r="HQ57" s="306"/>
      <c r="HR57" s="306"/>
      <c r="HS57" s="306"/>
      <c r="HT57" s="306"/>
      <c r="HU57" s="306"/>
      <c r="HV57" s="306"/>
      <c r="HW57" s="306"/>
      <c r="HX57" s="306"/>
      <c r="HY57" s="306"/>
      <c r="HZ57" s="306"/>
      <c r="IA57" s="306"/>
      <c r="IB57" s="306"/>
      <c r="IC57" s="306"/>
      <c r="ID57" s="306"/>
      <c r="IE57" s="306"/>
      <c r="IF57" s="306"/>
      <c r="IG57" s="306"/>
      <c r="IH57" s="306"/>
      <c r="II57" s="306"/>
      <c r="IJ57" s="306"/>
      <c r="IK57" s="306"/>
      <c r="IL57" s="306"/>
      <c r="IM57" s="306"/>
      <c r="IN57" s="306"/>
      <c r="IO57" s="306"/>
      <c r="IP57" s="306"/>
      <c r="IQ57" s="306"/>
      <c r="IR57" s="306"/>
      <c r="IS57" s="306"/>
      <c r="IT57" s="306"/>
      <c r="IU57" s="306"/>
      <c r="IV57" s="306"/>
    </row>
    <row r="58" spans="1:256" s="347" customFormat="1" ht="15" customHeight="1">
      <c r="A58" s="748" t="s">
        <v>246</v>
      </c>
      <c r="B58" s="766" t="s">
        <v>465</v>
      </c>
      <c r="C58" s="766"/>
      <c r="D58" s="766"/>
      <c r="E58" s="744" t="str">
        <f>B62</f>
        <v xml:space="preserve"> Ａ</v>
      </c>
      <c r="F58" s="744"/>
      <c r="G58" s="744"/>
      <c r="H58" s="744"/>
      <c r="I58" s="744"/>
      <c r="J58" s="744" t="str">
        <f>B68</f>
        <v xml:space="preserve"> 轟  桜  Ｂ</v>
      </c>
      <c r="K58" s="744"/>
      <c r="L58" s="744"/>
      <c r="M58" s="744"/>
      <c r="N58" s="744"/>
      <c r="O58" s="744" t="str">
        <f>B74</f>
        <v xml:space="preserve"> ＳＯＲＡ－ Ａ</v>
      </c>
      <c r="P58" s="744"/>
      <c r="Q58" s="744"/>
      <c r="R58" s="744"/>
      <c r="S58" s="744"/>
      <c r="T58" s="744" t="str">
        <f>B80</f>
        <v xml:space="preserve"> 祭 Ｒｅｄ</v>
      </c>
      <c r="U58" s="744"/>
      <c r="V58" s="744"/>
      <c r="W58" s="744"/>
      <c r="X58" s="744"/>
      <c r="Y58" s="744" t="str">
        <f>B86</f>
        <v xml:space="preserve"> ＲＯＵＧＥ</v>
      </c>
      <c r="Z58" s="744"/>
      <c r="AA58" s="744"/>
      <c r="AB58" s="744"/>
      <c r="AC58" s="744"/>
      <c r="AD58" s="744" t="str">
        <f>B92</f>
        <v xml:space="preserve"> Ｆ・ヒルズ Ａ</v>
      </c>
      <c r="AE58" s="744"/>
      <c r="AF58" s="744"/>
      <c r="AG58" s="744"/>
      <c r="AH58" s="744"/>
      <c r="AI58" s="744" t="str">
        <f>B98</f>
        <v xml:space="preserve"> 富士見ファミリー A</v>
      </c>
      <c r="AJ58" s="744"/>
      <c r="AK58" s="744"/>
      <c r="AL58" s="744"/>
      <c r="AM58" s="752"/>
      <c r="AN58" s="766" t="s">
        <v>342</v>
      </c>
      <c r="AO58" s="766"/>
      <c r="AP58" s="766"/>
      <c r="AQ58" s="766" t="s">
        <v>249</v>
      </c>
      <c r="AR58" s="766"/>
      <c r="AS58" s="766"/>
      <c r="AT58" s="767" t="s">
        <v>250</v>
      </c>
      <c r="AU58" s="766" t="s">
        <v>343</v>
      </c>
      <c r="AV58" s="253"/>
    </row>
    <row r="59" spans="1:256" s="347" customFormat="1" ht="15" customHeight="1">
      <c r="A59" s="749"/>
      <c r="B59" s="766"/>
      <c r="C59" s="766"/>
      <c r="D59" s="766"/>
      <c r="E59" s="744"/>
      <c r="F59" s="744"/>
      <c r="G59" s="744"/>
      <c r="H59" s="744"/>
      <c r="I59" s="744"/>
      <c r="J59" s="744"/>
      <c r="K59" s="744"/>
      <c r="L59" s="744"/>
      <c r="M59" s="744"/>
      <c r="N59" s="744"/>
      <c r="O59" s="744"/>
      <c r="P59" s="744"/>
      <c r="Q59" s="744"/>
      <c r="R59" s="744"/>
      <c r="S59" s="744"/>
      <c r="T59" s="744"/>
      <c r="U59" s="744"/>
      <c r="V59" s="744"/>
      <c r="W59" s="744"/>
      <c r="X59" s="744"/>
      <c r="Y59" s="744"/>
      <c r="Z59" s="744"/>
      <c r="AA59" s="744"/>
      <c r="AB59" s="744"/>
      <c r="AC59" s="744"/>
      <c r="AD59" s="744"/>
      <c r="AE59" s="744"/>
      <c r="AF59" s="744"/>
      <c r="AG59" s="744"/>
      <c r="AH59" s="744"/>
      <c r="AI59" s="744"/>
      <c r="AJ59" s="744"/>
      <c r="AK59" s="744"/>
      <c r="AL59" s="744"/>
      <c r="AM59" s="752"/>
      <c r="AN59" s="766"/>
      <c r="AO59" s="766"/>
      <c r="AP59" s="766"/>
      <c r="AQ59" s="766"/>
      <c r="AR59" s="766"/>
      <c r="AS59" s="766"/>
      <c r="AT59" s="767"/>
      <c r="AU59" s="766"/>
      <c r="AV59" s="253"/>
    </row>
    <row r="60" spans="1:256" s="347" customFormat="1" ht="15" customHeight="1">
      <c r="A60" s="749"/>
      <c r="B60" s="766"/>
      <c r="C60" s="766"/>
      <c r="D60" s="766"/>
      <c r="E60" s="744"/>
      <c r="F60" s="744"/>
      <c r="G60" s="744"/>
      <c r="H60" s="744"/>
      <c r="I60" s="744"/>
      <c r="J60" s="744"/>
      <c r="K60" s="744"/>
      <c r="L60" s="744"/>
      <c r="M60" s="744"/>
      <c r="N60" s="744"/>
      <c r="O60" s="744"/>
      <c r="P60" s="744"/>
      <c r="Q60" s="744"/>
      <c r="R60" s="744"/>
      <c r="S60" s="744"/>
      <c r="T60" s="744"/>
      <c r="U60" s="744"/>
      <c r="V60" s="744"/>
      <c r="W60" s="744"/>
      <c r="X60" s="744"/>
      <c r="Y60" s="744"/>
      <c r="Z60" s="744"/>
      <c r="AA60" s="744"/>
      <c r="AB60" s="744"/>
      <c r="AC60" s="744"/>
      <c r="AD60" s="744"/>
      <c r="AE60" s="744"/>
      <c r="AF60" s="744"/>
      <c r="AG60" s="744"/>
      <c r="AH60" s="744"/>
      <c r="AI60" s="744"/>
      <c r="AJ60" s="744"/>
      <c r="AK60" s="744"/>
      <c r="AL60" s="744"/>
      <c r="AM60" s="752"/>
      <c r="AN60" s="766"/>
      <c r="AO60" s="766"/>
      <c r="AP60" s="766"/>
      <c r="AQ60" s="766"/>
      <c r="AR60" s="766"/>
      <c r="AS60" s="766"/>
      <c r="AT60" s="767"/>
      <c r="AU60" s="766"/>
      <c r="AV60" s="253"/>
    </row>
    <row r="61" spans="1:256" s="347" customFormat="1" ht="15" customHeight="1">
      <c r="A61" s="750"/>
      <c r="B61" s="766"/>
      <c r="C61" s="766"/>
      <c r="D61" s="766"/>
      <c r="E61" s="744"/>
      <c r="F61" s="744"/>
      <c r="G61" s="744"/>
      <c r="H61" s="744"/>
      <c r="I61" s="744"/>
      <c r="J61" s="744"/>
      <c r="K61" s="744"/>
      <c r="L61" s="744"/>
      <c r="M61" s="744"/>
      <c r="N61" s="744"/>
      <c r="O61" s="744"/>
      <c r="P61" s="744"/>
      <c r="Q61" s="744"/>
      <c r="R61" s="744"/>
      <c r="S61" s="744"/>
      <c r="T61" s="744"/>
      <c r="U61" s="744"/>
      <c r="V61" s="744"/>
      <c r="W61" s="744"/>
      <c r="X61" s="744"/>
      <c r="Y61" s="744"/>
      <c r="Z61" s="744"/>
      <c r="AA61" s="744"/>
      <c r="AB61" s="744"/>
      <c r="AC61" s="744"/>
      <c r="AD61" s="744"/>
      <c r="AE61" s="744"/>
      <c r="AF61" s="744"/>
      <c r="AG61" s="744"/>
      <c r="AH61" s="744"/>
      <c r="AI61" s="744"/>
      <c r="AJ61" s="744"/>
      <c r="AK61" s="744"/>
      <c r="AL61" s="744"/>
      <c r="AM61" s="752"/>
      <c r="AN61" s="766"/>
      <c r="AO61" s="766"/>
      <c r="AP61" s="766"/>
      <c r="AQ61" s="766"/>
      <c r="AR61" s="766"/>
      <c r="AS61" s="766"/>
      <c r="AT61" s="767"/>
      <c r="AU61" s="766"/>
      <c r="AV61" s="253"/>
    </row>
    <row r="62" spans="1:256" ht="14.25" customHeight="1">
      <c r="A62" s="755" t="str">
        <f>C3</f>
        <v>Ｂグループ</v>
      </c>
      <c r="B62" s="744" t="str">
        <f>C5</f>
        <v xml:space="preserve"> Ａ</v>
      </c>
      <c r="C62" s="744"/>
      <c r="D62" s="744"/>
      <c r="E62" s="254"/>
      <c r="F62" s="255"/>
      <c r="G62" s="255"/>
      <c r="H62" s="255"/>
      <c r="I62" s="256"/>
      <c r="J62" s="257">
        <f>COUNTIF(K65:K67,"○")</f>
        <v>0</v>
      </c>
      <c r="K62" s="257"/>
      <c r="L62" s="258" t="s">
        <v>495</v>
      </c>
      <c r="M62" s="258"/>
      <c r="N62" s="259">
        <f>COUNTIF(M65:M67,"○")</f>
        <v>2</v>
      </c>
      <c r="O62" s="255"/>
      <c r="P62" s="255"/>
      <c r="Q62" s="260"/>
      <c r="R62" s="260"/>
      <c r="S62" s="256"/>
      <c r="T62" s="257">
        <f>COUNTIF(U65:U67,"○")</f>
        <v>2</v>
      </c>
      <c r="U62" s="257"/>
      <c r="V62" s="258" t="s">
        <v>496</v>
      </c>
      <c r="W62" s="258"/>
      <c r="X62" s="259">
        <f>COUNTIF(W65:W67,"○")</f>
        <v>0</v>
      </c>
      <c r="Y62" s="257">
        <f>COUNTIF(Z65:Z67,"○")</f>
        <v>0</v>
      </c>
      <c r="Z62" s="257"/>
      <c r="AA62" s="258" t="s">
        <v>497</v>
      </c>
      <c r="AB62" s="258"/>
      <c r="AC62" s="259">
        <f>COUNTIF(AB65:AB67,"○")</f>
        <v>2</v>
      </c>
      <c r="AD62" s="255"/>
      <c r="AE62" s="255"/>
      <c r="AF62" s="260"/>
      <c r="AG62" s="260"/>
      <c r="AH62" s="256"/>
      <c r="AI62" s="257">
        <f>COUNTIF(AJ65:AJ67,"○")</f>
        <v>2</v>
      </c>
      <c r="AJ62" s="257"/>
      <c r="AK62" s="258" t="s">
        <v>498</v>
      </c>
      <c r="AL62" s="258"/>
      <c r="AM62" s="259">
        <f>COUNTIF(AL65:AL67,"○")</f>
        <v>0</v>
      </c>
      <c r="AN62" s="768">
        <f>COUNTIF(E63:AM63,"○")</f>
        <v>2</v>
      </c>
      <c r="AO62" s="770" t="s">
        <v>499</v>
      </c>
      <c r="AP62" s="772">
        <f>COUNTIF(E64:AM64,"○")</f>
        <v>2</v>
      </c>
      <c r="AQ62" s="768">
        <f>IF(AS66=0,10,AQ66/AS66)</f>
        <v>1</v>
      </c>
      <c r="AR62" s="770"/>
      <c r="AS62" s="772"/>
      <c r="AT62" s="774">
        <f>SUM(E65:E67,J65:J67,O65:O67,T65:T67,Y65:Y67,AD65:AD67,AI65:AI67)/SUM(I65:I67,N65:N67,S65:S67,X65:X67,AC65:AC67,AH65:AH67,AM65:AM67)</f>
        <v>1.1263157894736842</v>
      </c>
      <c r="AU62" s="742">
        <f>IF(AND($AV$105=28,AV62=4),RANK(BE62,BE$62:BE$98,0),"")</f>
        <v>3</v>
      </c>
      <c r="AV62" s="253">
        <f>AN62+AP62</f>
        <v>4</v>
      </c>
      <c r="AW62" s="247">
        <f>SUM(E62:AM62)</f>
        <v>8</v>
      </c>
      <c r="AX62" s="247">
        <f>SUM(AQ66:AS67)</f>
        <v>8</v>
      </c>
      <c r="AZ62" s="670">
        <f>RANK(AN62,AN62:AN103,1)</f>
        <v>3</v>
      </c>
      <c r="BA62" s="670">
        <f>RANK(BF62,BF62:BF103,1)</f>
        <v>3</v>
      </c>
      <c r="BB62" s="670">
        <f>RANK(AT62,AT62:AT103,1)</f>
        <v>5</v>
      </c>
      <c r="BC62" s="670">
        <f>AZ62*100</f>
        <v>300</v>
      </c>
      <c r="BD62" s="670">
        <f>BA62*10</f>
        <v>30</v>
      </c>
      <c r="BE62" s="671">
        <f>SUM(BB62:BD67)</f>
        <v>335</v>
      </c>
      <c r="BF62" s="670">
        <f>AQ62-AS62</f>
        <v>1</v>
      </c>
      <c r="BG62" s="247"/>
      <c r="BH62" s="247"/>
      <c r="BI62" s="247"/>
      <c r="BJ62" s="247"/>
      <c r="BK62" s="247"/>
      <c r="BL62" s="247"/>
      <c r="BM62" s="247"/>
      <c r="BN62" s="247"/>
      <c r="BO62" s="247"/>
      <c r="BP62" s="247"/>
      <c r="BQ62" s="247"/>
      <c r="BR62" s="247"/>
      <c r="BS62" s="247"/>
      <c r="BT62" s="247"/>
      <c r="BU62" s="247"/>
      <c r="BV62" s="247"/>
      <c r="BW62" s="247"/>
      <c r="BX62" s="247"/>
      <c r="BY62" s="247"/>
      <c r="BZ62" s="247"/>
      <c r="CA62" s="247"/>
      <c r="CB62" s="247"/>
      <c r="CC62" s="247"/>
      <c r="CD62" s="247"/>
      <c r="CE62" s="247"/>
      <c r="CF62" s="247"/>
      <c r="CG62" s="247"/>
      <c r="CH62" s="247"/>
      <c r="CI62" s="247"/>
      <c r="CJ62" s="247"/>
      <c r="CK62" s="247"/>
      <c r="CL62" s="247"/>
      <c r="CM62" s="247"/>
      <c r="CN62" s="247"/>
      <c r="CO62" s="247"/>
      <c r="CP62" s="247"/>
      <c r="CQ62" s="247"/>
      <c r="CR62" s="247"/>
      <c r="CS62" s="247"/>
      <c r="CT62" s="247"/>
      <c r="CU62" s="247"/>
      <c r="CV62" s="247"/>
      <c r="CW62" s="247"/>
      <c r="CX62" s="247"/>
      <c r="CY62" s="247"/>
      <c r="CZ62" s="247"/>
      <c r="DA62" s="247"/>
      <c r="DB62" s="247"/>
      <c r="DC62" s="247"/>
    </row>
    <row r="63" spans="1:256" ht="15" hidden="1" customHeight="1">
      <c r="A63" s="756"/>
      <c r="B63" s="744"/>
      <c r="C63" s="744"/>
      <c r="D63" s="744"/>
      <c r="E63" s="261"/>
      <c r="F63" s="262"/>
      <c r="G63" s="262"/>
      <c r="H63" s="262"/>
      <c r="I63" s="263"/>
      <c r="J63" s="264" t="str">
        <f>IF(J62&gt;N62,"○","　")</f>
        <v>　</v>
      </c>
      <c r="K63" s="264"/>
      <c r="L63" s="343"/>
      <c r="M63" s="343"/>
      <c r="N63" s="265"/>
      <c r="O63" s="262"/>
      <c r="P63" s="262"/>
      <c r="Q63" s="266"/>
      <c r="R63" s="266"/>
      <c r="S63" s="263"/>
      <c r="T63" s="264" t="str">
        <f>IF(T62&gt;X62,"○","　")</f>
        <v>○</v>
      </c>
      <c r="U63" s="264"/>
      <c r="V63" s="343"/>
      <c r="W63" s="343"/>
      <c r="X63" s="265"/>
      <c r="Y63" s="264" t="str">
        <f>IF(Y62&gt;AC62,"○","　")</f>
        <v>　</v>
      </c>
      <c r="Z63" s="264"/>
      <c r="AA63" s="343"/>
      <c r="AB63" s="343"/>
      <c r="AC63" s="265"/>
      <c r="AD63" s="262"/>
      <c r="AE63" s="262"/>
      <c r="AF63" s="266"/>
      <c r="AG63" s="266"/>
      <c r="AH63" s="263"/>
      <c r="AI63" s="264" t="str">
        <f>IF(AI62&gt;AM62,"○","　")</f>
        <v>○</v>
      </c>
      <c r="AJ63" s="264"/>
      <c r="AK63" s="343"/>
      <c r="AL63" s="343"/>
      <c r="AM63" s="265"/>
      <c r="AN63" s="768"/>
      <c r="AO63" s="770"/>
      <c r="AP63" s="772"/>
      <c r="AQ63" s="768"/>
      <c r="AR63" s="770"/>
      <c r="AS63" s="772"/>
      <c r="AT63" s="774"/>
      <c r="AU63" s="743"/>
      <c r="AV63" s="253"/>
      <c r="AZ63" s="670"/>
      <c r="BA63" s="670"/>
      <c r="BB63" s="670"/>
      <c r="BC63" s="670"/>
      <c r="BD63" s="670"/>
      <c r="BE63" s="671"/>
      <c r="BF63" s="670"/>
      <c r="BG63" s="247"/>
      <c r="BH63" s="247"/>
      <c r="BI63" s="247"/>
      <c r="BJ63" s="247"/>
      <c r="BK63" s="247"/>
      <c r="BL63" s="247"/>
      <c r="BM63" s="247"/>
      <c r="BN63" s="247"/>
      <c r="BO63" s="247"/>
      <c r="BP63" s="247"/>
      <c r="BQ63" s="247"/>
      <c r="BR63" s="247"/>
      <c r="BS63" s="247"/>
      <c r="BT63" s="247"/>
      <c r="BU63" s="247"/>
      <c r="BV63" s="247"/>
      <c r="BW63" s="247"/>
      <c r="BX63" s="247"/>
      <c r="BY63" s="247"/>
      <c r="BZ63" s="247"/>
      <c r="CA63" s="247"/>
      <c r="CB63" s="247"/>
      <c r="CC63" s="247"/>
      <c r="CD63" s="247"/>
      <c r="CE63" s="247"/>
      <c r="CF63" s="247"/>
      <c r="CG63" s="247"/>
      <c r="CH63" s="247"/>
      <c r="CI63" s="247"/>
      <c r="CJ63" s="247"/>
      <c r="CK63" s="247"/>
      <c r="CL63" s="247"/>
      <c r="CM63" s="247"/>
      <c r="CN63" s="247"/>
      <c r="CO63" s="247"/>
      <c r="CP63" s="247"/>
      <c r="CQ63" s="247"/>
      <c r="CR63" s="247"/>
      <c r="CS63" s="247"/>
      <c r="CT63" s="247"/>
      <c r="CU63" s="247"/>
      <c r="CV63" s="247"/>
      <c r="CW63" s="247"/>
      <c r="CX63" s="247"/>
      <c r="CY63" s="247"/>
      <c r="CZ63" s="247"/>
      <c r="DA63" s="247"/>
      <c r="DB63" s="247"/>
      <c r="DC63" s="247"/>
    </row>
    <row r="64" spans="1:256" ht="15" hidden="1" customHeight="1">
      <c r="A64" s="756"/>
      <c r="B64" s="744"/>
      <c r="C64" s="744"/>
      <c r="D64" s="744"/>
      <c r="E64" s="261"/>
      <c r="F64" s="262"/>
      <c r="G64" s="262"/>
      <c r="H64" s="262"/>
      <c r="I64" s="263"/>
      <c r="J64" s="264"/>
      <c r="K64" s="264"/>
      <c r="L64" s="343"/>
      <c r="M64" s="343"/>
      <c r="N64" s="265" t="str">
        <f>IF(N62&gt;J62,"○","　")</f>
        <v>○</v>
      </c>
      <c r="O64" s="262"/>
      <c r="P64" s="262"/>
      <c r="Q64" s="266"/>
      <c r="R64" s="266"/>
      <c r="S64" s="263"/>
      <c r="T64" s="264"/>
      <c r="U64" s="264"/>
      <c r="V64" s="343"/>
      <c r="W64" s="343"/>
      <c r="X64" s="265" t="str">
        <f>IF(X62&gt;T62,"○","　")</f>
        <v>　</v>
      </c>
      <c r="Y64" s="264"/>
      <c r="Z64" s="264"/>
      <c r="AA64" s="343"/>
      <c r="AB64" s="343"/>
      <c r="AC64" s="265" t="str">
        <f>IF(AC62&gt;Y62,"○","　")</f>
        <v>○</v>
      </c>
      <c r="AD64" s="262"/>
      <c r="AE64" s="262"/>
      <c r="AF64" s="266"/>
      <c r="AG64" s="266"/>
      <c r="AH64" s="263"/>
      <c r="AI64" s="264"/>
      <c r="AJ64" s="264"/>
      <c r="AK64" s="343"/>
      <c r="AL64" s="343"/>
      <c r="AM64" s="265" t="str">
        <f>IF(AM62&gt;AI62,"○","　")</f>
        <v>　</v>
      </c>
      <c r="AN64" s="768"/>
      <c r="AO64" s="770"/>
      <c r="AP64" s="772"/>
      <c r="AQ64" s="768"/>
      <c r="AR64" s="770"/>
      <c r="AS64" s="772"/>
      <c r="AT64" s="774"/>
      <c r="AU64" s="743"/>
      <c r="AV64" s="253"/>
      <c r="AZ64" s="670"/>
      <c r="BA64" s="670"/>
      <c r="BB64" s="670"/>
      <c r="BC64" s="670"/>
      <c r="BD64" s="670"/>
      <c r="BE64" s="671"/>
      <c r="BF64" s="670"/>
      <c r="BG64" s="247"/>
      <c r="BH64" s="247"/>
      <c r="BI64" s="247"/>
      <c r="BJ64" s="247"/>
      <c r="BK64" s="247"/>
      <c r="BL64" s="247"/>
      <c r="BM64" s="247"/>
      <c r="BN64" s="247"/>
      <c r="BO64" s="247"/>
      <c r="BP64" s="247"/>
      <c r="BQ64" s="247"/>
      <c r="BR64" s="247"/>
      <c r="BS64" s="247"/>
      <c r="BT64" s="247"/>
      <c r="BU64" s="247"/>
      <c r="BV64" s="247"/>
      <c r="BW64" s="247"/>
      <c r="BX64" s="247"/>
      <c r="BY64" s="247"/>
      <c r="BZ64" s="247"/>
      <c r="CA64" s="247"/>
      <c r="CB64" s="247"/>
      <c r="CC64" s="247"/>
      <c r="CD64" s="247"/>
      <c r="CE64" s="247"/>
      <c r="CF64" s="247"/>
      <c r="CG64" s="247"/>
      <c r="CH64" s="247"/>
      <c r="CI64" s="247"/>
      <c r="CJ64" s="247"/>
      <c r="CK64" s="247"/>
      <c r="CL64" s="247"/>
      <c r="CM64" s="247"/>
      <c r="CN64" s="247"/>
      <c r="CO64" s="247"/>
      <c r="CP64" s="247"/>
      <c r="CQ64" s="247"/>
      <c r="CR64" s="247"/>
      <c r="CS64" s="247"/>
      <c r="CT64" s="247"/>
      <c r="CU64" s="247"/>
      <c r="CV64" s="247"/>
      <c r="CW64" s="247"/>
      <c r="CX64" s="247"/>
      <c r="CY64" s="247"/>
      <c r="CZ64" s="247"/>
      <c r="DA64" s="247"/>
      <c r="DB64" s="247"/>
      <c r="DC64" s="247"/>
    </row>
    <row r="65" spans="1:107" ht="14.25" customHeight="1">
      <c r="A65" s="756"/>
      <c r="B65" s="744"/>
      <c r="C65" s="744"/>
      <c r="D65" s="744"/>
      <c r="E65" s="261"/>
      <c r="F65" s="262"/>
      <c r="G65" s="262"/>
      <c r="H65" s="262"/>
      <c r="I65" s="263"/>
      <c r="J65" s="267">
        <f>O13</f>
        <v>14</v>
      </c>
      <c r="K65" s="343" t="str">
        <f>IF(J65&gt;N65,"○","　")</f>
        <v>　</v>
      </c>
      <c r="L65" s="343" t="s">
        <v>499</v>
      </c>
      <c r="M65" s="343" t="str">
        <f>IF(N65&gt;J65,"○","　")</f>
        <v>○</v>
      </c>
      <c r="N65" s="268">
        <f>V13</f>
        <v>16</v>
      </c>
      <c r="O65" s="266"/>
      <c r="P65" s="266"/>
      <c r="Q65" s="266"/>
      <c r="R65" s="266"/>
      <c r="S65" s="269"/>
      <c r="T65" s="267">
        <f>O34</f>
        <v>15</v>
      </c>
      <c r="U65" s="343" t="str">
        <f>IF(T65&gt;X65,"○","　")</f>
        <v>○</v>
      </c>
      <c r="V65" s="343" t="s">
        <v>499</v>
      </c>
      <c r="W65" s="343" t="str">
        <f>IF(X65&gt;T65,"○","　")</f>
        <v>　</v>
      </c>
      <c r="X65" s="268">
        <f>V34</f>
        <v>8</v>
      </c>
      <c r="Y65" s="267">
        <f>O46</f>
        <v>12</v>
      </c>
      <c r="Z65" s="343" t="str">
        <f>IF(Y65&gt;AC65,"○","　")</f>
        <v>　</v>
      </c>
      <c r="AA65" s="343" t="s">
        <v>499</v>
      </c>
      <c r="AB65" s="343" t="str">
        <f>IF(AC65&gt;Y65,"○","　")</f>
        <v>○</v>
      </c>
      <c r="AC65" s="268">
        <f>V46</f>
        <v>15</v>
      </c>
      <c r="AD65" s="266"/>
      <c r="AE65" s="266"/>
      <c r="AF65" s="266"/>
      <c r="AG65" s="266"/>
      <c r="AH65" s="269"/>
      <c r="AI65" s="267">
        <f>O22</f>
        <v>15</v>
      </c>
      <c r="AJ65" s="343" t="str">
        <f>IF(AI65&gt;AM65,"○","　")</f>
        <v>○</v>
      </c>
      <c r="AK65" s="343" t="s">
        <v>499</v>
      </c>
      <c r="AL65" s="343" t="str">
        <f>IF(AM65&gt;AI65,"○","　")</f>
        <v>　</v>
      </c>
      <c r="AM65" s="268">
        <f>V22</f>
        <v>6</v>
      </c>
      <c r="AN65" s="768"/>
      <c r="AO65" s="770"/>
      <c r="AP65" s="772"/>
      <c r="AQ65" s="768"/>
      <c r="AR65" s="770"/>
      <c r="AS65" s="772"/>
      <c r="AT65" s="774"/>
      <c r="AU65" s="743"/>
      <c r="AV65" s="253"/>
      <c r="AZ65" s="670"/>
      <c r="BA65" s="670"/>
      <c r="BB65" s="670"/>
      <c r="BC65" s="670"/>
      <c r="BD65" s="670"/>
      <c r="BE65" s="671"/>
      <c r="BF65" s="670"/>
      <c r="BG65" s="247"/>
      <c r="BH65" s="247"/>
      <c r="BI65" s="247"/>
      <c r="BJ65" s="247"/>
      <c r="BK65" s="247"/>
      <c r="BL65" s="247"/>
      <c r="BM65" s="247"/>
      <c r="BN65" s="247"/>
      <c r="BO65" s="247"/>
      <c r="BP65" s="247"/>
      <c r="BQ65" s="247"/>
      <c r="BR65" s="247"/>
      <c r="BS65" s="247"/>
      <c r="BT65" s="247"/>
      <c r="BU65" s="247"/>
      <c r="BV65" s="247"/>
      <c r="BW65" s="247"/>
      <c r="BX65" s="247"/>
      <c r="BY65" s="247"/>
      <c r="BZ65" s="247"/>
      <c r="CA65" s="247"/>
      <c r="CB65" s="247"/>
      <c r="CC65" s="247"/>
      <c r="CD65" s="247"/>
      <c r="CE65" s="247"/>
      <c r="CF65" s="247"/>
      <c r="CG65" s="247"/>
      <c r="CH65" s="247"/>
      <c r="CI65" s="247"/>
      <c r="CJ65" s="247"/>
      <c r="CK65" s="247"/>
      <c r="CL65" s="247"/>
      <c r="CM65" s="247"/>
      <c r="CN65" s="247"/>
      <c r="CO65" s="247"/>
      <c r="CP65" s="247"/>
      <c r="CQ65" s="247"/>
      <c r="CR65" s="247"/>
      <c r="CS65" s="247"/>
      <c r="CT65" s="247"/>
      <c r="CU65" s="247"/>
      <c r="CV65" s="247"/>
      <c r="CW65" s="247"/>
      <c r="CX65" s="247"/>
      <c r="CY65" s="247"/>
      <c r="CZ65" s="247"/>
      <c r="DA65" s="247"/>
      <c r="DB65" s="247"/>
      <c r="DC65" s="247"/>
    </row>
    <row r="66" spans="1:107" ht="14.25" customHeight="1">
      <c r="A66" s="756"/>
      <c r="B66" s="744"/>
      <c r="C66" s="744"/>
      <c r="D66" s="744"/>
      <c r="E66" s="261"/>
      <c r="F66" s="262"/>
      <c r="G66" s="262"/>
      <c r="H66" s="262"/>
      <c r="I66" s="263"/>
      <c r="J66" s="267">
        <f>O14</f>
        <v>12</v>
      </c>
      <c r="K66" s="343" t="str">
        <f>IF(J66&gt;N66,"○","　")</f>
        <v>　</v>
      </c>
      <c r="L66" s="343" t="s">
        <v>255</v>
      </c>
      <c r="M66" s="343" t="str">
        <f>IF(N66&gt;J66,"○","　")</f>
        <v>○</v>
      </c>
      <c r="N66" s="268">
        <f>V14</f>
        <v>15</v>
      </c>
      <c r="O66" s="266"/>
      <c r="P66" s="266"/>
      <c r="Q66" s="266"/>
      <c r="R66" s="266"/>
      <c r="S66" s="269"/>
      <c r="T66" s="267">
        <f>O35</f>
        <v>15</v>
      </c>
      <c r="U66" s="343" t="str">
        <f>IF(T66&gt;X66,"○","　")</f>
        <v>○</v>
      </c>
      <c r="V66" s="343" t="s">
        <v>255</v>
      </c>
      <c r="W66" s="343" t="str">
        <f>IF(X66&gt;T66,"○","　")</f>
        <v>　</v>
      </c>
      <c r="X66" s="268">
        <f>V35</f>
        <v>11</v>
      </c>
      <c r="Y66" s="267">
        <f>O47</f>
        <v>9</v>
      </c>
      <c r="Z66" s="343" t="str">
        <f>IF(Y66&gt;AC66,"○","　")</f>
        <v>　</v>
      </c>
      <c r="AA66" s="343" t="s">
        <v>255</v>
      </c>
      <c r="AB66" s="343" t="str">
        <f>IF(AC66&gt;Y66,"○","　")</f>
        <v>○</v>
      </c>
      <c r="AC66" s="268">
        <f>V47</f>
        <v>15</v>
      </c>
      <c r="AD66" s="266"/>
      <c r="AE66" s="266"/>
      <c r="AF66" s="266"/>
      <c r="AG66" s="266"/>
      <c r="AH66" s="269"/>
      <c r="AI66" s="267">
        <f>O23</f>
        <v>15</v>
      </c>
      <c r="AJ66" s="343" t="str">
        <f>IF(AI66&gt;AM66,"○","　")</f>
        <v>○</v>
      </c>
      <c r="AK66" s="343" t="s">
        <v>255</v>
      </c>
      <c r="AL66" s="343" t="str">
        <f>IF(AM66&gt;AI66,"○","　")</f>
        <v>　</v>
      </c>
      <c r="AM66" s="268">
        <f>V23</f>
        <v>9</v>
      </c>
      <c r="AN66" s="768"/>
      <c r="AO66" s="770"/>
      <c r="AP66" s="772"/>
      <c r="AQ66" s="768">
        <f>SUM(E62,J62,O62,T62,Y62,AD62,AI62)</f>
        <v>4</v>
      </c>
      <c r="AR66" s="770" t="s">
        <v>255</v>
      </c>
      <c r="AS66" s="772">
        <f>SUM(I62,N62,S62,X62,AC62,AH62,AM62)</f>
        <v>4</v>
      </c>
      <c r="AT66" s="774"/>
      <c r="AU66" s="743"/>
      <c r="AV66" s="253"/>
      <c r="AZ66" s="670"/>
      <c r="BA66" s="670"/>
      <c r="BB66" s="670"/>
      <c r="BC66" s="670"/>
      <c r="BD66" s="670"/>
      <c r="BE66" s="671"/>
      <c r="BF66" s="670"/>
      <c r="BG66" s="247"/>
      <c r="BH66" s="247"/>
      <c r="BI66" s="247"/>
      <c r="BJ66" s="247"/>
      <c r="BK66" s="247"/>
      <c r="BL66" s="247"/>
      <c r="BM66" s="247"/>
      <c r="BN66" s="247"/>
      <c r="BO66" s="247"/>
      <c r="BP66" s="247"/>
      <c r="BQ66" s="247"/>
      <c r="BR66" s="247"/>
      <c r="BS66" s="247"/>
      <c r="BT66" s="247"/>
      <c r="BU66" s="247"/>
      <c r="BV66" s="247"/>
      <c r="BW66" s="247"/>
      <c r="BX66" s="247"/>
      <c r="BY66" s="247"/>
      <c r="BZ66" s="247"/>
      <c r="CA66" s="247"/>
      <c r="CB66" s="247"/>
      <c r="CC66" s="247"/>
      <c r="CD66" s="247"/>
      <c r="CE66" s="247"/>
      <c r="CF66" s="247"/>
      <c r="CG66" s="247"/>
      <c r="CH66" s="247"/>
      <c r="CI66" s="247"/>
      <c r="CJ66" s="247"/>
      <c r="CK66" s="247"/>
      <c r="CL66" s="247"/>
      <c r="CM66" s="247"/>
      <c r="CN66" s="247"/>
      <c r="CO66" s="247"/>
      <c r="CP66" s="247"/>
      <c r="CQ66" s="247"/>
      <c r="CR66" s="247"/>
      <c r="CS66" s="247"/>
      <c r="CT66" s="247"/>
      <c r="CU66" s="247"/>
      <c r="CV66" s="247"/>
      <c r="CW66" s="247"/>
      <c r="CX66" s="247"/>
      <c r="CY66" s="247"/>
      <c r="CZ66" s="247"/>
      <c r="DA66" s="247"/>
      <c r="DB66" s="247"/>
      <c r="DC66" s="247"/>
    </row>
    <row r="67" spans="1:107" ht="14.25" customHeight="1">
      <c r="A67" s="756"/>
      <c r="B67" s="744"/>
      <c r="C67" s="744"/>
      <c r="D67" s="744"/>
      <c r="E67" s="270"/>
      <c r="F67" s="271"/>
      <c r="G67" s="271"/>
      <c r="H67" s="271"/>
      <c r="I67" s="272"/>
      <c r="J67" s="267">
        <f>O15</f>
        <v>0</v>
      </c>
      <c r="K67" s="343" t="str">
        <f>IF(J67&gt;N67,"○","　")</f>
        <v>　</v>
      </c>
      <c r="L67" s="343" t="s">
        <v>255</v>
      </c>
      <c r="M67" s="343" t="str">
        <f>IF(N67&gt;J67,"○","　")</f>
        <v>　</v>
      </c>
      <c r="N67" s="268">
        <f>V15</f>
        <v>0</v>
      </c>
      <c r="O67" s="273"/>
      <c r="P67" s="273"/>
      <c r="Q67" s="273"/>
      <c r="R67" s="273"/>
      <c r="S67" s="274"/>
      <c r="T67" s="267">
        <f>O36</f>
        <v>0</v>
      </c>
      <c r="U67" s="343" t="str">
        <f>IF(T67&gt;X67,"○","　")</f>
        <v>　</v>
      </c>
      <c r="V67" s="343" t="s">
        <v>255</v>
      </c>
      <c r="W67" s="343" t="str">
        <f>IF(X67&gt;T67,"○","　")</f>
        <v>　</v>
      </c>
      <c r="X67" s="268">
        <f>V36</f>
        <v>0</v>
      </c>
      <c r="Y67" s="267">
        <f>O48</f>
        <v>0</v>
      </c>
      <c r="Z67" s="343" t="str">
        <f>IF(Y67&gt;AC67,"○","　")</f>
        <v>　</v>
      </c>
      <c r="AA67" s="343" t="s">
        <v>255</v>
      </c>
      <c r="AB67" s="343" t="str">
        <f>IF(AC67&gt;Y67,"○","　")</f>
        <v>　</v>
      </c>
      <c r="AC67" s="268">
        <f>V48</f>
        <v>0</v>
      </c>
      <c r="AD67" s="273"/>
      <c r="AE67" s="273"/>
      <c r="AF67" s="273"/>
      <c r="AG67" s="273"/>
      <c r="AH67" s="274"/>
      <c r="AI67" s="267">
        <f>O24</f>
        <v>0</v>
      </c>
      <c r="AJ67" s="343" t="str">
        <f>IF(AI67&gt;AM67,"○","　")</f>
        <v>　</v>
      </c>
      <c r="AK67" s="343" t="s">
        <v>255</v>
      </c>
      <c r="AL67" s="343" t="str">
        <f>IF(AM67&gt;AI67,"○","　")</f>
        <v>　</v>
      </c>
      <c r="AM67" s="268">
        <f>V24</f>
        <v>0</v>
      </c>
      <c r="AN67" s="769"/>
      <c r="AO67" s="771"/>
      <c r="AP67" s="773"/>
      <c r="AQ67" s="769"/>
      <c r="AR67" s="771"/>
      <c r="AS67" s="773"/>
      <c r="AT67" s="775"/>
      <c r="AU67" s="743"/>
      <c r="AV67" s="253"/>
      <c r="AZ67" s="670"/>
      <c r="BA67" s="670"/>
      <c r="BB67" s="670"/>
      <c r="BC67" s="670"/>
      <c r="BD67" s="670"/>
      <c r="BE67" s="671"/>
      <c r="BF67" s="670"/>
      <c r="BG67" s="247"/>
      <c r="BH67" s="247"/>
      <c r="BI67" s="247"/>
      <c r="BJ67" s="247"/>
      <c r="BK67" s="247"/>
      <c r="BL67" s="247"/>
      <c r="BM67" s="247"/>
      <c r="BN67" s="247"/>
      <c r="BO67" s="247"/>
      <c r="BP67" s="247"/>
      <c r="BQ67" s="247"/>
      <c r="BR67" s="247"/>
      <c r="BS67" s="247"/>
      <c r="BT67" s="247"/>
      <c r="BU67" s="247"/>
      <c r="BV67" s="247"/>
      <c r="BW67" s="247"/>
      <c r="BX67" s="247"/>
      <c r="BY67" s="247"/>
      <c r="BZ67" s="247"/>
      <c r="CA67" s="247"/>
      <c r="CB67" s="247"/>
      <c r="CC67" s="247"/>
      <c r="CD67" s="247"/>
      <c r="CE67" s="247"/>
      <c r="CF67" s="247"/>
      <c r="CG67" s="247"/>
      <c r="CH67" s="247"/>
      <c r="CI67" s="247"/>
      <c r="CJ67" s="247"/>
      <c r="CK67" s="247"/>
      <c r="CL67" s="247"/>
      <c r="CM67" s="247"/>
      <c r="CN67" s="247"/>
      <c r="CO67" s="247"/>
      <c r="CP67" s="247"/>
      <c r="CQ67" s="247"/>
      <c r="CR67" s="247"/>
      <c r="CS67" s="247"/>
      <c r="CT67" s="247"/>
      <c r="CU67" s="247"/>
      <c r="CV67" s="247"/>
      <c r="CW67" s="247"/>
      <c r="CX67" s="247"/>
      <c r="CY67" s="247"/>
      <c r="CZ67" s="247"/>
      <c r="DA67" s="247"/>
      <c r="DB67" s="247"/>
      <c r="DC67" s="247"/>
    </row>
    <row r="68" spans="1:107" ht="14.25" customHeight="1">
      <c r="A68" s="756"/>
      <c r="B68" s="744" t="str">
        <f>C6</f>
        <v xml:space="preserve"> 轟  桜  Ｂ</v>
      </c>
      <c r="C68" s="744"/>
      <c r="D68" s="744"/>
      <c r="E68" s="275">
        <f>COUNTIF(F71:F73,"○")</f>
        <v>2</v>
      </c>
      <c r="F68" s="276"/>
      <c r="G68" s="276" t="str">
        <f>L62</f>
        <v>①</v>
      </c>
      <c r="H68" s="276"/>
      <c r="I68" s="276">
        <f>COUNTIF(H71:H73,"○")</f>
        <v>0</v>
      </c>
      <c r="J68" s="277"/>
      <c r="K68" s="278"/>
      <c r="L68" s="278"/>
      <c r="M68" s="278"/>
      <c r="N68" s="279"/>
      <c r="O68" s="255"/>
      <c r="P68" s="255"/>
      <c r="Q68" s="260"/>
      <c r="R68" s="260"/>
      <c r="S68" s="256"/>
      <c r="T68" s="257">
        <f>COUNTIF(U71:U73,"○")</f>
        <v>2</v>
      </c>
      <c r="U68" s="257"/>
      <c r="V68" s="258" t="s">
        <v>500</v>
      </c>
      <c r="W68" s="258"/>
      <c r="X68" s="259">
        <f>COUNTIF(W71:W73,"○")</f>
        <v>1</v>
      </c>
      <c r="Y68" s="257">
        <f>COUNTIF(Z71:Z73,"○")</f>
        <v>2</v>
      </c>
      <c r="Z68" s="257"/>
      <c r="AA68" s="258" t="s">
        <v>501</v>
      </c>
      <c r="AB68" s="258"/>
      <c r="AC68" s="259">
        <f>COUNTIF(AB71:AB73,"○")</f>
        <v>1</v>
      </c>
      <c r="AD68" s="257">
        <f>COUNTIF(AE71:AE73,"○")</f>
        <v>2</v>
      </c>
      <c r="AE68" s="257"/>
      <c r="AF68" s="258" t="s">
        <v>502</v>
      </c>
      <c r="AG68" s="258"/>
      <c r="AH68" s="259">
        <f>COUNTIF(AG71:AG73,"○")</f>
        <v>0</v>
      </c>
      <c r="AI68" s="255"/>
      <c r="AJ68" s="255"/>
      <c r="AK68" s="260"/>
      <c r="AL68" s="260"/>
      <c r="AM68" s="256"/>
      <c r="AN68" s="776">
        <f>COUNTIF(E69:AM69,"○")</f>
        <v>4</v>
      </c>
      <c r="AO68" s="777" t="s">
        <v>255</v>
      </c>
      <c r="AP68" s="778">
        <f>COUNTIF(E70:AM70,"○")</f>
        <v>0</v>
      </c>
      <c r="AQ68" s="776">
        <f>IF(AS72=0,10,AQ72/AS72)</f>
        <v>4</v>
      </c>
      <c r="AR68" s="777"/>
      <c r="AS68" s="778"/>
      <c r="AT68" s="774">
        <f>SUM(E71:E73,J71:J73,O71:O73,T71:T73,Y71:Y73,AD71:AD73,AI71:AI73)/SUM(I71:I73,N71:N73,S71:S73,X71:X73,AC71:AC73,AH71:AH73,AM71:AM73)</f>
        <v>1.1967213114754098</v>
      </c>
      <c r="AU68" s="743">
        <f>IF(AND($AV$105=28,AV68=4),RANK(BE68,BE$62:BE$98,0),"")</f>
        <v>1</v>
      </c>
      <c r="AV68" s="253">
        <f>AN68+AP68</f>
        <v>4</v>
      </c>
      <c r="AW68" s="247">
        <f>SUM(E68:AM68)</f>
        <v>10</v>
      </c>
      <c r="AX68" s="247">
        <f>SUM(AQ72:AS73)</f>
        <v>10</v>
      </c>
      <c r="AZ68" s="670">
        <f>RANK(AN68,AN62:AN109,1)</f>
        <v>7</v>
      </c>
      <c r="BA68" s="670">
        <f>RANK(BF68,BF62:BF103,1)</f>
        <v>7</v>
      </c>
      <c r="BB68" s="670">
        <f>RANK(AT68,AT62:AT103,1)</f>
        <v>6</v>
      </c>
      <c r="BC68" s="670">
        <f>AZ68*100</f>
        <v>700</v>
      </c>
      <c r="BD68" s="670">
        <f>BA68*10</f>
        <v>70</v>
      </c>
      <c r="BE68" s="671">
        <f>SUM(BB68:BD73)</f>
        <v>776</v>
      </c>
      <c r="BF68" s="670">
        <f>AQ68-AS68</f>
        <v>4</v>
      </c>
      <c r="BG68" s="247"/>
      <c r="BH68" s="247"/>
      <c r="BI68" s="247"/>
      <c r="BJ68" s="247"/>
      <c r="BK68" s="247"/>
      <c r="BL68" s="247"/>
      <c r="BM68" s="247"/>
      <c r="BN68" s="247"/>
      <c r="BO68" s="247"/>
      <c r="BP68" s="247"/>
      <c r="BQ68" s="247"/>
      <c r="BR68" s="247"/>
      <c r="BS68" s="247"/>
      <c r="BT68" s="247"/>
      <c r="BU68" s="247"/>
      <c r="BV68" s="247"/>
      <c r="BW68" s="247"/>
      <c r="BX68" s="247"/>
      <c r="BY68" s="247"/>
      <c r="BZ68" s="247"/>
      <c r="CA68" s="247"/>
      <c r="CB68" s="247"/>
      <c r="CC68" s="247"/>
      <c r="CD68" s="247"/>
      <c r="CE68" s="247"/>
      <c r="CF68" s="247"/>
      <c r="CG68" s="247"/>
      <c r="CH68" s="247"/>
      <c r="CI68" s="247"/>
      <c r="CJ68" s="247"/>
      <c r="CK68" s="247"/>
      <c r="CL68" s="247"/>
      <c r="CM68" s="247"/>
      <c r="CN68" s="247"/>
      <c r="CO68" s="247"/>
      <c r="CP68" s="247"/>
      <c r="CQ68" s="247"/>
      <c r="CR68" s="247"/>
      <c r="CS68" s="247"/>
      <c r="CT68" s="247"/>
      <c r="CU68" s="247"/>
      <c r="CV68" s="247"/>
      <c r="CW68" s="247"/>
      <c r="CX68" s="247"/>
      <c r="CY68" s="247"/>
      <c r="CZ68" s="247"/>
      <c r="DA68" s="247"/>
      <c r="DB68" s="247"/>
      <c r="DC68" s="247"/>
    </row>
    <row r="69" spans="1:107" ht="1.5" hidden="1" customHeight="1">
      <c r="A69" s="756"/>
      <c r="B69" s="744"/>
      <c r="C69" s="744"/>
      <c r="D69" s="744"/>
      <c r="E69" s="280" t="str">
        <f>IF(E68&gt;I68,"○","　")</f>
        <v>○</v>
      </c>
      <c r="F69" s="281"/>
      <c r="G69" s="281"/>
      <c r="H69" s="281"/>
      <c r="I69" s="348"/>
      <c r="J69" s="282"/>
      <c r="K69" s="283"/>
      <c r="L69" s="283"/>
      <c r="M69" s="283"/>
      <c r="N69" s="284"/>
      <c r="O69" s="262"/>
      <c r="P69" s="262"/>
      <c r="Q69" s="266"/>
      <c r="R69" s="266"/>
      <c r="S69" s="263"/>
      <c r="T69" s="264" t="str">
        <f>IF(T68&gt;X68,"○","　")</f>
        <v>○</v>
      </c>
      <c r="U69" s="264"/>
      <c r="V69" s="343"/>
      <c r="W69" s="343"/>
      <c r="X69" s="265"/>
      <c r="Y69" s="264" t="str">
        <f>IF(Y68&gt;AC68,"○","　")</f>
        <v>○</v>
      </c>
      <c r="Z69" s="264"/>
      <c r="AA69" s="343"/>
      <c r="AB69" s="343"/>
      <c r="AC69" s="265"/>
      <c r="AD69" s="264" t="str">
        <f>IF(AD68&gt;AH68,"○","　")</f>
        <v>○</v>
      </c>
      <c r="AE69" s="264"/>
      <c r="AF69" s="343"/>
      <c r="AG69" s="343"/>
      <c r="AH69" s="265"/>
      <c r="AI69" s="262"/>
      <c r="AJ69" s="262"/>
      <c r="AK69" s="266"/>
      <c r="AL69" s="266"/>
      <c r="AM69" s="263"/>
      <c r="AN69" s="768"/>
      <c r="AO69" s="770"/>
      <c r="AP69" s="772"/>
      <c r="AQ69" s="768"/>
      <c r="AR69" s="770"/>
      <c r="AS69" s="772"/>
      <c r="AT69" s="774"/>
      <c r="AU69" s="743"/>
      <c r="AV69" s="253"/>
      <c r="AZ69" s="670"/>
      <c r="BA69" s="670"/>
      <c r="BB69" s="670"/>
      <c r="BC69" s="670"/>
      <c r="BD69" s="670"/>
      <c r="BE69" s="671"/>
      <c r="BF69" s="670"/>
      <c r="BG69" s="247"/>
      <c r="BH69" s="247"/>
      <c r="BI69" s="247"/>
      <c r="BJ69" s="247"/>
      <c r="BK69" s="247"/>
      <c r="BL69" s="247"/>
      <c r="BM69" s="247"/>
      <c r="BN69" s="247"/>
      <c r="BO69" s="247"/>
      <c r="BP69" s="247"/>
      <c r="BQ69" s="247"/>
      <c r="BR69" s="247"/>
      <c r="BS69" s="247"/>
      <c r="BT69" s="247"/>
      <c r="BU69" s="247"/>
      <c r="BV69" s="247"/>
      <c r="BW69" s="247"/>
      <c r="BX69" s="247"/>
      <c r="BY69" s="247"/>
      <c r="BZ69" s="247"/>
      <c r="CA69" s="247"/>
      <c r="CB69" s="247"/>
      <c r="CC69" s="247"/>
      <c r="CD69" s="247"/>
      <c r="CE69" s="247"/>
      <c r="CF69" s="247"/>
      <c r="CG69" s="247"/>
      <c r="CH69" s="247"/>
      <c r="CI69" s="247"/>
      <c r="CJ69" s="247"/>
      <c r="CK69" s="247"/>
      <c r="CL69" s="247"/>
      <c r="CM69" s="247"/>
      <c r="CN69" s="247"/>
      <c r="CO69" s="247"/>
      <c r="CP69" s="247"/>
      <c r="CQ69" s="247"/>
      <c r="CR69" s="247"/>
      <c r="CS69" s="247"/>
      <c r="CT69" s="247"/>
      <c r="CU69" s="247"/>
      <c r="CV69" s="247"/>
      <c r="CW69" s="247"/>
      <c r="CX69" s="247"/>
      <c r="CY69" s="247"/>
      <c r="CZ69" s="247"/>
      <c r="DA69" s="247"/>
      <c r="DB69" s="247"/>
      <c r="DC69" s="247"/>
    </row>
    <row r="70" spans="1:107" ht="14.25" hidden="1" customHeight="1">
      <c r="A70" s="756"/>
      <c r="B70" s="744"/>
      <c r="C70" s="744"/>
      <c r="D70" s="744"/>
      <c r="E70" s="280"/>
      <c r="F70" s="281"/>
      <c r="G70" s="281"/>
      <c r="H70" s="281"/>
      <c r="I70" s="348" t="str">
        <f>IF(I68&gt;E68,"○","　")</f>
        <v>　</v>
      </c>
      <c r="J70" s="282"/>
      <c r="K70" s="283"/>
      <c r="L70" s="283"/>
      <c r="M70" s="283"/>
      <c r="N70" s="284"/>
      <c r="O70" s="262"/>
      <c r="P70" s="262"/>
      <c r="Q70" s="266"/>
      <c r="R70" s="266"/>
      <c r="S70" s="263"/>
      <c r="T70" s="264"/>
      <c r="U70" s="264"/>
      <c r="V70" s="343"/>
      <c r="W70" s="343"/>
      <c r="X70" s="265" t="str">
        <f>IF(X68&gt;T68,"○","　")</f>
        <v>　</v>
      </c>
      <c r="Y70" s="264"/>
      <c r="Z70" s="264"/>
      <c r="AA70" s="343"/>
      <c r="AB70" s="343"/>
      <c r="AC70" s="265" t="str">
        <f>IF(AC68&gt;Y68,"○","　")</f>
        <v>　</v>
      </c>
      <c r="AD70" s="264"/>
      <c r="AE70" s="264"/>
      <c r="AF70" s="343"/>
      <c r="AG70" s="343"/>
      <c r="AH70" s="265" t="str">
        <f>IF(AH68&gt;AD68,"○","　")</f>
        <v>　</v>
      </c>
      <c r="AI70" s="262"/>
      <c r="AJ70" s="262"/>
      <c r="AK70" s="266"/>
      <c r="AL70" s="266"/>
      <c r="AM70" s="263"/>
      <c r="AN70" s="768"/>
      <c r="AO70" s="770"/>
      <c r="AP70" s="772"/>
      <c r="AQ70" s="768"/>
      <c r="AR70" s="770"/>
      <c r="AS70" s="772"/>
      <c r="AT70" s="774"/>
      <c r="AU70" s="743"/>
      <c r="AV70" s="253"/>
      <c r="AZ70" s="670"/>
      <c r="BA70" s="670"/>
      <c r="BB70" s="670"/>
      <c r="BC70" s="670"/>
      <c r="BD70" s="670"/>
      <c r="BE70" s="671"/>
      <c r="BF70" s="670"/>
      <c r="BG70" s="247"/>
      <c r="BH70" s="247"/>
      <c r="BI70" s="247"/>
      <c r="BJ70" s="247"/>
      <c r="BK70" s="247"/>
      <c r="BL70" s="247"/>
      <c r="BM70" s="247"/>
      <c r="BN70" s="247"/>
      <c r="BO70" s="247"/>
      <c r="BP70" s="247"/>
      <c r="BQ70" s="247"/>
      <c r="BR70" s="247"/>
      <c r="BS70" s="247"/>
      <c r="BT70" s="247"/>
      <c r="BU70" s="247"/>
      <c r="BV70" s="247"/>
      <c r="BW70" s="247"/>
      <c r="BX70" s="247"/>
      <c r="BY70" s="247"/>
      <c r="BZ70" s="247"/>
      <c r="CA70" s="247"/>
      <c r="CB70" s="247"/>
      <c r="CC70" s="247"/>
      <c r="CD70" s="247"/>
      <c r="CE70" s="247"/>
      <c r="CF70" s="247"/>
      <c r="CG70" s="247"/>
      <c r="CH70" s="247"/>
      <c r="CI70" s="247"/>
      <c r="CJ70" s="247"/>
      <c r="CK70" s="247"/>
      <c r="CL70" s="247"/>
      <c r="CM70" s="247"/>
      <c r="CN70" s="247"/>
      <c r="CO70" s="247"/>
      <c r="CP70" s="247"/>
      <c r="CQ70" s="247"/>
      <c r="CR70" s="247"/>
      <c r="CS70" s="247"/>
      <c r="CT70" s="247"/>
      <c r="CU70" s="247"/>
      <c r="CV70" s="247"/>
      <c r="CW70" s="247"/>
      <c r="CX70" s="247"/>
      <c r="CY70" s="247"/>
      <c r="CZ70" s="247"/>
      <c r="DA70" s="247"/>
      <c r="DB70" s="247"/>
      <c r="DC70" s="247"/>
    </row>
    <row r="71" spans="1:107" ht="14.25" customHeight="1">
      <c r="A71" s="756"/>
      <c r="B71" s="744"/>
      <c r="C71" s="744"/>
      <c r="D71" s="744"/>
      <c r="E71" s="280">
        <f>N65</f>
        <v>16</v>
      </c>
      <c r="F71" s="281" t="str">
        <f>IF(E71&gt;I71,"○","　")</f>
        <v>○</v>
      </c>
      <c r="G71" s="281" t="s">
        <v>499</v>
      </c>
      <c r="H71" s="281" t="str">
        <f>IF(I71&gt;E71,"○","　")</f>
        <v>　</v>
      </c>
      <c r="I71" s="281">
        <f>J65</f>
        <v>14</v>
      </c>
      <c r="J71" s="282"/>
      <c r="K71" s="283"/>
      <c r="L71" s="283"/>
      <c r="M71" s="283"/>
      <c r="N71" s="284"/>
      <c r="O71" s="266"/>
      <c r="P71" s="266"/>
      <c r="Q71" s="266"/>
      <c r="R71" s="266"/>
      <c r="S71" s="269"/>
      <c r="T71" s="267">
        <f>O25</f>
        <v>17</v>
      </c>
      <c r="U71" s="343" t="str">
        <f>IF(T71&gt;X71,"○","　")</f>
        <v>○</v>
      </c>
      <c r="V71" s="343" t="s">
        <v>499</v>
      </c>
      <c r="W71" s="343" t="str">
        <f>IF(X71&gt;T71,"○","　")</f>
        <v>　</v>
      </c>
      <c r="X71" s="268">
        <f>V25</f>
        <v>16</v>
      </c>
      <c r="Y71" s="267">
        <f>O37</f>
        <v>10</v>
      </c>
      <c r="Z71" s="343" t="str">
        <f>IF(Y71&gt;AC71,"○","　")</f>
        <v>　</v>
      </c>
      <c r="AA71" s="343" t="s">
        <v>499</v>
      </c>
      <c r="AB71" s="343" t="str">
        <f>IF(AC71&gt;Y71,"○","　")</f>
        <v>○</v>
      </c>
      <c r="AC71" s="268">
        <f>V37</f>
        <v>15</v>
      </c>
      <c r="AD71" s="267">
        <f>O49</f>
        <v>15</v>
      </c>
      <c r="AE71" s="343" t="str">
        <f>IF(AD71&gt;AH71,"○","　")</f>
        <v>○</v>
      </c>
      <c r="AF71" s="343" t="s">
        <v>499</v>
      </c>
      <c r="AG71" s="343" t="str">
        <f>IF(AH71&gt;AD71,"○","　")</f>
        <v>　</v>
      </c>
      <c r="AH71" s="268">
        <f>V49</f>
        <v>7</v>
      </c>
      <c r="AI71" s="266"/>
      <c r="AJ71" s="266"/>
      <c r="AK71" s="266"/>
      <c r="AL71" s="266"/>
      <c r="AM71" s="269"/>
      <c r="AN71" s="768"/>
      <c r="AO71" s="770"/>
      <c r="AP71" s="772"/>
      <c r="AQ71" s="768"/>
      <c r="AR71" s="770"/>
      <c r="AS71" s="772"/>
      <c r="AT71" s="774"/>
      <c r="AU71" s="743"/>
      <c r="AV71" s="253"/>
      <c r="AZ71" s="670"/>
      <c r="BA71" s="670"/>
      <c r="BB71" s="670"/>
      <c r="BC71" s="670"/>
      <c r="BD71" s="670"/>
      <c r="BE71" s="671"/>
      <c r="BF71" s="670"/>
      <c r="BG71" s="247"/>
      <c r="BH71" s="247"/>
      <c r="BI71" s="247"/>
      <c r="BJ71" s="247"/>
      <c r="BK71" s="247"/>
      <c r="BL71" s="247"/>
      <c r="BM71" s="247"/>
      <c r="BN71" s="247"/>
      <c r="BO71" s="247"/>
      <c r="BP71" s="247"/>
      <c r="BQ71" s="247"/>
      <c r="BR71" s="247"/>
      <c r="BS71" s="247"/>
      <c r="BT71" s="247"/>
      <c r="BU71" s="247"/>
      <c r="BV71" s="247"/>
      <c r="BW71" s="247"/>
      <c r="BX71" s="247"/>
      <c r="BY71" s="247"/>
      <c r="BZ71" s="247"/>
      <c r="CA71" s="247"/>
      <c r="CB71" s="247"/>
      <c r="CC71" s="247"/>
      <c r="CD71" s="247"/>
      <c r="CE71" s="247"/>
      <c r="CF71" s="247"/>
      <c r="CG71" s="247"/>
      <c r="CH71" s="247"/>
      <c r="CI71" s="247"/>
      <c r="CJ71" s="247"/>
      <c r="CK71" s="247"/>
      <c r="CL71" s="247"/>
      <c r="CM71" s="247"/>
      <c r="CN71" s="247"/>
      <c r="CO71" s="247"/>
      <c r="CP71" s="247"/>
      <c r="CQ71" s="247"/>
      <c r="CR71" s="247"/>
      <c r="CS71" s="247"/>
      <c r="CT71" s="247"/>
      <c r="CU71" s="247"/>
      <c r="CV71" s="247"/>
      <c r="CW71" s="247"/>
      <c r="CX71" s="247"/>
      <c r="CY71" s="247"/>
      <c r="CZ71" s="247"/>
      <c r="DA71" s="247"/>
      <c r="DB71" s="247"/>
      <c r="DC71" s="247"/>
    </row>
    <row r="72" spans="1:107" ht="14.25" customHeight="1">
      <c r="A72" s="756"/>
      <c r="B72" s="744"/>
      <c r="C72" s="744"/>
      <c r="D72" s="744"/>
      <c r="E72" s="280">
        <f>N66</f>
        <v>15</v>
      </c>
      <c r="F72" s="281" t="str">
        <f>IF(E72&gt;I72,"○","　")</f>
        <v>○</v>
      </c>
      <c r="G72" s="281" t="s">
        <v>255</v>
      </c>
      <c r="H72" s="281" t="str">
        <f>IF(I72&gt;E72,"○","　")</f>
        <v>　</v>
      </c>
      <c r="I72" s="281">
        <f>J66</f>
        <v>12</v>
      </c>
      <c r="J72" s="282"/>
      <c r="K72" s="283"/>
      <c r="L72" s="283"/>
      <c r="M72" s="283"/>
      <c r="N72" s="284"/>
      <c r="O72" s="266"/>
      <c r="P72" s="266"/>
      <c r="Q72" s="266"/>
      <c r="R72" s="266"/>
      <c r="S72" s="269"/>
      <c r="T72" s="267">
        <f>O26</f>
        <v>13</v>
      </c>
      <c r="U72" s="343" t="str">
        <f>IF(T72&gt;X72,"○","　")</f>
        <v>　</v>
      </c>
      <c r="V72" s="343" t="s">
        <v>255</v>
      </c>
      <c r="W72" s="343" t="str">
        <f>IF(X72&gt;T72,"○","　")</f>
        <v>○</v>
      </c>
      <c r="X72" s="268">
        <f>V26</f>
        <v>15</v>
      </c>
      <c r="Y72" s="267">
        <f>O38</f>
        <v>15</v>
      </c>
      <c r="Z72" s="343" t="str">
        <f>IF(Y72&gt;AC72,"○","　")</f>
        <v>○</v>
      </c>
      <c r="AA72" s="343" t="s">
        <v>255</v>
      </c>
      <c r="AB72" s="343" t="str">
        <f>IF(AC72&gt;Y72,"○","　")</f>
        <v>　</v>
      </c>
      <c r="AC72" s="268">
        <f>V38</f>
        <v>10</v>
      </c>
      <c r="AD72" s="267">
        <f>O50</f>
        <v>15</v>
      </c>
      <c r="AE72" s="343" t="str">
        <f>IF(AD72&gt;AH72,"○","　")</f>
        <v>○</v>
      </c>
      <c r="AF72" s="343" t="s">
        <v>255</v>
      </c>
      <c r="AG72" s="343" t="str">
        <f>IF(AH72&gt;AD72,"○","　")</f>
        <v>　</v>
      </c>
      <c r="AH72" s="268">
        <f>V50</f>
        <v>13</v>
      </c>
      <c r="AI72" s="266"/>
      <c r="AJ72" s="266"/>
      <c r="AK72" s="266"/>
      <c r="AL72" s="266"/>
      <c r="AM72" s="269"/>
      <c r="AN72" s="768"/>
      <c r="AO72" s="770"/>
      <c r="AP72" s="772"/>
      <c r="AQ72" s="768">
        <f>SUM(E68,J68,O68,T68,Y68,AD68,AI68)</f>
        <v>8</v>
      </c>
      <c r="AR72" s="770" t="s">
        <v>255</v>
      </c>
      <c r="AS72" s="772">
        <f>SUM(I68,N68,S68,X68,AC68,AH68,AM68)</f>
        <v>2</v>
      </c>
      <c r="AT72" s="774"/>
      <c r="AU72" s="743"/>
      <c r="AV72" s="253"/>
      <c r="AZ72" s="670"/>
      <c r="BA72" s="670"/>
      <c r="BB72" s="670"/>
      <c r="BC72" s="670"/>
      <c r="BD72" s="670"/>
      <c r="BE72" s="671"/>
      <c r="BF72" s="670"/>
      <c r="BG72" s="247"/>
      <c r="BH72" s="247"/>
      <c r="BI72" s="247"/>
      <c r="BJ72" s="247"/>
      <c r="BK72" s="247"/>
      <c r="BL72" s="247"/>
      <c r="BM72" s="247"/>
      <c r="BN72" s="247"/>
      <c r="BO72" s="247"/>
      <c r="BP72" s="247"/>
      <c r="BQ72" s="247"/>
      <c r="BR72" s="247"/>
      <c r="BS72" s="247"/>
      <c r="BT72" s="247"/>
      <c r="BU72" s="247"/>
      <c r="BV72" s="247"/>
      <c r="BW72" s="247"/>
      <c r="BX72" s="247"/>
      <c r="BY72" s="247"/>
      <c r="BZ72" s="247"/>
      <c r="CA72" s="247"/>
      <c r="CB72" s="247"/>
      <c r="CC72" s="247"/>
      <c r="CD72" s="247"/>
      <c r="CE72" s="247"/>
      <c r="CF72" s="247"/>
      <c r="CG72" s="247"/>
      <c r="CH72" s="247"/>
      <c r="CI72" s="247"/>
      <c r="CJ72" s="247"/>
      <c r="CK72" s="247"/>
      <c r="CL72" s="247"/>
      <c r="CM72" s="247"/>
      <c r="CN72" s="247"/>
      <c r="CO72" s="247"/>
      <c r="CP72" s="247"/>
      <c r="CQ72" s="247"/>
      <c r="CR72" s="247"/>
      <c r="CS72" s="247"/>
      <c r="CT72" s="247"/>
      <c r="CU72" s="247"/>
      <c r="CV72" s="247"/>
      <c r="CW72" s="247"/>
      <c r="CX72" s="247"/>
      <c r="CY72" s="247"/>
      <c r="CZ72" s="247"/>
      <c r="DA72" s="247"/>
      <c r="DB72" s="247"/>
      <c r="DC72" s="247"/>
    </row>
    <row r="73" spans="1:107" ht="14.25" customHeight="1">
      <c r="A73" s="756"/>
      <c r="B73" s="744"/>
      <c r="C73" s="744"/>
      <c r="D73" s="744"/>
      <c r="E73" s="285">
        <f>N67</f>
        <v>0</v>
      </c>
      <c r="F73" s="286" t="str">
        <f>IF(E73&gt;I73,"○","　")</f>
        <v>　</v>
      </c>
      <c r="G73" s="286" t="s">
        <v>255</v>
      </c>
      <c r="H73" s="286" t="str">
        <f>IF(I73&gt;E73,"○","　")</f>
        <v>　</v>
      </c>
      <c r="I73" s="286">
        <f>J67</f>
        <v>0</v>
      </c>
      <c r="J73" s="287"/>
      <c r="K73" s="288"/>
      <c r="L73" s="288"/>
      <c r="M73" s="288"/>
      <c r="N73" s="289"/>
      <c r="O73" s="273"/>
      <c r="P73" s="273"/>
      <c r="Q73" s="273"/>
      <c r="R73" s="273"/>
      <c r="S73" s="274"/>
      <c r="T73" s="267">
        <f>O27</f>
        <v>15</v>
      </c>
      <c r="U73" s="343" t="str">
        <f>IF(T73&gt;X73,"○","　")</f>
        <v>○</v>
      </c>
      <c r="V73" s="343" t="s">
        <v>255</v>
      </c>
      <c r="W73" s="343" t="str">
        <f>IF(X73&gt;T73,"○","　")</f>
        <v>　</v>
      </c>
      <c r="X73" s="268">
        <f>V27</f>
        <v>11</v>
      </c>
      <c r="Y73" s="267">
        <f>O39</f>
        <v>15</v>
      </c>
      <c r="Z73" s="343" t="str">
        <f>IF(Y73&gt;AC73,"○","　")</f>
        <v>○</v>
      </c>
      <c r="AA73" s="343" t="s">
        <v>255</v>
      </c>
      <c r="AB73" s="343" t="str">
        <f>IF(AC73&gt;Y73,"○","　")</f>
        <v>　</v>
      </c>
      <c r="AC73" s="268">
        <f>V39</f>
        <v>9</v>
      </c>
      <c r="AD73" s="290">
        <f>O51</f>
        <v>0</v>
      </c>
      <c r="AE73" s="344" t="str">
        <f>IF(AD73&gt;AH73,"○","　")</f>
        <v>　</v>
      </c>
      <c r="AF73" s="344" t="s">
        <v>255</v>
      </c>
      <c r="AG73" s="344" t="str">
        <f>IF(AH73&gt;AD73,"○","　")</f>
        <v>　</v>
      </c>
      <c r="AH73" s="291">
        <f>V51</f>
        <v>0</v>
      </c>
      <c r="AI73" s="273"/>
      <c r="AJ73" s="273"/>
      <c r="AK73" s="273"/>
      <c r="AL73" s="273"/>
      <c r="AM73" s="274"/>
      <c r="AN73" s="769"/>
      <c r="AO73" s="771"/>
      <c r="AP73" s="773"/>
      <c r="AQ73" s="769"/>
      <c r="AR73" s="771"/>
      <c r="AS73" s="773"/>
      <c r="AT73" s="775"/>
      <c r="AU73" s="743"/>
      <c r="AV73" s="253"/>
      <c r="AZ73" s="670"/>
      <c r="BA73" s="670"/>
      <c r="BB73" s="670"/>
      <c r="BC73" s="670"/>
      <c r="BD73" s="670"/>
      <c r="BE73" s="671"/>
      <c r="BF73" s="670"/>
      <c r="BG73" s="247"/>
      <c r="BH73" s="247"/>
      <c r="BI73" s="247"/>
      <c r="BJ73" s="247"/>
      <c r="BK73" s="247"/>
      <c r="BL73" s="247"/>
      <c r="BM73" s="247"/>
      <c r="BN73" s="247"/>
      <c r="BO73" s="247"/>
      <c r="BP73" s="247"/>
      <c r="BQ73" s="247"/>
      <c r="BR73" s="247"/>
      <c r="BS73" s="247"/>
      <c r="BT73" s="247"/>
      <c r="BU73" s="247"/>
      <c r="BV73" s="247"/>
      <c r="BW73" s="247"/>
      <c r="BX73" s="247"/>
      <c r="BY73" s="247"/>
      <c r="BZ73" s="247"/>
      <c r="CA73" s="247"/>
      <c r="CB73" s="247"/>
      <c r="CC73" s="247"/>
      <c r="CD73" s="247"/>
      <c r="CE73" s="247"/>
      <c r="CF73" s="247"/>
      <c r="CG73" s="247"/>
      <c r="CH73" s="247"/>
      <c r="CI73" s="247"/>
      <c r="CJ73" s="247"/>
      <c r="CK73" s="247"/>
      <c r="CL73" s="247"/>
      <c r="CM73" s="247"/>
      <c r="CN73" s="247"/>
      <c r="CO73" s="247"/>
      <c r="CP73" s="247"/>
      <c r="CQ73" s="247"/>
      <c r="CR73" s="247"/>
      <c r="CS73" s="247"/>
      <c r="CT73" s="247"/>
      <c r="CU73" s="247"/>
      <c r="CV73" s="247"/>
      <c r="CW73" s="247"/>
      <c r="CX73" s="247"/>
      <c r="CY73" s="247"/>
      <c r="CZ73" s="247"/>
      <c r="DA73" s="247"/>
      <c r="DB73" s="247"/>
      <c r="DC73" s="247"/>
    </row>
    <row r="74" spans="1:107" ht="14.25" customHeight="1">
      <c r="A74" s="756"/>
      <c r="B74" s="744" t="str">
        <f>C7</f>
        <v xml:space="preserve"> ＳＯＲＡ－ Ａ</v>
      </c>
      <c r="C74" s="744"/>
      <c r="D74" s="744"/>
      <c r="E74" s="277"/>
      <c r="F74" s="278"/>
      <c r="G74" s="278"/>
      <c r="H74" s="278"/>
      <c r="I74" s="279"/>
      <c r="J74" s="278"/>
      <c r="K74" s="278"/>
      <c r="L74" s="278"/>
      <c r="M74" s="278"/>
      <c r="N74" s="279"/>
      <c r="O74" s="254"/>
      <c r="P74" s="255"/>
      <c r="Q74" s="255"/>
      <c r="R74" s="255"/>
      <c r="S74" s="256"/>
      <c r="T74" s="257">
        <f>COUNTIF(U77:U79,"○")</f>
        <v>0</v>
      </c>
      <c r="U74" s="257"/>
      <c r="V74" s="258" t="s">
        <v>503</v>
      </c>
      <c r="W74" s="258"/>
      <c r="X74" s="259">
        <f>COUNTIF(W77:W79,"○")</f>
        <v>2</v>
      </c>
      <c r="Y74" s="257">
        <f>COUNTIF(Z77:Z79,"○")</f>
        <v>0</v>
      </c>
      <c r="Z74" s="257"/>
      <c r="AA74" s="258" t="s">
        <v>504</v>
      </c>
      <c r="AB74" s="258"/>
      <c r="AC74" s="259">
        <f>COUNTIF(AB77:AB79,"○")</f>
        <v>2</v>
      </c>
      <c r="AD74" s="257">
        <f>COUNTIF(AE77:AE79,"○")</f>
        <v>0</v>
      </c>
      <c r="AE74" s="257"/>
      <c r="AF74" s="258" t="s">
        <v>505</v>
      </c>
      <c r="AG74" s="258"/>
      <c r="AH74" s="259">
        <f>COUNTIF(AG77:AG79,"○")</f>
        <v>2</v>
      </c>
      <c r="AI74" s="257">
        <f>COUNTIF(AJ77:AJ79,"○")</f>
        <v>0</v>
      </c>
      <c r="AJ74" s="257"/>
      <c r="AK74" s="258" t="s">
        <v>506</v>
      </c>
      <c r="AL74" s="258"/>
      <c r="AM74" s="259">
        <f>COUNTIF(AL77:AL79,"○")</f>
        <v>2</v>
      </c>
      <c r="AN74" s="776">
        <f>COUNTIF(E75:AM75,"○")</f>
        <v>0</v>
      </c>
      <c r="AO74" s="777" t="s">
        <v>255</v>
      </c>
      <c r="AP74" s="778">
        <f>COUNTIF(E76:AM76,"○")</f>
        <v>4</v>
      </c>
      <c r="AQ74" s="776">
        <f>IF(AS78=0,10,AQ78/AS78)</f>
        <v>0</v>
      </c>
      <c r="AR74" s="777"/>
      <c r="AS74" s="778"/>
      <c r="AT74" s="779">
        <f>SUM(E77:E79,J77:J79,O77:O79,T77:T79,Y77:Y79,AD77:AD79,AI77:AI79)/SUM(I77:I79,N77:N79,S77:S79,X77:X79,AC77:AC79,AH77:AH79,AM77:AM79)</f>
        <v>0.57499999999999996</v>
      </c>
      <c r="AU74" s="743">
        <f>IF(AND($AV$105=28,AV74=4),RANK(BE74,BE$62:BE$98,0),"")</f>
        <v>7</v>
      </c>
      <c r="AV74" s="253">
        <f>AN74+AP74</f>
        <v>4</v>
      </c>
      <c r="AW74" s="247">
        <f>SUM(E74:AM74)</f>
        <v>8</v>
      </c>
      <c r="AX74" s="247">
        <f>SUM(AQ78:AS79)</f>
        <v>8</v>
      </c>
      <c r="AZ74" s="670">
        <f>RANK(AN74,AN62:AN103,1)</f>
        <v>1</v>
      </c>
      <c r="BA74" s="670">
        <f>RANK(BF74,BF62:BF103,1)</f>
        <v>1</v>
      </c>
      <c r="BB74" s="670">
        <f>RANK(AT74,AT62:AT103,1)</f>
        <v>1</v>
      </c>
      <c r="BC74" s="670">
        <f>AZ74*100</f>
        <v>100</v>
      </c>
      <c r="BD74" s="670">
        <f>BA74*10</f>
        <v>10</v>
      </c>
      <c r="BE74" s="671">
        <f>SUM(BB74:BD79)</f>
        <v>111</v>
      </c>
      <c r="BF74" s="670">
        <f>AQ74-AS74</f>
        <v>0</v>
      </c>
      <c r="BG74" s="247"/>
      <c r="BH74" s="247"/>
      <c r="BI74" s="247"/>
      <c r="BJ74" s="247"/>
      <c r="BK74" s="247"/>
      <c r="BL74" s="247"/>
      <c r="BM74" s="247"/>
      <c r="BN74" s="247"/>
      <c r="BO74" s="247"/>
      <c r="BP74" s="247"/>
      <c r="BQ74" s="247"/>
      <c r="BR74" s="247"/>
      <c r="BS74" s="247"/>
      <c r="BT74" s="247"/>
      <c r="BU74" s="247"/>
      <c r="BV74" s="247"/>
      <c r="BW74" s="247"/>
      <c r="BX74" s="247"/>
      <c r="BY74" s="247"/>
      <c r="BZ74" s="247"/>
      <c r="CA74" s="247"/>
      <c r="CB74" s="247"/>
      <c r="CC74" s="247"/>
      <c r="CD74" s="247"/>
      <c r="CE74" s="247"/>
      <c r="CF74" s="247"/>
      <c r="CG74" s="247"/>
      <c r="CH74" s="247"/>
      <c r="CI74" s="247"/>
      <c r="CJ74" s="247"/>
      <c r="CK74" s="247"/>
      <c r="CL74" s="247"/>
      <c r="CM74" s="247"/>
      <c r="CN74" s="247"/>
      <c r="CO74" s="247"/>
      <c r="CP74" s="247"/>
      <c r="CQ74" s="247"/>
      <c r="CR74" s="247"/>
      <c r="CS74" s="247"/>
      <c r="CT74" s="247"/>
      <c r="CU74" s="247"/>
      <c r="CV74" s="247"/>
      <c r="CW74" s="247"/>
      <c r="CX74" s="247"/>
      <c r="CY74" s="247"/>
      <c r="CZ74" s="247"/>
      <c r="DA74" s="247"/>
      <c r="DB74" s="247"/>
      <c r="DC74" s="247"/>
    </row>
    <row r="75" spans="1:107" ht="13.5" hidden="1" customHeight="1">
      <c r="A75" s="756"/>
      <c r="B75" s="744"/>
      <c r="C75" s="744"/>
      <c r="D75" s="744"/>
      <c r="E75" s="282"/>
      <c r="F75" s="283"/>
      <c r="G75" s="283"/>
      <c r="H75" s="283"/>
      <c r="I75" s="284"/>
      <c r="J75" s="283"/>
      <c r="K75" s="283"/>
      <c r="L75" s="283"/>
      <c r="M75" s="283"/>
      <c r="N75" s="284"/>
      <c r="O75" s="261"/>
      <c r="P75" s="262"/>
      <c r="Q75" s="262"/>
      <c r="R75" s="262"/>
      <c r="S75" s="263"/>
      <c r="T75" s="264" t="str">
        <f>IF(T74&gt;X74,"○","　")</f>
        <v>　</v>
      </c>
      <c r="U75" s="264"/>
      <c r="V75" s="343"/>
      <c r="W75" s="343"/>
      <c r="X75" s="265"/>
      <c r="Y75" s="264" t="str">
        <f>IF(Y74&gt;AC74,"○","　")</f>
        <v>　</v>
      </c>
      <c r="Z75" s="264"/>
      <c r="AA75" s="343"/>
      <c r="AB75" s="343"/>
      <c r="AC75" s="265"/>
      <c r="AD75" s="264" t="str">
        <f>IF(AD74&gt;AH74,"○","　")</f>
        <v>　</v>
      </c>
      <c r="AE75" s="264"/>
      <c r="AF75" s="343"/>
      <c r="AG75" s="343"/>
      <c r="AH75" s="265"/>
      <c r="AI75" s="264" t="str">
        <f>IF(AI74&gt;AM74,"○","　")</f>
        <v>　</v>
      </c>
      <c r="AJ75" s="264"/>
      <c r="AK75" s="343"/>
      <c r="AL75" s="343"/>
      <c r="AM75" s="265"/>
      <c r="AN75" s="768"/>
      <c r="AO75" s="770"/>
      <c r="AP75" s="772"/>
      <c r="AQ75" s="768"/>
      <c r="AR75" s="770"/>
      <c r="AS75" s="772"/>
      <c r="AT75" s="774"/>
      <c r="AU75" s="743"/>
      <c r="AV75" s="253"/>
      <c r="AZ75" s="670"/>
      <c r="BA75" s="670"/>
      <c r="BB75" s="670"/>
      <c r="BC75" s="670"/>
      <c r="BD75" s="670"/>
      <c r="BE75" s="671"/>
      <c r="BF75" s="670"/>
      <c r="BG75" s="247"/>
      <c r="BH75" s="247"/>
      <c r="BI75" s="247"/>
      <c r="BJ75" s="247"/>
      <c r="BK75" s="247"/>
      <c r="BL75" s="247"/>
      <c r="BM75" s="247"/>
      <c r="BN75" s="247"/>
      <c r="BO75" s="247"/>
      <c r="BP75" s="247"/>
      <c r="BQ75" s="247"/>
      <c r="BR75" s="247"/>
      <c r="BS75" s="247"/>
      <c r="BT75" s="247"/>
      <c r="BU75" s="247"/>
      <c r="BV75" s="247"/>
      <c r="BW75" s="247"/>
      <c r="BX75" s="247"/>
      <c r="BY75" s="247"/>
      <c r="BZ75" s="247"/>
      <c r="CA75" s="247"/>
      <c r="CB75" s="247"/>
      <c r="CC75" s="247"/>
      <c r="CD75" s="247"/>
      <c r="CE75" s="247"/>
      <c r="CF75" s="247"/>
      <c r="CG75" s="247"/>
      <c r="CH75" s="247"/>
      <c r="CI75" s="247"/>
      <c r="CJ75" s="247"/>
      <c r="CK75" s="247"/>
      <c r="CL75" s="247"/>
      <c r="CM75" s="247"/>
      <c r="CN75" s="247"/>
      <c r="CO75" s="247"/>
      <c r="CP75" s="247"/>
      <c r="CQ75" s="247"/>
      <c r="CR75" s="247"/>
      <c r="CS75" s="247"/>
      <c r="CT75" s="247"/>
      <c r="CU75" s="247"/>
      <c r="CV75" s="247"/>
      <c r="CW75" s="247"/>
      <c r="CX75" s="247"/>
      <c r="CY75" s="247"/>
      <c r="CZ75" s="247"/>
      <c r="DA75" s="247"/>
      <c r="DB75" s="247"/>
      <c r="DC75" s="247"/>
    </row>
    <row r="76" spans="1:107" ht="14.25" hidden="1" customHeight="1">
      <c r="A76" s="756"/>
      <c r="B76" s="744"/>
      <c r="C76" s="744"/>
      <c r="D76" s="744"/>
      <c r="E76" s="282"/>
      <c r="F76" s="283"/>
      <c r="G76" s="283"/>
      <c r="H76" s="283"/>
      <c r="I76" s="284"/>
      <c r="J76" s="283"/>
      <c r="K76" s="283"/>
      <c r="L76" s="283"/>
      <c r="M76" s="283"/>
      <c r="N76" s="284"/>
      <c r="O76" s="261"/>
      <c r="P76" s="262"/>
      <c r="Q76" s="262"/>
      <c r="R76" s="262"/>
      <c r="S76" s="263"/>
      <c r="T76" s="264"/>
      <c r="U76" s="264"/>
      <c r="V76" s="343"/>
      <c r="W76" s="343"/>
      <c r="X76" s="265" t="str">
        <f>IF(X74&gt;T74,"○","　")</f>
        <v>○</v>
      </c>
      <c r="Y76" s="264"/>
      <c r="Z76" s="264"/>
      <c r="AA76" s="343"/>
      <c r="AB76" s="343"/>
      <c r="AC76" s="265" t="str">
        <f>IF(AC74&gt;Y74,"○","　")</f>
        <v>○</v>
      </c>
      <c r="AD76" s="264"/>
      <c r="AE76" s="264"/>
      <c r="AF76" s="343"/>
      <c r="AG76" s="343"/>
      <c r="AH76" s="265" t="str">
        <f>IF(AH74&gt;AD74,"○","　")</f>
        <v>○</v>
      </c>
      <c r="AI76" s="264"/>
      <c r="AJ76" s="264"/>
      <c r="AK76" s="343"/>
      <c r="AL76" s="343"/>
      <c r="AM76" s="265" t="str">
        <f>IF(AM74&gt;AI74,"○","　")</f>
        <v>○</v>
      </c>
      <c r="AN76" s="768"/>
      <c r="AO76" s="770"/>
      <c r="AP76" s="772"/>
      <c r="AQ76" s="768"/>
      <c r="AR76" s="770"/>
      <c r="AS76" s="772"/>
      <c r="AT76" s="774"/>
      <c r="AU76" s="743"/>
      <c r="AV76" s="253"/>
      <c r="AZ76" s="670"/>
      <c r="BA76" s="670"/>
      <c r="BB76" s="670"/>
      <c r="BC76" s="670"/>
      <c r="BD76" s="670"/>
      <c r="BE76" s="671"/>
      <c r="BF76" s="670"/>
      <c r="BG76" s="247"/>
      <c r="BH76" s="247"/>
      <c r="BI76" s="247"/>
      <c r="BJ76" s="247"/>
      <c r="BK76" s="247"/>
      <c r="BL76" s="247"/>
      <c r="BM76" s="247"/>
      <c r="BN76" s="247"/>
      <c r="BO76" s="247"/>
      <c r="BP76" s="247"/>
      <c r="BQ76" s="247"/>
      <c r="BR76" s="247"/>
      <c r="BS76" s="247"/>
      <c r="BT76" s="247"/>
      <c r="BU76" s="247"/>
      <c r="BV76" s="247"/>
      <c r="BW76" s="247"/>
      <c r="BX76" s="247"/>
      <c r="BY76" s="247"/>
      <c r="BZ76" s="247"/>
      <c r="CA76" s="247"/>
      <c r="CB76" s="247"/>
      <c r="CC76" s="247"/>
      <c r="CD76" s="247"/>
      <c r="CE76" s="247"/>
      <c r="CF76" s="247"/>
      <c r="CG76" s="247"/>
      <c r="CH76" s="247"/>
      <c r="CI76" s="247"/>
      <c r="CJ76" s="247"/>
      <c r="CK76" s="247"/>
      <c r="CL76" s="247"/>
      <c r="CM76" s="247"/>
      <c r="CN76" s="247"/>
      <c r="CO76" s="247"/>
      <c r="CP76" s="247"/>
      <c r="CQ76" s="247"/>
      <c r="CR76" s="247"/>
      <c r="CS76" s="247"/>
      <c r="CT76" s="247"/>
      <c r="CU76" s="247"/>
      <c r="CV76" s="247"/>
      <c r="CW76" s="247"/>
      <c r="CX76" s="247"/>
      <c r="CY76" s="247"/>
      <c r="CZ76" s="247"/>
      <c r="DA76" s="247"/>
      <c r="DB76" s="247"/>
      <c r="DC76" s="247"/>
    </row>
    <row r="77" spans="1:107" ht="14.25" customHeight="1">
      <c r="A77" s="756"/>
      <c r="B77" s="744"/>
      <c r="C77" s="744"/>
      <c r="D77" s="744"/>
      <c r="E77" s="282"/>
      <c r="F77" s="283"/>
      <c r="G77" s="283"/>
      <c r="H77" s="283"/>
      <c r="I77" s="284"/>
      <c r="J77" s="283"/>
      <c r="K77" s="283"/>
      <c r="L77" s="283"/>
      <c r="M77" s="283"/>
      <c r="N77" s="284"/>
      <c r="O77" s="261"/>
      <c r="P77" s="262"/>
      <c r="Q77" s="262"/>
      <c r="R77" s="262"/>
      <c r="S77" s="263"/>
      <c r="T77" s="267">
        <f>O16</f>
        <v>8</v>
      </c>
      <c r="U77" s="343" t="str">
        <f>IF(T77&gt;X77,"○","　")</f>
        <v>　</v>
      </c>
      <c r="V77" s="343" t="s">
        <v>499</v>
      </c>
      <c r="W77" s="343" t="str">
        <f>IF(X77&gt;T77,"○","　")</f>
        <v>○</v>
      </c>
      <c r="X77" s="268">
        <f>V16</f>
        <v>15</v>
      </c>
      <c r="Y77" s="267">
        <f>O28</f>
        <v>9</v>
      </c>
      <c r="Z77" s="343" t="str">
        <f>IF(Y77&gt;AC77,"○","　")</f>
        <v>　</v>
      </c>
      <c r="AA77" s="343" t="s">
        <v>499</v>
      </c>
      <c r="AB77" s="343" t="str">
        <f>IF(AC77&gt;Y77,"○","　")</f>
        <v>○</v>
      </c>
      <c r="AC77" s="268">
        <f>V28</f>
        <v>15</v>
      </c>
      <c r="AD77" s="267">
        <f>O40</f>
        <v>10</v>
      </c>
      <c r="AE77" s="343" t="str">
        <f>IF(AD77&gt;AH77,"○","　")</f>
        <v>　</v>
      </c>
      <c r="AF77" s="343" t="s">
        <v>499</v>
      </c>
      <c r="AG77" s="343" t="str">
        <f>IF(AH77&gt;AD77,"○","　")</f>
        <v>○</v>
      </c>
      <c r="AH77" s="268">
        <f>V40</f>
        <v>15</v>
      </c>
      <c r="AI77" s="267">
        <f>O52</f>
        <v>7</v>
      </c>
      <c r="AJ77" s="343" t="str">
        <f>IF(AI77&gt;AM77,"○","　")</f>
        <v>　</v>
      </c>
      <c r="AK77" s="343" t="s">
        <v>499</v>
      </c>
      <c r="AL77" s="343" t="str">
        <f>IF(AM77&gt;AI77,"○","　")</f>
        <v>○</v>
      </c>
      <c r="AM77" s="268">
        <f>V52</f>
        <v>15</v>
      </c>
      <c r="AN77" s="768"/>
      <c r="AO77" s="770"/>
      <c r="AP77" s="772"/>
      <c r="AQ77" s="768"/>
      <c r="AR77" s="770"/>
      <c r="AS77" s="772"/>
      <c r="AT77" s="774"/>
      <c r="AU77" s="743"/>
      <c r="AV77" s="253"/>
      <c r="AZ77" s="670"/>
      <c r="BA77" s="670"/>
      <c r="BB77" s="670"/>
      <c r="BC77" s="670"/>
      <c r="BD77" s="670"/>
      <c r="BE77" s="671"/>
      <c r="BF77" s="670"/>
      <c r="BG77" s="247"/>
      <c r="BH77" s="247"/>
      <c r="BI77" s="247"/>
      <c r="BJ77" s="247"/>
      <c r="BK77" s="247"/>
      <c r="BL77" s="247"/>
      <c r="BM77" s="247"/>
      <c r="BN77" s="247"/>
      <c r="BO77" s="247"/>
      <c r="BP77" s="247"/>
      <c r="BQ77" s="247"/>
      <c r="BR77" s="247"/>
      <c r="BS77" s="247"/>
      <c r="BT77" s="247"/>
      <c r="BU77" s="247"/>
      <c r="BV77" s="247"/>
      <c r="BW77" s="247"/>
      <c r="BX77" s="247"/>
      <c r="BY77" s="247"/>
      <c r="BZ77" s="247"/>
      <c r="CA77" s="247"/>
      <c r="CB77" s="247"/>
      <c r="CC77" s="247"/>
      <c r="CD77" s="247"/>
      <c r="CE77" s="247"/>
      <c r="CF77" s="247"/>
      <c r="CG77" s="247"/>
      <c r="CH77" s="247"/>
      <c r="CI77" s="247"/>
      <c r="CJ77" s="247"/>
      <c r="CK77" s="247"/>
      <c r="CL77" s="247"/>
      <c r="CM77" s="247"/>
      <c r="CN77" s="247"/>
      <c r="CO77" s="247"/>
      <c r="CP77" s="247"/>
      <c r="CQ77" s="247"/>
      <c r="CR77" s="247"/>
      <c r="CS77" s="247"/>
      <c r="CT77" s="247"/>
      <c r="CU77" s="247"/>
      <c r="CV77" s="247"/>
      <c r="CW77" s="247"/>
      <c r="CX77" s="247"/>
      <c r="CY77" s="247"/>
      <c r="CZ77" s="247"/>
      <c r="DA77" s="247"/>
      <c r="DB77" s="247"/>
      <c r="DC77" s="247"/>
    </row>
    <row r="78" spans="1:107" ht="14.25" customHeight="1">
      <c r="A78" s="756"/>
      <c r="B78" s="744"/>
      <c r="C78" s="744"/>
      <c r="D78" s="744"/>
      <c r="E78" s="282"/>
      <c r="F78" s="283"/>
      <c r="G78" s="283"/>
      <c r="H78" s="283"/>
      <c r="I78" s="284"/>
      <c r="J78" s="283"/>
      <c r="K78" s="283"/>
      <c r="L78" s="283"/>
      <c r="M78" s="283"/>
      <c r="N78" s="284"/>
      <c r="O78" s="261"/>
      <c r="P78" s="262"/>
      <c r="Q78" s="262"/>
      <c r="R78" s="262"/>
      <c r="S78" s="263"/>
      <c r="T78" s="267">
        <f>O17</f>
        <v>13</v>
      </c>
      <c r="U78" s="343" t="str">
        <f>IF(T78&gt;X78,"○","　")</f>
        <v>　</v>
      </c>
      <c r="V78" s="343" t="s">
        <v>255</v>
      </c>
      <c r="W78" s="343" t="str">
        <f>IF(X78&gt;T78,"○","　")</f>
        <v>○</v>
      </c>
      <c r="X78" s="268">
        <f>V17</f>
        <v>15</v>
      </c>
      <c r="Y78" s="267">
        <f>O29</f>
        <v>11</v>
      </c>
      <c r="Z78" s="343" t="str">
        <f>IF(Y78&gt;AC78,"○","　")</f>
        <v>　</v>
      </c>
      <c r="AA78" s="343" t="s">
        <v>255</v>
      </c>
      <c r="AB78" s="343" t="str">
        <f>IF(AC78&gt;Y78,"○","　")</f>
        <v>○</v>
      </c>
      <c r="AC78" s="268">
        <f>V29</f>
        <v>15</v>
      </c>
      <c r="AD78" s="267">
        <f>O41</f>
        <v>4</v>
      </c>
      <c r="AE78" s="343" t="str">
        <f>IF(AD78&gt;AH78,"○","　")</f>
        <v>　</v>
      </c>
      <c r="AF78" s="343" t="s">
        <v>255</v>
      </c>
      <c r="AG78" s="343" t="str">
        <f>IF(AH78&gt;AD78,"○","　")</f>
        <v>○</v>
      </c>
      <c r="AH78" s="268">
        <f>V41</f>
        <v>15</v>
      </c>
      <c r="AI78" s="267">
        <f>O53</f>
        <v>7</v>
      </c>
      <c r="AJ78" s="343" t="str">
        <f>IF(AI78&gt;AM78,"○","　")</f>
        <v>　</v>
      </c>
      <c r="AK78" s="343" t="s">
        <v>255</v>
      </c>
      <c r="AL78" s="343" t="str">
        <f>IF(AM78&gt;AI78,"○","　")</f>
        <v>○</v>
      </c>
      <c r="AM78" s="268">
        <f>V53</f>
        <v>15</v>
      </c>
      <c r="AN78" s="768"/>
      <c r="AO78" s="770"/>
      <c r="AP78" s="772"/>
      <c r="AQ78" s="768">
        <f>SUM(E74,J74,O74,T74,Y74,AD74,AI74)</f>
        <v>0</v>
      </c>
      <c r="AR78" s="770" t="s">
        <v>255</v>
      </c>
      <c r="AS78" s="772">
        <f>SUM(I74,N74,S74,X74,AC74,AH74,AM74)</f>
        <v>8</v>
      </c>
      <c r="AT78" s="774"/>
      <c r="AU78" s="743"/>
      <c r="AV78" s="253"/>
      <c r="AZ78" s="670"/>
      <c r="BA78" s="670"/>
      <c r="BB78" s="670"/>
      <c r="BC78" s="670"/>
      <c r="BD78" s="670"/>
      <c r="BE78" s="671"/>
      <c r="BF78" s="670"/>
      <c r="BG78" s="247"/>
      <c r="BH78" s="247"/>
      <c r="BI78" s="247"/>
      <c r="BJ78" s="247"/>
      <c r="BK78" s="247"/>
      <c r="BL78" s="247"/>
      <c r="BM78" s="247"/>
      <c r="BN78" s="247"/>
      <c r="BO78" s="247"/>
      <c r="BP78" s="247"/>
      <c r="BQ78" s="247"/>
      <c r="BR78" s="247"/>
      <c r="BS78" s="247"/>
      <c r="BT78" s="247"/>
      <c r="BU78" s="247"/>
      <c r="BV78" s="247"/>
      <c r="BW78" s="247"/>
      <c r="BX78" s="247"/>
      <c r="BY78" s="247"/>
      <c r="BZ78" s="247"/>
      <c r="CA78" s="247"/>
      <c r="CB78" s="247"/>
      <c r="CC78" s="247"/>
      <c r="CD78" s="247"/>
      <c r="CE78" s="247"/>
      <c r="CF78" s="247"/>
      <c r="CG78" s="247"/>
      <c r="CH78" s="247"/>
      <c r="CI78" s="247"/>
      <c r="CJ78" s="247"/>
      <c r="CK78" s="247"/>
      <c r="CL78" s="247"/>
      <c r="CM78" s="247"/>
      <c r="CN78" s="247"/>
      <c r="CO78" s="247"/>
      <c r="CP78" s="247"/>
      <c r="CQ78" s="247"/>
      <c r="CR78" s="247"/>
      <c r="CS78" s="247"/>
      <c r="CT78" s="247"/>
      <c r="CU78" s="247"/>
      <c r="CV78" s="247"/>
      <c r="CW78" s="247"/>
      <c r="CX78" s="247"/>
      <c r="CY78" s="247"/>
      <c r="CZ78" s="247"/>
      <c r="DA78" s="247"/>
      <c r="DB78" s="247"/>
      <c r="DC78" s="247"/>
    </row>
    <row r="79" spans="1:107" ht="14.25" customHeight="1">
      <c r="A79" s="756"/>
      <c r="B79" s="744"/>
      <c r="C79" s="744"/>
      <c r="D79" s="744"/>
      <c r="E79" s="287"/>
      <c r="F79" s="288"/>
      <c r="G79" s="288"/>
      <c r="H79" s="288"/>
      <c r="I79" s="289"/>
      <c r="J79" s="288"/>
      <c r="K79" s="288"/>
      <c r="L79" s="288"/>
      <c r="M79" s="288"/>
      <c r="N79" s="289"/>
      <c r="O79" s="270"/>
      <c r="P79" s="271"/>
      <c r="Q79" s="271"/>
      <c r="R79" s="271"/>
      <c r="S79" s="272"/>
      <c r="T79" s="267">
        <f>O18</f>
        <v>0</v>
      </c>
      <c r="U79" s="343" t="str">
        <f>IF(T79&gt;X79,"○","　")</f>
        <v>　</v>
      </c>
      <c r="V79" s="343" t="s">
        <v>255</v>
      </c>
      <c r="W79" s="343" t="str">
        <f>IF(X79&gt;T79,"○","　")</f>
        <v>　</v>
      </c>
      <c r="X79" s="268">
        <f>V18</f>
        <v>0</v>
      </c>
      <c r="Y79" s="267">
        <f>O30</f>
        <v>0</v>
      </c>
      <c r="Z79" s="343" t="str">
        <f>IF(Y79&gt;AC79,"○","　")</f>
        <v>　</v>
      </c>
      <c r="AA79" s="343" t="s">
        <v>255</v>
      </c>
      <c r="AB79" s="343" t="str">
        <f>IF(AC79&gt;Y79,"○","　")</f>
        <v>　</v>
      </c>
      <c r="AC79" s="268">
        <f>V30</f>
        <v>0</v>
      </c>
      <c r="AD79" s="290">
        <f>O42</f>
        <v>0</v>
      </c>
      <c r="AE79" s="344" t="str">
        <f>IF(AD79&gt;AH79,"○","　")</f>
        <v>　</v>
      </c>
      <c r="AF79" s="344" t="s">
        <v>255</v>
      </c>
      <c r="AG79" s="344" t="str">
        <f>IF(AH79&gt;AD79,"○","　")</f>
        <v>　</v>
      </c>
      <c r="AH79" s="291">
        <f>V42</f>
        <v>0</v>
      </c>
      <c r="AI79" s="292">
        <f>O54</f>
        <v>0</v>
      </c>
      <c r="AJ79" s="344" t="str">
        <f>IF(AI79&gt;AM79,"○","　")</f>
        <v>　</v>
      </c>
      <c r="AK79" s="344" t="s">
        <v>255</v>
      </c>
      <c r="AL79" s="344" t="str">
        <f>IF(AM79&gt;AI79,"○","　")</f>
        <v>　</v>
      </c>
      <c r="AM79" s="291">
        <f>V54</f>
        <v>0</v>
      </c>
      <c r="AN79" s="769"/>
      <c r="AO79" s="771"/>
      <c r="AP79" s="773"/>
      <c r="AQ79" s="769"/>
      <c r="AR79" s="771"/>
      <c r="AS79" s="773"/>
      <c r="AT79" s="775"/>
      <c r="AU79" s="743"/>
      <c r="AV79" s="253"/>
      <c r="AZ79" s="670"/>
      <c r="BA79" s="670"/>
      <c r="BB79" s="670"/>
      <c r="BC79" s="670"/>
      <c r="BD79" s="670"/>
      <c r="BE79" s="671"/>
      <c r="BF79" s="670"/>
      <c r="BG79" s="247"/>
      <c r="BH79" s="247"/>
      <c r="BI79" s="247"/>
      <c r="BJ79" s="247"/>
      <c r="BK79" s="247"/>
      <c r="BL79" s="247"/>
      <c r="BM79" s="247"/>
      <c r="BN79" s="247"/>
      <c r="BO79" s="247"/>
      <c r="BP79" s="247"/>
      <c r="BQ79" s="247"/>
      <c r="BR79" s="247"/>
      <c r="BS79" s="247"/>
      <c r="BT79" s="247"/>
      <c r="BU79" s="247"/>
      <c r="BV79" s="247"/>
      <c r="BW79" s="247"/>
      <c r="BX79" s="247"/>
      <c r="BY79" s="247"/>
      <c r="BZ79" s="247"/>
      <c r="CA79" s="247"/>
      <c r="CB79" s="247"/>
      <c r="CC79" s="247"/>
      <c r="CD79" s="247"/>
      <c r="CE79" s="247"/>
      <c r="CF79" s="247"/>
      <c r="CG79" s="247"/>
      <c r="CH79" s="247"/>
      <c r="CI79" s="247"/>
      <c r="CJ79" s="247"/>
      <c r="CK79" s="247"/>
      <c r="CL79" s="247"/>
      <c r="CM79" s="247"/>
      <c r="CN79" s="247"/>
      <c r="CO79" s="247"/>
      <c r="CP79" s="247"/>
      <c r="CQ79" s="247"/>
      <c r="CR79" s="247"/>
      <c r="CS79" s="247"/>
      <c r="CT79" s="247"/>
      <c r="CU79" s="247"/>
      <c r="CV79" s="247"/>
      <c r="CW79" s="247"/>
      <c r="CX79" s="247"/>
      <c r="CY79" s="247"/>
      <c r="CZ79" s="247"/>
      <c r="DA79" s="247"/>
      <c r="DB79" s="247"/>
      <c r="DC79" s="247"/>
    </row>
    <row r="80" spans="1:107" ht="14.25" customHeight="1">
      <c r="A80" s="756"/>
      <c r="B80" s="744" t="str">
        <f>C8</f>
        <v xml:space="preserve"> 祭 Ｒｅｄ</v>
      </c>
      <c r="C80" s="744"/>
      <c r="D80" s="744"/>
      <c r="E80" s="275">
        <f>COUNTIF(F83:F85,"○")</f>
        <v>0</v>
      </c>
      <c r="F80" s="276"/>
      <c r="G80" s="276" t="str">
        <f>V62</f>
        <v>⑧</v>
      </c>
      <c r="H80" s="276"/>
      <c r="I80" s="293">
        <f>COUNTIF(H83:H85,"○")</f>
        <v>2</v>
      </c>
      <c r="J80" s="276">
        <f>COUNTIF(K83:K85,"○")</f>
        <v>1</v>
      </c>
      <c r="K80" s="276"/>
      <c r="L80" s="276" t="str">
        <f>V68</f>
        <v>⑤</v>
      </c>
      <c r="M80" s="276"/>
      <c r="N80" s="293">
        <f>COUNTIF(M83:M85,"○")</f>
        <v>2</v>
      </c>
      <c r="O80" s="257">
        <f>COUNTIF(P83:P85,"○")</f>
        <v>2</v>
      </c>
      <c r="P80" s="257"/>
      <c r="Q80" s="258" t="str">
        <f>V74</f>
        <v>②</v>
      </c>
      <c r="R80" s="258"/>
      <c r="S80" s="259">
        <f>COUNTIF(R83:R85,"○")</f>
        <v>0</v>
      </c>
      <c r="T80" s="254"/>
      <c r="U80" s="255"/>
      <c r="V80" s="255"/>
      <c r="W80" s="255"/>
      <c r="X80" s="256"/>
      <c r="Y80" s="255"/>
      <c r="Z80" s="255"/>
      <c r="AA80" s="260"/>
      <c r="AB80" s="260"/>
      <c r="AC80" s="256"/>
      <c r="AD80" s="255"/>
      <c r="AE80" s="255"/>
      <c r="AF80" s="260"/>
      <c r="AG80" s="260"/>
      <c r="AH80" s="256"/>
      <c r="AI80" s="257">
        <f>COUNTIF(AJ83:AJ85,"○")</f>
        <v>2</v>
      </c>
      <c r="AJ80" s="257"/>
      <c r="AK80" s="258" t="s">
        <v>507</v>
      </c>
      <c r="AL80" s="258"/>
      <c r="AM80" s="259">
        <f>COUNTIF(AL83:AL85,"○")</f>
        <v>1</v>
      </c>
      <c r="AN80" s="776">
        <f>COUNTIF(E81:AM81,"○")</f>
        <v>2</v>
      </c>
      <c r="AO80" s="777" t="s">
        <v>255</v>
      </c>
      <c r="AP80" s="778">
        <f>COUNTIF(E82:AM82,"○")</f>
        <v>2</v>
      </c>
      <c r="AQ80" s="776">
        <f>IF(AS84=0,10,AQ84/AS84)</f>
        <v>1</v>
      </c>
      <c r="AR80" s="777"/>
      <c r="AS80" s="778"/>
      <c r="AT80" s="779">
        <f>SUM(E83:E85,J83:J85,O83:O85,T83:T85,Y83:Y85,AD83:AD85,AI83:AI85)/SUM(I83:I85,N83:N85,S83:S85,X83:X85,AC83:AC85,AH83:AH85,AM83:AM85)</f>
        <v>1.0225563909774436</v>
      </c>
      <c r="AU80" s="743">
        <f>IF(AND($AV$105=28,AV80=4),RANK(BE80,BE$62:BE$98,0),"")</f>
        <v>5</v>
      </c>
      <c r="AV80" s="253">
        <f>AN80+AP80</f>
        <v>4</v>
      </c>
      <c r="AW80" s="247">
        <f>SUM(E80:AM80)</f>
        <v>10</v>
      </c>
      <c r="AX80" s="247">
        <f>SUM(AQ84:AS85)</f>
        <v>10</v>
      </c>
      <c r="AZ80" s="670">
        <f>RANK(AN80,AN62:AN103,1)</f>
        <v>3</v>
      </c>
      <c r="BA80" s="670">
        <f>RANK(BF80,BF62:BF103,1)</f>
        <v>3</v>
      </c>
      <c r="BB80" s="670">
        <f>RANK(AT80,AT62:AT103,1)</f>
        <v>3</v>
      </c>
      <c r="BC80" s="670">
        <f>AZ80*100</f>
        <v>300</v>
      </c>
      <c r="BD80" s="670">
        <f>BA80*10</f>
        <v>30</v>
      </c>
      <c r="BE80" s="671">
        <f>SUM(BB80:BD85)</f>
        <v>333</v>
      </c>
      <c r="BF80" s="670">
        <f>AQ80-AS80</f>
        <v>1</v>
      </c>
      <c r="BG80" s="247"/>
      <c r="BH80" s="247"/>
      <c r="BI80" s="247"/>
      <c r="BJ80" s="247"/>
      <c r="BK80" s="247"/>
      <c r="BL80" s="247"/>
      <c r="BM80" s="247"/>
      <c r="BN80" s="247"/>
      <c r="BO80" s="247"/>
      <c r="BP80" s="247"/>
      <c r="BQ80" s="247"/>
      <c r="BR80" s="247"/>
      <c r="BS80" s="247"/>
      <c r="BT80" s="247"/>
      <c r="BU80" s="247"/>
      <c r="BV80" s="247"/>
      <c r="BW80" s="247"/>
      <c r="BX80" s="247"/>
      <c r="BY80" s="247"/>
      <c r="BZ80" s="247"/>
      <c r="CA80" s="247"/>
      <c r="CB80" s="247"/>
      <c r="CC80" s="247"/>
      <c r="CD80" s="247"/>
      <c r="CE80" s="247"/>
      <c r="CF80" s="247"/>
      <c r="CG80" s="247"/>
      <c r="CH80" s="247"/>
      <c r="CI80" s="247"/>
      <c r="CJ80" s="247"/>
      <c r="CK80" s="247"/>
      <c r="CL80" s="247"/>
      <c r="CM80" s="247"/>
      <c r="CN80" s="247"/>
      <c r="CO80" s="247"/>
      <c r="CP80" s="247"/>
      <c r="CQ80" s="247"/>
      <c r="CR80" s="247"/>
      <c r="CS80" s="247"/>
      <c r="CT80" s="247"/>
      <c r="CU80" s="247"/>
      <c r="CV80" s="247"/>
      <c r="CW80" s="247"/>
      <c r="CX80" s="247"/>
      <c r="CY80" s="247"/>
      <c r="CZ80" s="247"/>
      <c r="DA80" s="247"/>
      <c r="DB80" s="247"/>
      <c r="DC80" s="247"/>
    </row>
    <row r="81" spans="1:107" ht="13.5" hidden="1" customHeight="1">
      <c r="A81" s="756"/>
      <c r="B81" s="744"/>
      <c r="C81" s="744"/>
      <c r="D81" s="744"/>
      <c r="E81" s="280" t="str">
        <f>IF(E80&gt;I80,"○","　")</f>
        <v>　</v>
      </c>
      <c r="F81" s="281"/>
      <c r="G81" s="281"/>
      <c r="H81" s="281"/>
      <c r="I81" s="348"/>
      <c r="J81" s="281" t="str">
        <f>IF(J80&gt;N80,"○","　")</f>
        <v>　</v>
      </c>
      <c r="K81" s="281"/>
      <c r="L81" s="281"/>
      <c r="M81" s="281"/>
      <c r="N81" s="348"/>
      <c r="O81" s="264" t="str">
        <f>IF(O80&gt;S80,"○","　")</f>
        <v>○</v>
      </c>
      <c r="P81" s="264"/>
      <c r="Q81" s="343"/>
      <c r="R81" s="343"/>
      <c r="S81" s="265"/>
      <c r="T81" s="261"/>
      <c r="U81" s="262"/>
      <c r="V81" s="262"/>
      <c r="W81" s="262"/>
      <c r="X81" s="263"/>
      <c r="Y81" s="262"/>
      <c r="Z81" s="262"/>
      <c r="AA81" s="266"/>
      <c r="AB81" s="266"/>
      <c r="AC81" s="263"/>
      <c r="AD81" s="262"/>
      <c r="AE81" s="262"/>
      <c r="AF81" s="266"/>
      <c r="AG81" s="266"/>
      <c r="AH81" s="263"/>
      <c r="AI81" s="264" t="str">
        <f>IF(AI80&gt;AM80,"○","　")</f>
        <v>○</v>
      </c>
      <c r="AJ81" s="264"/>
      <c r="AK81" s="343"/>
      <c r="AL81" s="343"/>
      <c r="AM81" s="265"/>
      <c r="AN81" s="768"/>
      <c r="AO81" s="770"/>
      <c r="AP81" s="772"/>
      <c r="AQ81" s="768"/>
      <c r="AR81" s="770"/>
      <c r="AS81" s="772"/>
      <c r="AT81" s="774"/>
      <c r="AU81" s="743"/>
      <c r="AV81" s="253"/>
      <c r="AZ81" s="670"/>
      <c r="BA81" s="670"/>
      <c r="BB81" s="670"/>
      <c r="BC81" s="670"/>
      <c r="BD81" s="670"/>
      <c r="BE81" s="671"/>
      <c r="BF81" s="670"/>
      <c r="BG81" s="247"/>
      <c r="BH81" s="247"/>
      <c r="BI81" s="247"/>
      <c r="BJ81" s="247"/>
      <c r="BK81" s="247"/>
      <c r="BL81" s="247"/>
      <c r="BM81" s="247"/>
      <c r="BN81" s="247"/>
      <c r="BO81" s="247"/>
      <c r="BP81" s="247"/>
      <c r="BQ81" s="247"/>
      <c r="BR81" s="247"/>
      <c r="BS81" s="247"/>
      <c r="BT81" s="247"/>
      <c r="BU81" s="247"/>
      <c r="BV81" s="247"/>
      <c r="BW81" s="247"/>
      <c r="BX81" s="247"/>
      <c r="BY81" s="247"/>
      <c r="BZ81" s="247"/>
      <c r="CA81" s="247"/>
      <c r="CB81" s="247"/>
      <c r="CC81" s="247"/>
      <c r="CD81" s="247"/>
      <c r="CE81" s="247"/>
      <c r="CF81" s="247"/>
      <c r="CG81" s="247"/>
      <c r="CH81" s="247"/>
      <c r="CI81" s="247"/>
      <c r="CJ81" s="247"/>
      <c r="CK81" s="247"/>
      <c r="CL81" s="247"/>
      <c r="CM81" s="247"/>
      <c r="CN81" s="247"/>
      <c r="CO81" s="247"/>
      <c r="CP81" s="247"/>
      <c r="CQ81" s="247"/>
      <c r="CR81" s="247"/>
      <c r="CS81" s="247"/>
      <c r="CT81" s="247"/>
      <c r="CU81" s="247"/>
      <c r="CV81" s="247"/>
      <c r="CW81" s="247"/>
      <c r="CX81" s="247"/>
      <c r="CY81" s="247"/>
      <c r="CZ81" s="247"/>
      <c r="DA81" s="247"/>
      <c r="DB81" s="247"/>
      <c r="DC81" s="247"/>
    </row>
    <row r="82" spans="1:107" ht="14.25" hidden="1" customHeight="1">
      <c r="A82" s="756"/>
      <c r="B82" s="744"/>
      <c r="C82" s="744"/>
      <c r="D82" s="744"/>
      <c r="E82" s="280"/>
      <c r="F82" s="281"/>
      <c r="G82" s="281"/>
      <c r="H82" s="281"/>
      <c r="I82" s="348" t="str">
        <f>IF(I80&gt;E80,"○","　")</f>
        <v>○</v>
      </c>
      <c r="J82" s="281"/>
      <c r="K82" s="281"/>
      <c r="L82" s="281"/>
      <c r="M82" s="281"/>
      <c r="N82" s="348" t="str">
        <f>IF(N80&gt;J80,"○","　")</f>
        <v>○</v>
      </c>
      <c r="O82" s="264"/>
      <c r="P82" s="264"/>
      <c r="Q82" s="343"/>
      <c r="R82" s="343"/>
      <c r="S82" s="265" t="str">
        <f>IF(S80&gt;O80,"○","　")</f>
        <v>　</v>
      </c>
      <c r="T82" s="261"/>
      <c r="U82" s="262"/>
      <c r="V82" s="262"/>
      <c r="W82" s="262"/>
      <c r="X82" s="263"/>
      <c r="Y82" s="262"/>
      <c r="Z82" s="262"/>
      <c r="AA82" s="266"/>
      <c r="AB82" s="266"/>
      <c r="AC82" s="263"/>
      <c r="AD82" s="262"/>
      <c r="AE82" s="262"/>
      <c r="AF82" s="266"/>
      <c r="AG82" s="266"/>
      <c r="AH82" s="263"/>
      <c r="AI82" s="264"/>
      <c r="AJ82" s="264"/>
      <c r="AK82" s="343"/>
      <c r="AL82" s="343"/>
      <c r="AM82" s="265" t="str">
        <f>IF(AM80&gt;AI80,"○","　")</f>
        <v>　</v>
      </c>
      <c r="AN82" s="768"/>
      <c r="AO82" s="770"/>
      <c r="AP82" s="772"/>
      <c r="AQ82" s="768"/>
      <c r="AR82" s="770"/>
      <c r="AS82" s="772"/>
      <c r="AT82" s="774"/>
      <c r="AU82" s="743"/>
      <c r="AV82" s="253"/>
      <c r="AZ82" s="670"/>
      <c r="BA82" s="670"/>
      <c r="BB82" s="670"/>
      <c r="BC82" s="670"/>
      <c r="BD82" s="670"/>
      <c r="BE82" s="671"/>
      <c r="BF82" s="670"/>
      <c r="BG82" s="247"/>
      <c r="BH82" s="247"/>
      <c r="BI82" s="247"/>
      <c r="BJ82" s="247"/>
      <c r="BK82" s="247"/>
      <c r="BL82" s="247"/>
      <c r="BM82" s="247"/>
      <c r="BN82" s="247"/>
      <c r="BO82" s="247"/>
      <c r="BP82" s="247"/>
      <c r="BQ82" s="247"/>
      <c r="BR82" s="247"/>
      <c r="BS82" s="247"/>
      <c r="BT82" s="247"/>
      <c r="BU82" s="247"/>
      <c r="BV82" s="247"/>
      <c r="BW82" s="247"/>
      <c r="BX82" s="247"/>
      <c r="BY82" s="247"/>
      <c r="BZ82" s="247"/>
      <c r="CA82" s="247"/>
      <c r="CB82" s="247"/>
      <c r="CC82" s="247"/>
      <c r="CD82" s="247"/>
      <c r="CE82" s="247"/>
      <c r="CF82" s="247"/>
      <c r="CG82" s="247"/>
      <c r="CH82" s="247"/>
      <c r="CI82" s="247"/>
      <c r="CJ82" s="247"/>
      <c r="CK82" s="247"/>
      <c r="CL82" s="247"/>
      <c r="CM82" s="247"/>
      <c r="CN82" s="247"/>
      <c r="CO82" s="247"/>
      <c r="CP82" s="247"/>
      <c r="CQ82" s="247"/>
      <c r="CR82" s="247"/>
      <c r="CS82" s="247"/>
      <c r="CT82" s="247"/>
      <c r="CU82" s="247"/>
      <c r="CV82" s="247"/>
      <c r="CW82" s="247"/>
      <c r="CX82" s="247"/>
      <c r="CY82" s="247"/>
      <c r="CZ82" s="247"/>
      <c r="DA82" s="247"/>
      <c r="DB82" s="247"/>
      <c r="DC82" s="247"/>
    </row>
    <row r="83" spans="1:107" ht="14.25" customHeight="1">
      <c r="A83" s="756"/>
      <c r="B83" s="744"/>
      <c r="C83" s="744"/>
      <c r="D83" s="744"/>
      <c r="E83" s="280">
        <f>X65</f>
        <v>8</v>
      </c>
      <c r="F83" s="281" t="str">
        <f>IF(E83&gt;I83,"○","　")</f>
        <v>　</v>
      </c>
      <c r="G83" s="281" t="s">
        <v>499</v>
      </c>
      <c r="H83" s="281" t="str">
        <f>IF(I83&gt;E83,"○","　")</f>
        <v>○</v>
      </c>
      <c r="I83" s="348">
        <f>T65</f>
        <v>15</v>
      </c>
      <c r="J83" s="281">
        <f>X71</f>
        <v>16</v>
      </c>
      <c r="K83" s="281" t="str">
        <f>IF(J83&gt;N83,"○","　")</f>
        <v>　</v>
      </c>
      <c r="L83" s="281" t="s">
        <v>499</v>
      </c>
      <c r="M83" s="281" t="str">
        <f>IF(N83&gt;J83,"○","　")</f>
        <v>○</v>
      </c>
      <c r="N83" s="348">
        <f>T71</f>
        <v>17</v>
      </c>
      <c r="O83" s="343">
        <f>X77</f>
        <v>15</v>
      </c>
      <c r="P83" s="343" t="str">
        <f>IF(O83&gt;S83,"○","　")</f>
        <v>○</v>
      </c>
      <c r="Q83" s="343" t="s">
        <v>499</v>
      </c>
      <c r="R83" s="343" t="str">
        <f>IF(S83&gt;O83,"○","　")</f>
        <v>　</v>
      </c>
      <c r="S83" s="345">
        <f>T77</f>
        <v>8</v>
      </c>
      <c r="T83" s="261"/>
      <c r="U83" s="262"/>
      <c r="V83" s="262"/>
      <c r="W83" s="262"/>
      <c r="X83" s="263"/>
      <c r="Y83" s="266"/>
      <c r="Z83" s="266"/>
      <c r="AA83" s="266"/>
      <c r="AB83" s="266"/>
      <c r="AC83" s="269"/>
      <c r="AD83" s="266"/>
      <c r="AE83" s="266"/>
      <c r="AF83" s="266"/>
      <c r="AG83" s="266"/>
      <c r="AH83" s="269"/>
      <c r="AI83" s="267">
        <f>O43</f>
        <v>15</v>
      </c>
      <c r="AJ83" s="343" t="str">
        <f>IF(AI83&gt;AM83,"○","　")</f>
        <v>○</v>
      </c>
      <c r="AK83" s="343" t="s">
        <v>499</v>
      </c>
      <c r="AL83" s="343" t="str">
        <f>IF(AM83&gt;AI83,"○","　")</f>
        <v>　</v>
      </c>
      <c r="AM83" s="268">
        <f>V43</f>
        <v>11</v>
      </c>
      <c r="AN83" s="768"/>
      <c r="AO83" s="770"/>
      <c r="AP83" s="772"/>
      <c r="AQ83" s="768"/>
      <c r="AR83" s="770"/>
      <c r="AS83" s="772"/>
      <c r="AT83" s="774"/>
      <c r="AU83" s="743"/>
      <c r="AV83" s="253"/>
      <c r="AZ83" s="670"/>
      <c r="BA83" s="670"/>
      <c r="BB83" s="670"/>
      <c r="BC83" s="670"/>
      <c r="BD83" s="670"/>
      <c r="BE83" s="671"/>
      <c r="BF83" s="670"/>
      <c r="BG83" s="247"/>
      <c r="BH83" s="247"/>
      <c r="BI83" s="247"/>
      <c r="BJ83" s="247"/>
      <c r="BK83" s="247"/>
      <c r="BL83" s="247"/>
      <c r="BM83" s="247"/>
      <c r="BN83" s="247"/>
      <c r="BO83" s="247"/>
      <c r="BP83" s="247"/>
      <c r="BQ83" s="247"/>
      <c r="BR83" s="247"/>
      <c r="BS83" s="247"/>
      <c r="BT83" s="247"/>
      <c r="BU83" s="247"/>
      <c r="BV83" s="247"/>
      <c r="BW83" s="247"/>
      <c r="BX83" s="247"/>
      <c r="BY83" s="247"/>
      <c r="BZ83" s="247"/>
      <c r="CA83" s="247"/>
      <c r="CB83" s="247"/>
      <c r="CC83" s="247"/>
      <c r="CD83" s="247"/>
      <c r="CE83" s="247"/>
      <c r="CF83" s="247"/>
      <c r="CG83" s="247"/>
      <c r="CH83" s="247"/>
      <c r="CI83" s="247"/>
      <c r="CJ83" s="247"/>
      <c r="CK83" s="247"/>
      <c r="CL83" s="247"/>
      <c r="CM83" s="247"/>
      <c r="CN83" s="247"/>
      <c r="CO83" s="247"/>
      <c r="CP83" s="247"/>
      <c r="CQ83" s="247"/>
      <c r="CR83" s="247"/>
      <c r="CS83" s="247"/>
      <c r="CT83" s="247"/>
      <c r="CU83" s="247"/>
      <c r="CV83" s="247"/>
      <c r="CW83" s="247"/>
      <c r="CX83" s="247"/>
      <c r="CY83" s="247"/>
      <c r="CZ83" s="247"/>
      <c r="DA83" s="247"/>
      <c r="DB83" s="247"/>
      <c r="DC83" s="247"/>
    </row>
    <row r="84" spans="1:107" ht="14.25" customHeight="1">
      <c r="A84" s="756"/>
      <c r="B84" s="744"/>
      <c r="C84" s="744"/>
      <c r="D84" s="744"/>
      <c r="E84" s="280">
        <f>X66</f>
        <v>11</v>
      </c>
      <c r="F84" s="281" t="str">
        <f>IF(E84&gt;I84,"○","　")</f>
        <v>　</v>
      </c>
      <c r="G84" s="281" t="s">
        <v>255</v>
      </c>
      <c r="H84" s="281" t="str">
        <f>IF(I84&gt;E84,"○","　")</f>
        <v>○</v>
      </c>
      <c r="I84" s="348">
        <f>T66</f>
        <v>15</v>
      </c>
      <c r="J84" s="281">
        <f>X72</f>
        <v>15</v>
      </c>
      <c r="K84" s="281" t="str">
        <f>IF(J84&gt;N84,"○","　")</f>
        <v>○</v>
      </c>
      <c r="L84" s="281" t="s">
        <v>255</v>
      </c>
      <c r="M84" s="281" t="str">
        <f>IF(N84&gt;J84,"○","　")</f>
        <v>　</v>
      </c>
      <c r="N84" s="348">
        <f>T72</f>
        <v>13</v>
      </c>
      <c r="O84" s="343">
        <f>X78</f>
        <v>15</v>
      </c>
      <c r="P84" s="343" t="str">
        <f>IF(O84&gt;S84,"○","　")</f>
        <v>○</v>
      </c>
      <c r="Q84" s="343" t="s">
        <v>255</v>
      </c>
      <c r="R84" s="343" t="str">
        <f>IF(S84&gt;O84,"○","　")</f>
        <v>　</v>
      </c>
      <c r="S84" s="345">
        <f>T78</f>
        <v>13</v>
      </c>
      <c r="T84" s="261"/>
      <c r="U84" s="262"/>
      <c r="V84" s="262"/>
      <c r="W84" s="262"/>
      <c r="X84" s="263"/>
      <c r="Y84" s="266"/>
      <c r="Z84" s="266"/>
      <c r="AA84" s="266"/>
      <c r="AB84" s="266"/>
      <c r="AC84" s="269"/>
      <c r="AD84" s="266"/>
      <c r="AE84" s="266"/>
      <c r="AF84" s="266"/>
      <c r="AG84" s="266"/>
      <c r="AH84" s="269"/>
      <c r="AI84" s="267">
        <f>O44</f>
        <v>15</v>
      </c>
      <c r="AJ84" s="343" t="str">
        <f>IF(AI84&gt;AM84,"○","　")</f>
        <v>　</v>
      </c>
      <c r="AK84" s="343" t="s">
        <v>255</v>
      </c>
      <c r="AL84" s="343" t="str">
        <f>IF(AM84&gt;AI84,"○","　")</f>
        <v>○</v>
      </c>
      <c r="AM84" s="268">
        <f>V44</f>
        <v>17</v>
      </c>
      <c r="AN84" s="768"/>
      <c r="AO84" s="770"/>
      <c r="AP84" s="772"/>
      <c r="AQ84" s="768">
        <f>SUM(E80,J80,O80,T80,Y80,AD80,AI80)</f>
        <v>5</v>
      </c>
      <c r="AR84" s="770" t="s">
        <v>255</v>
      </c>
      <c r="AS84" s="772">
        <f>SUM(I80,N80,S80,X80,AC80,AH80,AM80)</f>
        <v>5</v>
      </c>
      <c r="AT84" s="774"/>
      <c r="AU84" s="743"/>
      <c r="AV84" s="253"/>
      <c r="AZ84" s="670"/>
      <c r="BA84" s="670"/>
      <c r="BB84" s="670"/>
      <c r="BC84" s="670"/>
      <c r="BD84" s="670"/>
      <c r="BE84" s="671"/>
      <c r="BF84" s="670"/>
      <c r="BG84" s="247"/>
      <c r="BH84" s="247"/>
      <c r="BI84" s="247"/>
      <c r="BJ84" s="247"/>
      <c r="BK84" s="247"/>
      <c r="BL84" s="247"/>
      <c r="BM84" s="247"/>
      <c r="BN84" s="247"/>
      <c r="BO84" s="247"/>
      <c r="BP84" s="247"/>
      <c r="BQ84" s="247"/>
      <c r="BR84" s="247"/>
      <c r="BS84" s="247"/>
      <c r="BT84" s="247"/>
      <c r="BU84" s="247"/>
      <c r="BV84" s="247"/>
      <c r="BW84" s="247"/>
      <c r="BX84" s="247"/>
      <c r="BY84" s="247"/>
      <c r="BZ84" s="247"/>
      <c r="CA84" s="247"/>
      <c r="CB84" s="247"/>
      <c r="CC84" s="247"/>
      <c r="CD84" s="247"/>
      <c r="CE84" s="247"/>
      <c r="CF84" s="247"/>
      <c r="CG84" s="247"/>
      <c r="CH84" s="247"/>
      <c r="CI84" s="247"/>
      <c r="CJ84" s="247"/>
      <c r="CK84" s="247"/>
      <c r="CL84" s="247"/>
      <c r="CM84" s="247"/>
      <c r="CN84" s="247"/>
      <c r="CO84" s="247"/>
      <c r="CP84" s="247"/>
      <c r="CQ84" s="247"/>
      <c r="CR84" s="247"/>
      <c r="CS84" s="247"/>
      <c r="CT84" s="247"/>
      <c r="CU84" s="247"/>
      <c r="CV84" s="247"/>
      <c r="CW84" s="247"/>
      <c r="CX84" s="247"/>
      <c r="CY84" s="247"/>
      <c r="CZ84" s="247"/>
      <c r="DA84" s="247"/>
      <c r="DB84" s="247"/>
      <c r="DC84" s="247"/>
    </row>
    <row r="85" spans="1:107" ht="14.25" customHeight="1">
      <c r="A85" s="756"/>
      <c r="B85" s="744"/>
      <c r="C85" s="744"/>
      <c r="D85" s="744"/>
      <c r="E85" s="285">
        <f>X67</f>
        <v>0</v>
      </c>
      <c r="F85" s="286" t="str">
        <f>IF(E85&gt;I85,"○","　")</f>
        <v>　</v>
      </c>
      <c r="G85" s="286" t="s">
        <v>255</v>
      </c>
      <c r="H85" s="286" t="str">
        <f>IF(I85&gt;E85,"○","　")</f>
        <v>　</v>
      </c>
      <c r="I85" s="349">
        <f>T67</f>
        <v>0</v>
      </c>
      <c r="J85" s="286">
        <f>X73</f>
        <v>11</v>
      </c>
      <c r="K85" s="286" t="str">
        <f>IF(J85&gt;N85,"○","　")</f>
        <v>　</v>
      </c>
      <c r="L85" s="286" t="s">
        <v>255</v>
      </c>
      <c r="M85" s="286" t="str">
        <f>IF(N85&gt;J85,"○","　")</f>
        <v>○</v>
      </c>
      <c r="N85" s="349">
        <f>T73</f>
        <v>15</v>
      </c>
      <c r="O85" s="344">
        <f>X79</f>
        <v>0</v>
      </c>
      <c r="P85" s="344" t="str">
        <f>IF(O85&gt;S85,"○","　")</f>
        <v>　</v>
      </c>
      <c r="Q85" s="344" t="s">
        <v>255</v>
      </c>
      <c r="R85" s="344" t="str">
        <f>IF(S85&gt;O85,"○","　")</f>
        <v>　</v>
      </c>
      <c r="S85" s="346">
        <f>T79</f>
        <v>0</v>
      </c>
      <c r="T85" s="270"/>
      <c r="U85" s="271"/>
      <c r="V85" s="271"/>
      <c r="W85" s="271"/>
      <c r="X85" s="272"/>
      <c r="Y85" s="273"/>
      <c r="Z85" s="273"/>
      <c r="AA85" s="273"/>
      <c r="AB85" s="273"/>
      <c r="AC85" s="274"/>
      <c r="AD85" s="273"/>
      <c r="AE85" s="273"/>
      <c r="AF85" s="273"/>
      <c r="AG85" s="273"/>
      <c r="AH85" s="274"/>
      <c r="AI85" s="292">
        <f>O45</f>
        <v>15</v>
      </c>
      <c r="AJ85" s="344" t="str">
        <f>IF(AI85&gt;AM85,"○","　")</f>
        <v>○</v>
      </c>
      <c r="AK85" s="344" t="s">
        <v>255</v>
      </c>
      <c r="AL85" s="344" t="str">
        <f>IF(AM85&gt;AI85,"○","　")</f>
        <v>　</v>
      </c>
      <c r="AM85" s="291">
        <f>V45</f>
        <v>9</v>
      </c>
      <c r="AN85" s="769"/>
      <c r="AO85" s="771"/>
      <c r="AP85" s="773"/>
      <c r="AQ85" s="769"/>
      <c r="AR85" s="771"/>
      <c r="AS85" s="773"/>
      <c r="AT85" s="775"/>
      <c r="AU85" s="743"/>
      <c r="AV85" s="253"/>
      <c r="AZ85" s="670"/>
      <c r="BA85" s="670"/>
      <c r="BB85" s="670"/>
      <c r="BC85" s="670"/>
      <c r="BD85" s="670"/>
      <c r="BE85" s="671"/>
      <c r="BF85" s="670"/>
      <c r="BG85" s="247"/>
      <c r="BH85" s="247"/>
      <c r="BI85" s="247"/>
      <c r="BJ85" s="247"/>
      <c r="BK85" s="247"/>
      <c r="BL85" s="247"/>
      <c r="BM85" s="247"/>
      <c r="BN85" s="247"/>
      <c r="BO85" s="247"/>
      <c r="BP85" s="247"/>
      <c r="BQ85" s="247"/>
      <c r="BR85" s="247"/>
      <c r="BS85" s="247"/>
      <c r="BT85" s="247"/>
      <c r="BU85" s="247"/>
      <c r="BV85" s="247"/>
      <c r="BW85" s="247"/>
      <c r="BX85" s="247"/>
      <c r="BY85" s="247"/>
      <c r="BZ85" s="247"/>
      <c r="CA85" s="247"/>
      <c r="CB85" s="247"/>
      <c r="CC85" s="247"/>
      <c r="CD85" s="247"/>
      <c r="CE85" s="247"/>
      <c r="CF85" s="247"/>
      <c r="CG85" s="247"/>
      <c r="CH85" s="247"/>
      <c r="CI85" s="247"/>
      <c r="CJ85" s="247"/>
      <c r="CK85" s="247"/>
      <c r="CL85" s="247"/>
      <c r="CM85" s="247"/>
      <c r="CN85" s="247"/>
      <c r="CO85" s="247"/>
      <c r="CP85" s="247"/>
      <c r="CQ85" s="247"/>
      <c r="CR85" s="247"/>
      <c r="CS85" s="247"/>
      <c r="CT85" s="247"/>
      <c r="CU85" s="247"/>
      <c r="CV85" s="247"/>
      <c r="CW85" s="247"/>
      <c r="CX85" s="247"/>
      <c r="CY85" s="247"/>
      <c r="CZ85" s="247"/>
      <c r="DA85" s="247"/>
      <c r="DB85" s="247"/>
      <c r="DC85" s="247"/>
    </row>
    <row r="86" spans="1:107" ht="14.25" customHeight="1">
      <c r="A86" s="756"/>
      <c r="B86" s="744" t="str">
        <f>Q5</f>
        <v xml:space="preserve"> ＲＯＵＧＥ</v>
      </c>
      <c r="C86" s="744"/>
      <c r="D86" s="744"/>
      <c r="E86" s="294">
        <f>COUNTIF(F89:F91,"○")</f>
        <v>2</v>
      </c>
      <c r="F86" s="257"/>
      <c r="G86" s="258" t="str">
        <f>AA62</f>
        <v>⑫</v>
      </c>
      <c r="H86" s="258"/>
      <c r="I86" s="259">
        <f>COUNTIF(H89:H91,"○")</f>
        <v>0</v>
      </c>
      <c r="J86" s="257">
        <f>COUNTIF(K89:K91,"○")</f>
        <v>1</v>
      </c>
      <c r="K86" s="257"/>
      <c r="L86" s="258" t="str">
        <f>AA68</f>
        <v>⑨</v>
      </c>
      <c r="M86" s="258"/>
      <c r="N86" s="259">
        <f>COUNTIF(M89:M91,"○")</f>
        <v>2</v>
      </c>
      <c r="O86" s="257">
        <f>COUNTIF(P89:P91,"○")</f>
        <v>2</v>
      </c>
      <c r="P86" s="257"/>
      <c r="Q86" s="258" t="str">
        <f>AA74</f>
        <v>⑥</v>
      </c>
      <c r="R86" s="258"/>
      <c r="S86" s="259">
        <f>COUNTIF(R89:R91,"○")</f>
        <v>0</v>
      </c>
      <c r="T86" s="255"/>
      <c r="U86" s="255"/>
      <c r="V86" s="260"/>
      <c r="W86" s="260"/>
      <c r="X86" s="256"/>
      <c r="Y86" s="254"/>
      <c r="Z86" s="255"/>
      <c r="AA86" s="255"/>
      <c r="AB86" s="255"/>
      <c r="AC86" s="256"/>
      <c r="AD86" s="257">
        <f>COUNTIF(AE89:AE91,"○")</f>
        <v>2</v>
      </c>
      <c r="AE86" s="257"/>
      <c r="AF86" s="258" t="s">
        <v>508</v>
      </c>
      <c r="AG86" s="258"/>
      <c r="AH86" s="259">
        <f>COUNTIF(AG89:AG91,"○")</f>
        <v>0</v>
      </c>
      <c r="AI86" s="255"/>
      <c r="AJ86" s="255"/>
      <c r="AK86" s="260"/>
      <c r="AL86" s="260"/>
      <c r="AM86" s="256"/>
      <c r="AN86" s="776">
        <f>COUNTIF(E87:AM87,"○")</f>
        <v>3</v>
      </c>
      <c r="AO86" s="777" t="s">
        <v>255</v>
      </c>
      <c r="AP86" s="778">
        <f>COUNTIF(E88:AM88,"○")</f>
        <v>1</v>
      </c>
      <c r="AQ86" s="776">
        <f>IF(AS90=0,10,AQ90/AS90)</f>
        <v>3.5</v>
      </c>
      <c r="AR86" s="777"/>
      <c r="AS86" s="778"/>
      <c r="AT86" s="779">
        <f>SUM(E89:E91,J89:J91,O89:O91,T89:T91,Y89:Y91,AD89:AD91,AI89:AI91)/SUM(I89:I91,N89:N91,S89:S91,X89:X91,AC89:AC91,AH89:AH91,AM89:AM91)</f>
        <v>1.2525252525252526</v>
      </c>
      <c r="AU86" s="743">
        <f>IF(AND($AV$105=28,AV86=4),RANK(BE86,BE$62:BE$98,0),"")</f>
        <v>2</v>
      </c>
      <c r="AV86" s="253">
        <f>AN86+AP86</f>
        <v>4</v>
      </c>
      <c r="AW86" s="247">
        <f>SUM(E86:AM86)</f>
        <v>9</v>
      </c>
      <c r="AX86" s="247">
        <f>SUM(AQ90:AS91)</f>
        <v>9</v>
      </c>
      <c r="AZ86" s="670">
        <f>RANK(AN86,AN62:AN103,1)</f>
        <v>6</v>
      </c>
      <c r="BA86" s="670">
        <f>RANK(BF86,BF62:BF103,1)</f>
        <v>6</v>
      </c>
      <c r="BB86" s="670">
        <f>RANK(AT86,AT62:AT103,1)</f>
        <v>7</v>
      </c>
      <c r="BC86" s="670">
        <f>AZ86*100</f>
        <v>600</v>
      </c>
      <c r="BD86" s="670">
        <f>BA86*10</f>
        <v>60</v>
      </c>
      <c r="BE86" s="671">
        <f>SUM(BB86:BD91)</f>
        <v>667</v>
      </c>
      <c r="BF86" s="670">
        <f>AQ86-AS86</f>
        <v>3.5</v>
      </c>
      <c r="BG86" s="247"/>
      <c r="BH86" s="247"/>
      <c r="BI86" s="247"/>
      <c r="BJ86" s="247"/>
      <c r="BK86" s="247"/>
      <c r="BL86" s="247"/>
      <c r="BM86" s="247"/>
      <c r="BN86" s="247"/>
      <c r="BO86" s="247"/>
      <c r="BP86" s="247"/>
      <c r="BQ86" s="247"/>
      <c r="BR86" s="247"/>
      <c r="BS86" s="247"/>
      <c r="BT86" s="247"/>
      <c r="BU86" s="247"/>
      <c r="BV86" s="247"/>
      <c r="BW86" s="247"/>
      <c r="BX86" s="247"/>
      <c r="BY86" s="247"/>
      <c r="BZ86" s="247"/>
      <c r="CA86" s="247"/>
      <c r="CB86" s="247"/>
      <c r="CC86" s="247"/>
      <c r="CD86" s="247"/>
      <c r="CE86" s="247"/>
      <c r="CF86" s="247"/>
      <c r="CG86" s="247"/>
      <c r="CH86" s="247"/>
      <c r="CI86" s="247"/>
      <c r="CJ86" s="247"/>
      <c r="CK86" s="247"/>
      <c r="CL86" s="247"/>
      <c r="CM86" s="247"/>
      <c r="CN86" s="247"/>
      <c r="CO86" s="247"/>
      <c r="CP86" s="247"/>
      <c r="CQ86" s="247"/>
      <c r="CR86" s="247"/>
      <c r="CS86" s="247"/>
      <c r="CT86" s="247"/>
      <c r="CU86" s="247"/>
      <c r="CV86" s="247"/>
      <c r="CW86" s="247"/>
      <c r="CX86" s="247"/>
      <c r="CY86" s="247"/>
      <c r="CZ86" s="247"/>
      <c r="DA86" s="247"/>
      <c r="DB86" s="247"/>
      <c r="DC86" s="247"/>
    </row>
    <row r="87" spans="1:107" ht="0.75" hidden="1" customHeight="1">
      <c r="A87" s="756"/>
      <c r="B87" s="744"/>
      <c r="C87" s="744"/>
      <c r="D87" s="744"/>
      <c r="E87" s="295" t="str">
        <f>IF(E86&gt;I86,"○","　")</f>
        <v>○</v>
      </c>
      <c r="F87" s="264"/>
      <c r="G87" s="343"/>
      <c r="H87" s="343"/>
      <c r="I87" s="265"/>
      <c r="J87" s="264" t="str">
        <f>IF(J86&gt;N86,"○","　")</f>
        <v>　</v>
      </c>
      <c r="K87" s="264"/>
      <c r="L87" s="343"/>
      <c r="M87" s="343"/>
      <c r="N87" s="265"/>
      <c r="O87" s="264" t="str">
        <f>IF(O86&gt;S86,"○","　")</f>
        <v>○</v>
      </c>
      <c r="P87" s="264"/>
      <c r="Q87" s="343"/>
      <c r="R87" s="343"/>
      <c r="S87" s="265"/>
      <c r="T87" s="262"/>
      <c r="U87" s="262"/>
      <c r="V87" s="266"/>
      <c r="W87" s="266"/>
      <c r="X87" s="263"/>
      <c r="Y87" s="261"/>
      <c r="Z87" s="262"/>
      <c r="AA87" s="262"/>
      <c r="AB87" s="262"/>
      <c r="AC87" s="263"/>
      <c r="AD87" s="264" t="str">
        <f>IF(AD86&gt;AH86,"○","　")</f>
        <v>○</v>
      </c>
      <c r="AE87" s="264"/>
      <c r="AF87" s="343"/>
      <c r="AG87" s="343"/>
      <c r="AH87" s="265"/>
      <c r="AI87" s="262"/>
      <c r="AJ87" s="262"/>
      <c r="AK87" s="266"/>
      <c r="AL87" s="266"/>
      <c r="AM87" s="263"/>
      <c r="AN87" s="768"/>
      <c r="AO87" s="770"/>
      <c r="AP87" s="772"/>
      <c r="AQ87" s="768"/>
      <c r="AR87" s="770"/>
      <c r="AS87" s="772"/>
      <c r="AT87" s="774"/>
      <c r="AU87" s="743"/>
      <c r="AV87" s="253"/>
      <c r="AZ87" s="670"/>
      <c r="BA87" s="670"/>
      <c r="BB87" s="670"/>
      <c r="BC87" s="670"/>
      <c r="BD87" s="670"/>
      <c r="BE87" s="671"/>
      <c r="BF87" s="670"/>
      <c r="BG87" s="247"/>
      <c r="BH87" s="247"/>
      <c r="BI87" s="247"/>
      <c r="BJ87" s="247"/>
      <c r="BK87" s="247"/>
      <c r="BL87" s="247"/>
      <c r="BM87" s="247"/>
      <c r="BN87" s="247"/>
      <c r="BO87" s="247"/>
      <c r="BP87" s="247"/>
      <c r="BQ87" s="247"/>
      <c r="BR87" s="247"/>
      <c r="BS87" s="247"/>
      <c r="BT87" s="247"/>
      <c r="BU87" s="247"/>
      <c r="BV87" s="247"/>
      <c r="BW87" s="247"/>
      <c r="BX87" s="247"/>
      <c r="BY87" s="247"/>
      <c r="BZ87" s="247"/>
      <c r="CA87" s="247"/>
      <c r="CB87" s="247"/>
      <c r="CC87" s="247"/>
      <c r="CD87" s="247"/>
      <c r="CE87" s="247"/>
      <c r="CF87" s="247"/>
      <c r="CG87" s="247"/>
      <c r="CH87" s="247"/>
      <c r="CI87" s="247"/>
      <c r="CJ87" s="247"/>
      <c r="CK87" s="247"/>
      <c r="CL87" s="247"/>
      <c r="CM87" s="247"/>
      <c r="CN87" s="247"/>
      <c r="CO87" s="247"/>
      <c r="CP87" s="247"/>
      <c r="CQ87" s="247"/>
      <c r="CR87" s="247"/>
      <c r="CS87" s="247"/>
      <c r="CT87" s="247"/>
      <c r="CU87" s="247"/>
      <c r="CV87" s="247"/>
      <c r="CW87" s="247"/>
      <c r="CX87" s="247"/>
      <c r="CY87" s="247"/>
      <c r="CZ87" s="247"/>
      <c r="DA87" s="247"/>
      <c r="DB87" s="247"/>
      <c r="DC87" s="247"/>
    </row>
    <row r="88" spans="1:107" ht="14.25" hidden="1" customHeight="1">
      <c r="A88" s="756"/>
      <c r="B88" s="744"/>
      <c r="C88" s="744"/>
      <c r="D88" s="744"/>
      <c r="E88" s="295"/>
      <c r="F88" s="264"/>
      <c r="G88" s="343"/>
      <c r="H88" s="343"/>
      <c r="I88" s="265" t="str">
        <f>IF(I86&gt;E86,"○","　")</f>
        <v>　</v>
      </c>
      <c r="J88" s="264"/>
      <c r="K88" s="264"/>
      <c r="L88" s="343"/>
      <c r="M88" s="343"/>
      <c r="N88" s="265" t="str">
        <f>IF(N86&gt;J86,"○","　")</f>
        <v>○</v>
      </c>
      <c r="O88" s="264"/>
      <c r="P88" s="264"/>
      <c r="Q88" s="343"/>
      <c r="R88" s="343"/>
      <c r="S88" s="265" t="str">
        <f>IF(S86&gt;O86,"○","　")</f>
        <v>　</v>
      </c>
      <c r="T88" s="262"/>
      <c r="U88" s="262"/>
      <c r="V88" s="266"/>
      <c r="W88" s="266"/>
      <c r="X88" s="263"/>
      <c r="Y88" s="261"/>
      <c r="Z88" s="262"/>
      <c r="AA88" s="262"/>
      <c r="AB88" s="262"/>
      <c r="AC88" s="263"/>
      <c r="AD88" s="264"/>
      <c r="AE88" s="264"/>
      <c r="AF88" s="343"/>
      <c r="AG88" s="343"/>
      <c r="AH88" s="265" t="str">
        <f>IF(AH86&gt;AD86,"○","　")</f>
        <v>　</v>
      </c>
      <c r="AI88" s="262"/>
      <c r="AJ88" s="262"/>
      <c r="AK88" s="266"/>
      <c r="AL88" s="266"/>
      <c r="AM88" s="263"/>
      <c r="AN88" s="768"/>
      <c r="AO88" s="770"/>
      <c r="AP88" s="772"/>
      <c r="AQ88" s="768"/>
      <c r="AR88" s="770"/>
      <c r="AS88" s="772"/>
      <c r="AT88" s="774"/>
      <c r="AU88" s="743"/>
      <c r="AV88" s="253"/>
      <c r="AZ88" s="670"/>
      <c r="BA88" s="670"/>
      <c r="BB88" s="670"/>
      <c r="BC88" s="670"/>
      <c r="BD88" s="670"/>
      <c r="BE88" s="671"/>
      <c r="BF88" s="670"/>
      <c r="BG88" s="247"/>
      <c r="BH88" s="247"/>
      <c r="BI88" s="247"/>
      <c r="BJ88" s="247"/>
      <c r="BK88" s="247"/>
      <c r="BL88" s="247"/>
      <c r="BM88" s="247"/>
      <c r="BN88" s="247"/>
      <c r="BO88" s="247"/>
      <c r="BP88" s="247"/>
      <c r="BQ88" s="247"/>
      <c r="BR88" s="247"/>
      <c r="BS88" s="247"/>
      <c r="BT88" s="247"/>
      <c r="BU88" s="247"/>
      <c r="BV88" s="247"/>
      <c r="BW88" s="247"/>
      <c r="BX88" s="247"/>
      <c r="BY88" s="247"/>
      <c r="BZ88" s="247"/>
      <c r="CA88" s="247"/>
      <c r="CB88" s="247"/>
      <c r="CC88" s="247"/>
      <c r="CD88" s="247"/>
      <c r="CE88" s="247"/>
      <c r="CF88" s="247"/>
      <c r="CG88" s="247"/>
      <c r="CH88" s="247"/>
      <c r="CI88" s="247"/>
      <c r="CJ88" s="247"/>
      <c r="CK88" s="247"/>
      <c r="CL88" s="247"/>
      <c r="CM88" s="247"/>
      <c r="CN88" s="247"/>
      <c r="CO88" s="247"/>
      <c r="CP88" s="247"/>
      <c r="CQ88" s="247"/>
      <c r="CR88" s="247"/>
      <c r="CS88" s="247"/>
      <c r="CT88" s="247"/>
      <c r="CU88" s="247"/>
      <c r="CV88" s="247"/>
      <c r="CW88" s="247"/>
      <c r="CX88" s="247"/>
      <c r="CY88" s="247"/>
      <c r="CZ88" s="247"/>
      <c r="DA88" s="247"/>
      <c r="DB88" s="247"/>
      <c r="DC88" s="247"/>
    </row>
    <row r="89" spans="1:107" ht="14.25" customHeight="1">
      <c r="A89" s="756"/>
      <c r="B89" s="744"/>
      <c r="C89" s="744"/>
      <c r="D89" s="744"/>
      <c r="E89" s="341">
        <f>AC65</f>
        <v>15</v>
      </c>
      <c r="F89" s="343" t="str">
        <f>IF(E89&gt;I89,"○","　")</f>
        <v>○</v>
      </c>
      <c r="G89" s="343" t="s">
        <v>499</v>
      </c>
      <c r="H89" s="343" t="str">
        <f>IF(I89&gt;E89,"○","　")</f>
        <v>　</v>
      </c>
      <c r="I89" s="345">
        <f>Y65</f>
        <v>12</v>
      </c>
      <c r="J89" s="343">
        <f>AC71</f>
        <v>15</v>
      </c>
      <c r="K89" s="343" t="str">
        <f>IF(J89&gt;N89,"○","　")</f>
        <v>○</v>
      </c>
      <c r="L89" s="343" t="s">
        <v>499</v>
      </c>
      <c r="M89" s="343" t="str">
        <f>IF(N89&gt;J89,"○","　")</f>
        <v>　</v>
      </c>
      <c r="N89" s="345">
        <f>Y71</f>
        <v>10</v>
      </c>
      <c r="O89" s="343">
        <f>AC77</f>
        <v>15</v>
      </c>
      <c r="P89" s="343" t="str">
        <f>IF(O89&gt;S89,"○","　")</f>
        <v>○</v>
      </c>
      <c r="Q89" s="343" t="s">
        <v>499</v>
      </c>
      <c r="R89" s="343" t="str">
        <f>IF(S89&gt;O89,"○","　")</f>
        <v>　</v>
      </c>
      <c r="S89" s="345">
        <f>Y77</f>
        <v>9</v>
      </c>
      <c r="T89" s="266"/>
      <c r="U89" s="266"/>
      <c r="V89" s="266"/>
      <c r="W89" s="266"/>
      <c r="X89" s="269"/>
      <c r="Y89" s="261"/>
      <c r="Z89" s="262"/>
      <c r="AA89" s="262"/>
      <c r="AB89" s="262"/>
      <c r="AC89" s="263"/>
      <c r="AD89" s="267">
        <f>O19</f>
        <v>15</v>
      </c>
      <c r="AE89" s="343" t="str">
        <f>IF(AD89&gt;AH89,"○","　")</f>
        <v>○</v>
      </c>
      <c r="AF89" s="343" t="s">
        <v>499</v>
      </c>
      <c r="AG89" s="343" t="str">
        <f>IF(AH89&gt;AD89,"○","　")</f>
        <v>　</v>
      </c>
      <c r="AH89" s="268">
        <f>V19</f>
        <v>6</v>
      </c>
      <c r="AI89" s="266"/>
      <c r="AJ89" s="266"/>
      <c r="AK89" s="266"/>
      <c r="AL89" s="266"/>
      <c r="AM89" s="269"/>
      <c r="AN89" s="768"/>
      <c r="AO89" s="770"/>
      <c r="AP89" s="772"/>
      <c r="AQ89" s="768"/>
      <c r="AR89" s="770"/>
      <c r="AS89" s="772"/>
      <c r="AT89" s="774"/>
      <c r="AU89" s="743"/>
      <c r="AV89" s="253"/>
      <c r="AZ89" s="670"/>
      <c r="BA89" s="670"/>
      <c r="BB89" s="670"/>
      <c r="BC89" s="670"/>
      <c r="BD89" s="670"/>
      <c r="BE89" s="671"/>
      <c r="BF89" s="670"/>
      <c r="BG89" s="247"/>
      <c r="BH89" s="247"/>
      <c r="BI89" s="247"/>
      <c r="BJ89" s="247"/>
      <c r="BK89" s="247"/>
      <c r="BL89" s="247"/>
      <c r="BM89" s="247"/>
      <c r="BN89" s="247"/>
      <c r="BO89" s="247"/>
      <c r="BP89" s="247"/>
      <c r="BQ89" s="247"/>
      <c r="BR89" s="247"/>
      <c r="BS89" s="247"/>
      <c r="BT89" s="247"/>
      <c r="BU89" s="247"/>
      <c r="BV89" s="247"/>
      <c r="BW89" s="247"/>
      <c r="BX89" s="247"/>
      <c r="BY89" s="247"/>
      <c r="BZ89" s="247"/>
      <c r="CA89" s="247"/>
      <c r="CB89" s="247"/>
      <c r="CC89" s="247"/>
      <c r="CD89" s="247"/>
      <c r="CE89" s="247"/>
      <c r="CF89" s="247"/>
      <c r="CG89" s="247"/>
      <c r="CH89" s="247"/>
      <c r="CI89" s="247"/>
      <c r="CJ89" s="247"/>
      <c r="CK89" s="247"/>
      <c r="CL89" s="247"/>
      <c r="CM89" s="247"/>
      <c r="CN89" s="247"/>
      <c r="CO89" s="247"/>
      <c r="CP89" s="247"/>
      <c r="CQ89" s="247"/>
      <c r="CR89" s="247"/>
      <c r="CS89" s="247"/>
      <c r="CT89" s="247"/>
      <c r="CU89" s="247"/>
      <c r="CV89" s="247"/>
      <c r="CW89" s="247"/>
      <c r="CX89" s="247"/>
      <c r="CY89" s="247"/>
      <c r="CZ89" s="247"/>
      <c r="DA89" s="247"/>
      <c r="DB89" s="247"/>
      <c r="DC89" s="247"/>
    </row>
    <row r="90" spans="1:107" ht="14.25" customHeight="1">
      <c r="A90" s="756"/>
      <c r="B90" s="744"/>
      <c r="C90" s="744"/>
      <c r="D90" s="744"/>
      <c r="E90" s="341">
        <f>AC66</f>
        <v>15</v>
      </c>
      <c r="F90" s="343" t="str">
        <f>IF(E90&gt;I90,"○","　")</f>
        <v>○</v>
      </c>
      <c r="G90" s="343" t="s">
        <v>255</v>
      </c>
      <c r="H90" s="343" t="str">
        <f>IF(I90&gt;E90,"○","　")</f>
        <v>　</v>
      </c>
      <c r="I90" s="345">
        <f>Y66</f>
        <v>9</v>
      </c>
      <c r="J90" s="343">
        <f>AC72</f>
        <v>10</v>
      </c>
      <c r="K90" s="343" t="str">
        <f>IF(J90&gt;N90,"○","　")</f>
        <v>　</v>
      </c>
      <c r="L90" s="343" t="s">
        <v>255</v>
      </c>
      <c r="M90" s="343" t="str">
        <f>IF(N90&gt;J90,"○","　")</f>
        <v>○</v>
      </c>
      <c r="N90" s="345">
        <f>Y72</f>
        <v>15</v>
      </c>
      <c r="O90" s="343">
        <f>AC78</f>
        <v>15</v>
      </c>
      <c r="P90" s="343" t="str">
        <f>IF(O90&gt;S90,"○","　")</f>
        <v>○</v>
      </c>
      <c r="Q90" s="343" t="s">
        <v>255</v>
      </c>
      <c r="R90" s="343" t="str">
        <f>IF(S90&gt;O90,"○","　")</f>
        <v>　</v>
      </c>
      <c r="S90" s="345">
        <f>Y78</f>
        <v>11</v>
      </c>
      <c r="T90" s="266"/>
      <c r="U90" s="266"/>
      <c r="V90" s="266"/>
      <c r="W90" s="266"/>
      <c r="X90" s="269"/>
      <c r="Y90" s="261"/>
      <c r="Z90" s="262"/>
      <c r="AA90" s="262"/>
      <c r="AB90" s="262"/>
      <c r="AC90" s="263"/>
      <c r="AD90" s="267">
        <f>O20</f>
        <v>15</v>
      </c>
      <c r="AE90" s="343" t="str">
        <f>IF(AD90&gt;AH90,"○","　")</f>
        <v>○</v>
      </c>
      <c r="AF90" s="343" t="s">
        <v>255</v>
      </c>
      <c r="AG90" s="343" t="str">
        <f>IF(AH90&gt;AD90,"○","　")</f>
        <v>　</v>
      </c>
      <c r="AH90" s="268">
        <f>V20</f>
        <v>12</v>
      </c>
      <c r="AI90" s="266"/>
      <c r="AJ90" s="266"/>
      <c r="AK90" s="266"/>
      <c r="AL90" s="266"/>
      <c r="AM90" s="269"/>
      <c r="AN90" s="768"/>
      <c r="AO90" s="770"/>
      <c r="AP90" s="772"/>
      <c r="AQ90" s="768">
        <f>SUM(E86,J86,O86,T86,Y86,AD86,AI86)</f>
        <v>7</v>
      </c>
      <c r="AR90" s="770" t="s">
        <v>255</v>
      </c>
      <c r="AS90" s="772">
        <f>SUM(I86,N86,S86,X86,AC86,AH86,AM86)</f>
        <v>2</v>
      </c>
      <c r="AT90" s="774"/>
      <c r="AU90" s="743"/>
      <c r="AV90" s="253"/>
      <c r="AZ90" s="670"/>
      <c r="BA90" s="670"/>
      <c r="BB90" s="670"/>
      <c r="BC90" s="670"/>
      <c r="BD90" s="670"/>
      <c r="BE90" s="671"/>
      <c r="BF90" s="670"/>
      <c r="BG90" s="247"/>
      <c r="BH90" s="247"/>
      <c r="BI90" s="247"/>
      <c r="BJ90" s="247"/>
      <c r="BK90" s="247"/>
      <c r="BL90" s="247"/>
      <c r="BM90" s="247"/>
      <c r="BN90" s="247"/>
      <c r="BO90" s="247"/>
      <c r="BP90" s="247"/>
      <c r="BQ90" s="247"/>
      <c r="BR90" s="247"/>
      <c r="BS90" s="247"/>
      <c r="BT90" s="247"/>
      <c r="BU90" s="247"/>
      <c r="BV90" s="247"/>
      <c r="BW90" s="247"/>
      <c r="BX90" s="247"/>
      <c r="BY90" s="247"/>
      <c r="BZ90" s="247"/>
      <c r="CA90" s="247"/>
      <c r="CB90" s="247"/>
      <c r="CC90" s="247"/>
      <c r="CD90" s="247"/>
      <c r="CE90" s="247"/>
      <c r="CF90" s="247"/>
      <c r="CG90" s="247"/>
      <c r="CH90" s="247"/>
      <c r="CI90" s="247"/>
      <c r="CJ90" s="247"/>
      <c r="CK90" s="247"/>
      <c r="CL90" s="247"/>
      <c r="CM90" s="247"/>
      <c r="CN90" s="247"/>
      <c r="CO90" s="247"/>
      <c r="CP90" s="247"/>
      <c r="CQ90" s="247"/>
      <c r="CR90" s="247"/>
      <c r="CS90" s="247"/>
      <c r="CT90" s="247"/>
      <c r="CU90" s="247"/>
      <c r="CV90" s="247"/>
      <c r="CW90" s="247"/>
      <c r="CX90" s="247"/>
      <c r="CY90" s="247"/>
      <c r="CZ90" s="247"/>
      <c r="DA90" s="247"/>
      <c r="DB90" s="247"/>
      <c r="DC90" s="247"/>
    </row>
    <row r="91" spans="1:107" ht="14.25" customHeight="1">
      <c r="A91" s="756"/>
      <c r="B91" s="744"/>
      <c r="C91" s="744"/>
      <c r="D91" s="744"/>
      <c r="E91" s="342">
        <f>AC67</f>
        <v>0</v>
      </c>
      <c r="F91" s="344" t="str">
        <f>IF(E91&gt;I91,"○","　")</f>
        <v>　</v>
      </c>
      <c r="G91" s="344" t="s">
        <v>255</v>
      </c>
      <c r="H91" s="344" t="str">
        <f>IF(I91&gt;E91,"○","　")</f>
        <v>　</v>
      </c>
      <c r="I91" s="346">
        <f>Y67</f>
        <v>0</v>
      </c>
      <c r="J91" s="344">
        <f>AC73</f>
        <v>9</v>
      </c>
      <c r="K91" s="344" t="str">
        <f>IF(J91&gt;N91,"○","　")</f>
        <v>　</v>
      </c>
      <c r="L91" s="344" t="s">
        <v>255</v>
      </c>
      <c r="M91" s="344" t="str">
        <f>IF(N91&gt;J91,"○","　")</f>
        <v>○</v>
      </c>
      <c r="N91" s="346">
        <f>Y73</f>
        <v>15</v>
      </c>
      <c r="O91" s="344">
        <f>AC79</f>
        <v>0</v>
      </c>
      <c r="P91" s="344" t="str">
        <f>IF(O91&gt;S91,"○","　")</f>
        <v>　</v>
      </c>
      <c r="Q91" s="344" t="s">
        <v>255</v>
      </c>
      <c r="R91" s="344" t="str">
        <f>IF(S91&gt;O91,"○","　")</f>
        <v>　</v>
      </c>
      <c r="S91" s="346">
        <f>Y79</f>
        <v>0</v>
      </c>
      <c r="T91" s="273"/>
      <c r="U91" s="273"/>
      <c r="V91" s="273"/>
      <c r="W91" s="273"/>
      <c r="X91" s="274"/>
      <c r="Y91" s="270"/>
      <c r="Z91" s="271"/>
      <c r="AA91" s="271"/>
      <c r="AB91" s="271"/>
      <c r="AC91" s="272"/>
      <c r="AD91" s="267">
        <f>O21</f>
        <v>0</v>
      </c>
      <c r="AE91" s="343" t="str">
        <f>IF(AD91&gt;AH91,"○","　")</f>
        <v>　</v>
      </c>
      <c r="AF91" s="343" t="s">
        <v>255</v>
      </c>
      <c r="AG91" s="343" t="str">
        <f>IF(AH91&gt;AD91,"○","　")</f>
        <v>　</v>
      </c>
      <c r="AH91" s="268">
        <f>V21</f>
        <v>0</v>
      </c>
      <c r="AI91" s="273"/>
      <c r="AJ91" s="273"/>
      <c r="AK91" s="273"/>
      <c r="AL91" s="273"/>
      <c r="AM91" s="274"/>
      <c r="AN91" s="769"/>
      <c r="AO91" s="771"/>
      <c r="AP91" s="773"/>
      <c r="AQ91" s="769"/>
      <c r="AR91" s="771"/>
      <c r="AS91" s="773"/>
      <c r="AT91" s="775"/>
      <c r="AU91" s="743"/>
      <c r="AV91" s="253"/>
      <c r="AZ91" s="670"/>
      <c r="BA91" s="670"/>
      <c r="BB91" s="670"/>
      <c r="BC91" s="670"/>
      <c r="BD91" s="670"/>
      <c r="BE91" s="671"/>
      <c r="BF91" s="670"/>
      <c r="BG91" s="247"/>
      <c r="BH91" s="247"/>
      <c r="BI91" s="247"/>
      <c r="BJ91" s="247"/>
      <c r="BK91" s="247"/>
      <c r="BL91" s="247"/>
      <c r="BM91" s="247"/>
      <c r="BN91" s="247"/>
      <c r="BO91" s="247"/>
      <c r="BP91" s="247"/>
      <c r="BQ91" s="247"/>
      <c r="BR91" s="247"/>
      <c r="BS91" s="247"/>
      <c r="BT91" s="247"/>
      <c r="BU91" s="247"/>
      <c r="BV91" s="247"/>
      <c r="BW91" s="247"/>
      <c r="BX91" s="247"/>
      <c r="BY91" s="247"/>
      <c r="BZ91" s="247"/>
      <c r="CA91" s="247"/>
      <c r="CB91" s="247"/>
      <c r="CC91" s="247"/>
      <c r="CD91" s="247"/>
      <c r="CE91" s="247"/>
      <c r="CF91" s="247"/>
      <c r="CG91" s="247"/>
      <c r="CH91" s="247"/>
      <c r="CI91" s="247"/>
      <c r="CJ91" s="247"/>
      <c r="CK91" s="247"/>
      <c r="CL91" s="247"/>
      <c r="CM91" s="247"/>
      <c r="CN91" s="247"/>
      <c r="CO91" s="247"/>
      <c r="CP91" s="247"/>
      <c r="CQ91" s="247"/>
      <c r="CR91" s="247"/>
      <c r="CS91" s="247"/>
      <c r="CT91" s="247"/>
      <c r="CU91" s="247"/>
      <c r="CV91" s="247"/>
      <c r="CW91" s="247"/>
      <c r="CX91" s="247"/>
      <c r="CY91" s="247"/>
      <c r="CZ91" s="247"/>
      <c r="DA91" s="247"/>
      <c r="DB91" s="247"/>
      <c r="DC91" s="247"/>
    </row>
    <row r="92" spans="1:107" ht="14.25" customHeight="1">
      <c r="A92" s="756"/>
      <c r="B92" s="744" t="str">
        <f>Q6</f>
        <v xml:space="preserve"> Ｆ・ヒルズ Ａ</v>
      </c>
      <c r="C92" s="744"/>
      <c r="D92" s="744"/>
      <c r="E92" s="254"/>
      <c r="F92" s="255"/>
      <c r="G92" s="260"/>
      <c r="H92" s="260"/>
      <c r="I92" s="256"/>
      <c r="J92" s="257">
        <f>COUNTIF(K95:K97,"○")</f>
        <v>0</v>
      </c>
      <c r="K92" s="257"/>
      <c r="L92" s="258" t="str">
        <f>AF68</f>
        <v>⑬</v>
      </c>
      <c r="M92" s="258"/>
      <c r="N92" s="259">
        <f>COUNTIF(M95:M97,"○")</f>
        <v>2</v>
      </c>
      <c r="O92" s="257">
        <f>COUNTIF(P95:P97,"○")</f>
        <v>2</v>
      </c>
      <c r="P92" s="257"/>
      <c r="Q92" s="258" t="str">
        <f>AF74</f>
        <v>⑩</v>
      </c>
      <c r="R92" s="258"/>
      <c r="S92" s="259">
        <f>COUNTIF(R95:R97,"○")</f>
        <v>0</v>
      </c>
      <c r="T92" s="255"/>
      <c r="U92" s="255"/>
      <c r="V92" s="260"/>
      <c r="W92" s="260"/>
      <c r="X92" s="256"/>
      <c r="Y92" s="257">
        <f>COUNTIF(Z95:Z97,"○")</f>
        <v>0</v>
      </c>
      <c r="Z92" s="257"/>
      <c r="AA92" s="258" t="str">
        <f>AF86</f>
        <v>③</v>
      </c>
      <c r="AB92" s="258"/>
      <c r="AC92" s="259">
        <f>COUNTIF(AB95:AB97,"○")</f>
        <v>2</v>
      </c>
      <c r="AD92" s="254"/>
      <c r="AE92" s="255"/>
      <c r="AF92" s="255"/>
      <c r="AG92" s="255"/>
      <c r="AH92" s="256"/>
      <c r="AI92" s="257">
        <f>COUNTIF(AJ95:AJ97,"○")</f>
        <v>2</v>
      </c>
      <c r="AJ92" s="257"/>
      <c r="AK92" s="258" t="s">
        <v>509</v>
      </c>
      <c r="AL92" s="258"/>
      <c r="AM92" s="259">
        <f>COUNTIF(AL95:AL97,"○")</f>
        <v>0</v>
      </c>
      <c r="AN92" s="776">
        <f>COUNTIF(E93:AM93,"○")</f>
        <v>2</v>
      </c>
      <c r="AO92" s="777" t="s">
        <v>255</v>
      </c>
      <c r="AP92" s="778">
        <f>COUNTIF(E94:AM94,"○")</f>
        <v>2</v>
      </c>
      <c r="AQ92" s="776">
        <f>IF(AS96=0,10,AQ96/AS96)</f>
        <v>1</v>
      </c>
      <c r="AR92" s="777"/>
      <c r="AS92" s="778"/>
      <c r="AT92" s="779">
        <f>SUM(E95:E97,J95:J97,O95:O97,T95:T97,Y95:Y97,AD95:AD97,AI95:AI97)/SUM(I95:I97,N95:N97,S95:S97,X95:X97,AC95:AC97,AH95:AH97,AM95:AM97)</f>
        <v>1.0888888888888888</v>
      </c>
      <c r="AU92" s="743">
        <f>IF(AND($AV$105=28,AV92=4),RANK(BE92,BE$62:BE$98,0),"")</f>
        <v>4</v>
      </c>
      <c r="AV92" s="253">
        <f>AN92+AP92</f>
        <v>4</v>
      </c>
      <c r="AW92" s="247">
        <f>SUM(E92:AM92)</f>
        <v>8</v>
      </c>
      <c r="AX92" s="247">
        <f>SUM(AQ96:AS97)</f>
        <v>8</v>
      </c>
      <c r="AZ92" s="670">
        <f>RANK(AN92,AN62:AN103,1)</f>
        <v>3</v>
      </c>
      <c r="BA92" s="670">
        <f>RANK(BF92,BF62:BF103,1)</f>
        <v>3</v>
      </c>
      <c r="BB92" s="670">
        <f>RANK(AT92,AT62:AT103,1)</f>
        <v>4</v>
      </c>
      <c r="BC92" s="670">
        <f>AZ92*100</f>
        <v>300</v>
      </c>
      <c r="BD92" s="670">
        <f>BA92*10</f>
        <v>30</v>
      </c>
      <c r="BE92" s="671">
        <f>SUM(BB92:BD97)</f>
        <v>334</v>
      </c>
      <c r="BF92" s="670">
        <f>AQ92-AS92</f>
        <v>1</v>
      </c>
      <c r="BG92" s="247"/>
      <c r="BH92" s="247"/>
      <c r="BI92" s="247"/>
      <c r="BJ92" s="247"/>
      <c r="BK92" s="247"/>
      <c r="BL92" s="247"/>
      <c r="BM92" s="247"/>
      <c r="BN92" s="247"/>
      <c r="BO92" s="247"/>
      <c r="BP92" s="247"/>
      <c r="BQ92" s="247"/>
      <c r="BR92" s="247"/>
      <c r="BS92" s="247"/>
      <c r="BT92" s="247"/>
      <c r="BU92" s="247"/>
      <c r="BV92" s="247"/>
      <c r="BW92" s="247"/>
      <c r="BX92" s="247"/>
      <c r="BY92" s="247"/>
      <c r="BZ92" s="247"/>
      <c r="CA92" s="247"/>
      <c r="CB92" s="247"/>
      <c r="CC92" s="247"/>
      <c r="CD92" s="247"/>
      <c r="CE92" s="247"/>
      <c r="CF92" s="247"/>
      <c r="CG92" s="247"/>
      <c r="CH92" s="247"/>
      <c r="CI92" s="247"/>
      <c r="CJ92" s="247"/>
      <c r="CK92" s="247"/>
      <c r="CL92" s="247"/>
      <c r="CM92" s="247"/>
      <c r="CN92" s="247"/>
      <c r="CO92" s="247"/>
      <c r="CP92" s="247"/>
      <c r="CQ92" s="247"/>
      <c r="CR92" s="247"/>
      <c r="CS92" s="247"/>
      <c r="CT92" s="247"/>
      <c r="CU92" s="247"/>
      <c r="CV92" s="247"/>
      <c r="CW92" s="247"/>
      <c r="CX92" s="247"/>
      <c r="CY92" s="247"/>
      <c r="CZ92" s="247"/>
      <c r="DA92" s="247"/>
      <c r="DB92" s="247"/>
      <c r="DC92" s="247"/>
    </row>
    <row r="93" spans="1:107" ht="2.25" hidden="1" customHeight="1">
      <c r="A93" s="756"/>
      <c r="B93" s="744"/>
      <c r="C93" s="744"/>
      <c r="D93" s="744"/>
      <c r="E93" s="261"/>
      <c r="F93" s="262"/>
      <c r="G93" s="266"/>
      <c r="H93" s="266"/>
      <c r="I93" s="263"/>
      <c r="J93" s="264" t="str">
        <f>IF(J92&gt;N92,"○","　")</f>
        <v>　</v>
      </c>
      <c r="K93" s="264"/>
      <c r="L93" s="343"/>
      <c r="M93" s="343"/>
      <c r="N93" s="265"/>
      <c r="O93" s="264" t="str">
        <f>IF(O92&gt;S92,"○","　")</f>
        <v>○</v>
      </c>
      <c r="P93" s="264"/>
      <c r="Q93" s="343"/>
      <c r="R93" s="343"/>
      <c r="S93" s="265"/>
      <c r="T93" s="262"/>
      <c r="U93" s="262"/>
      <c r="V93" s="266"/>
      <c r="W93" s="266"/>
      <c r="X93" s="263"/>
      <c r="Y93" s="264" t="str">
        <f>IF(Y92&gt;AC92,"○","　")</f>
        <v>　</v>
      </c>
      <c r="Z93" s="264"/>
      <c r="AA93" s="343"/>
      <c r="AB93" s="343"/>
      <c r="AC93" s="265"/>
      <c r="AD93" s="261"/>
      <c r="AE93" s="262"/>
      <c r="AF93" s="262"/>
      <c r="AG93" s="262"/>
      <c r="AH93" s="263"/>
      <c r="AI93" s="264" t="str">
        <f>IF(AI92&gt;AM92,"○","　")</f>
        <v>○</v>
      </c>
      <c r="AJ93" s="264"/>
      <c r="AK93" s="343"/>
      <c r="AL93" s="343"/>
      <c r="AM93" s="265"/>
      <c r="AN93" s="768"/>
      <c r="AO93" s="770"/>
      <c r="AP93" s="772"/>
      <c r="AQ93" s="768"/>
      <c r="AR93" s="770"/>
      <c r="AS93" s="772"/>
      <c r="AT93" s="774"/>
      <c r="AU93" s="743"/>
      <c r="AV93" s="253"/>
      <c r="AZ93" s="670"/>
      <c r="BA93" s="670"/>
      <c r="BB93" s="670"/>
      <c r="BC93" s="670"/>
      <c r="BD93" s="670"/>
      <c r="BE93" s="671"/>
      <c r="BF93" s="670"/>
      <c r="BG93" s="247"/>
      <c r="BH93" s="247"/>
      <c r="BI93" s="247"/>
      <c r="BJ93" s="247"/>
      <c r="BK93" s="247"/>
      <c r="BL93" s="247"/>
      <c r="BM93" s="247"/>
      <c r="BN93" s="247"/>
      <c r="BO93" s="247"/>
      <c r="BP93" s="247"/>
      <c r="BQ93" s="247"/>
      <c r="BR93" s="247"/>
      <c r="BS93" s="247"/>
      <c r="BT93" s="247"/>
      <c r="BU93" s="247"/>
      <c r="BV93" s="247"/>
      <c r="BW93" s="247"/>
      <c r="BX93" s="247"/>
      <c r="BY93" s="247"/>
      <c r="BZ93" s="247"/>
      <c r="CA93" s="247"/>
      <c r="CB93" s="247"/>
      <c r="CC93" s="247"/>
      <c r="CD93" s="247"/>
      <c r="CE93" s="247"/>
      <c r="CF93" s="247"/>
      <c r="CG93" s="247"/>
      <c r="CH93" s="247"/>
      <c r="CI93" s="247"/>
      <c r="CJ93" s="247"/>
      <c r="CK93" s="247"/>
      <c r="CL93" s="247"/>
      <c r="CM93" s="247"/>
      <c r="CN93" s="247"/>
      <c r="CO93" s="247"/>
      <c r="CP93" s="247"/>
      <c r="CQ93" s="247"/>
      <c r="CR93" s="247"/>
      <c r="CS93" s="247"/>
      <c r="CT93" s="247"/>
      <c r="CU93" s="247"/>
      <c r="CV93" s="247"/>
      <c r="CW93" s="247"/>
      <c r="CX93" s="247"/>
      <c r="CY93" s="247"/>
      <c r="CZ93" s="247"/>
      <c r="DA93" s="247"/>
      <c r="DB93" s="247"/>
      <c r="DC93" s="247"/>
    </row>
    <row r="94" spans="1:107" ht="14.25" hidden="1" customHeight="1">
      <c r="A94" s="756"/>
      <c r="B94" s="744"/>
      <c r="C94" s="744"/>
      <c r="D94" s="744"/>
      <c r="E94" s="261"/>
      <c r="F94" s="262"/>
      <c r="G94" s="266"/>
      <c r="H94" s="266"/>
      <c r="I94" s="263"/>
      <c r="J94" s="264"/>
      <c r="K94" s="264"/>
      <c r="L94" s="343"/>
      <c r="M94" s="343"/>
      <c r="N94" s="265" t="str">
        <f>IF(N92&gt;J92,"○","　")</f>
        <v>○</v>
      </c>
      <c r="O94" s="264"/>
      <c r="P94" s="264"/>
      <c r="Q94" s="343"/>
      <c r="R94" s="343"/>
      <c r="S94" s="265" t="str">
        <f>IF(S92&gt;O92,"○","　")</f>
        <v>　</v>
      </c>
      <c r="T94" s="262"/>
      <c r="U94" s="262"/>
      <c r="V94" s="266"/>
      <c r="W94" s="266"/>
      <c r="X94" s="263"/>
      <c r="Y94" s="264"/>
      <c r="Z94" s="264"/>
      <c r="AA94" s="343"/>
      <c r="AB94" s="343"/>
      <c r="AC94" s="265" t="str">
        <f>IF(AC92&gt;Y92,"○","　")</f>
        <v>○</v>
      </c>
      <c r="AD94" s="261"/>
      <c r="AE94" s="262"/>
      <c r="AF94" s="262"/>
      <c r="AG94" s="262"/>
      <c r="AH94" s="263"/>
      <c r="AI94" s="264"/>
      <c r="AJ94" s="264"/>
      <c r="AK94" s="343"/>
      <c r="AL94" s="343"/>
      <c r="AM94" s="265" t="str">
        <f>IF(AM92&gt;AI92,"○","　")</f>
        <v>　</v>
      </c>
      <c r="AN94" s="768"/>
      <c r="AO94" s="770"/>
      <c r="AP94" s="772"/>
      <c r="AQ94" s="768"/>
      <c r="AR94" s="770"/>
      <c r="AS94" s="772"/>
      <c r="AT94" s="774"/>
      <c r="AU94" s="743"/>
      <c r="AV94" s="253"/>
      <c r="AZ94" s="670"/>
      <c r="BA94" s="670"/>
      <c r="BB94" s="670"/>
      <c r="BC94" s="670"/>
      <c r="BD94" s="670"/>
      <c r="BE94" s="671"/>
      <c r="BF94" s="670"/>
      <c r="BG94" s="247"/>
      <c r="BH94" s="247"/>
      <c r="BI94" s="247"/>
      <c r="BJ94" s="247"/>
      <c r="BK94" s="247"/>
      <c r="BL94" s="247"/>
      <c r="BM94" s="247"/>
      <c r="BN94" s="247"/>
      <c r="BO94" s="247"/>
      <c r="BP94" s="247"/>
      <c r="BQ94" s="247"/>
      <c r="BR94" s="247"/>
      <c r="BS94" s="247"/>
      <c r="BT94" s="247"/>
      <c r="BU94" s="247"/>
      <c r="BV94" s="247"/>
      <c r="BW94" s="247"/>
      <c r="BX94" s="247"/>
      <c r="BY94" s="247"/>
      <c r="BZ94" s="247"/>
      <c r="CA94" s="247"/>
      <c r="CB94" s="247"/>
      <c r="CC94" s="247"/>
      <c r="CD94" s="247"/>
      <c r="CE94" s="247"/>
      <c r="CF94" s="247"/>
      <c r="CG94" s="247"/>
      <c r="CH94" s="247"/>
      <c r="CI94" s="247"/>
      <c r="CJ94" s="247"/>
      <c r="CK94" s="247"/>
      <c r="CL94" s="247"/>
      <c r="CM94" s="247"/>
      <c r="CN94" s="247"/>
      <c r="CO94" s="247"/>
      <c r="CP94" s="247"/>
      <c r="CQ94" s="247"/>
      <c r="CR94" s="247"/>
      <c r="CS94" s="247"/>
      <c r="CT94" s="247"/>
      <c r="CU94" s="247"/>
      <c r="CV94" s="247"/>
      <c r="CW94" s="247"/>
      <c r="CX94" s="247"/>
      <c r="CY94" s="247"/>
      <c r="CZ94" s="247"/>
      <c r="DA94" s="247"/>
      <c r="DB94" s="247"/>
      <c r="DC94" s="247"/>
    </row>
    <row r="95" spans="1:107" ht="14.25" customHeight="1">
      <c r="A95" s="756"/>
      <c r="B95" s="744"/>
      <c r="C95" s="744"/>
      <c r="D95" s="744"/>
      <c r="E95" s="296"/>
      <c r="F95" s="266"/>
      <c r="G95" s="266"/>
      <c r="H95" s="266"/>
      <c r="I95" s="269"/>
      <c r="J95" s="343">
        <f>AH71</f>
        <v>7</v>
      </c>
      <c r="K95" s="343" t="str">
        <f>IF(J95&gt;N95,"○","　")</f>
        <v>　</v>
      </c>
      <c r="L95" s="343" t="s">
        <v>499</v>
      </c>
      <c r="M95" s="343" t="str">
        <f>IF(N95&gt;J95,"○","　")</f>
        <v>○</v>
      </c>
      <c r="N95" s="345">
        <f>AD71</f>
        <v>15</v>
      </c>
      <c r="O95" s="343">
        <f>AH77</f>
        <v>15</v>
      </c>
      <c r="P95" s="343" t="str">
        <f>IF(O95&gt;S95,"○","　")</f>
        <v>○</v>
      </c>
      <c r="Q95" s="343" t="s">
        <v>499</v>
      </c>
      <c r="R95" s="343" t="str">
        <f>IF(S95&gt;O95,"○","　")</f>
        <v>　</v>
      </c>
      <c r="S95" s="345">
        <f>AD77</f>
        <v>10</v>
      </c>
      <c r="T95" s="266"/>
      <c r="U95" s="266"/>
      <c r="V95" s="266"/>
      <c r="W95" s="266"/>
      <c r="X95" s="269"/>
      <c r="Y95" s="343">
        <f>AH89</f>
        <v>6</v>
      </c>
      <c r="Z95" s="343" t="str">
        <f>IF(Y95&gt;AC95,"○","　")</f>
        <v>　</v>
      </c>
      <c r="AA95" s="343" t="s">
        <v>499</v>
      </c>
      <c r="AB95" s="343" t="str">
        <f>IF(AC95&gt;Y95,"○","　")</f>
        <v>○</v>
      </c>
      <c r="AC95" s="345">
        <f>AD89</f>
        <v>15</v>
      </c>
      <c r="AD95" s="261"/>
      <c r="AE95" s="262"/>
      <c r="AF95" s="262"/>
      <c r="AG95" s="262"/>
      <c r="AH95" s="263"/>
      <c r="AI95" s="267">
        <f>O31</f>
        <v>15</v>
      </c>
      <c r="AJ95" s="343" t="str">
        <f>IF(AI95&gt;AM95,"○","　")</f>
        <v>○</v>
      </c>
      <c r="AK95" s="343" t="s">
        <v>499</v>
      </c>
      <c r="AL95" s="343" t="str">
        <f>IF(AM95&gt;AI95,"○","　")</f>
        <v>　</v>
      </c>
      <c r="AM95" s="268">
        <f>V31</f>
        <v>8</v>
      </c>
      <c r="AN95" s="768"/>
      <c r="AO95" s="770"/>
      <c r="AP95" s="772"/>
      <c r="AQ95" s="768"/>
      <c r="AR95" s="770"/>
      <c r="AS95" s="772"/>
      <c r="AT95" s="774"/>
      <c r="AU95" s="743"/>
      <c r="AV95" s="253"/>
      <c r="AZ95" s="670"/>
      <c r="BA95" s="670"/>
      <c r="BB95" s="670"/>
      <c r="BC95" s="670"/>
      <c r="BD95" s="670"/>
      <c r="BE95" s="671"/>
      <c r="BF95" s="670"/>
      <c r="BG95" s="247"/>
      <c r="BH95" s="247"/>
      <c r="BI95" s="247"/>
      <c r="BJ95" s="247"/>
      <c r="BK95" s="247"/>
      <c r="BL95" s="247"/>
      <c r="BM95" s="247"/>
      <c r="BN95" s="247"/>
      <c r="BO95" s="247"/>
      <c r="BP95" s="247"/>
      <c r="BQ95" s="247"/>
      <c r="BR95" s="247"/>
      <c r="BS95" s="247"/>
      <c r="BT95" s="247"/>
      <c r="BU95" s="247"/>
      <c r="BV95" s="247"/>
      <c r="BW95" s="247"/>
      <c r="BX95" s="247"/>
      <c r="BY95" s="247"/>
      <c r="BZ95" s="247"/>
      <c r="CA95" s="247"/>
      <c r="CB95" s="247"/>
      <c r="CC95" s="247"/>
      <c r="CD95" s="247"/>
      <c r="CE95" s="247"/>
      <c r="CF95" s="247"/>
      <c r="CG95" s="247"/>
      <c r="CH95" s="247"/>
      <c r="CI95" s="247"/>
      <c r="CJ95" s="247"/>
      <c r="CK95" s="247"/>
      <c r="CL95" s="247"/>
      <c r="CM95" s="247"/>
      <c r="CN95" s="247"/>
      <c r="CO95" s="247"/>
      <c r="CP95" s="247"/>
      <c r="CQ95" s="247"/>
      <c r="CR95" s="247"/>
      <c r="CS95" s="247"/>
      <c r="CT95" s="247"/>
      <c r="CU95" s="247"/>
      <c r="CV95" s="247"/>
      <c r="CW95" s="247"/>
      <c r="CX95" s="247"/>
      <c r="CY95" s="247"/>
      <c r="CZ95" s="247"/>
      <c r="DA95" s="247"/>
      <c r="DB95" s="247"/>
      <c r="DC95" s="247"/>
    </row>
    <row r="96" spans="1:107" ht="14.25" customHeight="1">
      <c r="A96" s="756"/>
      <c r="B96" s="744"/>
      <c r="C96" s="744"/>
      <c r="D96" s="744"/>
      <c r="E96" s="296"/>
      <c r="F96" s="266"/>
      <c r="G96" s="266"/>
      <c r="H96" s="266"/>
      <c r="I96" s="269"/>
      <c r="J96" s="343">
        <f>AH72</f>
        <v>13</v>
      </c>
      <c r="K96" s="343" t="str">
        <f>IF(J96&gt;N96,"○","　")</f>
        <v>　</v>
      </c>
      <c r="L96" s="343" t="s">
        <v>255</v>
      </c>
      <c r="M96" s="343" t="str">
        <f>IF(N96&gt;J96,"○","　")</f>
        <v>○</v>
      </c>
      <c r="N96" s="345">
        <f>AD72</f>
        <v>15</v>
      </c>
      <c r="O96" s="343">
        <f>AH78</f>
        <v>15</v>
      </c>
      <c r="P96" s="343" t="str">
        <f>IF(O96&gt;S96,"○","　")</f>
        <v>○</v>
      </c>
      <c r="Q96" s="343" t="s">
        <v>255</v>
      </c>
      <c r="R96" s="343" t="str">
        <f>IF(S96&gt;O96,"○","　")</f>
        <v>　</v>
      </c>
      <c r="S96" s="345">
        <f>AD78</f>
        <v>4</v>
      </c>
      <c r="T96" s="266"/>
      <c r="U96" s="266"/>
      <c r="V96" s="266"/>
      <c r="W96" s="266"/>
      <c r="X96" s="269"/>
      <c r="Y96" s="343">
        <f>AH90</f>
        <v>12</v>
      </c>
      <c r="Z96" s="343" t="str">
        <f>IF(Y96&gt;AC96,"○","　")</f>
        <v>　</v>
      </c>
      <c r="AA96" s="343" t="s">
        <v>255</v>
      </c>
      <c r="AB96" s="343" t="str">
        <f>IF(AC96&gt;Y96,"○","　")</f>
        <v>○</v>
      </c>
      <c r="AC96" s="345">
        <f>AD90</f>
        <v>15</v>
      </c>
      <c r="AD96" s="261"/>
      <c r="AE96" s="262"/>
      <c r="AF96" s="262"/>
      <c r="AG96" s="262"/>
      <c r="AH96" s="263"/>
      <c r="AI96" s="267">
        <f>O32</f>
        <v>15</v>
      </c>
      <c r="AJ96" s="343" t="str">
        <f>IF(AI96&gt;AM96,"○","　")</f>
        <v>○</v>
      </c>
      <c r="AK96" s="343" t="s">
        <v>255</v>
      </c>
      <c r="AL96" s="343" t="str">
        <f>IF(AM96&gt;AI96,"○","　")</f>
        <v>　</v>
      </c>
      <c r="AM96" s="268">
        <f>V32</f>
        <v>8</v>
      </c>
      <c r="AN96" s="768"/>
      <c r="AO96" s="770"/>
      <c r="AP96" s="772"/>
      <c r="AQ96" s="768">
        <f>SUM(E92,J92,O92,T92,Y92,AD92,AI92)</f>
        <v>4</v>
      </c>
      <c r="AR96" s="770" t="s">
        <v>255</v>
      </c>
      <c r="AS96" s="772">
        <f>SUM(I92,N92,S92,X92,AC92,AH92,AM92)</f>
        <v>4</v>
      </c>
      <c r="AT96" s="774"/>
      <c r="AU96" s="743"/>
      <c r="AV96" s="253"/>
      <c r="AZ96" s="670"/>
      <c r="BA96" s="670"/>
      <c r="BB96" s="670"/>
      <c r="BC96" s="670"/>
      <c r="BD96" s="670"/>
      <c r="BE96" s="671"/>
      <c r="BF96" s="670"/>
      <c r="BG96" s="247"/>
      <c r="BH96" s="247"/>
      <c r="BI96" s="247"/>
      <c r="BJ96" s="247"/>
      <c r="BK96" s="247"/>
      <c r="BL96" s="247"/>
      <c r="BM96" s="247"/>
      <c r="BN96" s="247"/>
      <c r="BO96" s="247"/>
      <c r="BP96" s="247"/>
      <c r="BQ96" s="247"/>
      <c r="BR96" s="247"/>
      <c r="BS96" s="247"/>
      <c r="BT96" s="247"/>
      <c r="BU96" s="247"/>
      <c r="BV96" s="247"/>
      <c r="BW96" s="247"/>
      <c r="BX96" s="247"/>
      <c r="BY96" s="247"/>
      <c r="BZ96" s="247"/>
      <c r="CA96" s="247"/>
      <c r="CB96" s="247"/>
      <c r="CC96" s="247"/>
      <c r="CD96" s="247"/>
      <c r="CE96" s="247"/>
      <c r="CF96" s="247"/>
      <c r="CG96" s="247"/>
      <c r="CH96" s="247"/>
      <c r="CI96" s="247"/>
      <c r="CJ96" s="247"/>
      <c r="CK96" s="247"/>
      <c r="CL96" s="247"/>
      <c r="CM96" s="247"/>
      <c r="CN96" s="247"/>
      <c r="CO96" s="247"/>
      <c r="CP96" s="247"/>
      <c r="CQ96" s="247"/>
      <c r="CR96" s="247"/>
      <c r="CS96" s="247"/>
      <c r="CT96" s="247"/>
      <c r="CU96" s="247"/>
      <c r="CV96" s="247"/>
      <c r="CW96" s="247"/>
      <c r="CX96" s="247"/>
      <c r="CY96" s="247"/>
      <c r="CZ96" s="247"/>
      <c r="DA96" s="247"/>
      <c r="DB96" s="247"/>
      <c r="DC96" s="247"/>
    </row>
    <row r="97" spans="1:107" ht="14.25" customHeight="1">
      <c r="A97" s="756"/>
      <c r="B97" s="744"/>
      <c r="C97" s="744"/>
      <c r="D97" s="744"/>
      <c r="E97" s="297"/>
      <c r="F97" s="273"/>
      <c r="G97" s="273"/>
      <c r="H97" s="273"/>
      <c r="I97" s="274"/>
      <c r="J97" s="344">
        <f>AH73</f>
        <v>0</v>
      </c>
      <c r="K97" s="344" t="str">
        <f>IF(J97&gt;N97,"○","　")</f>
        <v>　</v>
      </c>
      <c r="L97" s="344" t="s">
        <v>255</v>
      </c>
      <c r="M97" s="344" t="str">
        <f>IF(N97&gt;J97,"○","　")</f>
        <v>　</v>
      </c>
      <c r="N97" s="346">
        <f>AD73</f>
        <v>0</v>
      </c>
      <c r="O97" s="344">
        <f>AH79</f>
        <v>0</v>
      </c>
      <c r="P97" s="344" t="str">
        <f>IF(O97&gt;S97,"○","　")</f>
        <v>　</v>
      </c>
      <c r="Q97" s="344" t="s">
        <v>255</v>
      </c>
      <c r="R97" s="344" t="str">
        <f>IF(S97&gt;O97,"○","　")</f>
        <v>　</v>
      </c>
      <c r="S97" s="346">
        <f>AD79</f>
        <v>0</v>
      </c>
      <c r="T97" s="273"/>
      <c r="U97" s="273"/>
      <c r="V97" s="273"/>
      <c r="W97" s="273"/>
      <c r="X97" s="274"/>
      <c r="Y97" s="344">
        <f>AH91</f>
        <v>0</v>
      </c>
      <c r="Z97" s="344" t="str">
        <f>IF(Y97&gt;AC97,"○","　")</f>
        <v>　</v>
      </c>
      <c r="AA97" s="344" t="s">
        <v>255</v>
      </c>
      <c r="AB97" s="344" t="str">
        <f>IF(AC97&gt;Y97,"○","　")</f>
        <v>　</v>
      </c>
      <c r="AC97" s="346">
        <f>AD91</f>
        <v>0</v>
      </c>
      <c r="AD97" s="270"/>
      <c r="AE97" s="271"/>
      <c r="AF97" s="271"/>
      <c r="AG97" s="271"/>
      <c r="AH97" s="272"/>
      <c r="AI97" s="292">
        <f>O33</f>
        <v>0</v>
      </c>
      <c r="AJ97" s="344" t="str">
        <f>IF(AI97&gt;AM97,"○","　")</f>
        <v>　</v>
      </c>
      <c r="AK97" s="344" t="s">
        <v>255</v>
      </c>
      <c r="AL97" s="344" t="str">
        <f>IF(AM97&gt;AI97,"○","　")</f>
        <v>　</v>
      </c>
      <c r="AM97" s="291">
        <f>V33</f>
        <v>0</v>
      </c>
      <c r="AN97" s="769"/>
      <c r="AO97" s="771"/>
      <c r="AP97" s="773"/>
      <c r="AQ97" s="769"/>
      <c r="AR97" s="771"/>
      <c r="AS97" s="773"/>
      <c r="AT97" s="775"/>
      <c r="AU97" s="743"/>
      <c r="AV97" s="253"/>
      <c r="AZ97" s="670"/>
      <c r="BA97" s="670"/>
      <c r="BB97" s="670"/>
      <c r="BC97" s="670"/>
      <c r="BD97" s="670"/>
      <c r="BE97" s="671"/>
      <c r="BF97" s="670"/>
      <c r="BG97" s="247"/>
      <c r="BH97" s="247"/>
      <c r="BI97" s="247"/>
      <c r="BJ97" s="247"/>
      <c r="BK97" s="247"/>
      <c r="BL97" s="247"/>
      <c r="BM97" s="247"/>
      <c r="BN97" s="247"/>
      <c r="BO97" s="247"/>
      <c r="BP97" s="247"/>
      <c r="BQ97" s="247"/>
      <c r="BR97" s="247"/>
      <c r="BS97" s="247"/>
      <c r="BT97" s="247"/>
      <c r="BU97" s="247"/>
      <c r="BV97" s="247"/>
      <c r="BW97" s="247"/>
      <c r="BX97" s="247"/>
      <c r="BY97" s="247"/>
      <c r="BZ97" s="247"/>
      <c r="CA97" s="247"/>
      <c r="CB97" s="247"/>
      <c r="CC97" s="247"/>
      <c r="CD97" s="247"/>
      <c r="CE97" s="247"/>
      <c r="CF97" s="247"/>
      <c r="CG97" s="247"/>
      <c r="CH97" s="247"/>
      <c r="CI97" s="247"/>
      <c r="CJ97" s="247"/>
      <c r="CK97" s="247"/>
      <c r="CL97" s="247"/>
      <c r="CM97" s="247"/>
      <c r="CN97" s="247"/>
      <c r="CO97" s="247"/>
      <c r="CP97" s="247"/>
      <c r="CQ97" s="247"/>
      <c r="CR97" s="247"/>
      <c r="CS97" s="247"/>
      <c r="CT97" s="247"/>
      <c r="CU97" s="247"/>
      <c r="CV97" s="247"/>
      <c r="CW97" s="247"/>
      <c r="CX97" s="247"/>
      <c r="CY97" s="247"/>
      <c r="CZ97" s="247"/>
      <c r="DA97" s="247"/>
      <c r="DB97" s="247"/>
      <c r="DC97" s="247"/>
    </row>
    <row r="98" spans="1:107" ht="14.25" customHeight="1">
      <c r="A98" s="756"/>
      <c r="B98" s="744" t="str">
        <f>Q7</f>
        <v xml:space="preserve"> 富士見ファミリー A</v>
      </c>
      <c r="C98" s="744"/>
      <c r="D98" s="744"/>
      <c r="E98" s="294">
        <f>COUNTIF(F101:F103,"○")</f>
        <v>0</v>
      </c>
      <c r="F98" s="257"/>
      <c r="G98" s="258" t="str">
        <f>AK62</f>
        <v>④</v>
      </c>
      <c r="H98" s="258"/>
      <c r="I98" s="259">
        <f>COUNTIF(H101:H103,"○")</f>
        <v>2</v>
      </c>
      <c r="J98" s="255"/>
      <c r="K98" s="255"/>
      <c r="L98" s="260"/>
      <c r="M98" s="260"/>
      <c r="N98" s="256"/>
      <c r="O98" s="257">
        <f>COUNTIF(P101:P103,"○")</f>
        <v>2</v>
      </c>
      <c r="P98" s="257"/>
      <c r="Q98" s="258" t="str">
        <f>AK74</f>
        <v>⑭</v>
      </c>
      <c r="R98" s="258"/>
      <c r="S98" s="259">
        <f>COUNTIF(R101:R103,"○")</f>
        <v>0</v>
      </c>
      <c r="T98" s="257">
        <f>COUNTIF(U101:U103,"○")</f>
        <v>1</v>
      </c>
      <c r="U98" s="257"/>
      <c r="V98" s="258" t="str">
        <f>AK80</f>
        <v>⑪</v>
      </c>
      <c r="W98" s="258"/>
      <c r="X98" s="259">
        <f>COUNTIF(W101:W103,"○")</f>
        <v>2</v>
      </c>
      <c r="Y98" s="255"/>
      <c r="Z98" s="255"/>
      <c r="AA98" s="260"/>
      <c r="AB98" s="260"/>
      <c r="AC98" s="256"/>
      <c r="AD98" s="257">
        <f>COUNTIF(AE101:AE103,"○")</f>
        <v>0</v>
      </c>
      <c r="AE98" s="257"/>
      <c r="AF98" s="258" t="str">
        <f>AK92</f>
        <v>⑦</v>
      </c>
      <c r="AG98" s="258"/>
      <c r="AH98" s="259">
        <f>COUNTIF(AG101:AG103,"○")</f>
        <v>2</v>
      </c>
      <c r="AI98" s="254"/>
      <c r="AJ98" s="255"/>
      <c r="AK98" s="255"/>
      <c r="AL98" s="255"/>
      <c r="AM98" s="256"/>
      <c r="AN98" s="776">
        <f>COUNTIF(E99:AM99,"○")</f>
        <v>1</v>
      </c>
      <c r="AO98" s="777" t="s">
        <v>255</v>
      </c>
      <c r="AP98" s="778">
        <f>COUNTIF(E100:AM100,"○")</f>
        <v>3</v>
      </c>
      <c r="AQ98" s="776">
        <f>IF(AS102=0,10,AQ102/AS102)</f>
        <v>0.5</v>
      </c>
      <c r="AR98" s="777"/>
      <c r="AS98" s="778"/>
      <c r="AT98" s="779">
        <f>SUM(E101:E103,J101:J103,O101:O103,T101:T103,Y101:Y103,AD101:AD103,AI101:AI103)/SUM(I101:I103,N101:N103,S101:S103,X101:X103,AC101:AC103,AH101:AH103,AM101:AM103)</f>
        <v>0.82352941176470584</v>
      </c>
      <c r="AU98" s="743">
        <f>IF(AND($AV$105=28,AV98=4),RANK(BE98,BE$62:BE$98,0),"")</f>
        <v>6</v>
      </c>
      <c r="AV98" s="253">
        <f>AN98+AP98</f>
        <v>4</v>
      </c>
      <c r="AW98" s="247">
        <f>SUM(E98:AM98)</f>
        <v>9</v>
      </c>
      <c r="AX98" s="247">
        <f>SUM(AQ102:AS103)</f>
        <v>9</v>
      </c>
      <c r="AZ98" s="670">
        <f>RANK(AN98,AN62:AN103,1)</f>
        <v>2</v>
      </c>
      <c r="BA98" s="670">
        <f>RANK(BF98,BF62:BF103,1)</f>
        <v>2</v>
      </c>
      <c r="BB98" s="670">
        <f>RANK(AT98,AT62:AT103,1)</f>
        <v>2</v>
      </c>
      <c r="BC98" s="670">
        <f>AZ98*100</f>
        <v>200</v>
      </c>
      <c r="BD98" s="670">
        <f>BA98*10</f>
        <v>20</v>
      </c>
      <c r="BE98" s="671">
        <f>SUM(BB98:BD103)</f>
        <v>222</v>
      </c>
      <c r="BF98" s="672">
        <f>AQ98-AS98</f>
        <v>0.5</v>
      </c>
      <c r="BG98" s="247"/>
      <c r="BH98" s="247"/>
      <c r="BI98" s="247"/>
      <c r="BJ98" s="247"/>
      <c r="BK98" s="247"/>
      <c r="BL98" s="247"/>
      <c r="BM98" s="247"/>
      <c r="BN98" s="247"/>
      <c r="BO98" s="247"/>
      <c r="BP98" s="247"/>
      <c r="BQ98" s="247"/>
      <c r="BR98" s="247"/>
      <c r="BS98" s="247"/>
      <c r="BT98" s="247"/>
      <c r="BU98" s="247"/>
      <c r="BV98" s="247"/>
      <c r="BW98" s="247"/>
      <c r="BX98" s="247"/>
      <c r="BY98" s="247"/>
      <c r="BZ98" s="247"/>
      <c r="CA98" s="247"/>
      <c r="CB98" s="247"/>
      <c r="CC98" s="247"/>
      <c r="CD98" s="247"/>
      <c r="CE98" s="247"/>
      <c r="CF98" s="247"/>
      <c r="CG98" s="247"/>
      <c r="CH98" s="247"/>
      <c r="CI98" s="247"/>
      <c r="CJ98" s="247"/>
      <c r="CK98" s="247"/>
      <c r="CL98" s="247"/>
      <c r="CM98" s="247"/>
      <c r="CN98" s="247"/>
      <c r="CO98" s="247"/>
      <c r="CP98" s="247"/>
      <c r="CQ98" s="247"/>
      <c r="CR98" s="247"/>
      <c r="CS98" s="247"/>
      <c r="CT98" s="247"/>
      <c r="CU98" s="247"/>
      <c r="CV98" s="247"/>
      <c r="CW98" s="247"/>
      <c r="CX98" s="247"/>
      <c r="CY98" s="247"/>
      <c r="CZ98" s="247"/>
      <c r="DA98" s="247"/>
      <c r="DB98" s="247"/>
      <c r="DC98" s="247"/>
    </row>
    <row r="99" spans="1:107" ht="14.25" hidden="1" customHeight="1">
      <c r="A99" s="756"/>
      <c r="B99" s="744"/>
      <c r="C99" s="744"/>
      <c r="D99" s="744"/>
      <c r="E99" s="295" t="str">
        <f>IF(E98&gt;I98,"○","　")</f>
        <v>　</v>
      </c>
      <c r="F99" s="264"/>
      <c r="G99" s="343"/>
      <c r="H99" s="343"/>
      <c r="I99" s="265"/>
      <c r="J99" s="262"/>
      <c r="K99" s="262"/>
      <c r="L99" s="266"/>
      <c r="M99" s="266"/>
      <c r="N99" s="263"/>
      <c r="O99" s="264" t="str">
        <f>IF(O98&gt;S98,"○","　")</f>
        <v>○</v>
      </c>
      <c r="P99" s="264"/>
      <c r="Q99" s="343"/>
      <c r="R99" s="343"/>
      <c r="S99" s="265"/>
      <c r="T99" s="264" t="str">
        <f>IF(T98&gt;X98,"○","　")</f>
        <v>　</v>
      </c>
      <c r="U99" s="264"/>
      <c r="V99" s="343"/>
      <c r="W99" s="343"/>
      <c r="X99" s="265"/>
      <c r="Y99" s="262"/>
      <c r="Z99" s="262"/>
      <c r="AA99" s="266"/>
      <c r="AB99" s="266"/>
      <c r="AC99" s="263"/>
      <c r="AD99" s="264" t="str">
        <f>IF(AD98&gt;AH98,"○","　")</f>
        <v>　</v>
      </c>
      <c r="AE99" s="264"/>
      <c r="AF99" s="343"/>
      <c r="AG99" s="343"/>
      <c r="AH99" s="265"/>
      <c r="AI99" s="261"/>
      <c r="AJ99" s="262"/>
      <c r="AK99" s="262"/>
      <c r="AL99" s="262"/>
      <c r="AM99" s="263"/>
      <c r="AN99" s="768"/>
      <c r="AO99" s="770"/>
      <c r="AP99" s="772"/>
      <c r="AQ99" s="768"/>
      <c r="AR99" s="770"/>
      <c r="AS99" s="772"/>
      <c r="AT99" s="774"/>
      <c r="AU99" s="743"/>
      <c r="AV99" s="253"/>
      <c r="AZ99" s="670"/>
      <c r="BA99" s="670"/>
      <c r="BB99" s="670"/>
      <c r="BC99" s="670"/>
      <c r="BD99" s="670"/>
      <c r="BE99" s="671"/>
      <c r="BF99" s="673"/>
      <c r="BG99" s="247"/>
      <c r="BH99" s="247"/>
      <c r="BI99" s="247"/>
      <c r="BJ99" s="247"/>
      <c r="BK99" s="247"/>
      <c r="BL99" s="247"/>
      <c r="BM99" s="247"/>
      <c r="BN99" s="247"/>
      <c r="BO99" s="247"/>
      <c r="BP99" s="247"/>
      <c r="BQ99" s="247"/>
      <c r="BR99" s="247"/>
      <c r="BS99" s="247"/>
      <c r="BT99" s="247"/>
      <c r="BU99" s="247"/>
      <c r="BV99" s="247"/>
      <c r="BW99" s="247"/>
      <c r="BX99" s="247"/>
      <c r="BY99" s="247"/>
      <c r="BZ99" s="247"/>
      <c r="CA99" s="247"/>
      <c r="CB99" s="247"/>
      <c r="CC99" s="247"/>
      <c r="CD99" s="247"/>
      <c r="CE99" s="247"/>
      <c r="CF99" s="247"/>
      <c r="CG99" s="247"/>
      <c r="CH99" s="247"/>
      <c r="CI99" s="247"/>
      <c r="CJ99" s="247"/>
      <c r="CK99" s="247"/>
      <c r="CL99" s="247"/>
      <c r="CM99" s="247"/>
      <c r="CN99" s="247"/>
      <c r="CO99" s="247"/>
      <c r="CP99" s="247"/>
      <c r="CQ99" s="247"/>
      <c r="CR99" s="247"/>
      <c r="CS99" s="247"/>
      <c r="CT99" s="247"/>
      <c r="CU99" s="247"/>
      <c r="CV99" s="247"/>
      <c r="CW99" s="247"/>
      <c r="CX99" s="247"/>
      <c r="CY99" s="247"/>
      <c r="CZ99" s="247"/>
      <c r="DA99" s="247"/>
      <c r="DB99" s="247"/>
      <c r="DC99" s="247"/>
    </row>
    <row r="100" spans="1:107" ht="14.25" hidden="1" customHeight="1">
      <c r="A100" s="756"/>
      <c r="B100" s="744"/>
      <c r="C100" s="744"/>
      <c r="D100" s="744"/>
      <c r="E100" s="295"/>
      <c r="F100" s="264"/>
      <c r="G100" s="343"/>
      <c r="H100" s="343"/>
      <c r="I100" s="265" t="str">
        <f>IF(I98&gt;E98,"○","　")</f>
        <v>○</v>
      </c>
      <c r="J100" s="262"/>
      <c r="K100" s="262"/>
      <c r="L100" s="266"/>
      <c r="M100" s="266"/>
      <c r="N100" s="263"/>
      <c r="O100" s="264"/>
      <c r="P100" s="264"/>
      <c r="Q100" s="343"/>
      <c r="R100" s="343"/>
      <c r="S100" s="265" t="str">
        <f>IF(S98&gt;O98,"○","　")</f>
        <v>　</v>
      </c>
      <c r="T100" s="264"/>
      <c r="U100" s="264"/>
      <c r="V100" s="343"/>
      <c r="W100" s="343"/>
      <c r="X100" s="265" t="str">
        <f>IF(X98&gt;T98,"○","　")</f>
        <v>○</v>
      </c>
      <c r="Y100" s="262"/>
      <c r="Z100" s="262"/>
      <c r="AA100" s="266"/>
      <c r="AB100" s="266"/>
      <c r="AC100" s="263"/>
      <c r="AD100" s="264"/>
      <c r="AE100" s="264"/>
      <c r="AF100" s="343"/>
      <c r="AG100" s="343"/>
      <c r="AH100" s="265" t="str">
        <f>IF(AH98&gt;AD98,"○","　")</f>
        <v>○</v>
      </c>
      <c r="AI100" s="261"/>
      <c r="AJ100" s="262"/>
      <c r="AK100" s="262"/>
      <c r="AL100" s="262"/>
      <c r="AM100" s="263"/>
      <c r="AN100" s="768"/>
      <c r="AO100" s="770"/>
      <c r="AP100" s="772"/>
      <c r="AQ100" s="768"/>
      <c r="AR100" s="770"/>
      <c r="AS100" s="772"/>
      <c r="AT100" s="774"/>
      <c r="AU100" s="743"/>
      <c r="AV100" s="253"/>
      <c r="AZ100" s="670"/>
      <c r="BA100" s="670"/>
      <c r="BB100" s="670"/>
      <c r="BC100" s="670"/>
      <c r="BD100" s="670"/>
      <c r="BE100" s="671"/>
      <c r="BF100" s="673"/>
      <c r="BG100" s="247"/>
      <c r="BH100" s="247"/>
      <c r="BI100" s="247"/>
      <c r="BJ100" s="247"/>
      <c r="BK100" s="247"/>
      <c r="BL100" s="247"/>
      <c r="BM100" s="247"/>
      <c r="BN100" s="247"/>
      <c r="BO100" s="247"/>
      <c r="BP100" s="247"/>
      <c r="BQ100" s="247"/>
      <c r="BR100" s="247"/>
      <c r="BS100" s="247"/>
      <c r="BT100" s="247"/>
      <c r="BU100" s="247"/>
      <c r="BV100" s="247"/>
      <c r="BW100" s="247"/>
      <c r="BX100" s="247"/>
      <c r="BY100" s="247"/>
      <c r="BZ100" s="247"/>
      <c r="CA100" s="247"/>
      <c r="CB100" s="247"/>
      <c r="CC100" s="247"/>
      <c r="CD100" s="247"/>
      <c r="CE100" s="247"/>
      <c r="CF100" s="247"/>
      <c r="CG100" s="247"/>
      <c r="CH100" s="247"/>
      <c r="CI100" s="247"/>
      <c r="CJ100" s="247"/>
      <c r="CK100" s="247"/>
      <c r="CL100" s="247"/>
      <c r="CM100" s="247"/>
      <c r="CN100" s="247"/>
      <c r="CO100" s="247"/>
      <c r="CP100" s="247"/>
      <c r="CQ100" s="247"/>
      <c r="CR100" s="247"/>
      <c r="CS100" s="247"/>
      <c r="CT100" s="247"/>
      <c r="CU100" s="247"/>
      <c r="CV100" s="247"/>
      <c r="CW100" s="247"/>
      <c r="CX100" s="247"/>
      <c r="CY100" s="247"/>
      <c r="CZ100" s="247"/>
      <c r="DA100" s="247"/>
      <c r="DB100" s="247"/>
      <c r="DC100" s="247"/>
    </row>
    <row r="101" spans="1:107" ht="14.25" customHeight="1">
      <c r="A101" s="756"/>
      <c r="B101" s="744"/>
      <c r="C101" s="744"/>
      <c r="D101" s="744"/>
      <c r="E101" s="341">
        <f>AM65</f>
        <v>6</v>
      </c>
      <c r="F101" s="343" t="str">
        <f>IF(E101&gt;I101,"○","　")</f>
        <v>　</v>
      </c>
      <c r="G101" s="343" t="s">
        <v>499</v>
      </c>
      <c r="H101" s="343" t="str">
        <f>IF(I101&gt;E101,"○","　")</f>
        <v>○</v>
      </c>
      <c r="I101" s="345">
        <f>AI65</f>
        <v>15</v>
      </c>
      <c r="J101" s="266"/>
      <c r="K101" s="266"/>
      <c r="L101" s="266"/>
      <c r="M101" s="266"/>
      <c r="N101" s="269"/>
      <c r="O101" s="343">
        <f>AM77</f>
        <v>15</v>
      </c>
      <c r="P101" s="343" t="str">
        <f>IF(O101&gt;S101,"○","　")</f>
        <v>○</v>
      </c>
      <c r="Q101" s="343" t="s">
        <v>499</v>
      </c>
      <c r="R101" s="343" t="str">
        <f>IF(S101&gt;O101,"○","　")</f>
        <v>　</v>
      </c>
      <c r="S101" s="345">
        <f>AI77</f>
        <v>7</v>
      </c>
      <c r="T101" s="343">
        <f>AM83</f>
        <v>11</v>
      </c>
      <c r="U101" s="343" t="str">
        <f>IF(T101&gt;X101,"○","　")</f>
        <v>　</v>
      </c>
      <c r="V101" s="343" t="s">
        <v>499</v>
      </c>
      <c r="W101" s="343" t="str">
        <f>IF(X101&gt;T101,"○","　")</f>
        <v>○</v>
      </c>
      <c r="X101" s="345">
        <f>AI83</f>
        <v>15</v>
      </c>
      <c r="Y101" s="266"/>
      <c r="Z101" s="266"/>
      <c r="AA101" s="266"/>
      <c r="AB101" s="266"/>
      <c r="AC101" s="269"/>
      <c r="AD101" s="343">
        <f>AM95</f>
        <v>8</v>
      </c>
      <c r="AE101" s="343" t="str">
        <f>IF(AD101&gt;AH101,"○","　")</f>
        <v>　</v>
      </c>
      <c r="AF101" s="343" t="s">
        <v>499</v>
      </c>
      <c r="AG101" s="343" t="str">
        <f>IF(AH101&gt;AD101,"○","　")</f>
        <v>○</v>
      </c>
      <c r="AH101" s="345">
        <f>AI95</f>
        <v>15</v>
      </c>
      <c r="AI101" s="261"/>
      <c r="AJ101" s="262"/>
      <c r="AK101" s="262"/>
      <c r="AL101" s="262"/>
      <c r="AM101" s="263"/>
      <c r="AN101" s="768"/>
      <c r="AO101" s="770"/>
      <c r="AP101" s="772"/>
      <c r="AQ101" s="768"/>
      <c r="AR101" s="770"/>
      <c r="AS101" s="772"/>
      <c r="AT101" s="774"/>
      <c r="AU101" s="743"/>
      <c r="AV101" s="253"/>
      <c r="AZ101" s="670"/>
      <c r="BA101" s="670"/>
      <c r="BB101" s="670"/>
      <c r="BC101" s="670"/>
      <c r="BD101" s="670"/>
      <c r="BE101" s="671"/>
      <c r="BF101" s="673"/>
      <c r="BG101" s="247"/>
      <c r="BH101" s="247"/>
      <c r="BI101" s="247"/>
      <c r="BJ101" s="247"/>
      <c r="BK101" s="247"/>
      <c r="BL101" s="247"/>
      <c r="BM101" s="247"/>
      <c r="BN101" s="247"/>
      <c r="BO101" s="247"/>
      <c r="BP101" s="247"/>
      <c r="BQ101" s="247"/>
      <c r="BR101" s="247"/>
      <c r="BS101" s="247"/>
      <c r="BT101" s="247"/>
      <c r="BU101" s="247"/>
      <c r="BV101" s="247"/>
      <c r="BW101" s="247"/>
      <c r="BX101" s="247"/>
      <c r="BY101" s="247"/>
      <c r="BZ101" s="247"/>
      <c r="CA101" s="247"/>
      <c r="CB101" s="247"/>
      <c r="CC101" s="247"/>
      <c r="CD101" s="247"/>
      <c r="CE101" s="247"/>
      <c r="CF101" s="247"/>
      <c r="CG101" s="247"/>
      <c r="CH101" s="247"/>
      <c r="CI101" s="247"/>
      <c r="CJ101" s="247"/>
      <c r="CK101" s="247"/>
      <c r="CL101" s="247"/>
      <c r="CM101" s="247"/>
      <c r="CN101" s="247"/>
      <c r="CO101" s="247"/>
      <c r="CP101" s="247"/>
      <c r="CQ101" s="247"/>
      <c r="CR101" s="247"/>
      <c r="CS101" s="247"/>
      <c r="CT101" s="247"/>
      <c r="CU101" s="247"/>
      <c r="CV101" s="247"/>
      <c r="CW101" s="247"/>
      <c r="CX101" s="247"/>
      <c r="CY101" s="247"/>
      <c r="CZ101" s="247"/>
      <c r="DA101" s="247"/>
      <c r="DB101" s="247"/>
      <c r="DC101" s="247"/>
    </row>
    <row r="102" spans="1:107" ht="14.25" customHeight="1">
      <c r="A102" s="756"/>
      <c r="B102" s="744"/>
      <c r="C102" s="744"/>
      <c r="D102" s="744"/>
      <c r="E102" s="341">
        <f>AM66</f>
        <v>9</v>
      </c>
      <c r="F102" s="343" t="str">
        <f>IF(E102&gt;I102,"○","　")</f>
        <v>　</v>
      </c>
      <c r="G102" s="343" t="s">
        <v>255</v>
      </c>
      <c r="H102" s="343" t="str">
        <f>IF(I102&gt;E102,"○","　")</f>
        <v>○</v>
      </c>
      <c r="I102" s="345">
        <f>AI66</f>
        <v>15</v>
      </c>
      <c r="J102" s="266"/>
      <c r="K102" s="266"/>
      <c r="L102" s="266"/>
      <c r="M102" s="266"/>
      <c r="N102" s="269"/>
      <c r="O102" s="343">
        <f>AM78</f>
        <v>15</v>
      </c>
      <c r="P102" s="343" t="str">
        <f>IF(O102&gt;S102,"○","　")</f>
        <v>○</v>
      </c>
      <c r="Q102" s="343" t="s">
        <v>255</v>
      </c>
      <c r="R102" s="343" t="str">
        <f>IF(S102&gt;O102,"○","　")</f>
        <v>　</v>
      </c>
      <c r="S102" s="345">
        <f>AI78</f>
        <v>7</v>
      </c>
      <c r="T102" s="343">
        <f>AM84</f>
        <v>17</v>
      </c>
      <c r="U102" s="343" t="str">
        <f>IF(T102&gt;X102,"○","　")</f>
        <v>○</v>
      </c>
      <c r="V102" s="343" t="s">
        <v>255</v>
      </c>
      <c r="W102" s="343" t="str">
        <f>IF(X102&gt;T102,"○","　")</f>
        <v>　</v>
      </c>
      <c r="X102" s="345">
        <f>AI84</f>
        <v>15</v>
      </c>
      <c r="Y102" s="266"/>
      <c r="Z102" s="266"/>
      <c r="AA102" s="266"/>
      <c r="AB102" s="266"/>
      <c r="AC102" s="269"/>
      <c r="AD102" s="343">
        <f>AM96</f>
        <v>8</v>
      </c>
      <c r="AE102" s="343" t="str">
        <f>IF(AD102&gt;AH102,"○","　")</f>
        <v>　</v>
      </c>
      <c r="AF102" s="343" t="s">
        <v>255</v>
      </c>
      <c r="AG102" s="343" t="str">
        <f>IF(AH102&gt;AD102,"○","　")</f>
        <v>○</v>
      </c>
      <c r="AH102" s="345">
        <f>AI96</f>
        <v>15</v>
      </c>
      <c r="AI102" s="261"/>
      <c r="AJ102" s="262"/>
      <c r="AK102" s="262"/>
      <c r="AL102" s="262"/>
      <c r="AM102" s="263"/>
      <c r="AN102" s="768"/>
      <c r="AO102" s="770"/>
      <c r="AP102" s="772"/>
      <c r="AQ102" s="768">
        <f>SUM(E98,J98,O98,T98,Y98,AD98,AI98)</f>
        <v>3</v>
      </c>
      <c r="AR102" s="770" t="s">
        <v>255</v>
      </c>
      <c r="AS102" s="772">
        <f>SUM(I98,N98,S98,X98,AC98,AH98,AM98)</f>
        <v>6</v>
      </c>
      <c r="AT102" s="774"/>
      <c r="AU102" s="743"/>
      <c r="AV102" s="253"/>
      <c r="AZ102" s="670"/>
      <c r="BA102" s="670"/>
      <c r="BB102" s="670"/>
      <c r="BC102" s="670"/>
      <c r="BD102" s="670"/>
      <c r="BE102" s="671"/>
      <c r="BF102" s="673"/>
      <c r="BG102" s="247"/>
      <c r="BH102" s="247"/>
      <c r="BI102" s="247"/>
      <c r="BJ102" s="247"/>
      <c r="BK102" s="247"/>
      <c r="BL102" s="247"/>
      <c r="BM102" s="247"/>
      <c r="BN102" s="247"/>
      <c r="BO102" s="247"/>
      <c r="BP102" s="247"/>
      <c r="BQ102" s="247"/>
      <c r="BR102" s="247"/>
      <c r="BS102" s="247"/>
      <c r="BT102" s="247"/>
      <c r="BU102" s="247"/>
      <c r="BV102" s="247"/>
      <c r="BW102" s="247"/>
      <c r="BX102" s="247"/>
      <c r="BY102" s="247"/>
      <c r="BZ102" s="247"/>
      <c r="CA102" s="247"/>
      <c r="CB102" s="247"/>
      <c r="CC102" s="247"/>
      <c r="CD102" s="247"/>
      <c r="CE102" s="247"/>
      <c r="CF102" s="247"/>
      <c r="CG102" s="247"/>
      <c r="CH102" s="247"/>
      <c r="CI102" s="247"/>
      <c r="CJ102" s="247"/>
      <c r="CK102" s="247"/>
      <c r="CL102" s="247"/>
      <c r="CM102" s="247"/>
      <c r="CN102" s="247"/>
      <c r="CO102" s="247"/>
      <c r="CP102" s="247"/>
      <c r="CQ102" s="247"/>
      <c r="CR102" s="247"/>
      <c r="CS102" s="247"/>
      <c r="CT102" s="247"/>
      <c r="CU102" s="247"/>
      <c r="CV102" s="247"/>
      <c r="CW102" s="247"/>
      <c r="CX102" s="247"/>
      <c r="CY102" s="247"/>
      <c r="CZ102" s="247"/>
      <c r="DA102" s="247"/>
      <c r="DB102" s="247"/>
      <c r="DC102" s="247"/>
    </row>
    <row r="103" spans="1:107" ht="14.25" customHeight="1">
      <c r="A103" s="757"/>
      <c r="B103" s="744"/>
      <c r="C103" s="744"/>
      <c r="D103" s="744"/>
      <c r="E103" s="342">
        <f>AM67</f>
        <v>0</v>
      </c>
      <c r="F103" s="344" t="str">
        <f>IF(E103&gt;I103,"○","　")</f>
        <v>　</v>
      </c>
      <c r="G103" s="344" t="s">
        <v>255</v>
      </c>
      <c r="H103" s="344" t="str">
        <f>IF(I103&gt;E103,"○","　")</f>
        <v>　</v>
      </c>
      <c r="I103" s="346">
        <f>AI67</f>
        <v>0</v>
      </c>
      <c r="J103" s="273"/>
      <c r="K103" s="273"/>
      <c r="L103" s="273"/>
      <c r="M103" s="273"/>
      <c r="N103" s="274"/>
      <c r="O103" s="344">
        <f>AM79</f>
        <v>0</v>
      </c>
      <c r="P103" s="344" t="str">
        <f>IF(O103&gt;S103,"○","　")</f>
        <v>　</v>
      </c>
      <c r="Q103" s="344" t="s">
        <v>255</v>
      </c>
      <c r="R103" s="344" t="str">
        <f>IF(S103&gt;O103,"○","　")</f>
        <v>　</v>
      </c>
      <c r="S103" s="346">
        <f>AI79</f>
        <v>0</v>
      </c>
      <c r="T103" s="344">
        <f>AM85</f>
        <v>9</v>
      </c>
      <c r="U103" s="344" t="str">
        <f>IF(T103&gt;X103,"○","　")</f>
        <v>　</v>
      </c>
      <c r="V103" s="344" t="s">
        <v>255</v>
      </c>
      <c r="W103" s="344" t="str">
        <f>IF(X103&gt;T103,"○","　")</f>
        <v>○</v>
      </c>
      <c r="X103" s="346">
        <f>AI85</f>
        <v>15</v>
      </c>
      <c r="Y103" s="273"/>
      <c r="Z103" s="273"/>
      <c r="AA103" s="273"/>
      <c r="AB103" s="273"/>
      <c r="AC103" s="274"/>
      <c r="AD103" s="344">
        <f>AM97</f>
        <v>0</v>
      </c>
      <c r="AE103" s="344" t="str">
        <f>IF(AD103&gt;AH103,"○","　")</f>
        <v>　</v>
      </c>
      <c r="AF103" s="344" t="s">
        <v>255</v>
      </c>
      <c r="AG103" s="344" t="str">
        <f>IF(AH103&gt;AD103,"○","　")</f>
        <v>　</v>
      </c>
      <c r="AH103" s="346">
        <f>AI97</f>
        <v>0</v>
      </c>
      <c r="AI103" s="270"/>
      <c r="AJ103" s="271"/>
      <c r="AK103" s="271"/>
      <c r="AL103" s="271"/>
      <c r="AM103" s="272"/>
      <c r="AN103" s="769"/>
      <c r="AO103" s="771"/>
      <c r="AP103" s="773"/>
      <c r="AQ103" s="769"/>
      <c r="AR103" s="771"/>
      <c r="AS103" s="773"/>
      <c r="AT103" s="775"/>
      <c r="AU103" s="743"/>
      <c r="AV103" s="253"/>
      <c r="AZ103" s="670"/>
      <c r="BA103" s="670"/>
      <c r="BB103" s="670"/>
      <c r="BC103" s="670"/>
      <c r="BD103" s="670"/>
      <c r="BE103" s="671"/>
      <c r="BF103" s="674"/>
      <c r="BG103" s="247"/>
      <c r="BH103" s="247"/>
      <c r="BI103" s="247"/>
      <c r="BJ103" s="247"/>
      <c r="BK103" s="247"/>
      <c r="BL103" s="247"/>
      <c r="BM103" s="247"/>
      <c r="BN103" s="247"/>
      <c r="BO103" s="247"/>
      <c r="BP103" s="247"/>
      <c r="BQ103" s="247"/>
      <c r="BR103" s="247"/>
      <c r="BS103" s="247"/>
      <c r="BT103" s="247"/>
      <c r="BU103" s="247"/>
      <c r="BV103" s="247"/>
      <c r="BW103" s="247"/>
      <c r="BX103" s="247"/>
      <c r="BY103" s="247"/>
      <c r="BZ103" s="247"/>
      <c r="CA103" s="247"/>
      <c r="CB103" s="247"/>
      <c r="CC103" s="247"/>
      <c r="CD103" s="247"/>
      <c r="CE103" s="247"/>
      <c r="CF103" s="247"/>
      <c r="CG103" s="247"/>
      <c r="CH103" s="247"/>
      <c r="CI103" s="247"/>
      <c r="CJ103" s="247"/>
      <c r="CK103" s="247"/>
      <c r="CL103" s="247"/>
      <c r="CM103" s="247"/>
      <c r="CN103" s="247"/>
      <c r="CO103" s="247"/>
      <c r="CP103" s="247"/>
      <c r="CQ103" s="247"/>
      <c r="CR103" s="247"/>
      <c r="CS103" s="247"/>
      <c r="CT103" s="247"/>
      <c r="CU103" s="247"/>
      <c r="CV103" s="247"/>
      <c r="CW103" s="247"/>
      <c r="CX103" s="247"/>
      <c r="CY103" s="247"/>
      <c r="CZ103" s="247"/>
      <c r="DA103" s="247"/>
      <c r="DB103" s="247"/>
      <c r="DC103" s="247"/>
    </row>
    <row r="104" spans="1:107">
      <c r="C104" s="298"/>
      <c r="D104" s="298"/>
      <c r="E104" s="347"/>
      <c r="F104" s="347"/>
      <c r="G104" s="347"/>
      <c r="H104" s="347"/>
      <c r="I104" s="347"/>
      <c r="J104" s="347"/>
      <c r="K104" s="347"/>
      <c r="L104" s="347"/>
      <c r="M104" s="347"/>
      <c r="N104" s="347"/>
      <c r="O104" s="347"/>
      <c r="P104" s="347"/>
      <c r="Q104" s="347"/>
      <c r="R104" s="347"/>
      <c r="S104" s="347"/>
      <c r="T104" s="347"/>
      <c r="U104" s="347"/>
      <c r="V104" s="347"/>
      <c r="W104" s="347"/>
      <c r="X104" s="347"/>
      <c r="Y104" s="347"/>
      <c r="Z104" s="347"/>
      <c r="AA104" s="347"/>
      <c r="AB104" s="347"/>
      <c r="AC104" s="347"/>
      <c r="AD104" s="347"/>
      <c r="AE104" s="347"/>
      <c r="AF104" s="347"/>
      <c r="AG104" s="347"/>
      <c r="AH104" s="347"/>
      <c r="AI104" s="347"/>
      <c r="AJ104" s="347"/>
      <c r="AK104" s="347"/>
      <c r="AL104" s="347"/>
      <c r="AM104" s="347"/>
      <c r="AN104" s="347"/>
      <c r="AO104" s="347"/>
      <c r="AP104" s="347"/>
      <c r="AQ104" s="347"/>
      <c r="AR104" s="347"/>
      <c r="AS104" s="347"/>
      <c r="AT104" s="347"/>
      <c r="AU104" s="347"/>
      <c r="AV104" s="347"/>
      <c r="AZ104" s="247"/>
      <c r="BA104" s="247"/>
      <c r="BB104" s="247"/>
      <c r="BC104" s="247"/>
      <c r="BD104" s="247"/>
      <c r="BE104" s="247"/>
      <c r="BF104" s="247"/>
      <c r="BG104" s="247"/>
      <c r="BH104" s="247"/>
      <c r="BI104" s="247"/>
      <c r="BJ104" s="247"/>
      <c r="BK104" s="247"/>
      <c r="BL104" s="247"/>
      <c r="BM104" s="247"/>
      <c r="BN104" s="247"/>
      <c r="BO104" s="247"/>
      <c r="BP104" s="247"/>
      <c r="BQ104" s="247"/>
      <c r="BR104" s="247"/>
      <c r="BS104" s="247"/>
      <c r="BT104" s="247"/>
      <c r="BU104" s="247"/>
      <c r="BV104" s="247"/>
      <c r="BW104" s="247"/>
      <c r="BX104" s="247"/>
      <c r="BY104" s="247"/>
      <c r="BZ104" s="247"/>
      <c r="CA104" s="247"/>
      <c r="CB104" s="247"/>
      <c r="CC104" s="247"/>
      <c r="CD104" s="247"/>
      <c r="CE104" s="247"/>
      <c r="CF104" s="247"/>
      <c r="CG104" s="247"/>
      <c r="CH104" s="247"/>
      <c r="CI104" s="247"/>
      <c r="CJ104" s="247"/>
      <c r="CK104" s="247"/>
      <c r="CL104" s="247"/>
      <c r="CM104" s="247"/>
      <c r="CN104" s="247"/>
      <c r="CO104" s="247"/>
      <c r="CP104" s="247"/>
      <c r="CQ104" s="247"/>
      <c r="CR104" s="247"/>
      <c r="CS104" s="247"/>
      <c r="CT104" s="247"/>
      <c r="CU104" s="247"/>
      <c r="CV104" s="247"/>
      <c r="CW104" s="247"/>
      <c r="CX104" s="247"/>
      <c r="CY104" s="247"/>
      <c r="CZ104" s="247"/>
      <c r="DA104" s="247"/>
      <c r="DB104" s="247"/>
      <c r="DC104" s="247"/>
    </row>
    <row r="105" spans="1:107">
      <c r="C105" s="347"/>
      <c r="D105" s="347"/>
      <c r="E105" s="347"/>
      <c r="F105" s="347"/>
      <c r="G105" s="347"/>
      <c r="H105" s="347"/>
      <c r="I105" s="347"/>
      <c r="J105" s="347"/>
      <c r="K105" s="347"/>
      <c r="L105" s="347"/>
      <c r="M105" s="347"/>
      <c r="N105" s="347"/>
      <c r="O105" s="347"/>
      <c r="P105" s="347"/>
      <c r="Q105" s="347"/>
      <c r="R105" s="347"/>
      <c r="S105" s="347"/>
      <c r="T105" s="347"/>
      <c r="U105" s="347"/>
      <c r="V105" s="347"/>
      <c r="W105" s="347"/>
      <c r="X105" s="347"/>
      <c r="Y105" s="347"/>
      <c r="Z105" s="347"/>
      <c r="AA105" s="347"/>
      <c r="AB105" s="347"/>
      <c r="AC105" s="347"/>
      <c r="AD105" s="347"/>
      <c r="AE105" s="347"/>
      <c r="AF105" s="347"/>
      <c r="AG105" s="347"/>
      <c r="AH105" s="347"/>
      <c r="AI105" s="347"/>
      <c r="AJ105" s="347"/>
      <c r="AK105" s="347"/>
      <c r="AL105" s="347"/>
      <c r="AM105" s="347"/>
      <c r="AN105" s="347"/>
      <c r="AO105" s="347"/>
      <c r="AP105" s="347"/>
      <c r="AQ105" s="347"/>
      <c r="AR105" s="347"/>
      <c r="AS105" s="347"/>
      <c r="AT105" s="347"/>
      <c r="AU105" s="347"/>
      <c r="AV105" s="299">
        <f>SUM(AV62:AV103)</f>
        <v>28</v>
      </c>
      <c r="AZ105" s="247"/>
      <c r="BA105" s="247"/>
      <c r="BB105" s="247"/>
      <c r="BC105" s="247"/>
      <c r="BD105" s="247"/>
      <c r="BE105" s="247"/>
      <c r="BF105" s="247"/>
      <c r="BG105" s="247"/>
      <c r="BH105" s="247"/>
      <c r="BI105" s="247"/>
      <c r="BJ105" s="247"/>
      <c r="BK105" s="247"/>
      <c r="BL105" s="247"/>
      <c r="BM105" s="247"/>
      <c r="BN105" s="247"/>
      <c r="BO105" s="247"/>
      <c r="BP105" s="247"/>
      <c r="BQ105" s="247"/>
      <c r="BR105" s="247"/>
      <c r="BS105" s="247"/>
      <c r="BT105" s="247"/>
      <c r="BU105" s="247"/>
      <c r="BV105" s="247"/>
      <c r="BW105" s="247"/>
      <c r="BX105" s="247"/>
      <c r="BY105" s="247"/>
      <c r="BZ105" s="247"/>
      <c r="CA105" s="247"/>
      <c r="CB105" s="247"/>
      <c r="CC105" s="247"/>
      <c r="CD105" s="247"/>
      <c r="CE105" s="247"/>
      <c r="CF105" s="247"/>
      <c r="CG105" s="247"/>
      <c r="CH105" s="247"/>
      <c r="CI105" s="247"/>
      <c r="CJ105" s="247"/>
      <c r="CK105" s="247"/>
      <c r="CL105" s="247"/>
      <c r="CM105" s="247"/>
      <c r="CN105" s="247"/>
      <c r="CO105" s="247"/>
      <c r="CP105" s="247"/>
      <c r="CQ105" s="247"/>
      <c r="CR105" s="247"/>
      <c r="CS105" s="247"/>
      <c r="CT105" s="247"/>
      <c r="CU105" s="247"/>
      <c r="CV105" s="247"/>
      <c r="CW105" s="247"/>
      <c r="CX105" s="247"/>
      <c r="CY105" s="247"/>
      <c r="CZ105" s="247"/>
      <c r="DA105" s="247"/>
      <c r="DB105" s="247"/>
      <c r="DC105" s="247"/>
    </row>
    <row r="106" spans="1:107">
      <c r="C106" s="347"/>
      <c r="D106" s="347"/>
      <c r="E106" s="347"/>
      <c r="F106" s="347"/>
      <c r="G106" s="347"/>
      <c r="H106" s="347"/>
      <c r="I106" s="347"/>
      <c r="J106" s="347"/>
      <c r="K106" s="347"/>
      <c r="L106" s="347"/>
      <c r="M106" s="347"/>
      <c r="N106" s="347"/>
      <c r="O106" s="347"/>
      <c r="P106" s="347"/>
      <c r="Q106" s="347"/>
      <c r="R106" s="347"/>
      <c r="S106" s="347"/>
      <c r="T106" s="347"/>
      <c r="U106" s="347"/>
      <c r="V106" s="347"/>
      <c r="W106" s="347">
        <f>SUM(AL65)</f>
        <v>0</v>
      </c>
      <c r="X106" s="347"/>
      <c r="Y106" s="347"/>
      <c r="Z106" s="347"/>
      <c r="AA106" s="347"/>
      <c r="AB106" s="347"/>
      <c r="AC106" s="347"/>
      <c r="AD106" s="347"/>
      <c r="AE106" s="347"/>
      <c r="AF106" s="347"/>
      <c r="AG106" s="347"/>
      <c r="AH106" s="347"/>
      <c r="AI106" s="347"/>
      <c r="AJ106" s="347"/>
      <c r="AK106" s="347"/>
      <c r="AL106" s="347"/>
      <c r="AM106" s="347"/>
      <c r="AN106" s="347"/>
      <c r="AO106" s="347"/>
      <c r="AP106" s="347"/>
      <c r="AQ106" s="347"/>
      <c r="AR106" s="347"/>
      <c r="AS106" s="347"/>
      <c r="AT106" s="347"/>
      <c r="AU106" s="347"/>
      <c r="AV106" s="347"/>
      <c r="AZ106" s="247"/>
      <c r="BA106" s="247"/>
      <c r="BB106" s="247"/>
      <c r="BC106" s="247"/>
      <c r="BD106" s="247"/>
      <c r="BE106" s="247"/>
      <c r="BF106" s="247"/>
      <c r="BG106" s="247"/>
      <c r="BH106" s="247"/>
      <c r="BI106" s="247"/>
      <c r="BJ106" s="247"/>
      <c r="BK106" s="247"/>
      <c r="BL106" s="247"/>
      <c r="BM106" s="247"/>
      <c r="BN106" s="247"/>
      <c r="BO106" s="247"/>
      <c r="BP106" s="247"/>
      <c r="BQ106" s="247"/>
      <c r="BR106" s="247"/>
      <c r="BS106" s="247"/>
      <c r="BT106" s="247"/>
      <c r="BU106" s="247"/>
      <c r="BV106" s="247"/>
      <c r="BW106" s="247"/>
      <c r="BX106" s="247"/>
      <c r="BY106" s="247"/>
      <c r="BZ106" s="247"/>
      <c r="CA106" s="247"/>
      <c r="CB106" s="247"/>
      <c r="CC106" s="247"/>
      <c r="CD106" s="247"/>
      <c r="CE106" s="247"/>
      <c r="CF106" s="247"/>
      <c r="CG106" s="247"/>
      <c r="CH106" s="247"/>
      <c r="CI106" s="247"/>
      <c r="CJ106" s="247"/>
      <c r="CK106" s="247"/>
      <c r="CL106" s="247"/>
      <c r="CM106" s="247"/>
      <c r="CN106" s="247"/>
      <c r="CO106" s="247"/>
      <c r="CP106" s="247"/>
      <c r="CQ106" s="247"/>
      <c r="CR106" s="247"/>
      <c r="CS106" s="247"/>
      <c r="CT106" s="247"/>
      <c r="CU106" s="247"/>
      <c r="CV106" s="247"/>
      <c r="CW106" s="247"/>
      <c r="CX106" s="247"/>
      <c r="CY106" s="247"/>
      <c r="CZ106" s="247"/>
      <c r="DA106" s="247"/>
      <c r="DB106" s="247"/>
      <c r="DC106" s="247"/>
    </row>
    <row r="107" spans="1:107">
      <c r="C107" s="347"/>
      <c r="D107" s="347"/>
      <c r="E107" s="347"/>
      <c r="F107" s="347"/>
      <c r="G107" s="347"/>
      <c r="H107" s="347"/>
      <c r="I107" s="347"/>
      <c r="J107" s="347"/>
      <c r="K107" s="347"/>
      <c r="L107" s="347"/>
      <c r="M107" s="347"/>
      <c r="N107" s="347"/>
      <c r="O107" s="347"/>
      <c r="P107" s="347"/>
      <c r="Q107" s="347"/>
      <c r="R107" s="347"/>
      <c r="S107" s="347"/>
      <c r="T107" s="347"/>
      <c r="U107" s="347"/>
      <c r="V107" s="347"/>
      <c r="W107" s="347"/>
      <c r="X107" s="347"/>
      <c r="Y107" s="347"/>
      <c r="Z107" s="347"/>
      <c r="AA107" s="347"/>
      <c r="AB107" s="347"/>
      <c r="AC107" s="347"/>
      <c r="AD107" s="347"/>
      <c r="AE107" s="347"/>
      <c r="AF107" s="347"/>
      <c r="AG107" s="347"/>
      <c r="AH107" s="347"/>
      <c r="AI107" s="347"/>
      <c r="AJ107" s="347"/>
      <c r="AK107" s="347"/>
      <c r="AL107" s="347"/>
      <c r="AM107" s="347"/>
      <c r="AN107" s="347"/>
      <c r="AO107" s="347"/>
      <c r="AP107" s="347"/>
      <c r="AQ107" s="347"/>
      <c r="AR107" s="347"/>
      <c r="AS107" s="347"/>
      <c r="AT107" s="347"/>
      <c r="AU107" s="347"/>
      <c r="AV107" s="347"/>
      <c r="AZ107" s="247"/>
      <c r="BA107" s="247"/>
      <c r="BB107" s="247"/>
      <c r="BC107" s="247"/>
      <c r="BD107" s="247"/>
      <c r="BE107" s="247"/>
      <c r="BF107" s="247"/>
      <c r="BG107" s="247"/>
      <c r="BH107" s="247"/>
      <c r="BI107" s="247"/>
      <c r="BJ107" s="247"/>
      <c r="BK107" s="247"/>
      <c r="BL107" s="247"/>
      <c r="BM107" s="247"/>
      <c r="BN107" s="247"/>
      <c r="BO107" s="247"/>
      <c r="BP107" s="247"/>
      <c r="BQ107" s="247"/>
      <c r="BR107" s="247"/>
      <c r="BS107" s="247"/>
      <c r="BT107" s="247"/>
      <c r="BU107" s="247"/>
      <c r="BV107" s="247"/>
      <c r="BW107" s="247"/>
      <c r="BX107" s="247"/>
      <c r="BY107" s="247"/>
      <c r="BZ107" s="247"/>
      <c r="CA107" s="247"/>
      <c r="CB107" s="247"/>
      <c r="CC107" s="247"/>
      <c r="CD107" s="247"/>
      <c r="CE107" s="247"/>
      <c r="CF107" s="247"/>
      <c r="CG107" s="247"/>
      <c r="CH107" s="247"/>
      <c r="CI107" s="247"/>
      <c r="CJ107" s="247"/>
      <c r="CK107" s="247"/>
      <c r="CL107" s="247"/>
      <c r="CM107" s="247"/>
      <c r="CN107" s="247"/>
      <c r="CO107" s="247"/>
      <c r="CP107" s="247"/>
      <c r="CQ107" s="247"/>
      <c r="CR107" s="247"/>
      <c r="CS107" s="247"/>
      <c r="CT107" s="247"/>
      <c r="CU107" s="247"/>
      <c r="CV107" s="247"/>
      <c r="CW107" s="247"/>
      <c r="CX107" s="247"/>
      <c r="CY107" s="247"/>
      <c r="CZ107" s="247"/>
      <c r="DA107" s="247"/>
      <c r="DB107" s="247"/>
      <c r="DC107" s="247"/>
    </row>
    <row r="119" spans="3:4">
      <c r="C119" s="298"/>
      <c r="D119" s="298"/>
    </row>
    <row r="149" spans="5:27" ht="13.5" hidden="1" customHeight="1">
      <c r="E149" s="300">
        <v>1</v>
      </c>
      <c r="F149" s="300"/>
      <c r="G149" s="300">
        <v>2</v>
      </c>
      <c r="H149" s="300"/>
      <c r="I149" s="300">
        <v>3</v>
      </c>
      <c r="J149" s="300">
        <v>4</v>
      </c>
      <c r="K149" s="300"/>
      <c r="L149" s="300">
        <v>5</v>
      </c>
      <c r="M149" s="300"/>
      <c r="N149" s="300">
        <v>6</v>
      </c>
      <c r="O149" s="300">
        <v>7</v>
      </c>
      <c r="P149" s="300"/>
      <c r="Q149" s="300">
        <v>8</v>
      </c>
      <c r="R149" s="300"/>
      <c r="S149" s="300">
        <v>9</v>
      </c>
      <c r="T149" s="300">
        <v>10</v>
      </c>
      <c r="U149" s="300"/>
      <c r="V149" s="300">
        <v>11</v>
      </c>
      <c r="X149" s="300">
        <v>12</v>
      </c>
      <c r="Y149" s="300">
        <v>13</v>
      </c>
      <c r="AA149" s="300">
        <v>14</v>
      </c>
    </row>
    <row r="150" spans="5:27" ht="13.5" hidden="1" customHeight="1">
      <c r="E150" s="301">
        <f>SUM(J65:J67,N65:N67)</f>
        <v>57</v>
      </c>
      <c r="F150" s="301">
        <f>SUM(U65)</f>
        <v>0</v>
      </c>
      <c r="G150" s="301">
        <f>SUM(T77:T79,X77:X79)</f>
        <v>51</v>
      </c>
      <c r="H150" s="301">
        <f>SUM(W65)</f>
        <v>0</v>
      </c>
      <c r="I150" s="301">
        <f>SUM(AD89:AD91,AH89:AH91)</f>
        <v>48</v>
      </c>
      <c r="J150" s="301">
        <f>SUM(AI65:AI67,AM65:AM67)</f>
        <v>45</v>
      </c>
      <c r="K150" s="301">
        <f>SUM(Z65)</f>
        <v>0</v>
      </c>
      <c r="L150" s="301">
        <f>SUM(T71:T73,X71:X73)</f>
        <v>87</v>
      </c>
      <c r="M150" s="301">
        <f>SUM(AB65)</f>
        <v>0</v>
      </c>
      <c r="N150" s="301">
        <f>SUM(Y77:Y79,AC77:AC79)</f>
        <v>50</v>
      </c>
      <c r="O150" s="301">
        <f>SUM(AI95:AI97,AM95:AM97)</f>
        <v>46</v>
      </c>
      <c r="P150" s="301">
        <f>SUM(AE65)</f>
        <v>0</v>
      </c>
      <c r="Q150" s="301">
        <f>SUM(T65:T67,X65:X67)</f>
        <v>49</v>
      </c>
      <c r="R150" s="301">
        <f>SUM(AG65)</f>
        <v>0</v>
      </c>
      <c r="S150" s="301">
        <f>SUM(Y71:Y73,AC71:AC73)</f>
        <v>74</v>
      </c>
      <c r="T150" s="301">
        <f>SUM(AD77:AD79,AH77:AH79)</f>
        <v>44</v>
      </c>
      <c r="U150" s="301">
        <f>SUM(AJ65)</f>
        <v>0</v>
      </c>
      <c r="V150" s="301">
        <f>SUM(AI83:AI85,AM83:AM85)</f>
        <v>82</v>
      </c>
      <c r="X150" s="301">
        <f>SUM(Y65:Y67,AC65:AC67)</f>
        <v>51</v>
      </c>
      <c r="Y150" s="301">
        <f>SUM(AD71:AD73,AH71:AH73)</f>
        <v>50</v>
      </c>
      <c r="AA150" s="301">
        <f>SUM(AI77:AI79,AM77:AM79)</f>
        <v>44</v>
      </c>
    </row>
    <row r="151" spans="5:27" ht="13.5" hidden="1" customHeight="1"/>
  </sheetData>
  <mergeCells count="391">
    <mergeCell ref="AQ96:AQ97"/>
    <mergeCell ref="AR96:AR97"/>
    <mergeCell ref="AS96:AS97"/>
    <mergeCell ref="B98:D103"/>
    <mergeCell ref="AN98:AN103"/>
    <mergeCell ref="AO98:AO103"/>
    <mergeCell ref="AP98:AP103"/>
    <mergeCell ref="AQ98:AS101"/>
    <mergeCell ref="AU92:AU97"/>
    <mergeCell ref="B92:D97"/>
    <mergeCell ref="AN92:AN97"/>
    <mergeCell ref="AO92:AO97"/>
    <mergeCell ref="AP92:AP97"/>
    <mergeCell ref="AQ92:AS95"/>
    <mergeCell ref="AT92:AT97"/>
    <mergeCell ref="AQ102:AQ103"/>
    <mergeCell ref="AR102:AR103"/>
    <mergeCell ref="AS102:AS103"/>
    <mergeCell ref="AT98:AT103"/>
    <mergeCell ref="AU98:AU103"/>
    <mergeCell ref="B86:D91"/>
    <mergeCell ref="AN86:AN91"/>
    <mergeCell ref="AO86:AO91"/>
    <mergeCell ref="AP86:AP91"/>
    <mergeCell ref="AQ86:AS89"/>
    <mergeCell ref="AU80:AU85"/>
    <mergeCell ref="B80:D85"/>
    <mergeCell ref="AN80:AN85"/>
    <mergeCell ref="AO80:AO85"/>
    <mergeCell ref="AP80:AP85"/>
    <mergeCell ref="AQ80:AS83"/>
    <mergeCell ref="AT80:AT85"/>
    <mergeCell ref="AQ90:AQ91"/>
    <mergeCell ref="AR90:AR91"/>
    <mergeCell ref="AS90:AS91"/>
    <mergeCell ref="AT86:AT91"/>
    <mergeCell ref="AU86:AU91"/>
    <mergeCell ref="AU74:AU79"/>
    <mergeCell ref="BA74:BA79"/>
    <mergeCell ref="BB74:BB79"/>
    <mergeCell ref="BC74:BC79"/>
    <mergeCell ref="BD74:BD79"/>
    <mergeCell ref="BE74:BE79"/>
    <mergeCell ref="BF74:BF79"/>
    <mergeCell ref="AQ84:AQ85"/>
    <mergeCell ref="AR84:AR85"/>
    <mergeCell ref="AS84:AS85"/>
    <mergeCell ref="AZ80:AZ85"/>
    <mergeCell ref="BA80:BA85"/>
    <mergeCell ref="BB80:BB85"/>
    <mergeCell ref="BC80:BC85"/>
    <mergeCell ref="BD80:BD85"/>
    <mergeCell ref="BE80:BE85"/>
    <mergeCell ref="BF80:BF85"/>
    <mergeCell ref="B68:D73"/>
    <mergeCell ref="AN68:AN73"/>
    <mergeCell ref="AO68:AO73"/>
    <mergeCell ref="AP68:AP73"/>
    <mergeCell ref="AQ68:AS71"/>
    <mergeCell ref="AT68:AT73"/>
    <mergeCell ref="AQ78:AQ79"/>
    <mergeCell ref="AR78:AR79"/>
    <mergeCell ref="AS78:AS79"/>
    <mergeCell ref="AT74:AT79"/>
    <mergeCell ref="BA62:BA67"/>
    <mergeCell ref="BB62:BB67"/>
    <mergeCell ref="BC62:BC67"/>
    <mergeCell ref="BD62:BD67"/>
    <mergeCell ref="BE62:BE67"/>
    <mergeCell ref="BF62:BF67"/>
    <mergeCell ref="AZ68:AZ73"/>
    <mergeCell ref="BA68:BA73"/>
    <mergeCell ref="BB68:BB73"/>
    <mergeCell ref="BC68:BC73"/>
    <mergeCell ref="BD68:BD73"/>
    <mergeCell ref="BE68:BE73"/>
    <mergeCell ref="BF68:BF73"/>
    <mergeCell ref="AT58:AT61"/>
    <mergeCell ref="AU58:AU61"/>
    <mergeCell ref="A62:A103"/>
    <mergeCell ref="B62:D67"/>
    <mergeCell ref="AN62:AN67"/>
    <mergeCell ref="AO62:AO67"/>
    <mergeCell ref="AP62:AP67"/>
    <mergeCell ref="AQ62:AS65"/>
    <mergeCell ref="AZ62:AZ67"/>
    <mergeCell ref="AZ74:AZ79"/>
    <mergeCell ref="AQ66:AQ67"/>
    <mergeCell ref="AR66:AR67"/>
    <mergeCell ref="AS66:AS67"/>
    <mergeCell ref="AT62:AT67"/>
    <mergeCell ref="AU62:AU67"/>
    <mergeCell ref="AQ72:AQ73"/>
    <mergeCell ref="AR72:AR73"/>
    <mergeCell ref="AS72:AS73"/>
    <mergeCell ref="B74:D79"/>
    <mergeCell ref="AN74:AN79"/>
    <mergeCell ref="AO74:AO79"/>
    <mergeCell ref="AP74:AP79"/>
    <mergeCell ref="AQ74:AS77"/>
    <mergeCell ref="AU68:AU73"/>
    <mergeCell ref="A56:AR56"/>
    <mergeCell ref="A58:A61"/>
    <mergeCell ref="B58:D61"/>
    <mergeCell ref="E58:I61"/>
    <mergeCell ref="J58:N61"/>
    <mergeCell ref="O58:S61"/>
    <mergeCell ref="T58:X61"/>
    <mergeCell ref="Y58:AC61"/>
    <mergeCell ref="AD58:AH61"/>
    <mergeCell ref="AI58:AM61"/>
    <mergeCell ref="AN58:AP61"/>
    <mergeCell ref="AQ58:AS61"/>
    <mergeCell ref="Y52:AA54"/>
    <mergeCell ref="AC52:AK54"/>
    <mergeCell ref="AM52:AR54"/>
    <mergeCell ref="AS52:AU54"/>
    <mergeCell ref="O53:Q53"/>
    <mergeCell ref="S53:T53"/>
    <mergeCell ref="V53:X53"/>
    <mergeCell ref="O54:Q54"/>
    <mergeCell ref="S54:T54"/>
    <mergeCell ref="V54:X54"/>
    <mergeCell ref="A49:B51"/>
    <mergeCell ref="C49:J51"/>
    <mergeCell ref="L49:N51"/>
    <mergeCell ref="O49:Q49"/>
    <mergeCell ref="S49:T49"/>
    <mergeCell ref="V49:X49"/>
    <mergeCell ref="A52:B54"/>
    <mergeCell ref="C52:J54"/>
    <mergeCell ref="L52:N54"/>
    <mergeCell ref="O52:Q52"/>
    <mergeCell ref="S52:T52"/>
    <mergeCell ref="V52:X52"/>
    <mergeCell ref="AS46:AU48"/>
    <mergeCell ref="O47:Q47"/>
    <mergeCell ref="S47:T47"/>
    <mergeCell ref="V47:X47"/>
    <mergeCell ref="O48:Q48"/>
    <mergeCell ref="S48:T48"/>
    <mergeCell ref="V48:X48"/>
    <mergeCell ref="AS49:AU51"/>
    <mergeCell ref="O50:Q50"/>
    <mergeCell ref="S50:T50"/>
    <mergeCell ref="V50:X50"/>
    <mergeCell ref="O51:Q51"/>
    <mergeCell ref="S51:T51"/>
    <mergeCell ref="V51:X51"/>
    <mergeCell ref="Y49:AA51"/>
    <mergeCell ref="AC49:AK51"/>
    <mergeCell ref="AM49:AR51"/>
    <mergeCell ref="A46:B48"/>
    <mergeCell ref="C46:J48"/>
    <mergeCell ref="L46:N48"/>
    <mergeCell ref="O46:Q46"/>
    <mergeCell ref="S46:T46"/>
    <mergeCell ref="V46:X46"/>
    <mergeCell ref="Y43:AA45"/>
    <mergeCell ref="AC43:AK45"/>
    <mergeCell ref="AM43:AR45"/>
    <mergeCell ref="Y46:AA48"/>
    <mergeCell ref="AC46:AK48"/>
    <mergeCell ref="AM46:AR48"/>
    <mergeCell ref="AS43:AU45"/>
    <mergeCell ref="O44:Q44"/>
    <mergeCell ref="S44:T44"/>
    <mergeCell ref="V44:X44"/>
    <mergeCell ref="O45:Q45"/>
    <mergeCell ref="S45:T45"/>
    <mergeCell ref="V45:X45"/>
    <mergeCell ref="A43:B45"/>
    <mergeCell ref="C43:J45"/>
    <mergeCell ref="L43:N45"/>
    <mergeCell ref="O43:Q43"/>
    <mergeCell ref="S43:T43"/>
    <mergeCell ref="V43:X43"/>
    <mergeCell ref="Y40:AA42"/>
    <mergeCell ref="AC40:AK42"/>
    <mergeCell ref="AM40:AR42"/>
    <mergeCell ref="AS40:AU42"/>
    <mergeCell ref="O41:Q41"/>
    <mergeCell ref="S41:T41"/>
    <mergeCell ref="V41:X41"/>
    <mergeCell ref="O42:Q42"/>
    <mergeCell ref="S42:T42"/>
    <mergeCell ref="V42:X42"/>
    <mergeCell ref="A37:B39"/>
    <mergeCell ref="C37:J39"/>
    <mergeCell ref="L37:N39"/>
    <mergeCell ref="O37:Q37"/>
    <mergeCell ref="S37:T37"/>
    <mergeCell ref="V37:X37"/>
    <mergeCell ref="A40:B42"/>
    <mergeCell ref="C40:J42"/>
    <mergeCell ref="L40:N42"/>
    <mergeCell ref="O40:Q40"/>
    <mergeCell ref="S40:T40"/>
    <mergeCell ref="V40:X40"/>
    <mergeCell ref="AS34:AU36"/>
    <mergeCell ref="O35:Q35"/>
    <mergeCell ref="S35:T35"/>
    <mergeCell ref="V35:X35"/>
    <mergeCell ref="O36:Q36"/>
    <mergeCell ref="S36:T36"/>
    <mergeCell ref="V36:X36"/>
    <mergeCell ref="AS37:AU39"/>
    <mergeCell ref="O38:Q38"/>
    <mergeCell ref="S38:T38"/>
    <mergeCell ref="V38:X38"/>
    <mergeCell ref="O39:Q39"/>
    <mergeCell ref="S39:T39"/>
    <mergeCell ref="V39:X39"/>
    <mergeCell ref="Y37:AA39"/>
    <mergeCell ref="AC37:AK39"/>
    <mergeCell ref="AM37:AR39"/>
    <mergeCell ref="A34:B36"/>
    <mergeCell ref="C34:J36"/>
    <mergeCell ref="L34:N36"/>
    <mergeCell ref="O34:Q34"/>
    <mergeCell ref="S34:T34"/>
    <mergeCell ref="V34:X34"/>
    <mergeCell ref="Y31:AA33"/>
    <mergeCell ref="AC31:AK33"/>
    <mergeCell ref="AM31:AR33"/>
    <mergeCell ref="Y34:AA36"/>
    <mergeCell ref="AC34:AK36"/>
    <mergeCell ref="AM34:AR36"/>
    <mergeCell ref="AS31:AU33"/>
    <mergeCell ref="O32:Q32"/>
    <mergeCell ref="S32:T32"/>
    <mergeCell ref="V32:X32"/>
    <mergeCell ref="O33:Q33"/>
    <mergeCell ref="S33:T33"/>
    <mergeCell ref="V33:X33"/>
    <mergeCell ref="A31:B33"/>
    <mergeCell ref="C31:J33"/>
    <mergeCell ref="L31:N33"/>
    <mergeCell ref="O31:Q31"/>
    <mergeCell ref="S31:T31"/>
    <mergeCell ref="V31:X31"/>
    <mergeCell ref="Y28:AA30"/>
    <mergeCell ref="AC28:AK30"/>
    <mergeCell ref="AM28:AR30"/>
    <mergeCell ref="AS28:AU30"/>
    <mergeCell ref="O29:Q29"/>
    <mergeCell ref="S29:T29"/>
    <mergeCell ref="V29:X29"/>
    <mergeCell ref="O30:Q30"/>
    <mergeCell ref="S30:T30"/>
    <mergeCell ref="V30:X30"/>
    <mergeCell ref="A25:B27"/>
    <mergeCell ref="C25:J27"/>
    <mergeCell ref="L25:N27"/>
    <mergeCell ref="O25:Q25"/>
    <mergeCell ref="S25:T25"/>
    <mergeCell ref="V25:X25"/>
    <mergeCell ref="A28:B30"/>
    <mergeCell ref="C28:J30"/>
    <mergeCell ref="L28:N30"/>
    <mergeCell ref="O28:Q28"/>
    <mergeCell ref="S28:T28"/>
    <mergeCell ref="V28:X28"/>
    <mergeCell ref="AS25:AU27"/>
    <mergeCell ref="O26:Q26"/>
    <mergeCell ref="S26:T26"/>
    <mergeCell ref="V26:X26"/>
    <mergeCell ref="O27:Q27"/>
    <mergeCell ref="S27:T27"/>
    <mergeCell ref="V27:X27"/>
    <mergeCell ref="Y25:AA27"/>
    <mergeCell ref="AC25:AK27"/>
    <mergeCell ref="AM25:AR27"/>
    <mergeCell ref="A22:B24"/>
    <mergeCell ref="C22:J24"/>
    <mergeCell ref="L22:N24"/>
    <mergeCell ref="O22:Q22"/>
    <mergeCell ref="S22:T22"/>
    <mergeCell ref="V22:X22"/>
    <mergeCell ref="Y19:AA21"/>
    <mergeCell ref="AC19:AK21"/>
    <mergeCell ref="AM19:AR21"/>
    <mergeCell ref="Y22:AA24"/>
    <mergeCell ref="AC22:AK24"/>
    <mergeCell ref="AM22:AR24"/>
    <mergeCell ref="AS16:AV18"/>
    <mergeCell ref="V17:X17"/>
    <mergeCell ref="AS22:AU24"/>
    <mergeCell ref="O23:Q23"/>
    <mergeCell ref="S23:T23"/>
    <mergeCell ref="V23:X23"/>
    <mergeCell ref="O24:Q24"/>
    <mergeCell ref="S24:T24"/>
    <mergeCell ref="V24:X24"/>
    <mergeCell ref="O16:Q16"/>
    <mergeCell ref="AS19:AU21"/>
    <mergeCell ref="AS12:AU12"/>
    <mergeCell ref="A13:B15"/>
    <mergeCell ref="C13:J15"/>
    <mergeCell ref="L13:N15"/>
    <mergeCell ref="O13:Q13"/>
    <mergeCell ref="S13:T13"/>
    <mergeCell ref="V13:X13"/>
    <mergeCell ref="Y13:AA15"/>
    <mergeCell ref="A12:B12"/>
    <mergeCell ref="C12:J12"/>
    <mergeCell ref="L12:AA12"/>
    <mergeCell ref="AC13:AK15"/>
    <mergeCell ref="AM13:AR15"/>
    <mergeCell ref="AS13:AU15"/>
    <mergeCell ref="O14:Q14"/>
    <mergeCell ref="S14:T14"/>
    <mergeCell ref="V14:X14"/>
    <mergeCell ref="Q7:AA7"/>
    <mergeCell ref="A19:B21"/>
    <mergeCell ref="C19:J21"/>
    <mergeCell ref="L19:N21"/>
    <mergeCell ref="O19:Q19"/>
    <mergeCell ref="S19:T19"/>
    <mergeCell ref="V19:X19"/>
    <mergeCell ref="AM12:AR12"/>
    <mergeCell ref="S16:T16"/>
    <mergeCell ref="V16:X16"/>
    <mergeCell ref="Y16:AA18"/>
    <mergeCell ref="AC16:AK18"/>
    <mergeCell ref="AM16:AR18"/>
    <mergeCell ref="O20:Q20"/>
    <mergeCell ref="S20:T20"/>
    <mergeCell ref="V20:X20"/>
    <mergeCell ref="O21:Q21"/>
    <mergeCell ref="S21:T21"/>
    <mergeCell ref="V21:X21"/>
    <mergeCell ref="O18:Q18"/>
    <mergeCell ref="S18:T18"/>
    <mergeCell ref="A16:B18"/>
    <mergeCell ref="C16:J18"/>
    <mergeCell ref="L16:N18"/>
    <mergeCell ref="AN1:AV1"/>
    <mergeCell ref="AO2:AV2"/>
    <mergeCell ref="A3:B3"/>
    <mergeCell ref="C3:L3"/>
    <mergeCell ref="AO3:AV3"/>
    <mergeCell ref="A4:B4"/>
    <mergeCell ref="C4:M4"/>
    <mergeCell ref="N4:P4"/>
    <mergeCell ref="Q4:AA4"/>
    <mergeCell ref="A5:B5"/>
    <mergeCell ref="AC12:AK12"/>
    <mergeCell ref="V18:X18"/>
    <mergeCell ref="A1:D2"/>
    <mergeCell ref="E1:AA2"/>
    <mergeCell ref="A8:B8"/>
    <mergeCell ref="C8:L8"/>
    <mergeCell ref="N8:O8"/>
    <mergeCell ref="Q8:AA8"/>
    <mergeCell ref="A6:B6"/>
    <mergeCell ref="C6:M6"/>
    <mergeCell ref="N6:P6"/>
    <mergeCell ref="Q6:AA6"/>
    <mergeCell ref="A7:B7"/>
    <mergeCell ref="C7:M7"/>
    <mergeCell ref="N7:P7"/>
    <mergeCell ref="O15:Q15"/>
    <mergeCell ref="S15:T15"/>
    <mergeCell ref="V15:X15"/>
    <mergeCell ref="C5:M5"/>
    <mergeCell ref="N5:P5"/>
    <mergeCell ref="Q5:AA5"/>
    <mergeCell ref="O17:Q17"/>
    <mergeCell ref="S17:T17"/>
    <mergeCell ref="AZ98:AZ103"/>
    <mergeCell ref="BA98:BA103"/>
    <mergeCell ref="BB98:BB103"/>
    <mergeCell ref="BC98:BC103"/>
    <mergeCell ref="BD98:BD103"/>
    <mergeCell ref="BE98:BE103"/>
    <mergeCell ref="BF98:BF103"/>
    <mergeCell ref="AZ86:AZ91"/>
    <mergeCell ref="BA86:BA91"/>
    <mergeCell ref="BB86:BB91"/>
    <mergeCell ref="BC86:BC91"/>
    <mergeCell ref="BD86:BD91"/>
    <mergeCell ref="BE86:BE91"/>
    <mergeCell ref="BF86:BF91"/>
    <mergeCell ref="AZ92:AZ97"/>
    <mergeCell ref="BA92:BA97"/>
    <mergeCell ref="BB92:BB97"/>
    <mergeCell ref="BC92:BC97"/>
    <mergeCell ref="BD92:BD97"/>
    <mergeCell ref="BE92:BE97"/>
    <mergeCell ref="BF92:BF97"/>
  </mergeCells>
  <phoneticPr fontId="2"/>
  <conditionalFormatting sqref="E150:V150 AA150 X150:Y150">
    <cfRule type="cellIs" dxfId="26" priority="1" stopIfTrue="1" operator="greaterThan">
      <formula>0</formula>
    </cfRule>
  </conditionalFormatting>
  <pageMargins left="0.7" right="0.19" top="0.75" bottom="0.75" header="0.3" footer="0.3"/>
  <pageSetup paperSize="9" scale="69" orientation="portrait" horizontalDpi="4294967293" verticalDpi="0" r:id="rId1"/>
  <rowBreaks count="1" manualBreakCount="1">
    <brk id="55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00B050"/>
  </sheetPr>
  <dimension ref="A1:IV151"/>
  <sheetViews>
    <sheetView showGridLines="0" view="pageBreakPreview" topLeftCell="A65" zoomScale="70" zoomScaleNormal="80" zoomScaleSheetLayoutView="70" workbookViewId="0">
      <selection activeCell="V54" sqref="V54:X54"/>
    </sheetView>
  </sheetViews>
  <sheetFormatPr defaultRowHeight="13.5"/>
  <cols>
    <col min="1" max="2" width="3.75" style="247" customWidth="1"/>
    <col min="3" max="4" width="3.75" style="306" customWidth="1"/>
    <col min="5" max="5" width="3.625" style="306" customWidth="1"/>
    <col min="6" max="6" width="3.75" style="306" hidden="1" customWidth="1"/>
    <col min="7" max="7" width="3.5" style="306" customWidth="1"/>
    <col min="8" max="8" width="3.75" style="306" hidden="1" customWidth="1"/>
    <col min="9" max="10" width="3.75" style="306" customWidth="1"/>
    <col min="11" max="11" width="3.75" style="306" hidden="1" customWidth="1"/>
    <col min="12" max="12" width="3.625" style="306" customWidth="1"/>
    <col min="13" max="13" width="3.75" style="306" hidden="1" customWidth="1"/>
    <col min="14" max="15" width="3.75" style="306" customWidth="1"/>
    <col min="16" max="16" width="3.75" style="306" hidden="1" customWidth="1"/>
    <col min="17" max="17" width="3.875" style="306" customWidth="1"/>
    <col min="18" max="18" width="3.75" style="306" hidden="1" customWidth="1"/>
    <col min="19" max="19" width="3.75" style="306" customWidth="1"/>
    <col min="20" max="20" width="3.875" style="306" customWidth="1"/>
    <col min="21" max="21" width="4.875" style="306" hidden="1" customWidth="1"/>
    <col min="22" max="22" width="3.875" style="306" customWidth="1"/>
    <col min="23" max="23" width="4.5" style="306" hidden="1" customWidth="1"/>
    <col min="24" max="25" width="3.75" style="306" customWidth="1"/>
    <col min="26" max="26" width="3.75" style="306" hidden="1" customWidth="1"/>
    <col min="27" max="27" width="3.75" style="306" customWidth="1"/>
    <col min="28" max="28" width="3.75" style="306" hidden="1" customWidth="1"/>
    <col min="29" max="29" width="3.875" style="306" customWidth="1"/>
    <col min="30" max="30" width="3.75" style="306" customWidth="1"/>
    <col min="31" max="31" width="3.75" style="306" hidden="1" customWidth="1"/>
    <col min="32" max="32" width="3.875" style="306" customWidth="1"/>
    <col min="33" max="33" width="3.75" style="306" hidden="1" customWidth="1"/>
    <col min="34" max="35" width="3.75" style="306" customWidth="1"/>
    <col min="36" max="36" width="3.75" style="306" hidden="1" customWidth="1"/>
    <col min="37" max="37" width="3.75" style="306" customWidth="1"/>
    <col min="38" max="38" width="3.75" style="306" hidden="1" customWidth="1"/>
    <col min="39" max="43" width="3.75" style="306" customWidth="1"/>
    <col min="44" max="45" width="3.875" style="306" customWidth="1"/>
    <col min="46" max="46" width="10.5" style="306" customWidth="1"/>
    <col min="47" max="47" width="8.625" style="306" customWidth="1"/>
    <col min="48" max="48" width="5.125" style="306" hidden="1" customWidth="1"/>
    <col min="49" max="50" width="9" style="247" hidden="1" customWidth="1"/>
    <col min="51" max="51" width="9" style="247"/>
    <col min="52" max="52" width="19" style="250" customWidth="1"/>
    <col min="53" max="53" width="8.875" style="250" customWidth="1"/>
    <col min="54" max="55" width="9" style="250"/>
    <col min="56" max="56" width="3.125" style="250" hidden="1" customWidth="1"/>
    <col min="57" max="57" width="16.25" style="250" hidden="1" customWidth="1"/>
    <col min="58" max="58" width="6.75" style="250" hidden="1" customWidth="1"/>
    <col min="59" max="59" width="16.25" style="250" hidden="1" customWidth="1"/>
    <col min="60" max="60" width="7.125" style="250" hidden="1" customWidth="1"/>
    <col min="61" max="61" width="16.25" style="250" hidden="1" customWidth="1"/>
    <col min="62" max="62" width="7.125" style="250" hidden="1" customWidth="1"/>
    <col min="63" max="63" width="3.125" style="250" hidden="1" customWidth="1"/>
    <col min="64" max="64" width="16.125" style="250" hidden="1" customWidth="1"/>
    <col min="65" max="65" width="8.375" style="250" hidden="1" customWidth="1"/>
    <col min="66" max="66" width="16.125" style="250" hidden="1" customWidth="1"/>
    <col min="67" max="67" width="8.375" style="250" hidden="1" customWidth="1"/>
    <col min="68" max="68" width="16.125" style="250" hidden="1" customWidth="1"/>
    <col min="69" max="69" width="8.375" style="250" hidden="1" customWidth="1"/>
    <col min="70" max="70" width="16.125" style="250" hidden="1" customWidth="1"/>
    <col min="71" max="71" width="8.375" style="250" hidden="1" customWidth="1"/>
    <col min="72" max="72" width="16.125" style="250" hidden="1" customWidth="1"/>
    <col min="73" max="73" width="8.375" style="250" hidden="1" customWidth="1"/>
    <col min="74" max="74" width="16.125" style="250" hidden="1" customWidth="1"/>
    <col min="75" max="75" width="8.375" style="250" hidden="1" customWidth="1"/>
    <col min="76" max="76" width="16.125" style="250" hidden="1" customWidth="1"/>
    <col min="77" max="77" width="8.375" style="250" hidden="1" customWidth="1"/>
    <col min="78" max="78" width="16.125" style="250" hidden="1" customWidth="1"/>
    <col min="79" max="79" width="8.375" style="250" hidden="1" customWidth="1"/>
    <col min="80" max="80" width="16.125" style="250" hidden="1" customWidth="1"/>
    <col min="81" max="81" width="8.375" style="250" hidden="1" customWidth="1"/>
    <col min="82" max="82" width="16.125" style="250" hidden="1" customWidth="1"/>
    <col min="83" max="83" width="8.375" style="250" hidden="1" customWidth="1"/>
    <col min="84" max="84" width="16.125" style="250" hidden="1" customWidth="1"/>
    <col min="85" max="85" width="8.375" style="250" hidden="1" customWidth="1"/>
    <col min="86" max="86" width="16.125" style="250" hidden="1" customWidth="1"/>
    <col min="87" max="87" width="8.375" style="250" hidden="1" customWidth="1"/>
    <col min="88" max="88" width="16.125" style="250" hidden="1" customWidth="1"/>
    <col min="89" max="89" width="8.375" style="250" hidden="1" customWidth="1"/>
    <col min="90" max="90" width="16.125" style="250" hidden="1" customWidth="1"/>
    <col min="91" max="91" width="8.375" style="250" hidden="1" customWidth="1"/>
    <col min="92" max="92" width="16.125" style="250" hidden="1" customWidth="1"/>
    <col min="93" max="93" width="8.375" style="250" hidden="1" customWidth="1"/>
    <col min="94" max="94" width="16.125" style="250" hidden="1" customWidth="1"/>
    <col min="95" max="95" width="8.375" style="250" hidden="1" customWidth="1"/>
    <col min="96" max="96" width="0" style="250" hidden="1" customWidth="1"/>
    <col min="97" max="98" width="1.75" style="250" hidden="1" customWidth="1"/>
    <col min="99" max="102" width="2.125" style="250" hidden="1" customWidth="1"/>
    <col min="103" max="105" width="2.375" style="250" hidden="1" customWidth="1"/>
    <col min="106" max="106" width="2.125" style="250" hidden="1" customWidth="1"/>
    <col min="107" max="107" width="0" style="250" hidden="1" customWidth="1"/>
    <col min="108" max="114" width="0" style="247" hidden="1" customWidth="1"/>
    <col min="115" max="16384" width="9" style="247"/>
  </cols>
  <sheetData>
    <row r="1" spans="1:256" ht="21" customHeight="1">
      <c r="A1" s="562" t="s">
        <v>425</v>
      </c>
      <c r="B1" s="563"/>
      <c r="C1" s="563"/>
      <c r="D1" s="564"/>
      <c r="E1" s="762" t="s">
        <v>347</v>
      </c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  <c r="R1" s="563"/>
      <c r="S1" s="563"/>
      <c r="T1" s="563"/>
      <c r="U1" s="563"/>
      <c r="V1" s="563"/>
      <c r="W1" s="563"/>
      <c r="X1" s="563"/>
      <c r="Y1" s="563"/>
      <c r="Z1" s="563"/>
      <c r="AA1" s="568"/>
      <c r="AB1" s="244"/>
      <c r="AC1" s="244"/>
      <c r="AD1" s="244"/>
      <c r="AE1" s="244"/>
      <c r="AF1" s="244"/>
      <c r="AG1" s="244"/>
      <c r="AH1" s="244"/>
      <c r="AI1" s="244"/>
      <c r="AJ1" s="244"/>
      <c r="AK1" s="244"/>
      <c r="AL1" s="244"/>
      <c r="AN1" s="579" t="s">
        <v>337</v>
      </c>
      <c r="AO1" s="579"/>
      <c r="AP1" s="579"/>
      <c r="AQ1" s="579"/>
      <c r="AR1" s="579"/>
      <c r="AS1" s="579"/>
      <c r="AT1" s="579"/>
      <c r="AU1" s="579"/>
      <c r="AV1" s="579"/>
      <c r="AW1" s="246"/>
      <c r="AX1" s="246"/>
      <c r="AY1" s="36" t="s">
        <v>435</v>
      </c>
      <c r="AZ1" s="37" t="s">
        <v>0</v>
      </c>
      <c r="BA1" s="246"/>
      <c r="BB1" s="246"/>
      <c r="BC1" s="246"/>
      <c r="BD1" s="246"/>
      <c r="BE1" s="246"/>
      <c r="BF1" s="246"/>
      <c r="BG1" s="246"/>
      <c r="BH1" s="246"/>
      <c r="BI1" s="246"/>
      <c r="BJ1" s="246"/>
      <c r="BK1" s="246"/>
      <c r="BL1" s="246"/>
      <c r="BM1" s="246"/>
      <c r="BN1" s="246"/>
      <c r="BO1" s="246"/>
      <c r="BP1" s="246"/>
      <c r="BQ1" s="246"/>
      <c r="BR1" s="246"/>
      <c r="BS1" s="246"/>
      <c r="BT1" s="246"/>
      <c r="BU1" s="246"/>
      <c r="BV1" s="246"/>
      <c r="BW1" s="246"/>
      <c r="BX1" s="246"/>
      <c r="BY1" s="246"/>
      <c r="BZ1" s="246"/>
      <c r="CA1" s="246"/>
      <c r="CB1" s="246"/>
      <c r="CC1" s="246"/>
      <c r="CD1" s="246"/>
      <c r="CE1" s="246"/>
      <c r="CF1" s="246"/>
      <c r="CG1" s="246"/>
      <c r="CH1" s="246"/>
      <c r="CI1" s="246"/>
      <c r="CJ1" s="246"/>
      <c r="CK1" s="246"/>
      <c r="CL1" s="246"/>
      <c r="CM1" s="246"/>
      <c r="CN1" s="246"/>
      <c r="CO1" s="246"/>
      <c r="CP1" s="246"/>
      <c r="CQ1" s="246"/>
      <c r="CR1" s="246"/>
      <c r="CS1" s="246"/>
      <c r="CT1" s="246"/>
      <c r="CU1" s="246"/>
      <c r="CV1" s="246"/>
      <c r="CW1" s="246"/>
      <c r="CX1" s="246"/>
      <c r="CY1" s="246"/>
      <c r="CZ1" s="246"/>
      <c r="DA1" s="246"/>
      <c r="DB1" s="246"/>
      <c r="DC1" s="246"/>
      <c r="DD1" s="246"/>
      <c r="DE1" s="246"/>
      <c r="DF1" s="246"/>
      <c r="DG1" s="246"/>
      <c r="DH1" s="246"/>
      <c r="DI1" s="246"/>
      <c r="DJ1" s="246"/>
      <c r="DK1" s="246"/>
      <c r="DL1" s="246"/>
      <c r="DM1" s="246"/>
      <c r="DN1" s="246"/>
      <c r="DO1" s="246"/>
      <c r="DP1" s="246"/>
      <c r="DQ1" s="246"/>
      <c r="DR1" s="246"/>
      <c r="DS1" s="246"/>
      <c r="DT1" s="246"/>
      <c r="DU1" s="246"/>
      <c r="DV1" s="246"/>
      <c r="DW1" s="246"/>
      <c r="DX1" s="246"/>
      <c r="DY1" s="246"/>
      <c r="DZ1" s="246"/>
      <c r="EA1" s="246"/>
      <c r="EB1" s="246"/>
      <c r="EC1" s="246"/>
      <c r="ED1" s="246"/>
      <c r="EE1" s="246"/>
      <c r="EF1" s="246"/>
      <c r="EG1" s="246"/>
      <c r="EH1" s="246"/>
      <c r="EI1" s="246"/>
      <c r="EJ1" s="246"/>
      <c r="EK1" s="246"/>
      <c r="EL1" s="246"/>
      <c r="EM1" s="246"/>
      <c r="EN1" s="246"/>
      <c r="EO1" s="246"/>
      <c r="EP1" s="246"/>
      <c r="EQ1" s="246"/>
      <c r="ER1" s="246"/>
      <c r="ES1" s="246"/>
      <c r="ET1" s="246"/>
      <c r="EU1" s="246"/>
      <c r="EV1" s="246"/>
      <c r="EW1" s="246"/>
      <c r="EX1" s="246"/>
      <c r="EY1" s="246"/>
      <c r="EZ1" s="246"/>
      <c r="FA1" s="246"/>
      <c r="FB1" s="246"/>
      <c r="FC1" s="246"/>
      <c r="FD1" s="246"/>
      <c r="FE1" s="246"/>
      <c r="FF1" s="246"/>
      <c r="FG1" s="246"/>
      <c r="FH1" s="246"/>
      <c r="FI1" s="246"/>
      <c r="FJ1" s="246"/>
      <c r="FK1" s="246"/>
      <c r="FL1" s="246"/>
      <c r="FM1" s="246"/>
      <c r="FN1" s="246"/>
      <c r="FO1" s="246"/>
      <c r="FP1" s="246"/>
      <c r="FQ1" s="246"/>
      <c r="FR1" s="246"/>
      <c r="FS1" s="246"/>
      <c r="FT1" s="246"/>
      <c r="FU1" s="246"/>
      <c r="FV1" s="246"/>
      <c r="FW1" s="246"/>
      <c r="FX1" s="246"/>
      <c r="FY1" s="246"/>
      <c r="FZ1" s="246"/>
      <c r="GA1" s="246"/>
      <c r="GB1" s="246"/>
      <c r="GC1" s="246"/>
      <c r="GD1" s="246"/>
      <c r="GE1" s="246"/>
      <c r="GF1" s="246"/>
      <c r="GG1" s="246"/>
      <c r="GH1" s="246"/>
      <c r="GI1" s="246"/>
      <c r="GJ1" s="246"/>
      <c r="GK1" s="246"/>
      <c r="GL1" s="246"/>
      <c r="GM1" s="246"/>
      <c r="GN1" s="246"/>
      <c r="GO1" s="246"/>
      <c r="GP1" s="246"/>
      <c r="GQ1" s="246"/>
      <c r="GR1" s="246"/>
      <c r="GS1" s="246"/>
      <c r="GT1" s="246"/>
      <c r="GU1" s="246"/>
      <c r="GV1" s="246"/>
      <c r="GW1" s="246"/>
      <c r="GX1" s="246"/>
      <c r="GY1" s="246"/>
      <c r="GZ1" s="246"/>
      <c r="HA1" s="246"/>
      <c r="HB1" s="246"/>
      <c r="HC1" s="246"/>
      <c r="HD1" s="246"/>
      <c r="HE1" s="246"/>
      <c r="HF1" s="246"/>
      <c r="HG1" s="246"/>
      <c r="HH1" s="246"/>
      <c r="HI1" s="246"/>
      <c r="HJ1" s="246"/>
      <c r="HK1" s="246"/>
      <c r="HL1" s="246"/>
      <c r="HM1" s="246"/>
      <c r="HN1" s="246"/>
      <c r="HO1" s="246"/>
      <c r="HP1" s="246"/>
      <c r="HQ1" s="246"/>
      <c r="HR1" s="246"/>
      <c r="HS1" s="246"/>
      <c r="HT1" s="246"/>
      <c r="HU1" s="246"/>
      <c r="HV1" s="246"/>
      <c r="HW1" s="246"/>
      <c r="HX1" s="246"/>
      <c r="HY1" s="246"/>
      <c r="HZ1" s="246"/>
      <c r="IA1" s="246"/>
      <c r="IB1" s="246"/>
      <c r="IC1" s="246"/>
      <c r="ID1" s="246"/>
      <c r="IE1" s="246"/>
      <c r="IF1" s="246"/>
      <c r="IG1" s="246"/>
      <c r="IH1" s="246"/>
      <c r="II1" s="246"/>
      <c r="IJ1" s="246"/>
      <c r="IK1" s="246"/>
      <c r="IL1" s="246"/>
      <c r="IM1" s="246"/>
      <c r="IN1" s="246"/>
      <c r="IO1" s="246"/>
      <c r="IP1" s="246"/>
      <c r="IQ1" s="246"/>
      <c r="IR1" s="246"/>
      <c r="IS1" s="246"/>
      <c r="IT1" s="246"/>
      <c r="IU1" s="246"/>
      <c r="IV1" s="246"/>
    </row>
    <row r="2" spans="1:256" ht="21" customHeight="1">
      <c r="A2" s="565"/>
      <c r="B2" s="566"/>
      <c r="C2" s="760"/>
      <c r="D2" s="761"/>
      <c r="E2" s="763"/>
      <c r="F2" s="760"/>
      <c r="G2" s="760"/>
      <c r="H2" s="760"/>
      <c r="I2" s="760"/>
      <c r="J2" s="760"/>
      <c r="K2" s="760"/>
      <c r="L2" s="760"/>
      <c r="M2" s="760"/>
      <c r="N2" s="760"/>
      <c r="O2" s="760"/>
      <c r="P2" s="760"/>
      <c r="Q2" s="760"/>
      <c r="R2" s="760"/>
      <c r="S2" s="760"/>
      <c r="T2" s="760"/>
      <c r="U2" s="760"/>
      <c r="V2" s="760"/>
      <c r="W2" s="760"/>
      <c r="X2" s="760"/>
      <c r="Y2" s="760"/>
      <c r="Z2" s="760"/>
      <c r="AA2" s="764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244"/>
      <c r="AO2" s="570" t="s">
        <v>338</v>
      </c>
      <c r="AP2" s="570"/>
      <c r="AQ2" s="570"/>
      <c r="AR2" s="570"/>
      <c r="AS2" s="570"/>
      <c r="AT2" s="570"/>
      <c r="AU2" s="570"/>
      <c r="AV2" s="570"/>
      <c r="AW2" s="246"/>
      <c r="AX2" s="246"/>
      <c r="AY2" s="38" t="s">
        <v>437</v>
      </c>
      <c r="AZ2" s="39" t="s">
        <v>438</v>
      </c>
      <c r="BA2" s="246"/>
      <c r="BB2" s="246"/>
      <c r="BC2" s="246"/>
      <c r="BD2" s="246"/>
      <c r="BE2" s="246"/>
      <c r="BF2" s="246"/>
      <c r="BG2" s="246"/>
      <c r="BH2" s="246"/>
      <c r="BI2" s="246"/>
      <c r="BJ2" s="246"/>
      <c r="BK2" s="246"/>
      <c r="BL2" s="246"/>
      <c r="BM2" s="246"/>
      <c r="BN2" s="246"/>
      <c r="BO2" s="246"/>
      <c r="BP2" s="246"/>
      <c r="BQ2" s="246"/>
      <c r="BR2" s="246"/>
      <c r="BS2" s="246"/>
      <c r="BT2" s="246"/>
      <c r="BU2" s="246"/>
      <c r="BV2" s="246"/>
      <c r="BW2" s="246"/>
      <c r="BX2" s="246"/>
      <c r="BY2" s="246"/>
      <c r="BZ2" s="246"/>
      <c r="CA2" s="246"/>
      <c r="CB2" s="246"/>
      <c r="CC2" s="246"/>
      <c r="CD2" s="246"/>
      <c r="CE2" s="246"/>
      <c r="CF2" s="246"/>
      <c r="CG2" s="246"/>
      <c r="CH2" s="246"/>
      <c r="CI2" s="246"/>
      <c r="CJ2" s="246"/>
      <c r="CK2" s="246"/>
      <c r="CL2" s="246"/>
      <c r="CM2" s="246"/>
      <c r="CN2" s="246"/>
      <c r="CO2" s="246"/>
      <c r="CP2" s="246"/>
      <c r="CQ2" s="246"/>
      <c r="CR2" s="246"/>
      <c r="CS2" s="246"/>
      <c r="CT2" s="246"/>
      <c r="CU2" s="246"/>
      <c r="CV2" s="246"/>
      <c r="CW2" s="246"/>
      <c r="CX2" s="246"/>
      <c r="CY2" s="246"/>
      <c r="CZ2" s="246"/>
      <c r="DA2" s="246"/>
      <c r="DB2" s="246"/>
      <c r="DC2" s="246"/>
      <c r="DD2" s="246"/>
      <c r="DE2" s="246"/>
      <c r="DF2" s="246"/>
      <c r="DG2" s="246"/>
      <c r="DH2" s="246"/>
      <c r="DI2" s="246"/>
      <c r="DJ2" s="246"/>
      <c r="DK2" s="246"/>
      <c r="DL2" s="246"/>
      <c r="DM2" s="246"/>
      <c r="DN2" s="246"/>
      <c r="DO2" s="246"/>
      <c r="DP2" s="246"/>
      <c r="DQ2" s="246"/>
      <c r="DR2" s="246"/>
      <c r="DS2" s="246"/>
      <c r="DT2" s="246"/>
      <c r="DU2" s="246"/>
      <c r="DV2" s="246"/>
      <c r="DW2" s="246"/>
      <c r="DX2" s="246"/>
      <c r="DY2" s="246"/>
      <c r="DZ2" s="246"/>
      <c r="EA2" s="246"/>
      <c r="EB2" s="246"/>
      <c r="EC2" s="246"/>
      <c r="ED2" s="246"/>
      <c r="EE2" s="246"/>
      <c r="EF2" s="246"/>
      <c r="EG2" s="246"/>
      <c r="EH2" s="246"/>
      <c r="EI2" s="246"/>
      <c r="EJ2" s="246"/>
      <c r="EK2" s="246"/>
      <c r="EL2" s="246"/>
      <c r="EM2" s="246"/>
      <c r="EN2" s="246"/>
      <c r="EO2" s="246"/>
      <c r="EP2" s="246"/>
      <c r="EQ2" s="246"/>
      <c r="ER2" s="246"/>
      <c r="ES2" s="246"/>
      <c r="ET2" s="246"/>
      <c r="EU2" s="246"/>
      <c r="EV2" s="246"/>
      <c r="EW2" s="246"/>
      <c r="EX2" s="246"/>
      <c r="EY2" s="246"/>
      <c r="EZ2" s="246"/>
      <c r="FA2" s="246"/>
      <c r="FB2" s="246"/>
      <c r="FC2" s="246"/>
      <c r="FD2" s="246"/>
      <c r="FE2" s="246"/>
      <c r="FF2" s="246"/>
      <c r="FG2" s="246"/>
      <c r="FH2" s="246"/>
      <c r="FI2" s="246"/>
      <c r="FJ2" s="246"/>
      <c r="FK2" s="246"/>
      <c r="FL2" s="246"/>
      <c r="FM2" s="246"/>
      <c r="FN2" s="246"/>
      <c r="FO2" s="246"/>
      <c r="FP2" s="246"/>
      <c r="FQ2" s="246"/>
      <c r="FR2" s="246"/>
      <c r="FS2" s="246"/>
      <c r="FT2" s="246"/>
      <c r="FU2" s="246"/>
      <c r="FV2" s="246"/>
      <c r="FW2" s="246"/>
      <c r="FX2" s="246"/>
      <c r="FY2" s="246"/>
      <c r="FZ2" s="246"/>
      <c r="GA2" s="246"/>
      <c r="GB2" s="246"/>
      <c r="GC2" s="246"/>
      <c r="GD2" s="246"/>
      <c r="GE2" s="246"/>
      <c r="GF2" s="246"/>
      <c r="GG2" s="246"/>
      <c r="GH2" s="246"/>
      <c r="GI2" s="246"/>
      <c r="GJ2" s="246"/>
      <c r="GK2" s="246"/>
      <c r="GL2" s="246"/>
      <c r="GM2" s="246"/>
      <c r="GN2" s="246"/>
      <c r="GO2" s="246"/>
      <c r="GP2" s="246"/>
      <c r="GQ2" s="246"/>
      <c r="GR2" s="246"/>
      <c r="GS2" s="246"/>
      <c r="GT2" s="246"/>
      <c r="GU2" s="246"/>
      <c r="GV2" s="246"/>
      <c r="GW2" s="246"/>
      <c r="GX2" s="246"/>
      <c r="GY2" s="246"/>
      <c r="GZ2" s="246"/>
      <c r="HA2" s="246"/>
      <c r="HB2" s="246"/>
      <c r="HC2" s="246"/>
      <c r="HD2" s="246"/>
      <c r="HE2" s="246"/>
      <c r="HF2" s="246"/>
      <c r="HG2" s="246"/>
      <c r="HH2" s="246"/>
      <c r="HI2" s="246"/>
      <c r="HJ2" s="246"/>
      <c r="HK2" s="246"/>
      <c r="HL2" s="246"/>
      <c r="HM2" s="246"/>
      <c r="HN2" s="246"/>
      <c r="HO2" s="246"/>
      <c r="HP2" s="246"/>
      <c r="HQ2" s="246"/>
      <c r="HR2" s="246"/>
      <c r="HS2" s="246"/>
      <c r="HT2" s="246"/>
      <c r="HU2" s="246"/>
      <c r="HV2" s="246"/>
      <c r="HW2" s="246"/>
      <c r="HX2" s="246"/>
      <c r="HY2" s="246"/>
      <c r="HZ2" s="246"/>
      <c r="IA2" s="246"/>
      <c r="IB2" s="246"/>
      <c r="IC2" s="246"/>
      <c r="ID2" s="246"/>
      <c r="IE2" s="246"/>
      <c r="IF2" s="246"/>
      <c r="IG2" s="246"/>
      <c r="IH2" s="246"/>
      <c r="II2" s="246"/>
      <c r="IJ2" s="246"/>
      <c r="IK2" s="246"/>
      <c r="IL2" s="246"/>
      <c r="IM2" s="246"/>
      <c r="IN2" s="246"/>
      <c r="IO2" s="246"/>
      <c r="IP2" s="246"/>
      <c r="IQ2" s="246"/>
      <c r="IR2" s="246"/>
      <c r="IS2" s="246"/>
      <c r="IT2" s="246"/>
      <c r="IU2" s="246"/>
      <c r="IV2" s="246"/>
    </row>
    <row r="3" spans="1:256" ht="21" customHeight="1">
      <c r="A3" s="571" t="s">
        <v>240</v>
      </c>
      <c r="B3" s="572"/>
      <c r="C3" s="571" t="s">
        <v>487</v>
      </c>
      <c r="D3" s="573"/>
      <c r="E3" s="573"/>
      <c r="F3" s="573"/>
      <c r="G3" s="573"/>
      <c r="H3" s="573"/>
      <c r="I3" s="573"/>
      <c r="J3" s="573"/>
      <c r="K3" s="573"/>
      <c r="L3" s="572"/>
      <c r="M3" s="304"/>
      <c r="N3" s="323"/>
      <c r="O3" s="324"/>
      <c r="P3" s="325"/>
      <c r="Q3" s="325"/>
      <c r="R3" s="325"/>
      <c r="S3" s="325"/>
      <c r="T3" s="325"/>
      <c r="U3" s="325"/>
      <c r="V3" s="325"/>
      <c r="W3" s="325"/>
      <c r="X3" s="325"/>
      <c r="Y3" s="325"/>
      <c r="Z3" s="325"/>
      <c r="AA3" s="324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26"/>
      <c r="AN3" s="326"/>
      <c r="AO3" s="578" t="s">
        <v>339</v>
      </c>
      <c r="AP3" s="578"/>
      <c r="AQ3" s="578"/>
      <c r="AR3" s="578"/>
      <c r="AS3" s="578"/>
      <c r="AT3" s="578"/>
      <c r="AU3" s="578"/>
      <c r="AV3" s="578"/>
      <c r="AW3" s="246"/>
      <c r="AX3" s="246"/>
      <c r="AY3" s="38" t="s">
        <v>439</v>
      </c>
      <c r="AZ3" s="39" t="s">
        <v>440</v>
      </c>
      <c r="BA3" s="246"/>
      <c r="BB3" s="246"/>
      <c r="BC3" s="246"/>
      <c r="BD3" s="246"/>
      <c r="BE3" s="246"/>
      <c r="BF3" s="246"/>
      <c r="BG3" s="246"/>
      <c r="BH3" s="246"/>
      <c r="BI3" s="246"/>
      <c r="BJ3" s="246"/>
      <c r="BK3" s="246"/>
      <c r="BL3" s="246"/>
      <c r="BM3" s="246"/>
      <c r="BN3" s="246"/>
      <c r="BO3" s="246"/>
      <c r="BP3" s="246"/>
      <c r="BQ3" s="246"/>
      <c r="BR3" s="246"/>
      <c r="BS3" s="246"/>
      <c r="BT3" s="246"/>
      <c r="BU3" s="246"/>
      <c r="BV3" s="246"/>
      <c r="BW3" s="246"/>
      <c r="BX3" s="246"/>
      <c r="BY3" s="246"/>
      <c r="BZ3" s="246"/>
      <c r="CA3" s="246"/>
      <c r="CB3" s="246"/>
      <c r="CC3" s="246"/>
      <c r="CD3" s="246"/>
      <c r="CE3" s="246"/>
      <c r="CF3" s="246"/>
      <c r="CG3" s="246"/>
      <c r="CH3" s="246"/>
      <c r="CI3" s="246"/>
      <c r="CJ3" s="246"/>
      <c r="CK3" s="246"/>
      <c r="CL3" s="246"/>
      <c r="CM3" s="246"/>
      <c r="CN3" s="246"/>
      <c r="CO3" s="246"/>
      <c r="CP3" s="246"/>
      <c r="CQ3" s="246"/>
      <c r="CR3" s="246"/>
      <c r="CS3" s="246"/>
      <c r="CT3" s="246"/>
      <c r="CU3" s="246"/>
      <c r="CV3" s="246"/>
      <c r="CW3" s="246"/>
      <c r="CX3" s="246"/>
      <c r="CY3" s="246"/>
      <c r="CZ3" s="246"/>
      <c r="DA3" s="246"/>
      <c r="DB3" s="246"/>
      <c r="DC3" s="246"/>
      <c r="DD3" s="246"/>
      <c r="DE3" s="246"/>
      <c r="DF3" s="246"/>
      <c r="DG3" s="246"/>
      <c r="DH3" s="246"/>
      <c r="DI3" s="246"/>
      <c r="DJ3" s="246"/>
      <c r="DK3" s="246"/>
      <c r="DL3" s="246"/>
      <c r="DM3" s="246"/>
      <c r="DN3" s="246"/>
      <c r="DO3" s="246"/>
      <c r="DP3" s="246"/>
      <c r="DQ3" s="246"/>
      <c r="DR3" s="246"/>
      <c r="DS3" s="246"/>
      <c r="DT3" s="246"/>
      <c r="DU3" s="246"/>
      <c r="DV3" s="246"/>
      <c r="DW3" s="246"/>
      <c r="DX3" s="246"/>
      <c r="DY3" s="246"/>
      <c r="DZ3" s="246"/>
      <c r="EA3" s="246"/>
      <c r="EB3" s="246"/>
      <c r="EC3" s="246"/>
      <c r="ED3" s="246"/>
      <c r="EE3" s="246"/>
      <c r="EF3" s="246"/>
      <c r="EG3" s="246"/>
      <c r="EH3" s="246"/>
      <c r="EI3" s="246"/>
      <c r="EJ3" s="246"/>
      <c r="EK3" s="246"/>
      <c r="EL3" s="246"/>
      <c r="EM3" s="246"/>
      <c r="EN3" s="246"/>
      <c r="EO3" s="246"/>
      <c r="EP3" s="246"/>
      <c r="EQ3" s="246"/>
      <c r="ER3" s="246"/>
      <c r="ES3" s="246"/>
      <c r="ET3" s="246"/>
      <c r="EU3" s="246"/>
      <c r="EV3" s="246"/>
      <c r="EW3" s="246"/>
      <c r="EX3" s="246"/>
      <c r="EY3" s="246"/>
      <c r="EZ3" s="246"/>
      <c r="FA3" s="246"/>
      <c r="FB3" s="246"/>
      <c r="FC3" s="246"/>
      <c r="FD3" s="246"/>
      <c r="FE3" s="246"/>
      <c r="FF3" s="246"/>
      <c r="FG3" s="246"/>
      <c r="FH3" s="246"/>
      <c r="FI3" s="246"/>
      <c r="FJ3" s="246"/>
      <c r="FK3" s="246"/>
      <c r="FL3" s="246"/>
      <c r="FM3" s="246"/>
      <c r="FN3" s="246"/>
      <c r="FO3" s="246"/>
      <c r="FP3" s="246"/>
      <c r="FQ3" s="246"/>
      <c r="FR3" s="246"/>
      <c r="FS3" s="246"/>
      <c r="FT3" s="246"/>
      <c r="FU3" s="246"/>
      <c r="FV3" s="246"/>
      <c r="FW3" s="246"/>
      <c r="FX3" s="246"/>
      <c r="FY3" s="246"/>
      <c r="FZ3" s="246"/>
      <c r="GA3" s="246"/>
      <c r="GB3" s="246"/>
      <c r="GC3" s="246"/>
      <c r="GD3" s="246"/>
      <c r="GE3" s="246"/>
      <c r="GF3" s="246"/>
      <c r="GG3" s="246"/>
      <c r="GH3" s="246"/>
      <c r="GI3" s="246"/>
      <c r="GJ3" s="246"/>
      <c r="GK3" s="246"/>
      <c r="GL3" s="246"/>
      <c r="GM3" s="246"/>
      <c r="GN3" s="246"/>
      <c r="GO3" s="246"/>
      <c r="GP3" s="246"/>
      <c r="GQ3" s="246"/>
      <c r="GR3" s="246"/>
      <c r="GS3" s="246"/>
      <c r="GT3" s="246"/>
      <c r="GU3" s="246"/>
      <c r="GV3" s="246"/>
      <c r="GW3" s="246"/>
      <c r="GX3" s="246"/>
      <c r="GY3" s="246"/>
      <c r="GZ3" s="246"/>
      <c r="HA3" s="246"/>
      <c r="HB3" s="246"/>
      <c r="HC3" s="246"/>
      <c r="HD3" s="246"/>
      <c r="HE3" s="246"/>
      <c r="HF3" s="246"/>
      <c r="HG3" s="246"/>
      <c r="HH3" s="246"/>
      <c r="HI3" s="246"/>
      <c r="HJ3" s="246"/>
      <c r="HK3" s="246"/>
      <c r="HL3" s="246"/>
      <c r="HM3" s="246"/>
      <c r="HN3" s="246"/>
      <c r="HO3" s="246"/>
      <c r="HP3" s="246"/>
      <c r="HQ3" s="246"/>
      <c r="HR3" s="246"/>
      <c r="HS3" s="246"/>
      <c r="HT3" s="246"/>
      <c r="HU3" s="246"/>
      <c r="HV3" s="246"/>
      <c r="HW3" s="246"/>
      <c r="HX3" s="246"/>
      <c r="HY3" s="246"/>
      <c r="HZ3" s="246"/>
      <c r="IA3" s="246"/>
      <c r="IB3" s="246"/>
      <c r="IC3" s="246"/>
      <c r="ID3" s="246"/>
      <c r="IE3" s="246"/>
      <c r="IF3" s="246"/>
      <c r="IG3" s="246"/>
      <c r="IH3" s="246"/>
      <c r="II3" s="246"/>
      <c r="IJ3" s="246"/>
      <c r="IK3" s="246"/>
      <c r="IL3" s="246"/>
      <c r="IM3" s="246"/>
      <c r="IN3" s="246"/>
      <c r="IO3" s="246"/>
      <c r="IP3" s="246"/>
      <c r="IQ3" s="246"/>
      <c r="IR3" s="246"/>
      <c r="IS3" s="246"/>
      <c r="IT3" s="246"/>
      <c r="IU3" s="246"/>
      <c r="IV3" s="246"/>
    </row>
    <row r="4" spans="1:256" ht="21" customHeight="1">
      <c r="A4" s="556" t="s">
        <v>241</v>
      </c>
      <c r="B4" s="558"/>
      <c r="C4" s="556" t="s">
        <v>0</v>
      </c>
      <c r="D4" s="557"/>
      <c r="E4" s="557"/>
      <c r="F4" s="557"/>
      <c r="G4" s="557"/>
      <c r="H4" s="557"/>
      <c r="I4" s="557"/>
      <c r="J4" s="557"/>
      <c r="K4" s="557"/>
      <c r="L4" s="557"/>
      <c r="M4" s="558"/>
      <c r="N4" s="511" t="s">
        <v>242</v>
      </c>
      <c r="O4" s="511"/>
      <c r="P4" s="511"/>
      <c r="Q4" s="511" t="s">
        <v>0</v>
      </c>
      <c r="R4" s="511"/>
      <c r="S4" s="511"/>
      <c r="T4" s="511"/>
      <c r="U4" s="511"/>
      <c r="V4" s="511"/>
      <c r="W4" s="511"/>
      <c r="X4" s="511"/>
      <c r="Y4" s="511"/>
      <c r="Z4" s="511"/>
      <c r="AA4" s="511"/>
      <c r="AB4" s="311"/>
      <c r="AC4" s="311"/>
      <c r="AD4" s="311"/>
      <c r="AE4" s="311"/>
      <c r="AF4" s="311"/>
      <c r="AG4" s="311"/>
      <c r="AH4" s="311"/>
      <c r="AI4" s="311"/>
      <c r="AJ4" s="311"/>
      <c r="AK4" s="311"/>
      <c r="AL4" s="311"/>
      <c r="AM4" s="311"/>
      <c r="AN4" s="304"/>
      <c r="AO4" s="304"/>
      <c r="AP4" s="304"/>
      <c r="AQ4" s="304"/>
      <c r="AR4" s="311"/>
      <c r="AS4" s="163"/>
      <c r="AT4" s="163"/>
      <c r="AU4" s="163"/>
      <c r="AV4" s="163"/>
      <c r="AW4" s="246"/>
      <c r="AX4" s="246"/>
      <c r="AY4" s="38" t="s">
        <v>441</v>
      </c>
      <c r="AZ4" s="39" t="s">
        <v>442</v>
      </c>
      <c r="BA4" s="246"/>
      <c r="BB4" s="246"/>
      <c r="BC4" s="246"/>
      <c r="BD4" s="246"/>
      <c r="BE4" s="246"/>
      <c r="BF4" s="246"/>
      <c r="BG4" s="246"/>
      <c r="BH4" s="246"/>
      <c r="BI4" s="246"/>
      <c r="BJ4" s="246"/>
      <c r="BK4" s="246"/>
      <c r="BL4" s="246"/>
      <c r="BM4" s="246"/>
      <c r="BN4" s="246"/>
      <c r="BO4" s="246"/>
      <c r="BP4" s="246"/>
      <c r="BQ4" s="246"/>
      <c r="BR4" s="246"/>
      <c r="BS4" s="246"/>
      <c r="BT4" s="246"/>
      <c r="BU4" s="246"/>
      <c r="BV4" s="246"/>
      <c r="BW4" s="246"/>
      <c r="BX4" s="246"/>
      <c r="BY4" s="246"/>
      <c r="BZ4" s="246"/>
      <c r="CA4" s="246"/>
      <c r="CB4" s="246"/>
      <c r="CC4" s="246"/>
      <c r="CD4" s="246"/>
      <c r="CE4" s="246"/>
      <c r="CF4" s="246"/>
      <c r="CG4" s="246"/>
      <c r="CH4" s="246"/>
      <c r="CI4" s="246"/>
      <c r="CJ4" s="246"/>
      <c r="CK4" s="246"/>
      <c r="CL4" s="246"/>
      <c r="CM4" s="246"/>
      <c r="CN4" s="246"/>
      <c r="CO4" s="246"/>
      <c r="CP4" s="246"/>
      <c r="CQ4" s="246"/>
      <c r="CR4" s="246"/>
      <c r="CS4" s="246"/>
      <c r="CT4" s="246"/>
      <c r="CU4" s="246"/>
      <c r="CV4" s="246"/>
      <c r="CW4" s="246"/>
      <c r="CX4" s="246"/>
      <c r="CY4" s="246"/>
      <c r="CZ4" s="246"/>
      <c r="DA4" s="246"/>
      <c r="DB4" s="246"/>
      <c r="DC4" s="246"/>
      <c r="DD4" s="246"/>
      <c r="DE4" s="246"/>
      <c r="DF4" s="246"/>
      <c r="DG4" s="246"/>
      <c r="DH4" s="246"/>
      <c r="DI4" s="246"/>
      <c r="DJ4" s="246"/>
      <c r="DK4" s="246"/>
      <c r="DL4" s="246"/>
      <c r="DM4" s="246"/>
      <c r="DN4" s="246"/>
      <c r="DO4" s="246"/>
      <c r="DP4" s="246"/>
      <c r="DQ4" s="246"/>
      <c r="DR4" s="246"/>
      <c r="DS4" s="246"/>
      <c r="DT4" s="246"/>
      <c r="DU4" s="246"/>
      <c r="DV4" s="246"/>
      <c r="DW4" s="246"/>
      <c r="DX4" s="246"/>
      <c r="DY4" s="246"/>
      <c r="DZ4" s="246"/>
      <c r="EA4" s="246"/>
      <c r="EB4" s="246"/>
      <c r="EC4" s="246"/>
      <c r="ED4" s="246"/>
      <c r="EE4" s="246"/>
      <c r="EF4" s="246"/>
      <c r="EG4" s="246"/>
      <c r="EH4" s="246"/>
      <c r="EI4" s="246"/>
      <c r="EJ4" s="246"/>
      <c r="EK4" s="246"/>
      <c r="EL4" s="246"/>
      <c r="EM4" s="246"/>
      <c r="EN4" s="246"/>
      <c r="EO4" s="246"/>
      <c r="EP4" s="246"/>
      <c r="EQ4" s="246"/>
      <c r="ER4" s="246"/>
      <c r="ES4" s="246"/>
      <c r="ET4" s="246"/>
      <c r="EU4" s="246"/>
      <c r="EV4" s="246"/>
      <c r="EW4" s="246"/>
      <c r="EX4" s="246"/>
      <c r="EY4" s="246"/>
      <c r="EZ4" s="246"/>
      <c r="FA4" s="246"/>
      <c r="FB4" s="246"/>
      <c r="FC4" s="246"/>
      <c r="FD4" s="246"/>
      <c r="FE4" s="246"/>
      <c r="FF4" s="246"/>
      <c r="FG4" s="246"/>
      <c r="FH4" s="246"/>
      <c r="FI4" s="246"/>
      <c r="FJ4" s="246"/>
      <c r="FK4" s="246"/>
      <c r="FL4" s="246"/>
      <c r="FM4" s="246"/>
      <c r="FN4" s="246"/>
      <c r="FO4" s="246"/>
      <c r="FP4" s="246"/>
      <c r="FQ4" s="246"/>
      <c r="FR4" s="246"/>
      <c r="FS4" s="246"/>
      <c r="FT4" s="246"/>
      <c r="FU4" s="246"/>
      <c r="FV4" s="246"/>
      <c r="FW4" s="246"/>
      <c r="FX4" s="246"/>
      <c r="FY4" s="246"/>
      <c r="FZ4" s="246"/>
      <c r="GA4" s="246"/>
      <c r="GB4" s="246"/>
      <c r="GC4" s="246"/>
      <c r="GD4" s="246"/>
      <c r="GE4" s="246"/>
      <c r="GF4" s="246"/>
      <c r="GG4" s="246"/>
      <c r="GH4" s="246"/>
      <c r="GI4" s="246"/>
      <c r="GJ4" s="246"/>
      <c r="GK4" s="246"/>
      <c r="GL4" s="246"/>
      <c r="GM4" s="246"/>
      <c r="GN4" s="246"/>
      <c r="GO4" s="246"/>
      <c r="GP4" s="246"/>
      <c r="GQ4" s="246"/>
      <c r="GR4" s="246"/>
      <c r="GS4" s="246"/>
      <c r="GT4" s="246"/>
      <c r="GU4" s="246"/>
      <c r="GV4" s="246"/>
      <c r="GW4" s="246"/>
      <c r="GX4" s="246"/>
      <c r="GY4" s="246"/>
      <c r="GZ4" s="246"/>
      <c r="HA4" s="246"/>
      <c r="HB4" s="246"/>
      <c r="HC4" s="246"/>
      <c r="HD4" s="246"/>
      <c r="HE4" s="246"/>
      <c r="HF4" s="246"/>
      <c r="HG4" s="246"/>
      <c r="HH4" s="246"/>
      <c r="HI4" s="246"/>
      <c r="HJ4" s="246"/>
      <c r="HK4" s="246"/>
      <c r="HL4" s="246"/>
      <c r="HM4" s="246"/>
      <c r="HN4" s="246"/>
      <c r="HO4" s="246"/>
      <c r="HP4" s="246"/>
      <c r="HQ4" s="246"/>
      <c r="HR4" s="246"/>
      <c r="HS4" s="246"/>
      <c r="HT4" s="246"/>
      <c r="HU4" s="246"/>
      <c r="HV4" s="246"/>
      <c r="HW4" s="246"/>
      <c r="HX4" s="246"/>
      <c r="HY4" s="246"/>
      <c r="HZ4" s="246"/>
      <c r="IA4" s="246"/>
      <c r="IB4" s="246"/>
      <c r="IC4" s="246"/>
      <c r="ID4" s="246"/>
      <c r="IE4" s="246"/>
      <c r="IF4" s="246"/>
      <c r="IG4" s="246"/>
      <c r="IH4" s="246"/>
      <c r="II4" s="246"/>
      <c r="IJ4" s="246"/>
      <c r="IK4" s="246"/>
      <c r="IL4" s="246"/>
      <c r="IM4" s="246"/>
      <c r="IN4" s="246"/>
      <c r="IO4" s="246"/>
      <c r="IP4" s="246"/>
      <c r="IQ4" s="246"/>
      <c r="IR4" s="246"/>
      <c r="IS4" s="246"/>
      <c r="IT4" s="246"/>
      <c r="IU4" s="246"/>
      <c r="IV4" s="246"/>
    </row>
    <row r="5" spans="1:256" ht="21" customHeight="1">
      <c r="A5" s="556">
        <v>1</v>
      </c>
      <c r="B5" s="558"/>
      <c r="C5" s="559" t="str">
        <f>AZ2</f>
        <v xml:space="preserve"> ＳＯＲＡ－ Ｒ</v>
      </c>
      <c r="D5" s="560"/>
      <c r="E5" s="560"/>
      <c r="F5" s="560"/>
      <c r="G5" s="560"/>
      <c r="H5" s="560"/>
      <c r="I5" s="560"/>
      <c r="J5" s="560"/>
      <c r="K5" s="560"/>
      <c r="L5" s="560"/>
      <c r="M5" s="561"/>
      <c r="N5" s="511">
        <v>5</v>
      </c>
      <c r="O5" s="511"/>
      <c r="P5" s="511"/>
      <c r="Q5" s="511" t="str">
        <f>AZ6</f>
        <v xml:space="preserve"> 富士見ファミリー B</v>
      </c>
      <c r="R5" s="511"/>
      <c r="S5" s="511"/>
      <c r="T5" s="511"/>
      <c r="U5" s="511"/>
      <c r="V5" s="511"/>
      <c r="W5" s="511"/>
      <c r="X5" s="511"/>
      <c r="Y5" s="511"/>
      <c r="Z5" s="511"/>
      <c r="AA5" s="511"/>
      <c r="AB5" s="311"/>
      <c r="AC5" s="311"/>
      <c r="AD5" s="311"/>
      <c r="AE5" s="311"/>
      <c r="AF5" s="311"/>
      <c r="AG5" s="311"/>
      <c r="AH5" s="311"/>
      <c r="AI5" s="311"/>
      <c r="AJ5" s="311"/>
      <c r="AK5" s="311"/>
      <c r="AL5" s="311"/>
      <c r="AM5" s="311"/>
      <c r="AN5" s="304"/>
      <c r="AO5" s="304"/>
      <c r="AP5" s="304"/>
      <c r="AQ5" s="304"/>
      <c r="AR5" s="304"/>
      <c r="AS5" s="163"/>
      <c r="AT5" s="163"/>
      <c r="AU5" s="163"/>
      <c r="AV5" s="163"/>
      <c r="AW5" s="246"/>
      <c r="AX5" s="246"/>
      <c r="AY5" s="38" t="s">
        <v>443</v>
      </c>
      <c r="AZ5" s="39" t="s">
        <v>444</v>
      </c>
      <c r="BA5" s="246"/>
      <c r="BB5" s="246"/>
      <c r="BC5" s="246"/>
      <c r="BD5" s="246"/>
      <c r="BE5" s="246"/>
      <c r="BF5" s="246"/>
      <c r="BG5" s="246"/>
      <c r="BH5" s="246"/>
      <c r="BI5" s="246"/>
      <c r="BJ5" s="246"/>
      <c r="BK5" s="246"/>
      <c r="BL5" s="246"/>
      <c r="BM5" s="246"/>
      <c r="BN5" s="246"/>
      <c r="BO5" s="246"/>
      <c r="BP5" s="246"/>
      <c r="BQ5" s="246"/>
      <c r="BR5" s="246"/>
      <c r="BS5" s="246"/>
      <c r="BT5" s="246"/>
      <c r="BU5" s="246"/>
      <c r="BV5" s="246"/>
      <c r="BW5" s="246"/>
      <c r="BX5" s="246"/>
      <c r="BY5" s="246"/>
      <c r="BZ5" s="246"/>
      <c r="CA5" s="246"/>
      <c r="CB5" s="246"/>
      <c r="CC5" s="246"/>
      <c r="CD5" s="246"/>
      <c r="CE5" s="246"/>
      <c r="CF5" s="246"/>
      <c r="CG5" s="246"/>
      <c r="CH5" s="246"/>
      <c r="CI5" s="246"/>
      <c r="CJ5" s="246"/>
      <c r="CK5" s="246"/>
      <c r="CL5" s="246"/>
      <c r="CM5" s="246"/>
      <c r="CN5" s="246"/>
      <c r="CO5" s="246"/>
      <c r="CP5" s="246"/>
      <c r="CQ5" s="246"/>
      <c r="CR5" s="246"/>
      <c r="CS5" s="246"/>
      <c r="CT5" s="246"/>
      <c r="CU5" s="246"/>
      <c r="CV5" s="246"/>
      <c r="CW5" s="246"/>
      <c r="CX5" s="246"/>
      <c r="CY5" s="246"/>
      <c r="CZ5" s="246"/>
      <c r="DA5" s="246"/>
      <c r="DB5" s="246"/>
      <c r="DC5" s="246"/>
      <c r="DD5" s="246"/>
      <c r="DE5" s="246"/>
      <c r="DF5" s="246"/>
      <c r="DG5" s="246"/>
      <c r="DH5" s="246"/>
      <c r="DI5" s="246"/>
      <c r="DJ5" s="246"/>
      <c r="DK5" s="246"/>
      <c r="DL5" s="246"/>
      <c r="DM5" s="246"/>
      <c r="DN5" s="246"/>
      <c r="DO5" s="246"/>
      <c r="DP5" s="246"/>
      <c r="DQ5" s="246"/>
      <c r="DR5" s="246"/>
      <c r="DS5" s="246"/>
      <c r="DT5" s="246"/>
      <c r="DU5" s="246"/>
      <c r="DV5" s="246"/>
      <c r="DW5" s="246"/>
      <c r="DX5" s="246"/>
      <c r="DY5" s="246"/>
      <c r="DZ5" s="246"/>
      <c r="EA5" s="246"/>
      <c r="EB5" s="246"/>
      <c r="EC5" s="246"/>
      <c r="ED5" s="246"/>
      <c r="EE5" s="246"/>
      <c r="EF5" s="246"/>
      <c r="EG5" s="246"/>
      <c r="EH5" s="246"/>
      <c r="EI5" s="246"/>
      <c r="EJ5" s="246"/>
      <c r="EK5" s="246"/>
      <c r="EL5" s="246"/>
      <c r="EM5" s="246"/>
      <c r="EN5" s="246"/>
      <c r="EO5" s="246"/>
      <c r="EP5" s="246"/>
      <c r="EQ5" s="246"/>
      <c r="ER5" s="246"/>
      <c r="ES5" s="246"/>
      <c r="ET5" s="246"/>
      <c r="EU5" s="246"/>
      <c r="EV5" s="246"/>
      <c r="EW5" s="246"/>
      <c r="EX5" s="246"/>
      <c r="EY5" s="246"/>
      <c r="EZ5" s="246"/>
      <c r="FA5" s="246"/>
      <c r="FB5" s="246"/>
      <c r="FC5" s="246"/>
      <c r="FD5" s="246"/>
      <c r="FE5" s="246"/>
      <c r="FF5" s="246"/>
      <c r="FG5" s="246"/>
      <c r="FH5" s="246"/>
      <c r="FI5" s="246"/>
      <c r="FJ5" s="246"/>
      <c r="FK5" s="246"/>
      <c r="FL5" s="246"/>
      <c r="FM5" s="246"/>
      <c r="FN5" s="246"/>
      <c r="FO5" s="246"/>
      <c r="FP5" s="246"/>
      <c r="FQ5" s="246"/>
      <c r="FR5" s="246"/>
      <c r="FS5" s="246"/>
      <c r="FT5" s="246"/>
      <c r="FU5" s="246"/>
      <c r="FV5" s="246"/>
      <c r="FW5" s="246"/>
      <c r="FX5" s="246"/>
      <c r="FY5" s="246"/>
      <c r="FZ5" s="246"/>
      <c r="GA5" s="246"/>
      <c r="GB5" s="246"/>
      <c r="GC5" s="246"/>
      <c r="GD5" s="246"/>
      <c r="GE5" s="246"/>
      <c r="GF5" s="246"/>
      <c r="GG5" s="246"/>
      <c r="GH5" s="246"/>
      <c r="GI5" s="246"/>
      <c r="GJ5" s="246"/>
      <c r="GK5" s="246"/>
      <c r="GL5" s="246"/>
      <c r="GM5" s="246"/>
      <c r="GN5" s="246"/>
      <c r="GO5" s="246"/>
      <c r="GP5" s="246"/>
      <c r="GQ5" s="246"/>
      <c r="GR5" s="246"/>
      <c r="GS5" s="246"/>
      <c r="GT5" s="246"/>
      <c r="GU5" s="246"/>
      <c r="GV5" s="246"/>
      <c r="GW5" s="246"/>
      <c r="GX5" s="246"/>
      <c r="GY5" s="246"/>
      <c r="GZ5" s="246"/>
      <c r="HA5" s="246"/>
      <c r="HB5" s="246"/>
      <c r="HC5" s="246"/>
      <c r="HD5" s="246"/>
      <c r="HE5" s="246"/>
      <c r="HF5" s="246"/>
      <c r="HG5" s="246"/>
      <c r="HH5" s="246"/>
      <c r="HI5" s="246"/>
      <c r="HJ5" s="246"/>
      <c r="HK5" s="246"/>
      <c r="HL5" s="246"/>
      <c r="HM5" s="246"/>
      <c r="HN5" s="246"/>
      <c r="HO5" s="246"/>
      <c r="HP5" s="246"/>
      <c r="HQ5" s="246"/>
      <c r="HR5" s="246"/>
      <c r="HS5" s="246"/>
      <c r="HT5" s="246"/>
      <c r="HU5" s="246"/>
      <c r="HV5" s="246"/>
      <c r="HW5" s="246"/>
      <c r="HX5" s="246"/>
      <c r="HY5" s="246"/>
      <c r="HZ5" s="246"/>
      <c r="IA5" s="246"/>
      <c r="IB5" s="246"/>
      <c r="IC5" s="246"/>
      <c r="ID5" s="246"/>
      <c r="IE5" s="246"/>
      <c r="IF5" s="246"/>
      <c r="IG5" s="246"/>
      <c r="IH5" s="246"/>
      <c r="II5" s="246"/>
      <c r="IJ5" s="246"/>
      <c r="IK5" s="246"/>
      <c r="IL5" s="246"/>
      <c r="IM5" s="246"/>
      <c r="IN5" s="246"/>
      <c r="IO5" s="246"/>
      <c r="IP5" s="246"/>
      <c r="IQ5" s="246"/>
      <c r="IR5" s="246"/>
      <c r="IS5" s="246"/>
      <c r="IT5" s="246"/>
      <c r="IU5" s="246"/>
      <c r="IV5" s="246"/>
    </row>
    <row r="6" spans="1:256" ht="21" customHeight="1">
      <c r="A6" s="556">
        <v>2</v>
      </c>
      <c r="B6" s="558"/>
      <c r="C6" s="559" t="str">
        <f>AZ3</f>
        <v xml:space="preserve"> Ｆ・ヒルズ B</v>
      </c>
      <c r="D6" s="560"/>
      <c r="E6" s="560"/>
      <c r="F6" s="560"/>
      <c r="G6" s="560"/>
      <c r="H6" s="560"/>
      <c r="I6" s="560"/>
      <c r="J6" s="560"/>
      <c r="K6" s="560"/>
      <c r="L6" s="560"/>
      <c r="M6" s="561"/>
      <c r="N6" s="511">
        <v>6</v>
      </c>
      <c r="O6" s="511"/>
      <c r="P6" s="511"/>
      <c r="Q6" s="511" t="str">
        <f>AZ7</f>
        <v xml:space="preserve"> 桜町アクティブ</v>
      </c>
      <c r="R6" s="511"/>
      <c r="S6" s="511"/>
      <c r="T6" s="511"/>
      <c r="U6" s="511"/>
      <c r="V6" s="511"/>
      <c r="W6" s="511"/>
      <c r="X6" s="511"/>
      <c r="Y6" s="511"/>
      <c r="Z6" s="511"/>
      <c r="AA6" s="511"/>
      <c r="AB6" s="311"/>
      <c r="AC6" s="311"/>
      <c r="AD6" s="311"/>
      <c r="AE6" s="311"/>
      <c r="AF6" s="311"/>
      <c r="AG6" s="311"/>
      <c r="AH6" s="311"/>
      <c r="AI6" s="311"/>
      <c r="AJ6" s="311"/>
      <c r="AK6" s="311"/>
      <c r="AL6" s="311"/>
      <c r="AM6" s="311"/>
      <c r="AN6" s="304"/>
      <c r="AO6" s="304"/>
      <c r="AP6" s="304"/>
      <c r="AQ6" s="304"/>
      <c r="AR6" s="304"/>
      <c r="AS6" s="163"/>
      <c r="AT6" s="163"/>
      <c r="AU6" s="163"/>
      <c r="AV6" s="163"/>
      <c r="AW6" s="246"/>
      <c r="AX6" s="246"/>
      <c r="AY6" s="38" t="s">
        <v>445</v>
      </c>
      <c r="AZ6" s="39" t="s">
        <v>196</v>
      </c>
      <c r="BA6" s="246"/>
      <c r="BB6" s="246"/>
      <c r="BC6" s="246"/>
      <c r="BD6" s="246"/>
      <c r="BE6" s="246"/>
      <c r="BF6" s="246"/>
      <c r="BG6" s="246"/>
      <c r="BH6" s="246"/>
      <c r="BI6" s="246"/>
      <c r="BJ6" s="246"/>
      <c r="BK6" s="246"/>
      <c r="BL6" s="246"/>
      <c r="BM6" s="246"/>
      <c r="BN6" s="246"/>
      <c r="BO6" s="246"/>
      <c r="BP6" s="246"/>
      <c r="BQ6" s="246"/>
      <c r="BR6" s="246"/>
      <c r="BS6" s="246"/>
      <c r="BT6" s="246"/>
      <c r="BU6" s="246"/>
      <c r="BV6" s="246"/>
      <c r="BW6" s="246"/>
      <c r="BX6" s="246"/>
      <c r="BY6" s="246"/>
      <c r="BZ6" s="246"/>
      <c r="CA6" s="246"/>
      <c r="CB6" s="246"/>
      <c r="CC6" s="246"/>
      <c r="CD6" s="246"/>
      <c r="CE6" s="246"/>
      <c r="CF6" s="246"/>
      <c r="CG6" s="246"/>
      <c r="CH6" s="246"/>
      <c r="CI6" s="246"/>
      <c r="CJ6" s="246"/>
      <c r="CK6" s="246"/>
      <c r="CL6" s="246"/>
      <c r="CM6" s="246"/>
      <c r="CN6" s="246"/>
      <c r="CO6" s="246"/>
      <c r="CP6" s="246"/>
      <c r="CQ6" s="246"/>
      <c r="CR6" s="246"/>
      <c r="CS6" s="246"/>
      <c r="CT6" s="246"/>
      <c r="CU6" s="246"/>
      <c r="CV6" s="246"/>
      <c r="CW6" s="246"/>
      <c r="CX6" s="246"/>
      <c r="CY6" s="246"/>
      <c r="CZ6" s="246"/>
      <c r="DA6" s="246"/>
      <c r="DB6" s="246"/>
      <c r="DC6" s="246"/>
      <c r="DD6" s="246"/>
      <c r="DE6" s="246"/>
      <c r="DF6" s="246"/>
      <c r="DG6" s="246"/>
      <c r="DH6" s="246"/>
      <c r="DI6" s="246"/>
      <c r="DJ6" s="246"/>
      <c r="DK6" s="246"/>
      <c r="DL6" s="246"/>
      <c r="DM6" s="246"/>
      <c r="DN6" s="246"/>
      <c r="DO6" s="246"/>
      <c r="DP6" s="246"/>
      <c r="DQ6" s="246"/>
      <c r="DR6" s="246"/>
      <c r="DS6" s="246"/>
      <c r="DT6" s="246"/>
      <c r="DU6" s="246"/>
      <c r="DV6" s="246"/>
      <c r="DW6" s="246"/>
      <c r="DX6" s="246"/>
      <c r="DY6" s="246"/>
      <c r="DZ6" s="246"/>
      <c r="EA6" s="246"/>
      <c r="EB6" s="246"/>
      <c r="EC6" s="246"/>
      <c r="ED6" s="246"/>
      <c r="EE6" s="246"/>
      <c r="EF6" s="246"/>
      <c r="EG6" s="246"/>
      <c r="EH6" s="246"/>
      <c r="EI6" s="246"/>
      <c r="EJ6" s="246"/>
      <c r="EK6" s="246"/>
      <c r="EL6" s="246"/>
      <c r="EM6" s="246"/>
      <c r="EN6" s="246"/>
      <c r="EO6" s="246"/>
      <c r="EP6" s="246"/>
      <c r="EQ6" s="246"/>
      <c r="ER6" s="246"/>
      <c r="ES6" s="246"/>
      <c r="ET6" s="246"/>
      <c r="EU6" s="246"/>
      <c r="EV6" s="246"/>
      <c r="EW6" s="246"/>
      <c r="EX6" s="246"/>
      <c r="EY6" s="246"/>
      <c r="EZ6" s="246"/>
      <c r="FA6" s="246"/>
      <c r="FB6" s="246"/>
      <c r="FC6" s="246"/>
      <c r="FD6" s="246"/>
      <c r="FE6" s="246"/>
      <c r="FF6" s="246"/>
      <c r="FG6" s="246"/>
      <c r="FH6" s="246"/>
      <c r="FI6" s="246"/>
      <c r="FJ6" s="246"/>
      <c r="FK6" s="246"/>
      <c r="FL6" s="246"/>
      <c r="FM6" s="246"/>
      <c r="FN6" s="246"/>
      <c r="FO6" s="246"/>
      <c r="FP6" s="246"/>
      <c r="FQ6" s="246"/>
      <c r="FR6" s="246"/>
      <c r="FS6" s="246"/>
      <c r="FT6" s="246"/>
      <c r="FU6" s="246"/>
      <c r="FV6" s="246"/>
      <c r="FW6" s="246"/>
      <c r="FX6" s="246"/>
      <c r="FY6" s="246"/>
      <c r="FZ6" s="246"/>
      <c r="GA6" s="246"/>
      <c r="GB6" s="246"/>
      <c r="GC6" s="246"/>
      <c r="GD6" s="246"/>
      <c r="GE6" s="246"/>
      <c r="GF6" s="246"/>
      <c r="GG6" s="246"/>
      <c r="GH6" s="246"/>
      <c r="GI6" s="246"/>
      <c r="GJ6" s="246"/>
      <c r="GK6" s="246"/>
      <c r="GL6" s="246"/>
      <c r="GM6" s="246"/>
      <c r="GN6" s="246"/>
      <c r="GO6" s="246"/>
      <c r="GP6" s="246"/>
      <c r="GQ6" s="246"/>
      <c r="GR6" s="246"/>
      <c r="GS6" s="246"/>
      <c r="GT6" s="246"/>
      <c r="GU6" s="246"/>
      <c r="GV6" s="246"/>
      <c r="GW6" s="246"/>
      <c r="GX6" s="246"/>
      <c r="GY6" s="246"/>
      <c r="GZ6" s="246"/>
      <c r="HA6" s="246"/>
      <c r="HB6" s="246"/>
      <c r="HC6" s="246"/>
      <c r="HD6" s="246"/>
      <c r="HE6" s="246"/>
      <c r="HF6" s="246"/>
      <c r="HG6" s="246"/>
      <c r="HH6" s="246"/>
      <c r="HI6" s="246"/>
      <c r="HJ6" s="246"/>
      <c r="HK6" s="246"/>
      <c r="HL6" s="246"/>
      <c r="HM6" s="246"/>
      <c r="HN6" s="246"/>
      <c r="HO6" s="246"/>
      <c r="HP6" s="246"/>
      <c r="HQ6" s="246"/>
      <c r="HR6" s="246"/>
      <c r="HS6" s="246"/>
      <c r="HT6" s="246"/>
      <c r="HU6" s="246"/>
      <c r="HV6" s="246"/>
      <c r="HW6" s="246"/>
      <c r="HX6" s="246"/>
      <c r="HY6" s="246"/>
      <c r="HZ6" s="246"/>
      <c r="IA6" s="246"/>
      <c r="IB6" s="246"/>
      <c r="IC6" s="246"/>
      <c r="ID6" s="246"/>
      <c r="IE6" s="246"/>
      <c r="IF6" s="246"/>
      <c r="IG6" s="246"/>
      <c r="IH6" s="246"/>
      <c r="II6" s="246"/>
      <c r="IJ6" s="246"/>
      <c r="IK6" s="246"/>
      <c r="IL6" s="246"/>
      <c r="IM6" s="246"/>
      <c r="IN6" s="246"/>
      <c r="IO6" s="246"/>
      <c r="IP6" s="246"/>
      <c r="IQ6" s="246"/>
      <c r="IR6" s="246"/>
      <c r="IS6" s="246"/>
      <c r="IT6" s="246"/>
      <c r="IU6" s="246"/>
      <c r="IV6" s="246"/>
    </row>
    <row r="7" spans="1:256" ht="21" customHeight="1">
      <c r="A7" s="556">
        <v>3</v>
      </c>
      <c r="B7" s="558"/>
      <c r="C7" s="559" t="str">
        <f>AZ4</f>
        <v xml:space="preserve"> ソルティーズ</v>
      </c>
      <c r="D7" s="560"/>
      <c r="E7" s="560"/>
      <c r="F7" s="560"/>
      <c r="G7" s="560"/>
      <c r="H7" s="560"/>
      <c r="I7" s="560"/>
      <c r="J7" s="560"/>
      <c r="K7" s="560"/>
      <c r="L7" s="560"/>
      <c r="M7" s="561"/>
      <c r="N7" s="556">
        <v>7</v>
      </c>
      <c r="O7" s="557"/>
      <c r="P7" s="558"/>
      <c r="Q7" s="511" t="str">
        <f>AZ8</f>
        <v xml:space="preserve"> Ｒ-Stones ２５</v>
      </c>
      <c r="R7" s="511"/>
      <c r="S7" s="511"/>
      <c r="T7" s="511"/>
      <c r="U7" s="511"/>
      <c r="V7" s="511"/>
      <c r="W7" s="511"/>
      <c r="X7" s="511"/>
      <c r="Y7" s="511"/>
      <c r="Z7" s="511"/>
      <c r="AA7" s="511"/>
      <c r="AB7" s="311"/>
      <c r="AC7" s="311"/>
      <c r="AD7" s="311"/>
      <c r="AE7" s="311"/>
      <c r="AF7" s="311"/>
      <c r="AG7" s="311"/>
      <c r="AH7" s="311"/>
      <c r="AI7" s="311"/>
      <c r="AJ7" s="311"/>
      <c r="AK7" s="311"/>
      <c r="AL7" s="311"/>
      <c r="AM7" s="311"/>
      <c r="AN7" s="304"/>
      <c r="AO7" s="304"/>
      <c r="AP7" s="304"/>
      <c r="AQ7" s="304"/>
      <c r="AR7" s="304"/>
      <c r="AS7" s="163"/>
      <c r="AT7" s="163"/>
      <c r="AU7" s="163"/>
      <c r="AV7" s="163"/>
      <c r="AW7" s="246"/>
      <c r="AX7" s="246"/>
      <c r="AY7" s="38" t="s">
        <v>446</v>
      </c>
      <c r="AZ7" s="39" t="s">
        <v>132</v>
      </c>
      <c r="BA7" s="246"/>
      <c r="BB7" s="246"/>
      <c r="BC7" s="246"/>
      <c r="BD7" s="246"/>
      <c r="BE7" s="246"/>
      <c r="BF7" s="246"/>
      <c r="BG7" s="246"/>
      <c r="BH7" s="246"/>
      <c r="BI7" s="246"/>
      <c r="BJ7" s="246"/>
      <c r="BK7" s="246"/>
      <c r="BL7" s="246"/>
      <c r="BM7" s="246"/>
      <c r="BN7" s="246"/>
      <c r="BO7" s="246"/>
      <c r="BP7" s="246"/>
      <c r="BQ7" s="246"/>
      <c r="BR7" s="246"/>
      <c r="BS7" s="246"/>
      <c r="BT7" s="246"/>
      <c r="BU7" s="246"/>
      <c r="BV7" s="246"/>
      <c r="BW7" s="246"/>
      <c r="BX7" s="246"/>
      <c r="BY7" s="246"/>
      <c r="BZ7" s="246"/>
      <c r="CA7" s="246"/>
      <c r="CB7" s="246"/>
      <c r="CC7" s="246"/>
      <c r="CD7" s="246"/>
      <c r="CE7" s="246"/>
      <c r="CF7" s="246"/>
      <c r="CG7" s="246"/>
      <c r="CH7" s="246"/>
      <c r="CI7" s="246"/>
      <c r="CJ7" s="246"/>
      <c r="CK7" s="246"/>
      <c r="CL7" s="246"/>
      <c r="CM7" s="246"/>
      <c r="CN7" s="246"/>
      <c r="CO7" s="246"/>
      <c r="CP7" s="246"/>
      <c r="CQ7" s="246"/>
      <c r="CR7" s="246"/>
      <c r="CS7" s="246"/>
      <c r="CT7" s="246"/>
      <c r="CU7" s="246"/>
      <c r="CV7" s="246"/>
      <c r="CW7" s="246"/>
      <c r="CX7" s="246"/>
      <c r="CY7" s="246"/>
      <c r="CZ7" s="246"/>
      <c r="DA7" s="246"/>
      <c r="DB7" s="246"/>
      <c r="DC7" s="246"/>
      <c r="DD7" s="246"/>
      <c r="DE7" s="246"/>
      <c r="DF7" s="246"/>
      <c r="DG7" s="246"/>
      <c r="DH7" s="246"/>
      <c r="DI7" s="246"/>
      <c r="DJ7" s="246"/>
      <c r="DK7" s="246"/>
      <c r="DL7" s="246"/>
      <c r="DM7" s="246"/>
      <c r="DN7" s="246"/>
      <c r="DO7" s="246"/>
      <c r="DP7" s="246"/>
      <c r="DQ7" s="246"/>
      <c r="DR7" s="246"/>
      <c r="DS7" s="246"/>
      <c r="DT7" s="246"/>
      <c r="DU7" s="246"/>
      <c r="DV7" s="246"/>
      <c r="DW7" s="246"/>
      <c r="DX7" s="246"/>
      <c r="DY7" s="246"/>
      <c r="DZ7" s="246"/>
      <c r="EA7" s="246"/>
      <c r="EB7" s="246"/>
      <c r="EC7" s="246"/>
      <c r="ED7" s="246"/>
      <c r="EE7" s="246"/>
      <c r="EF7" s="246"/>
      <c r="EG7" s="246"/>
      <c r="EH7" s="246"/>
      <c r="EI7" s="246"/>
      <c r="EJ7" s="246"/>
      <c r="EK7" s="246"/>
      <c r="EL7" s="246"/>
      <c r="EM7" s="246"/>
      <c r="EN7" s="246"/>
      <c r="EO7" s="246"/>
      <c r="EP7" s="246"/>
      <c r="EQ7" s="246"/>
      <c r="ER7" s="246"/>
      <c r="ES7" s="246"/>
      <c r="ET7" s="246"/>
      <c r="EU7" s="246"/>
      <c r="EV7" s="246"/>
      <c r="EW7" s="246"/>
      <c r="EX7" s="246"/>
      <c r="EY7" s="246"/>
      <c r="EZ7" s="246"/>
      <c r="FA7" s="246"/>
      <c r="FB7" s="246"/>
      <c r="FC7" s="246"/>
      <c r="FD7" s="246"/>
      <c r="FE7" s="246"/>
      <c r="FF7" s="246"/>
      <c r="FG7" s="246"/>
      <c r="FH7" s="246"/>
      <c r="FI7" s="246"/>
      <c r="FJ7" s="246"/>
      <c r="FK7" s="246"/>
      <c r="FL7" s="246"/>
      <c r="FM7" s="246"/>
      <c r="FN7" s="246"/>
      <c r="FO7" s="246"/>
      <c r="FP7" s="246"/>
      <c r="FQ7" s="246"/>
      <c r="FR7" s="246"/>
      <c r="FS7" s="246"/>
      <c r="FT7" s="246"/>
      <c r="FU7" s="246"/>
      <c r="FV7" s="246"/>
      <c r="FW7" s="246"/>
      <c r="FX7" s="246"/>
      <c r="FY7" s="246"/>
      <c r="FZ7" s="246"/>
      <c r="GA7" s="246"/>
      <c r="GB7" s="246"/>
      <c r="GC7" s="246"/>
      <c r="GD7" s="246"/>
      <c r="GE7" s="246"/>
      <c r="GF7" s="246"/>
      <c r="GG7" s="246"/>
      <c r="GH7" s="246"/>
      <c r="GI7" s="246"/>
      <c r="GJ7" s="246"/>
      <c r="GK7" s="246"/>
      <c r="GL7" s="246"/>
      <c r="GM7" s="246"/>
      <c r="GN7" s="246"/>
      <c r="GO7" s="246"/>
      <c r="GP7" s="246"/>
      <c r="GQ7" s="246"/>
      <c r="GR7" s="246"/>
      <c r="GS7" s="246"/>
      <c r="GT7" s="246"/>
      <c r="GU7" s="246"/>
      <c r="GV7" s="246"/>
      <c r="GW7" s="246"/>
      <c r="GX7" s="246"/>
      <c r="GY7" s="246"/>
      <c r="GZ7" s="246"/>
      <c r="HA7" s="246"/>
      <c r="HB7" s="246"/>
      <c r="HC7" s="246"/>
      <c r="HD7" s="246"/>
      <c r="HE7" s="246"/>
      <c r="HF7" s="246"/>
      <c r="HG7" s="246"/>
      <c r="HH7" s="246"/>
      <c r="HI7" s="246"/>
      <c r="HJ7" s="246"/>
      <c r="HK7" s="246"/>
      <c r="HL7" s="246"/>
      <c r="HM7" s="246"/>
      <c r="HN7" s="246"/>
      <c r="HO7" s="246"/>
      <c r="HP7" s="246"/>
      <c r="HQ7" s="246"/>
      <c r="HR7" s="246"/>
      <c r="HS7" s="246"/>
      <c r="HT7" s="246"/>
      <c r="HU7" s="246"/>
      <c r="HV7" s="246"/>
      <c r="HW7" s="246"/>
      <c r="HX7" s="246"/>
      <c r="HY7" s="246"/>
      <c r="HZ7" s="246"/>
      <c r="IA7" s="246"/>
      <c r="IB7" s="246"/>
      <c r="IC7" s="246"/>
      <c r="ID7" s="246"/>
      <c r="IE7" s="246"/>
      <c r="IF7" s="246"/>
      <c r="IG7" s="246"/>
      <c r="IH7" s="246"/>
      <c r="II7" s="246"/>
      <c r="IJ7" s="246"/>
      <c r="IK7" s="246"/>
      <c r="IL7" s="246"/>
      <c r="IM7" s="246"/>
      <c r="IN7" s="246"/>
      <c r="IO7" s="246"/>
      <c r="IP7" s="246"/>
      <c r="IQ7" s="246"/>
      <c r="IR7" s="246"/>
      <c r="IS7" s="246"/>
      <c r="IT7" s="246"/>
      <c r="IU7" s="246"/>
      <c r="IV7" s="246"/>
    </row>
    <row r="8" spans="1:256" ht="21" customHeight="1">
      <c r="A8" s="556">
        <v>4</v>
      </c>
      <c r="B8" s="558"/>
      <c r="C8" s="556" t="str">
        <f>AZ5</f>
        <v xml:space="preserve"> ＳＵＺＵＫＩ  ２</v>
      </c>
      <c r="D8" s="557"/>
      <c r="E8" s="557"/>
      <c r="F8" s="557"/>
      <c r="G8" s="557"/>
      <c r="H8" s="557"/>
      <c r="I8" s="557"/>
      <c r="J8" s="557"/>
      <c r="K8" s="557"/>
      <c r="L8" s="558"/>
      <c r="M8" s="310"/>
      <c r="N8" s="688"/>
      <c r="O8" s="688"/>
      <c r="P8" s="327"/>
      <c r="Q8" s="689"/>
      <c r="R8" s="690"/>
      <c r="S8" s="690"/>
      <c r="T8" s="690"/>
      <c r="U8" s="690"/>
      <c r="V8" s="690"/>
      <c r="W8" s="690"/>
      <c r="X8" s="690"/>
      <c r="Y8" s="690"/>
      <c r="Z8" s="690"/>
      <c r="AA8" s="691"/>
      <c r="AB8" s="311"/>
      <c r="AC8" s="311"/>
      <c r="AD8" s="311"/>
      <c r="AE8" s="311"/>
      <c r="AF8" s="311"/>
      <c r="AG8" s="311"/>
      <c r="AH8" s="311"/>
      <c r="AI8" s="311"/>
      <c r="AJ8" s="311"/>
      <c r="AK8" s="311"/>
      <c r="AL8" s="311"/>
      <c r="AM8" s="311"/>
      <c r="AN8" s="304"/>
      <c r="AO8" s="304"/>
      <c r="AP8" s="304"/>
      <c r="AQ8" s="304"/>
      <c r="AR8" s="304"/>
      <c r="AS8" s="163"/>
      <c r="AT8" s="163"/>
      <c r="AU8" s="163"/>
      <c r="AV8" s="163"/>
      <c r="AW8" s="246"/>
      <c r="AX8" s="246"/>
      <c r="AY8" s="38" t="s">
        <v>384</v>
      </c>
      <c r="AZ8" s="120" t="s">
        <v>447</v>
      </c>
      <c r="BA8" s="246"/>
      <c r="BB8" s="246"/>
      <c r="BC8" s="246"/>
      <c r="BD8" s="246"/>
      <c r="BE8" s="246"/>
      <c r="BF8" s="246"/>
      <c r="BG8" s="246"/>
      <c r="BH8" s="246"/>
      <c r="BI8" s="246"/>
      <c r="BJ8" s="246"/>
      <c r="BK8" s="246"/>
      <c r="BL8" s="246"/>
      <c r="BM8" s="246"/>
      <c r="BN8" s="246"/>
      <c r="BO8" s="246"/>
      <c r="BP8" s="246"/>
      <c r="BQ8" s="246"/>
      <c r="BR8" s="246"/>
      <c r="BS8" s="246"/>
      <c r="BT8" s="246"/>
      <c r="BU8" s="246"/>
      <c r="BV8" s="246"/>
      <c r="BW8" s="246"/>
      <c r="BX8" s="246"/>
      <c r="BY8" s="246"/>
      <c r="BZ8" s="246"/>
      <c r="CA8" s="246"/>
      <c r="CB8" s="246"/>
      <c r="CC8" s="246"/>
      <c r="CD8" s="246"/>
      <c r="CE8" s="246"/>
      <c r="CF8" s="246"/>
      <c r="CG8" s="246"/>
      <c r="CH8" s="246"/>
      <c r="CI8" s="246"/>
      <c r="CJ8" s="246"/>
      <c r="CK8" s="246"/>
      <c r="CL8" s="246"/>
      <c r="CM8" s="246"/>
      <c r="CN8" s="246"/>
      <c r="CO8" s="246"/>
      <c r="CP8" s="246"/>
      <c r="CQ8" s="246"/>
      <c r="CR8" s="246"/>
      <c r="CS8" s="246"/>
      <c r="CT8" s="246"/>
      <c r="CU8" s="246"/>
      <c r="CV8" s="246"/>
      <c r="CW8" s="246"/>
      <c r="CX8" s="246"/>
      <c r="CY8" s="246"/>
      <c r="CZ8" s="246"/>
      <c r="DA8" s="246"/>
      <c r="DB8" s="246"/>
      <c r="DC8" s="246"/>
      <c r="DD8" s="246"/>
      <c r="DE8" s="246"/>
      <c r="DF8" s="246"/>
      <c r="DG8" s="246"/>
      <c r="DH8" s="246"/>
      <c r="DI8" s="246"/>
      <c r="DJ8" s="246"/>
      <c r="DK8" s="246"/>
      <c r="DL8" s="246"/>
      <c r="DM8" s="246"/>
      <c r="DN8" s="246"/>
      <c r="DO8" s="246"/>
      <c r="DP8" s="246"/>
      <c r="DQ8" s="246"/>
      <c r="DR8" s="246"/>
      <c r="DS8" s="246"/>
      <c r="DT8" s="246"/>
      <c r="DU8" s="246"/>
      <c r="DV8" s="246"/>
      <c r="DW8" s="246"/>
      <c r="DX8" s="246"/>
      <c r="DY8" s="246"/>
      <c r="DZ8" s="246"/>
      <c r="EA8" s="246"/>
      <c r="EB8" s="246"/>
      <c r="EC8" s="246"/>
      <c r="ED8" s="246"/>
      <c r="EE8" s="246"/>
      <c r="EF8" s="246"/>
      <c r="EG8" s="246"/>
      <c r="EH8" s="246"/>
      <c r="EI8" s="246"/>
      <c r="EJ8" s="246"/>
      <c r="EK8" s="246"/>
      <c r="EL8" s="246"/>
      <c r="EM8" s="246"/>
      <c r="EN8" s="246"/>
      <c r="EO8" s="246"/>
      <c r="EP8" s="246"/>
      <c r="EQ8" s="246"/>
      <c r="ER8" s="246"/>
      <c r="ES8" s="246"/>
      <c r="ET8" s="246"/>
      <c r="EU8" s="246"/>
      <c r="EV8" s="246"/>
      <c r="EW8" s="246"/>
      <c r="EX8" s="246"/>
      <c r="EY8" s="246"/>
      <c r="EZ8" s="246"/>
      <c r="FA8" s="246"/>
      <c r="FB8" s="246"/>
      <c r="FC8" s="246"/>
      <c r="FD8" s="246"/>
      <c r="FE8" s="246"/>
      <c r="FF8" s="246"/>
      <c r="FG8" s="246"/>
      <c r="FH8" s="246"/>
      <c r="FI8" s="246"/>
      <c r="FJ8" s="246"/>
      <c r="FK8" s="246"/>
      <c r="FL8" s="246"/>
      <c r="FM8" s="246"/>
      <c r="FN8" s="246"/>
      <c r="FO8" s="246"/>
      <c r="FP8" s="246"/>
      <c r="FQ8" s="246"/>
      <c r="FR8" s="246"/>
      <c r="FS8" s="246"/>
      <c r="FT8" s="246"/>
      <c r="FU8" s="246"/>
      <c r="FV8" s="246"/>
      <c r="FW8" s="246"/>
      <c r="FX8" s="246"/>
      <c r="FY8" s="246"/>
      <c r="FZ8" s="246"/>
      <c r="GA8" s="246"/>
      <c r="GB8" s="246"/>
      <c r="GC8" s="246"/>
      <c r="GD8" s="246"/>
      <c r="GE8" s="246"/>
      <c r="GF8" s="246"/>
      <c r="GG8" s="246"/>
      <c r="GH8" s="246"/>
      <c r="GI8" s="246"/>
      <c r="GJ8" s="246"/>
      <c r="GK8" s="246"/>
      <c r="GL8" s="246"/>
      <c r="GM8" s="246"/>
      <c r="GN8" s="246"/>
      <c r="GO8" s="246"/>
      <c r="GP8" s="246"/>
      <c r="GQ8" s="246"/>
      <c r="GR8" s="246"/>
      <c r="GS8" s="246"/>
      <c r="GT8" s="246"/>
      <c r="GU8" s="246"/>
      <c r="GV8" s="246"/>
      <c r="GW8" s="246"/>
      <c r="GX8" s="246"/>
      <c r="GY8" s="246"/>
      <c r="GZ8" s="246"/>
      <c r="HA8" s="246"/>
      <c r="HB8" s="246"/>
      <c r="HC8" s="246"/>
      <c r="HD8" s="246"/>
      <c r="HE8" s="246"/>
      <c r="HF8" s="246"/>
      <c r="HG8" s="246"/>
      <c r="HH8" s="246"/>
      <c r="HI8" s="246"/>
      <c r="HJ8" s="246"/>
      <c r="HK8" s="246"/>
      <c r="HL8" s="246"/>
      <c r="HM8" s="246"/>
      <c r="HN8" s="246"/>
      <c r="HO8" s="246"/>
      <c r="HP8" s="246"/>
      <c r="HQ8" s="246"/>
      <c r="HR8" s="246"/>
      <c r="HS8" s="246"/>
      <c r="HT8" s="246"/>
      <c r="HU8" s="246"/>
      <c r="HV8" s="246"/>
      <c r="HW8" s="246"/>
      <c r="HX8" s="246"/>
      <c r="HY8" s="246"/>
      <c r="HZ8" s="246"/>
      <c r="IA8" s="246"/>
      <c r="IB8" s="246"/>
      <c r="IC8" s="246"/>
      <c r="ID8" s="246"/>
      <c r="IE8" s="246"/>
      <c r="IF8" s="246"/>
      <c r="IG8" s="246"/>
      <c r="IH8" s="246"/>
      <c r="II8" s="246"/>
      <c r="IJ8" s="246"/>
      <c r="IK8" s="246"/>
      <c r="IL8" s="246"/>
      <c r="IM8" s="246"/>
      <c r="IN8" s="246"/>
      <c r="IO8" s="246"/>
      <c r="IP8" s="246"/>
      <c r="IQ8" s="246"/>
      <c r="IR8" s="246"/>
      <c r="IS8" s="246"/>
      <c r="IT8" s="246"/>
      <c r="IU8" s="246"/>
      <c r="IV8" s="246"/>
    </row>
    <row r="9" spans="1:256" ht="17.25">
      <c r="A9" s="163"/>
      <c r="B9" s="163"/>
      <c r="C9" s="163"/>
      <c r="D9" s="311"/>
      <c r="E9" s="311"/>
      <c r="F9" s="311"/>
      <c r="G9" s="311"/>
      <c r="H9" s="311"/>
      <c r="I9" s="311"/>
      <c r="J9" s="311"/>
      <c r="K9" s="311"/>
      <c r="L9" s="311"/>
      <c r="M9" s="311"/>
      <c r="N9" s="311"/>
      <c r="O9" s="311"/>
      <c r="P9" s="311"/>
      <c r="Q9" s="311"/>
      <c r="R9" s="311"/>
      <c r="S9" s="311"/>
      <c r="T9" s="311"/>
      <c r="U9" s="311"/>
      <c r="V9" s="311"/>
      <c r="W9" s="311"/>
      <c r="X9" s="311"/>
      <c r="Y9" s="311"/>
      <c r="Z9" s="311"/>
      <c r="AA9" s="311"/>
      <c r="AB9" s="311"/>
      <c r="AC9" s="311"/>
      <c r="AD9" s="311"/>
      <c r="AE9" s="311"/>
      <c r="AF9" s="311"/>
      <c r="AG9" s="311"/>
      <c r="AH9" s="311"/>
      <c r="AI9" s="311"/>
      <c r="AJ9" s="311"/>
      <c r="AK9" s="311"/>
      <c r="AL9" s="311"/>
      <c r="AM9" s="311"/>
      <c r="AN9" s="304"/>
      <c r="AO9" s="304"/>
      <c r="AP9" s="304"/>
      <c r="AQ9" s="304"/>
      <c r="AR9" s="304"/>
      <c r="AS9" s="163"/>
      <c r="AT9" s="163"/>
      <c r="AU9" s="163"/>
      <c r="AV9" s="163"/>
      <c r="AW9" s="246"/>
      <c r="AX9" s="246"/>
      <c r="AY9" s="246"/>
      <c r="AZ9" s="246"/>
      <c r="BA9" s="246"/>
      <c r="BB9" s="246"/>
      <c r="BC9" s="246"/>
      <c r="BD9" s="246"/>
      <c r="BE9" s="246"/>
      <c r="BF9" s="246"/>
      <c r="BG9" s="246"/>
      <c r="BH9" s="246"/>
      <c r="BI9" s="246"/>
      <c r="BJ9" s="246"/>
      <c r="BK9" s="246"/>
      <c r="BL9" s="246"/>
      <c r="BM9" s="246"/>
      <c r="BN9" s="246"/>
      <c r="BO9" s="246"/>
      <c r="BP9" s="246"/>
      <c r="BQ9" s="246"/>
      <c r="BR9" s="246"/>
      <c r="BS9" s="246"/>
      <c r="BT9" s="246"/>
      <c r="BU9" s="246"/>
      <c r="BV9" s="246"/>
      <c r="BW9" s="246"/>
      <c r="BX9" s="246"/>
      <c r="BY9" s="246"/>
      <c r="BZ9" s="246"/>
      <c r="CA9" s="246"/>
      <c r="CB9" s="246"/>
      <c r="CC9" s="246"/>
      <c r="CD9" s="246"/>
      <c r="CE9" s="246"/>
      <c r="CF9" s="246"/>
      <c r="CG9" s="246"/>
      <c r="CH9" s="246"/>
      <c r="CI9" s="246"/>
      <c r="CJ9" s="246"/>
      <c r="CK9" s="246"/>
      <c r="CL9" s="246"/>
      <c r="CM9" s="246"/>
      <c r="CN9" s="246"/>
      <c r="CO9" s="246"/>
      <c r="CP9" s="246"/>
      <c r="CQ9" s="246"/>
      <c r="CR9" s="246"/>
      <c r="CS9" s="246"/>
      <c r="CT9" s="246"/>
      <c r="CU9" s="246"/>
      <c r="CV9" s="246"/>
      <c r="CW9" s="246"/>
      <c r="CX9" s="246"/>
      <c r="CY9" s="246"/>
      <c r="CZ9" s="246"/>
      <c r="DA9" s="246"/>
      <c r="DB9" s="246"/>
      <c r="DC9" s="246"/>
      <c r="DD9" s="246"/>
      <c r="DE9" s="246"/>
      <c r="DF9" s="246"/>
      <c r="DG9" s="246"/>
      <c r="DH9" s="246"/>
      <c r="DI9" s="246"/>
      <c r="DJ9" s="246"/>
      <c r="DK9" s="246"/>
      <c r="DL9" s="246"/>
      <c r="DM9" s="246"/>
      <c r="DN9" s="246"/>
      <c r="DO9" s="246"/>
      <c r="DP9" s="246"/>
      <c r="DQ9" s="246"/>
      <c r="DR9" s="246"/>
      <c r="DS9" s="246"/>
      <c r="DT9" s="246"/>
      <c r="DU9" s="246"/>
      <c r="DV9" s="246"/>
      <c r="DW9" s="246"/>
      <c r="DX9" s="246"/>
      <c r="DY9" s="246"/>
      <c r="DZ9" s="246"/>
      <c r="EA9" s="246"/>
      <c r="EB9" s="246"/>
      <c r="EC9" s="246"/>
      <c r="ED9" s="246"/>
      <c r="EE9" s="246"/>
      <c r="EF9" s="246"/>
      <c r="EG9" s="246"/>
      <c r="EH9" s="246"/>
      <c r="EI9" s="246"/>
      <c r="EJ9" s="246"/>
      <c r="EK9" s="246"/>
      <c r="EL9" s="246"/>
      <c r="EM9" s="246"/>
      <c r="EN9" s="246"/>
      <c r="EO9" s="246"/>
      <c r="EP9" s="246"/>
      <c r="EQ9" s="246"/>
      <c r="ER9" s="246"/>
      <c r="ES9" s="246"/>
      <c r="ET9" s="246"/>
      <c r="EU9" s="246"/>
      <c r="EV9" s="246"/>
      <c r="EW9" s="246"/>
      <c r="EX9" s="246"/>
      <c r="EY9" s="246"/>
      <c r="EZ9" s="246"/>
      <c r="FA9" s="246"/>
      <c r="FB9" s="246"/>
      <c r="FC9" s="246"/>
      <c r="FD9" s="246"/>
      <c r="FE9" s="246"/>
      <c r="FF9" s="246"/>
      <c r="FG9" s="246"/>
      <c r="FH9" s="246"/>
      <c r="FI9" s="246"/>
      <c r="FJ9" s="246"/>
      <c r="FK9" s="246"/>
      <c r="FL9" s="246"/>
      <c r="FM9" s="246"/>
      <c r="FN9" s="246"/>
      <c r="FO9" s="246"/>
      <c r="FP9" s="246"/>
      <c r="FQ9" s="246"/>
      <c r="FR9" s="246"/>
      <c r="FS9" s="246"/>
      <c r="FT9" s="246"/>
      <c r="FU9" s="246"/>
      <c r="FV9" s="246"/>
      <c r="FW9" s="246"/>
      <c r="FX9" s="246"/>
      <c r="FY9" s="246"/>
      <c r="FZ9" s="246"/>
      <c r="GA9" s="246"/>
      <c r="GB9" s="246"/>
      <c r="GC9" s="246"/>
      <c r="GD9" s="246"/>
      <c r="GE9" s="246"/>
      <c r="GF9" s="246"/>
      <c r="GG9" s="246"/>
      <c r="GH9" s="246"/>
      <c r="GI9" s="246"/>
      <c r="GJ9" s="246"/>
      <c r="GK9" s="246"/>
      <c r="GL9" s="246"/>
      <c r="GM9" s="246"/>
      <c r="GN9" s="246"/>
      <c r="GO9" s="246"/>
      <c r="GP9" s="246"/>
      <c r="GQ9" s="246"/>
      <c r="GR9" s="246"/>
      <c r="GS9" s="246"/>
      <c r="GT9" s="246"/>
      <c r="GU9" s="246"/>
      <c r="GV9" s="246"/>
      <c r="GW9" s="246"/>
      <c r="GX9" s="246"/>
      <c r="GY9" s="246"/>
      <c r="GZ9" s="246"/>
      <c r="HA9" s="246"/>
      <c r="HB9" s="246"/>
      <c r="HC9" s="246"/>
      <c r="HD9" s="246"/>
      <c r="HE9" s="246"/>
      <c r="HF9" s="246"/>
      <c r="HG9" s="246"/>
      <c r="HH9" s="246"/>
      <c r="HI9" s="246"/>
      <c r="HJ9" s="246"/>
      <c r="HK9" s="246"/>
      <c r="HL9" s="246"/>
      <c r="HM9" s="246"/>
      <c r="HN9" s="246"/>
      <c r="HO9" s="246"/>
      <c r="HP9" s="246"/>
      <c r="HQ9" s="246"/>
      <c r="HR9" s="246"/>
      <c r="HS9" s="246"/>
      <c r="HT9" s="246"/>
      <c r="HU9" s="246"/>
      <c r="HV9" s="246"/>
      <c r="HW9" s="246"/>
      <c r="HX9" s="246"/>
      <c r="HY9" s="246"/>
      <c r="HZ9" s="246"/>
      <c r="IA9" s="246"/>
      <c r="IB9" s="246"/>
      <c r="IC9" s="246"/>
      <c r="ID9" s="246"/>
      <c r="IE9" s="246"/>
      <c r="IF9" s="246"/>
      <c r="IG9" s="246"/>
      <c r="IH9" s="246"/>
      <c r="II9" s="246"/>
      <c r="IJ9" s="246"/>
      <c r="IK9" s="246"/>
      <c r="IL9" s="246"/>
      <c r="IM9" s="246"/>
      <c r="IN9" s="246"/>
      <c r="IO9" s="246"/>
      <c r="IP9" s="246"/>
      <c r="IQ9" s="246"/>
      <c r="IR9" s="246"/>
      <c r="IS9" s="246"/>
      <c r="IT9" s="246"/>
      <c r="IU9" s="246"/>
      <c r="IV9" s="246"/>
    </row>
    <row r="10" spans="1:256" ht="17.25">
      <c r="A10" s="165" t="s">
        <v>468</v>
      </c>
      <c r="B10" s="165"/>
      <c r="C10" s="165"/>
      <c r="D10" s="165"/>
      <c r="E10" s="165"/>
      <c r="F10" s="165"/>
      <c r="G10" s="165"/>
      <c r="H10" s="165"/>
      <c r="I10" s="165"/>
      <c r="J10" s="165"/>
      <c r="K10" s="165"/>
      <c r="L10" s="165"/>
      <c r="M10" s="165"/>
      <c r="N10" s="165"/>
      <c r="O10" s="165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3"/>
      <c r="AT10" s="163"/>
      <c r="AU10" s="163"/>
      <c r="AV10" s="163"/>
      <c r="AW10" s="246"/>
      <c r="AX10" s="246"/>
      <c r="AY10" s="246"/>
      <c r="AZ10" s="246"/>
      <c r="BA10" s="246"/>
      <c r="BB10" s="246"/>
      <c r="BC10" s="246"/>
      <c r="BD10" s="246"/>
      <c r="BE10" s="246"/>
      <c r="BF10" s="246"/>
      <c r="BG10" s="246"/>
      <c r="BH10" s="246"/>
      <c r="BI10" s="246"/>
      <c r="BJ10" s="246"/>
      <c r="BK10" s="246"/>
      <c r="BL10" s="246"/>
      <c r="BM10" s="246"/>
      <c r="BN10" s="246"/>
      <c r="BO10" s="246"/>
      <c r="BP10" s="246"/>
      <c r="BQ10" s="246"/>
      <c r="BR10" s="246"/>
      <c r="BS10" s="246"/>
      <c r="BT10" s="246"/>
      <c r="BU10" s="246"/>
      <c r="BV10" s="246"/>
      <c r="BW10" s="246"/>
      <c r="BX10" s="246"/>
      <c r="BY10" s="246"/>
      <c r="BZ10" s="246"/>
      <c r="CA10" s="246"/>
      <c r="CB10" s="246"/>
      <c r="CC10" s="246"/>
      <c r="CD10" s="246"/>
      <c r="CE10" s="246"/>
      <c r="CF10" s="246"/>
      <c r="CG10" s="246"/>
      <c r="CH10" s="246"/>
      <c r="CI10" s="246"/>
      <c r="CJ10" s="246"/>
      <c r="CK10" s="246"/>
      <c r="CL10" s="246"/>
      <c r="CM10" s="246"/>
      <c r="CN10" s="246"/>
      <c r="CO10" s="246"/>
      <c r="CP10" s="246"/>
      <c r="CQ10" s="246"/>
      <c r="CR10" s="246"/>
      <c r="CS10" s="246"/>
      <c r="CT10" s="246"/>
      <c r="CU10" s="246"/>
      <c r="CV10" s="246"/>
      <c r="CW10" s="246"/>
      <c r="CX10" s="246"/>
      <c r="CY10" s="246"/>
      <c r="CZ10" s="246"/>
      <c r="DA10" s="246"/>
      <c r="DB10" s="246"/>
      <c r="DC10" s="246"/>
      <c r="DD10" s="246"/>
      <c r="DE10" s="246"/>
      <c r="DF10" s="246"/>
      <c r="DG10" s="246"/>
      <c r="DH10" s="246"/>
      <c r="DI10" s="246"/>
      <c r="DJ10" s="246"/>
      <c r="DK10" s="246"/>
      <c r="DL10" s="246"/>
      <c r="DM10" s="246"/>
      <c r="DN10" s="246"/>
      <c r="DO10" s="246"/>
      <c r="DP10" s="246"/>
      <c r="DQ10" s="246"/>
      <c r="DR10" s="246"/>
      <c r="DS10" s="246"/>
      <c r="DT10" s="246"/>
      <c r="DU10" s="246"/>
      <c r="DV10" s="246"/>
      <c r="DW10" s="246"/>
      <c r="DX10" s="246"/>
      <c r="DY10" s="246"/>
      <c r="DZ10" s="246"/>
      <c r="EA10" s="246"/>
      <c r="EB10" s="246"/>
      <c r="EC10" s="246"/>
      <c r="ED10" s="246"/>
      <c r="EE10" s="246"/>
      <c r="EF10" s="246"/>
      <c r="EG10" s="246"/>
      <c r="EH10" s="246"/>
      <c r="EI10" s="246"/>
      <c r="EJ10" s="246"/>
      <c r="EK10" s="246"/>
      <c r="EL10" s="246"/>
      <c r="EM10" s="246"/>
      <c r="EN10" s="246"/>
      <c r="EO10" s="246"/>
      <c r="EP10" s="246"/>
      <c r="EQ10" s="246"/>
      <c r="ER10" s="246"/>
      <c r="ES10" s="246"/>
      <c r="ET10" s="246"/>
      <c r="EU10" s="246"/>
      <c r="EV10" s="246"/>
      <c r="EW10" s="246"/>
      <c r="EX10" s="246"/>
      <c r="EY10" s="246"/>
      <c r="EZ10" s="246"/>
      <c r="FA10" s="246"/>
      <c r="FB10" s="246"/>
      <c r="FC10" s="246"/>
      <c r="FD10" s="246"/>
      <c r="FE10" s="246"/>
      <c r="FF10" s="246"/>
      <c r="FG10" s="246"/>
      <c r="FH10" s="246"/>
      <c r="FI10" s="246"/>
      <c r="FJ10" s="246"/>
      <c r="FK10" s="246"/>
      <c r="FL10" s="246"/>
      <c r="FM10" s="246"/>
      <c r="FN10" s="246"/>
      <c r="FO10" s="246"/>
      <c r="FP10" s="246"/>
      <c r="FQ10" s="246"/>
      <c r="FR10" s="246"/>
      <c r="FS10" s="246"/>
      <c r="FT10" s="246"/>
      <c r="FU10" s="246"/>
      <c r="FV10" s="246"/>
      <c r="FW10" s="246"/>
      <c r="FX10" s="246"/>
      <c r="FY10" s="246"/>
      <c r="FZ10" s="246"/>
      <c r="GA10" s="246"/>
      <c r="GB10" s="246"/>
      <c r="GC10" s="246"/>
      <c r="GD10" s="246"/>
      <c r="GE10" s="246"/>
      <c r="GF10" s="246"/>
      <c r="GG10" s="246"/>
      <c r="GH10" s="246"/>
      <c r="GI10" s="246"/>
      <c r="GJ10" s="246"/>
      <c r="GK10" s="246"/>
      <c r="GL10" s="246"/>
      <c r="GM10" s="246"/>
      <c r="GN10" s="246"/>
      <c r="GO10" s="246"/>
      <c r="GP10" s="246"/>
      <c r="GQ10" s="246"/>
      <c r="GR10" s="246"/>
      <c r="GS10" s="246"/>
      <c r="GT10" s="246"/>
      <c r="GU10" s="246"/>
      <c r="GV10" s="246"/>
      <c r="GW10" s="246"/>
      <c r="GX10" s="246"/>
      <c r="GY10" s="246"/>
      <c r="GZ10" s="246"/>
      <c r="HA10" s="246"/>
      <c r="HB10" s="246"/>
      <c r="HC10" s="246"/>
      <c r="HD10" s="246"/>
      <c r="HE10" s="246"/>
      <c r="HF10" s="246"/>
      <c r="HG10" s="246"/>
      <c r="HH10" s="246"/>
      <c r="HI10" s="246"/>
      <c r="HJ10" s="246"/>
      <c r="HK10" s="246"/>
      <c r="HL10" s="246"/>
      <c r="HM10" s="246"/>
      <c r="HN10" s="246"/>
      <c r="HO10" s="246"/>
      <c r="HP10" s="246"/>
      <c r="HQ10" s="246"/>
      <c r="HR10" s="246"/>
      <c r="HS10" s="246"/>
      <c r="HT10" s="246"/>
      <c r="HU10" s="246"/>
      <c r="HV10" s="246"/>
      <c r="HW10" s="246"/>
      <c r="HX10" s="246"/>
      <c r="HY10" s="246"/>
      <c r="HZ10" s="246"/>
      <c r="IA10" s="246"/>
      <c r="IB10" s="246"/>
      <c r="IC10" s="246"/>
      <c r="ID10" s="246"/>
      <c r="IE10" s="246"/>
      <c r="IF10" s="246"/>
      <c r="IG10" s="246"/>
      <c r="IH10" s="246"/>
      <c r="II10" s="246"/>
      <c r="IJ10" s="246"/>
      <c r="IK10" s="246"/>
      <c r="IL10" s="246"/>
      <c r="IM10" s="246"/>
      <c r="IN10" s="246"/>
      <c r="IO10" s="246"/>
      <c r="IP10" s="246"/>
      <c r="IQ10" s="246"/>
      <c r="IR10" s="246"/>
      <c r="IS10" s="246"/>
      <c r="IT10" s="246"/>
      <c r="IU10" s="246"/>
      <c r="IV10" s="246"/>
    </row>
    <row r="11" spans="1:256" ht="17.25">
      <c r="A11" s="163"/>
      <c r="B11" s="163"/>
      <c r="C11" s="163"/>
      <c r="D11" s="311"/>
      <c r="E11" s="311"/>
      <c r="F11" s="311"/>
      <c r="G11" s="311"/>
      <c r="H11" s="311"/>
      <c r="I11" s="311"/>
      <c r="J11" s="311"/>
      <c r="K11" s="311"/>
      <c r="L11" s="311"/>
      <c r="M11" s="311"/>
      <c r="N11" s="311"/>
      <c r="O11" s="311"/>
      <c r="P11" s="311"/>
      <c r="Q11" s="311"/>
      <c r="R11" s="311"/>
      <c r="S11" s="311"/>
      <c r="T11" s="311"/>
      <c r="U11" s="311"/>
      <c r="V11" s="311"/>
      <c r="W11" s="311"/>
      <c r="X11" s="311"/>
      <c r="Y11" s="311"/>
      <c r="Z11" s="311"/>
      <c r="AA11" s="311"/>
      <c r="AB11" s="311"/>
      <c r="AC11" s="311"/>
      <c r="AD11" s="311"/>
      <c r="AE11" s="311"/>
      <c r="AF11" s="311"/>
      <c r="AG11" s="311"/>
      <c r="AH11" s="311"/>
      <c r="AI11" s="311"/>
      <c r="AJ11" s="311"/>
      <c r="AK11" s="311"/>
      <c r="AL11" s="311"/>
      <c r="AM11" s="311"/>
      <c r="AN11" s="311"/>
      <c r="AO11" s="311"/>
      <c r="AP11" s="311"/>
      <c r="AQ11" s="311"/>
      <c r="AR11" s="311"/>
      <c r="AS11" s="163"/>
      <c r="AT11" s="163"/>
      <c r="AU11" s="163"/>
      <c r="AV11" s="163"/>
      <c r="AW11" s="246"/>
      <c r="AX11" s="246"/>
      <c r="AY11" s="246"/>
      <c r="AZ11" s="246"/>
      <c r="BA11" s="246"/>
      <c r="BB11" s="246"/>
      <c r="BC11" s="246"/>
      <c r="BD11" s="246"/>
      <c r="BE11" s="246"/>
      <c r="BF11" s="246"/>
      <c r="BG11" s="246"/>
      <c r="BH11" s="246"/>
      <c r="BI11" s="246"/>
      <c r="BJ11" s="246"/>
      <c r="BK11" s="246"/>
      <c r="BL11" s="246"/>
      <c r="BM11" s="246"/>
      <c r="BN11" s="246"/>
      <c r="BO11" s="246"/>
      <c r="BP11" s="246"/>
      <c r="BQ11" s="246"/>
      <c r="BR11" s="246"/>
      <c r="BS11" s="246"/>
      <c r="BT11" s="246"/>
      <c r="BU11" s="246"/>
      <c r="BV11" s="246"/>
      <c r="BW11" s="246"/>
      <c r="BX11" s="246"/>
      <c r="BY11" s="246"/>
      <c r="BZ11" s="246"/>
      <c r="CA11" s="246"/>
      <c r="CB11" s="246"/>
      <c r="CC11" s="246"/>
      <c r="CD11" s="246"/>
      <c r="CE11" s="246"/>
      <c r="CF11" s="246"/>
      <c r="CG11" s="246"/>
      <c r="CH11" s="246"/>
      <c r="CI11" s="246"/>
      <c r="CJ11" s="246"/>
      <c r="CK11" s="246"/>
      <c r="CL11" s="246"/>
      <c r="CM11" s="246"/>
      <c r="CN11" s="246"/>
      <c r="CO11" s="246"/>
      <c r="CP11" s="246"/>
      <c r="CQ11" s="246"/>
      <c r="CR11" s="246"/>
      <c r="CS11" s="246"/>
      <c r="CT11" s="246"/>
      <c r="CU11" s="246"/>
      <c r="CV11" s="246"/>
      <c r="CW11" s="246"/>
      <c r="CX11" s="246"/>
      <c r="CY11" s="246"/>
      <c r="CZ11" s="246"/>
      <c r="DA11" s="246"/>
      <c r="DB11" s="246"/>
      <c r="DC11" s="246"/>
      <c r="DD11" s="246"/>
      <c r="DE11" s="246"/>
      <c r="DF11" s="246"/>
      <c r="DG11" s="246"/>
      <c r="DH11" s="246"/>
      <c r="DI11" s="246"/>
      <c r="DJ11" s="246"/>
      <c r="DK11" s="246"/>
      <c r="DL11" s="246"/>
      <c r="DM11" s="246"/>
      <c r="DN11" s="246"/>
      <c r="DO11" s="246"/>
      <c r="DP11" s="246"/>
      <c r="DQ11" s="246"/>
      <c r="DR11" s="246"/>
      <c r="DS11" s="246"/>
      <c r="DT11" s="246"/>
      <c r="DU11" s="246"/>
      <c r="DV11" s="246"/>
      <c r="DW11" s="246"/>
      <c r="DX11" s="246"/>
      <c r="DY11" s="246"/>
      <c r="DZ11" s="246"/>
      <c r="EA11" s="246"/>
      <c r="EB11" s="246"/>
      <c r="EC11" s="246"/>
      <c r="ED11" s="246"/>
      <c r="EE11" s="246"/>
      <c r="EF11" s="246"/>
      <c r="EG11" s="246"/>
      <c r="EH11" s="246"/>
      <c r="EI11" s="246"/>
      <c r="EJ11" s="246"/>
      <c r="EK11" s="246"/>
      <c r="EL11" s="246"/>
      <c r="EM11" s="246"/>
      <c r="EN11" s="246"/>
      <c r="EO11" s="246"/>
      <c r="EP11" s="246"/>
      <c r="EQ11" s="246"/>
      <c r="ER11" s="246"/>
      <c r="ES11" s="246"/>
      <c r="ET11" s="246"/>
      <c r="EU11" s="246"/>
      <c r="EV11" s="246"/>
      <c r="EW11" s="246"/>
      <c r="EX11" s="246"/>
      <c r="EY11" s="246"/>
      <c r="EZ11" s="246"/>
      <c r="FA11" s="246"/>
      <c r="FB11" s="246"/>
      <c r="FC11" s="246"/>
      <c r="FD11" s="246"/>
      <c r="FE11" s="246"/>
      <c r="FF11" s="246"/>
      <c r="FG11" s="246"/>
      <c r="FH11" s="246"/>
      <c r="FI11" s="246"/>
      <c r="FJ11" s="246"/>
      <c r="FK11" s="246"/>
      <c r="FL11" s="246"/>
      <c r="FM11" s="246"/>
      <c r="FN11" s="246"/>
      <c r="FO11" s="246"/>
      <c r="FP11" s="246"/>
      <c r="FQ11" s="246"/>
      <c r="FR11" s="246"/>
      <c r="FS11" s="246"/>
      <c r="FT11" s="246"/>
      <c r="FU11" s="246"/>
      <c r="FV11" s="246"/>
      <c r="FW11" s="246"/>
      <c r="FX11" s="246"/>
      <c r="FY11" s="246"/>
      <c r="FZ11" s="246"/>
      <c r="GA11" s="246"/>
      <c r="GB11" s="246"/>
      <c r="GC11" s="246"/>
      <c r="GD11" s="246"/>
      <c r="GE11" s="246"/>
      <c r="GF11" s="246"/>
      <c r="GG11" s="246"/>
      <c r="GH11" s="246"/>
      <c r="GI11" s="246"/>
      <c r="GJ11" s="246"/>
      <c r="GK11" s="246"/>
      <c r="GL11" s="246"/>
      <c r="GM11" s="246"/>
      <c r="GN11" s="246"/>
      <c r="GO11" s="246"/>
      <c r="GP11" s="246"/>
      <c r="GQ11" s="246"/>
      <c r="GR11" s="246"/>
      <c r="GS11" s="246"/>
      <c r="GT11" s="246"/>
      <c r="GU11" s="246"/>
      <c r="GV11" s="246"/>
      <c r="GW11" s="246"/>
      <c r="GX11" s="246"/>
      <c r="GY11" s="246"/>
      <c r="GZ11" s="246"/>
      <c r="HA11" s="246"/>
      <c r="HB11" s="246"/>
      <c r="HC11" s="246"/>
      <c r="HD11" s="246"/>
      <c r="HE11" s="246"/>
      <c r="HF11" s="246"/>
      <c r="HG11" s="246"/>
      <c r="HH11" s="246"/>
      <c r="HI11" s="246"/>
      <c r="HJ11" s="246"/>
      <c r="HK11" s="246"/>
      <c r="HL11" s="246"/>
      <c r="HM11" s="246"/>
      <c r="HN11" s="246"/>
      <c r="HO11" s="246"/>
      <c r="HP11" s="246"/>
      <c r="HQ11" s="246"/>
      <c r="HR11" s="246"/>
      <c r="HS11" s="246"/>
      <c r="HT11" s="246"/>
      <c r="HU11" s="246"/>
      <c r="HV11" s="246"/>
      <c r="HW11" s="246"/>
      <c r="HX11" s="246"/>
      <c r="HY11" s="246"/>
      <c r="HZ11" s="246"/>
      <c r="IA11" s="246"/>
      <c r="IB11" s="246"/>
      <c r="IC11" s="246"/>
      <c r="ID11" s="246"/>
      <c r="IE11" s="246"/>
      <c r="IF11" s="246"/>
      <c r="IG11" s="246"/>
      <c r="IH11" s="246"/>
      <c r="II11" s="246"/>
      <c r="IJ11" s="246"/>
      <c r="IK11" s="246"/>
      <c r="IL11" s="246"/>
      <c r="IM11" s="246"/>
      <c r="IN11" s="246"/>
      <c r="IO11" s="246"/>
      <c r="IP11" s="246"/>
      <c r="IQ11" s="246"/>
      <c r="IR11" s="246"/>
      <c r="IS11" s="246"/>
      <c r="IT11" s="246"/>
      <c r="IU11" s="246"/>
      <c r="IV11" s="246"/>
    </row>
    <row r="12" spans="1:256" ht="18.75" customHeight="1">
      <c r="A12" s="702" t="s">
        <v>464</v>
      </c>
      <c r="B12" s="704"/>
      <c r="C12" s="702" t="s">
        <v>465</v>
      </c>
      <c r="D12" s="703"/>
      <c r="E12" s="703"/>
      <c r="F12" s="703"/>
      <c r="G12" s="703"/>
      <c r="H12" s="703"/>
      <c r="I12" s="703"/>
      <c r="J12" s="703"/>
      <c r="K12" s="328"/>
      <c r="L12" s="702" t="s">
        <v>244</v>
      </c>
      <c r="M12" s="703"/>
      <c r="N12" s="703"/>
      <c r="O12" s="703"/>
      <c r="P12" s="703"/>
      <c r="Q12" s="703"/>
      <c r="R12" s="703"/>
      <c r="S12" s="703"/>
      <c r="T12" s="703"/>
      <c r="U12" s="703"/>
      <c r="V12" s="703"/>
      <c r="W12" s="703"/>
      <c r="X12" s="703"/>
      <c r="Y12" s="703"/>
      <c r="Z12" s="703"/>
      <c r="AA12" s="704"/>
      <c r="AB12" s="322"/>
      <c r="AC12" s="512" t="s">
        <v>465</v>
      </c>
      <c r="AD12" s="512"/>
      <c r="AE12" s="512"/>
      <c r="AF12" s="512"/>
      <c r="AG12" s="512"/>
      <c r="AH12" s="512"/>
      <c r="AI12" s="512"/>
      <c r="AJ12" s="512"/>
      <c r="AK12" s="512"/>
      <c r="AL12" s="328"/>
      <c r="AM12" s="702" t="s">
        <v>466</v>
      </c>
      <c r="AN12" s="703"/>
      <c r="AO12" s="703"/>
      <c r="AP12" s="703"/>
      <c r="AQ12" s="703"/>
      <c r="AR12" s="704"/>
      <c r="AS12" s="765" t="s">
        <v>471</v>
      </c>
      <c r="AT12" s="765"/>
      <c r="AU12" s="765"/>
      <c r="AV12" s="163"/>
      <c r="AW12" s="246"/>
      <c r="AX12" s="246"/>
      <c r="AY12" s="246"/>
      <c r="AZ12" s="246"/>
      <c r="BA12" s="246"/>
      <c r="BB12" s="246"/>
      <c r="BC12" s="246"/>
      <c r="BD12" s="246"/>
      <c r="BE12" s="246"/>
      <c r="BF12" s="246"/>
      <c r="BG12" s="246"/>
      <c r="BH12" s="246"/>
      <c r="BI12" s="246"/>
      <c r="BJ12" s="246"/>
      <c r="BK12" s="246"/>
      <c r="BL12" s="246"/>
      <c r="BM12" s="246"/>
      <c r="BN12" s="246"/>
      <c r="BO12" s="246"/>
      <c r="BP12" s="246"/>
      <c r="BQ12" s="246"/>
      <c r="BR12" s="246"/>
      <c r="BS12" s="246"/>
      <c r="BT12" s="246"/>
      <c r="BU12" s="246"/>
      <c r="BV12" s="246"/>
      <c r="BW12" s="246"/>
      <c r="BX12" s="246"/>
      <c r="BY12" s="246"/>
      <c r="BZ12" s="246"/>
      <c r="CA12" s="246"/>
      <c r="CB12" s="246"/>
      <c r="CC12" s="246"/>
      <c r="CD12" s="246"/>
      <c r="CE12" s="246"/>
      <c r="CF12" s="246"/>
      <c r="CG12" s="246"/>
      <c r="CH12" s="246"/>
      <c r="CI12" s="246"/>
      <c r="CJ12" s="246"/>
      <c r="CK12" s="246"/>
      <c r="CL12" s="246"/>
      <c r="CM12" s="246"/>
      <c r="CN12" s="246"/>
      <c r="CO12" s="246"/>
      <c r="CP12" s="246"/>
      <c r="CQ12" s="246"/>
      <c r="CR12" s="246"/>
      <c r="CS12" s="246"/>
      <c r="CT12" s="246"/>
      <c r="CU12" s="246"/>
      <c r="CV12" s="246"/>
      <c r="CW12" s="246"/>
      <c r="CX12" s="246"/>
      <c r="CY12" s="246"/>
      <c r="CZ12" s="246"/>
      <c r="DA12" s="246"/>
      <c r="DB12" s="246"/>
      <c r="DC12" s="246"/>
      <c r="DD12" s="246"/>
      <c r="DE12" s="246"/>
      <c r="DF12" s="246"/>
      <c r="DG12" s="246"/>
      <c r="DH12" s="246"/>
      <c r="DI12" s="246"/>
      <c r="DJ12" s="246"/>
      <c r="DK12" s="246"/>
      <c r="DL12" s="246"/>
      <c r="DM12" s="246"/>
      <c r="DN12" s="246"/>
      <c r="DO12" s="246"/>
      <c r="DP12" s="246"/>
      <c r="DQ12" s="246"/>
      <c r="DR12" s="246"/>
      <c r="DS12" s="246"/>
      <c r="DT12" s="246"/>
      <c r="DU12" s="246"/>
      <c r="DV12" s="246"/>
      <c r="DW12" s="246"/>
      <c r="DX12" s="246"/>
      <c r="DY12" s="246"/>
      <c r="DZ12" s="246"/>
      <c r="EA12" s="246"/>
      <c r="EB12" s="246"/>
      <c r="EC12" s="246"/>
      <c r="ED12" s="246"/>
      <c r="EE12" s="246"/>
      <c r="EF12" s="246"/>
      <c r="EG12" s="246"/>
      <c r="EH12" s="246"/>
      <c r="EI12" s="246"/>
      <c r="EJ12" s="246"/>
      <c r="EK12" s="246"/>
      <c r="EL12" s="246"/>
      <c r="EM12" s="246"/>
      <c r="EN12" s="246"/>
      <c r="EO12" s="246"/>
      <c r="EP12" s="246"/>
      <c r="EQ12" s="246"/>
      <c r="ER12" s="246"/>
      <c r="ES12" s="246"/>
      <c r="ET12" s="246"/>
      <c r="EU12" s="246"/>
      <c r="EV12" s="246"/>
      <c r="EW12" s="246"/>
      <c r="EX12" s="246"/>
      <c r="EY12" s="246"/>
      <c r="EZ12" s="246"/>
      <c r="FA12" s="246"/>
      <c r="FB12" s="246"/>
      <c r="FC12" s="246"/>
      <c r="FD12" s="246"/>
      <c r="FE12" s="246"/>
      <c r="FF12" s="246"/>
      <c r="FG12" s="246"/>
      <c r="FH12" s="246"/>
      <c r="FI12" s="246"/>
      <c r="FJ12" s="246"/>
      <c r="FK12" s="246"/>
      <c r="FL12" s="246"/>
      <c r="FM12" s="246"/>
      <c r="FN12" s="246"/>
      <c r="FO12" s="246"/>
      <c r="FP12" s="246"/>
      <c r="FQ12" s="246"/>
      <c r="FR12" s="246"/>
      <c r="FS12" s="246"/>
      <c r="FT12" s="246"/>
      <c r="FU12" s="246"/>
      <c r="FV12" s="246"/>
      <c r="FW12" s="246"/>
      <c r="FX12" s="246"/>
      <c r="FY12" s="246"/>
      <c r="FZ12" s="246"/>
      <c r="GA12" s="246"/>
      <c r="GB12" s="246"/>
      <c r="GC12" s="246"/>
      <c r="GD12" s="246"/>
      <c r="GE12" s="246"/>
      <c r="GF12" s="246"/>
      <c r="GG12" s="246"/>
      <c r="GH12" s="246"/>
      <c r="GI12" s="246"/>
      <c r="GJ12" s="246"/>
      <c r="GK12" s="246"/>
      <c r="GL12" s="246"/>
      <c r="GM12" s="246"/>
      <c r="GN12" s="246"/>
      <c r="GO12" s="246"/>
      <c r="GP12" s="246"/>
      <c r="GQ12" s="246"/>
      <c r="GR12" s="246"/>
      <c r="GS12" s="246"/>
      <c r="GT12" s="246"/>
      <c r="GU12" s="246"/>
      <c r="GV12" s="246"/>
      <c r="GW12" s="246"/>
      <c r="GX12" s="246"/>
      <c r="GY12" s="246"/>
      <c r="GZ12" s="246"/>
      <c r="HA12" s="246"/>
      <c r="HB12" s="246"/>
      <c r="HC12" s="246"/>
      <c r="HD12" s="246"/>
      <c r="HE12" s="246"/>
      <c r="HF12" s="246"/>
      <c r="HG12" s="246"/>
      <c r="HH12" s="246"/>
      <c r="HI12" s="246"/>
      <c r="HJ12" s="246"/>
      <c r="HK12" s="246"/>
      <c r="HL12" s="246"/>
      <c r="HM12" s="246"/>
      <c r="HN12" s="246"/>
      <c r="HO12" s="246"/>
      <c r="HP12" s="246"/>
      <c r="HQ12" s="246"/>
      <c r="HR12" s="246"/>
      <c r="HS12" s="246"/>
      <c r="HT12" s="246"/>
      <c r="HU12" s="246"/>
      <c r="HV12" s="246"/>
      <c r="HW12" s="246"/>
      <c r="HX12" s="246"/>
      <c r="HY12" s="246"/>
      <c r="HZ12" s="246"/>
      <c r="IA12" s="246"/>
      <c r="IB12" s="246"/>
      <c r="IC12" s="246"/>
      <c r="ID12" s="246"/>
      <c r="IE12" s="246"/>
      <c r="IF12" s="246"/>
      <c r="IG12" s="246"/>
      <c r="IH12" s="246"/>
      <c r="II12" s="246"/>
      <c r="IJ12" s="246"/>
      <c r="IK12" s="246"/>
      <c r="IL12" s="246"/>
      <c r="IM12" s="246"/>
      <c r="IN12" s="246"/>
      <c r="IO12" s="246"/>
      <c r="IP12" s="246"/>
      <c r="IQ12" s="246"/>
      <c r="IR12" s="246"/>
      <c r="IS12" s="246"/>
      <c r="IT12" s="246"/>
      <c r="IU12" s="246"/>
      <c r="IV12" s="246"/>
    </row>
    <row r="13" spans="1:256" ht="17.25">
      <c r="A13" s="473">
        <v>1</v>
      </c>
      <c r="B13" s="479"/>
      <c r="C13" s="537" t="str">
        <f>C5</f>
        <v xml:space="preserve"> ＳＯＲＡ－ Ｒ</v>
      </c>
      <c r="D13" s="538"/>
      <c r="E13" s="538"/>
      <c r="F13" s="538"/>
      <c r="G13" s="538"/>
      <c r="H13" s="538"/>
      <c r="I13" s="538"/>
      <c r="J13" s="539"/>
      <c r="K13" s="329"/>
      <c r="L13" s="517">
        <f>COUNTIF(R13:R15,"〇")</f>
        <v>2</v>
      </c>
      <c r="M13" s="518"/>
      <c r="N13" s="519"/>
      <c r="O13" s="698">
        <v>15</v>
      </c>
      <c r="P13" s="698"/>
      <c r="Q13" s="699"/>
      <c r="R13" s="406" t="str">
        <f t="shared" ref="R13:R54" si="0">IF(O13&gt;V13,"〇","  ")</f>
        <v>〇</v>
      </c>
      <c r="S13" s="700" t="s">
        <v>665</v>
      </c>
      <c r="T13" s="701"/>
      <c r="U13" s="406" t="str">
        <f t="shared" ref="U13:U54" si="1">IF(V13&gt;O13,"〇","  ")</f>
        <v xml:space="preserve">  </v>
      </c>
      <c r="V13" s="698">
        <v>9</v>
      </c>
      <c r="W13" s="698"/>
      <c r="X13" s="699"/>
      <c r="Y13" s="517">
        <f>COUNTIF(U13:U15,"〇")</f>
        <v>0</v>
      </c>
      <c r="Z13" s="518"/>
      <c r="AA13" s="519"/>
      <c r="AB13" s="322"/>
      <c r="AC13" s="540" t="str">
        <f>C6</f>
        <v xml:space="preserve"> Ｆ・ヒルズ B</v>
      </c>
      <c r="AD13" s="541"/>
      <c r="AE13" s="541"/>
      <c r="AF13" s="541"/>
      <c r="AG13" s="541"/>
      <c r="AH13" s="541"/>
      <c r="AI13" s="541"/>
      <c r="AJ13" s="541"/>
      <c r="AK13" s="542"/>
      <c r="AL13" s="322"/>
      <c r="AM13" s="537" t="str">
        <f>Q6</f>
        <v xml:space="preserve"> 桜町アクティブ</v>
      </c>
      <c r="AN13" s="538"/>
      <c r="AO13" s="538"/>
      <c r="AP13" s="538"/>
      <c r="AQ13" s="538"/>
      <c r="AR13" s="539"/>
      <c r="AS13" s="716"/>
      <c r="AT13" s="512"/>
      <c r="AU13" s="512"/>
      <c r="AV13" s="163"/>
      <c r="AW13" s="246"/>
      <c r="AX13" s="246"/>
      <c r="AY13" s="246"/>
      <c r="AZ13" s="246"/>
      <c r="BA13" s="246"/>
      <c r="BB13" s="246"/>
      <c r="BC13" s="246"/>
      <c r="BD13" s="246"/>
      <c r="BE13" s="246"/>
      <c r="BF13" s="246"/>
      <c r="BG13" s="246"/>
      <c r="BH13" s="246"/>
      <c r="BI13" s="246"/>
      <c r="BJ13" s="246"/>
      <c r="BK13" s="246"/>
      <c r="BL13" s="246"/>
      <c r="BM13" s="246"/>
      <c r="BN13" s="246"/>
      <c r="BO13" s="246"/>
      <c r="BP13" s="246"/>
      <c r="BQ13" s="246"/>
      <c r="BR13" s="246"/>
      <c r="BS13" s="246"/>
      <c r="BT13" s="246"/>
      <c r="BU13" s="246"/>
      <c r="BV13" s="246"/>
      <c r="BW13" s="246"/>
      <c r="BX13" s="246"/>
      <c r="BY13" s="246"/>
      <c r="BZ13" s="246"/>
      <c r="CA13" s="246"/>
      <c r="CB13" s="246"/>
      <c r="CC13" s="246"/>
      <c r="CD13" s="246"/>
      <c r="CE13" s="246"/>
      <c r="CF13" s="246"/>
      <c r="CG13" s="246"/>
      <c r="CH13" s="246"/>
      <c r="CI13" s="246"/>
      <c r="CJ13" s="246"/>
      <c r="CK13" s="246"/>
      <c r="CL13" s="246"/>
      <c r="CM13" s="246"/>
      <c r="CN13" s="246"/>
      <c r="CO13" s="246"/>
      <c r="CP13" s="246"/>
      <c r="CQ13" s="246"/>
      <c r="CR13" s="246"/>
      <c r="CS13" s="246"/>
      <c r="CT13" s="246"/>
      <c r="CU13" s="246"/>
      <c r="CV13" s="246"/>
      <c r="CW13" s="246"/>
      <c r="CX13" s="246"/>
      <c r="CY13" s="246"/>
      <c r="CZ13" s="246"/>
      <c r="DA13" s="246"/>
      <c r="DB13" s="246"/>
      <c r="DC13" s="246"/>
      <c r="DD13" s="246"/>
      <c r="DE13" s="246"/>
      <c r="DF13" s="246"/>
      <c r="DG13" s="246"/>
      <c r="DH13" s="246"/>
      <c r="DI13" s="246"/>
      <c r="DJ13" s="246"/>
      <c r="DK13" s="246"/>
      <c r="DL13" s="246"/>
      <c r="DM13" s="246"/>
      <c r="DN13" s="246"/>
      <c r="DO13" s="246"/>
      <c r="DP13" s="246"/>
      <c r="DQ13" s="246"/>
      <c r="DR13" s="246"/>
      <c r="DS13" s="246"/>
      <c r="DT13" s="246"/>
      <c r="DU13" s="246"/>
      <c r="DV13" s="246"/>
      <c r="DW13" s="246"/>
      <c r="DX13" s="246"/>
      <c r="DY13" s="246"/>
      <c r="DZ13" s="246"/>
      <c r="EA13" s="246"/>
      <c r="EB13" s="246"/>
      <c r="EC13" s="246"/>
      <c r="ED13" s="246"/>
      <c r="EE13" s="246"/>
      <c r="EF13" s="246"/>
      <c r="EG13" s="246"/>
      <c r="EH13" s="246"/>
      <c r="EI13" s="246"/>
      <c r="EJ13" s="246"/>
      <c r="EK13" s="246"/>
      <c r="EL13" s="246"/>
      <c r="EM13" s="246"/>
      <c r="EN13" s="246"/>
      <c r="EO13" s="246"/>
      <c r="EP13" s="246"/>
      <c r="EQ13" s="246"/>
      <c r="ER13" s="246"/>
      <c r="ES13" s="246"/>
      <c r="ET13" s="246"/>
      <c r="EU13" s="246"/>
      <c r="EV13" s="246"/>
      <c r="EW13" s="246"/>
      <c r="EX13" s="246"/>
      <c r="EY13" s="246"/>
      <c r="EZ13" s="246"/>
      <c r="FA13" s="246"/>
      <c r="FB13" s="246"/>
      <c r="FC13" s="246"/>
      <c r="FD13" s="246"/>
      <c r="FE13" s="246"/>
      <c r="FF13" s="246"/>
      <c r="FG13" s="246"/>
      <c r="FH13" s="246"/>
      <c r="FI13" s="246"/>
      <c r="FJ13" s="246"/>
      <c r="FK13" s="246"/>
      <c r="FL13" s="246"/>
      <c r="FM13" s="246"/>
      <c r="FN13" s="246"/>
      <c r="FO13" s="246"/>
      <c r="FP13" s="246"/>
      <c r="FQ13" s="246"/>
      <c r="FR13" s="246"/>
      <c r="FS13" s="246"/>
      <c r="FT13" s="246"/>
      <c r="FU13" s="246"/>
      <c r="FV13" s="246"/>
      <c r="FW13" s="246"/>
      <c r="FX13" s="246"/>
      <c r="FY13" s="246"/>
      <c r="FZ13" s="246"/>
      <c r="GA13" s="246"/>
      <c r="GB13" s="246"/>
      <c r="GC13" s="246"/>
      <c r="GD13" s="246"/>
      <c r="GE13" s="246"/>
      <c r="GF13" s="246"/>
      <c r="GG13" s="246"/>
      <c r="GH13" s="246"/>
      <c r="GI13" s="246"/>
      <c r="GJ13" s="246"/>
      <c r="GK13" s="246"/>
      <c r="GL13" s="246"/>
      <c r="GM13" s="246"/>
      <c r="GN13" s="246"/>
      <c r="GO13" s="246"/>
      <c r="GP13" s="246"/>
      <c r="GQ13" s="246"/>
      <c r="GR13" s="246"/>
      <c r="GS13" s="246"/>
      <c r="GT13" s="246"/>
      <c r="GU13" s="246"/>
      <c r="GV13" s="246"/>
      <c r="GW13" s="246"/>
      <c r="GX13" s="246"/>
      <c r="GY13" s="246"/>
      <c r="GZ13" s="246"/>
      <c r="HA13" s="246"/>
      <c r="HB13" s="246"/>
      <c r="HC13" s="246"/>
      <c r="HD13" s="246"/>
      <c r="HE13" s="246"/>
      <c r="HF13" s="246"/>
      <c r="HG13" s="246"/>
      <c r="HH13" s="246"/>
      <c r="HI13" s="246"/>
      <c r="HJ13" s="246"/>
      <c r="HK13" s="246"/>
      <c r="HL13" s="246"/>
      <c r="HM13" s="246"/>
      <c r="HN13" s="246"/>
      <c r="HO13" s="246"/>
      <c r="HP13" s="246"/>
      <c r="HQ13" s="246"/>
      <c r="HR13" s="246"/>
      <c r="HS13" s="246"/>
      <c r="HT13" s="246"/>
      <c r="HU13" s="246"/>
      <c r="HV13" s="246"/>
      <c r="HW13" s="246"/>
      <c r="HX13" s="246"/>
      <c r="HY13" s="246"/>
      <c r="HZ13" s="246"/>
      <c r="IA13" s="246"/>
      <c r="IB13" s="246"/>
      <c r="IC13" s="246"/>
      <c r="ID13" s="246"/>
      <c r="IE13" s="246"/>
      <c r="IF13" s="246"/>
      <c r="IG13" s="246"/>
      <c r="IH13" s="246"/>
      <c r="II13" s="246"/>
      <c r="IJ13" s="246"/>
      <c r="IK13" s="246"/>
      <c r="IL13" s="246"/>
      <c r="IM13" s="246"/>
      <c r="IN13" s="246"/>
      <c r="IO13" s="246"/>
      <c r="IP13" s="246"/>
      <c r="IQ13" s="246"/>
      <c r="IR13" s="246"/>
      <c r="IS13" s="246"/>
      <c r="IT13" s="246"/>
      <c r="IU13" s="246"/>
      <c r="IV13" s="246"/>
    </row>
    <row r="14" spans="1:256" ht="17.25">
      <c r="A14" s="474"/>
      <c r="B14" s="480"/>
      <c r="C14" s="540"/>
      <c r="D14" s="541"/>
      <c r="E14" s="541"/>
      <c r="F14" s="541"/>
      <c r="G14" s="541"/>
      <c r="H14" s="541"/>
      <c r="I14" s="541"/>
      <c r="J14" s="542"/>
      <c r="K14" s="330"/>
      <c r="L14" s="520"/>
      <c r="M14" s="521"/>
      <c r="N14" s="522"/>
      <c r="O14" s="694">
        <v>15</v>
      </c>
      <c r="P14" s="694"/>
      <c r="Q14" s="695"/>
      <c r="R14" s="407" t="str">
        <f t="shared" si="0"/>
        <v>〇</v>
      </c>
      <c r="S14" s="696" t="s">
        <v>667</v>
      </c>
      <c r="T14" s="697"/>
      <c r="U14" s="408" t="str">
        <f t="shared" si="1"/>
        <v xml:space="preserve">  </v>
      </c>
      <c r="V14" s="694">
        <v>10</v>
      </c>
      <c r="W14" s="694"/>
      <c r="X14" s="695"/>
      <c r="Y14" s="520"/>
      <c r="Z14" s="521"/>
      <c r="AA14" s="522"/>
      <c r="AB14" s="322"/>
      <c r="AC14" s="540"/>
      <c r="AD14" s="541"/>
      <c r="AE14" s="541"/>
      <c r="AF14" s="541"/>
      <c r="AG14" s="541"/>
      <c r="AH14" s="541"/>
      <c r="AI14" s="541"/>
      <c r="AJ14" s="541"/>
      <c r="AK14" s="542"/>
      <c r="AL14" s="322"/>
      <c r="AM14" s="540"/>
      <c r="AN14" s="541"/>
      <c r="AO14" s="541"/>
      <c r="AP14" s="541"/>
      <c r="AQ14" s="541"/>
      <c r="AR14" s="542"/>
      <c r="AS14" s="512"/>
      <c r="AT14" s="512"/>
      <c r="AU14" s="512"/>
      <c r="AV14" s="163"/>
      <c r="AW14" s="246"/>
      <c r="AX14" s="246"/>
      <c r="AY14" s="246"/>
      <c r="AZ14" s="246"/>
      <c r="BA14" s="246"/>
      <c r="BB14" s="246"/>
      <c r="BC14" s="246"/>
      <c r="BD14" s="246"/>
      <c r="BE14" s="246"/>
      <c r="BF14" s="246"/>
      <c r="BG14" s="246"/>
      <c r="BH14" s="246"/>
      <c r="BI14" s="246"/>
      <c r="BJ14" s="246"/>
      <c r="BK14" s="246"/>
      <c r="BL14" s="246"/>
      <c r="BM14" s="246"/>
      <c r="BN14" s="246"/>
      <c r="BO14" s="246"/>
      <c r="BP14" s="246"/>
      <c r="BQ14" s="246"/>
      <c r="BR14" s="246"/>
      <c r="BS14" s="246"/>
      <c r="BT14" s="246"/>
      <c r="BU14" s="246"/>
      <c r="BV14" s="246"/>
      <c r="BW14" s="246"/>
      <c r="BX14" s="246"/>
      <c r="BY14" s="246"/>
      <c r="BZ14" s="246"/>
      <c r="CA14" s="246"/>
      <c r="CB14" s="246"/>
      <c r="CC14" s="246"/>
      <c r="CD14" s="246"/>
      <c r="CE14" s="246"/>
      <c r="CF14" s="246"/>
      <c r="CG14" s="246"/>
      <c r="CH14" s="246"/>
      <c r="CI14" s="246"/>
      <c r="CJ14" s="246"/>
      <c r="CK14" s="246"/>
      <c r="CL14" s="246"/>
      <c r="CM14" s="246"/>
      <c r="CN14" s="246"/>
      <c r="CO14" s="246"/>
      <c r="CP14" s="246"/>
      <c r="CQ14" s="246"/>
      <c r="CR14" s="246"/>
      <c r="CS14" s="246"/>
      <c r="CT14" s="246"/>
      <c r="CU14" s="246"/>
      <c r="CV14" s="246"/>
      <c r="CW14" s="246"/>
      <c r="CX14" s="246"/>
      <c r="CY14" s="246"/>
      <c r="CZ14" s="246"/>
      <c r="DA14" s="246"/>
      <c r="DB14" s="246"/>
      <c r="DC14" s="246"/>
      <c r="DD14" s="246"/>
      <c r="DE14" s="246"/>
      <c r="DF14" s="246"/>
      <c r="DG14" s="246"/>
      <c r="DH14" s="246"/>
      <c r="DI14" s="246"/>
      <c r="DJ14" s="246"/>
      <c r="DK14" s="246"/>
      <c r="DL14" s="246"/>
      <c r="DM14" s="246"/>
      <c r="DN14" s="246"/>
      <c r="DO14" s="246"/>
      <c r="DP14" s="246"/>
      <c r="DQ14" s="246"/>
      <c r="DR14" s="246"/>
      <c r="DS14" s="246"/>
      <c r="DT14" s="246"/>
      <c r="DU14" s="246"/>
      <c r="DV14" s="246"/>
      <c r="DW14" s="246"/>
      <c r="DX14" s="246"/>
      <c r="DY14" s="246"/>
      <c r="DZ14" s="246"/>
      <c r="EA14" s="246"/>
      <c r="EB14" s="246"/>
      <c r="EC14" s="246"/>
      <c r="ED14" s="246"/>
      <c r="EE14" s="246"/>
      <c r="EF14" s="246"/>
      <c r="EG14" s="246"/>
      <c r="EH14" s="246"/>
      <c r="EI14" s="246"/>
      <c r="EJ14" s="246"/>
      <c r="EK14" s="246"/>
      <c r="EL14" s="246"/>
      <c r="EM14" s="246"/>
      <c r="EN14" s="246"/>
      <c r="EO14" s="246"/>
      <c r="EP14" s="246"/>
      <c r="EQ14" s="246"/>
      <c r="ER14" s="246"/>
      <c r="ES14" s="246"/>
      <c r="ET14" s="246"/>
      <c r="EU14" s="246"/>
      <c r="EV14" s="246"/>
      <c r="EW14" s="246"/>
      <c r="EX14" s="246"/>
      <c r="EY14" s="246"/>
      <c r="EZ14" s="246"/>
      <c r="FA14" s="246"/>
      <c r="FB14" s="246"/>
      <c r="FC14" s="246"/>
      <c r="FD14" s="246"/>
      <c r="FE14" s="246"/>
      <c r="FF14" s="246"/>
      <c r="FG14" s="246"/>
      <c r="FH14" s="246"/>
      <c r="FI14" s="246"/>
      <c r="FJ14" s="246"/>
      <c r="FK14" s="246"/>
      <c r="FL14" s="246"/>
      <c r="FM14" s="246"/>
      <c r="FN14" s="246"/>
      <c r="FO14" s="246"/>
      <c r="FP14" s="246"/>
      <c r="FQ14" s="246"/>
      <c r="FR14" s="246"/>
      <c r="FS14" s="246"/>
      <c r="FT14" s="246"/>
      <c r="FU14" s="246"/>
      <c r="FV14" s="246"/>
      <c r="FW14" s="246"/>
      <c r="FX14" s="246"/>
      <c r="FY14" s="246"/>
      <c r="FZ14" s="246"/>
      <c r="GA14" s="246"/>
      <c r="GB14" s="246"/>
      <c r="GC14" s="246"/>
      <c r="GD14" s="246"/>
      <c r="GE14" s="246"/>
      <c r="GF14" s="246"/>
      <c r="GG14" s="246"/>
      <c r="GH14" s="246"/>
      <c r="GI14" s="246"/>
      <c r="GJ14" s="246"/>
      <c r="GK14" s="246"/>
      <c r="GL14" s="246"/>
      <c r="GM14" s="246"/>
      <c r="GN14" s="246"/>
      <c r="GO14" s="246"/>
      <c r="GP14" s="246"/>
      <c r="GQ14" s="246"/>
      <c r="GR14" s="246"/>
      <c r="GS14" s="246"/>
      <c r="GT14" s="246"/>
      <c r="GU14" s="246"/>
      <c r="GV14" s="246"/>
      <c r="GW14" s="246"/>
      <c r="GX14" s="246"/>
      <c r="GY14" s="246"/>
      <c r="GZ14" s="246"/>
      <c r="HA14" s="246"/>
      <c r="HB14" s="246"/>
      <c r="HC14" s="246"/>
      <c r="HD14" s="246"/>
      <c r="HE14" s="246"/>
      <c r="HF14" s="246"/>
      <c r="HG14" s="246"/>
      <c r="HH14" s="246"/>
      <c r="HI14" s="246"/>
      <c r="HJ14" s="246"/>
      <c r="HK14" s="246"/>
      <c r="HL14" s="246"/>
      <c r="HM14" s="246"/>
      <c r="HN14" s="246"/>
      <c r="HO14" s="246"/>
      <c r="HP14" s="246"/>
      <c r="HQ14" s="246"/>
      <c r="HR14" s="246"/>
      <c r="HS14" s="246"/>
      <c r="HT14" s="246"/>
      <c r="HU14" s="246"/>
      <c r="HV14" s="246"/>
      <c r="HW14" s="246"/>
      <c r="HX14" s="246"/>
      <c r="HY14" s="246"/>
      <c r="HZ14" s="246"/>
      <c r="IA14" s="246"/>
      <c r="IB14" s="246"/>
      <c r="IC14" s="246"/>
      <c r="ID14" s="246"/>
      <c r="IE14" s="246"/>
      <c r="IF14" s="246"/>
      <c r="IG14" s="246"/>
      <c r="IH14" s="246"/>
      <c r="II14" s="246"/>
      <c r="IJ14" s="246"/>
      <c r="IK14" s="246"/>
      <c r="IL14" s="246"/>
      <c r="IM14" s="246"/>
      <c r="IN14" s="246"/>
      <c r="IO14" s="246"/>
      <c r="IP14" s="246"/>
      <c r="IQ14" s="246"/>
      <c r="IR14" s="246"/>
      <c r="IS14" s="246"/>
      <c r="IT14" s="246"/>
      <c r="IU14" s="246"/>
      <c r="IV14" s="246"/>
    </row>
    <row r="15" spans="1:256" ht="17.25">
      <c r="A15" s="475"/>
      <c r="B15" s="481"/>
      <c r="C15" s="543"/>
      <c r="D15" s="544"/>
      <c r="E15" s="544"/>
      <c r="F15" s="544"/>
      <c r="G15" s="544"/>
      <c r="H15" s="544"/>
      <c r="I15" s="544"/>
      <c r="J15" s="545"/>
      <c r="K15" s="331"/>
      <c r="L15" s="523"/>
      <c r="M15" s="524"/>
      <c r="N15" s="525"/>
      <c r="O15" s="675"/>
      <c r="P15" s="675"/>
      <c r="Q15" s="676"/>
      <c r="R15" s="409" t="str">
        <f t="shared" si="0"/>
        <v xml:space="preserve">  </v>
      </c>
      <c r="S15" s="692" t="s">
        <v>668</v>
      </c>
      <c r="T15" s="693"/>
      <c r="U15" s="410" t="str">
        <f t="shared" si="1"/>
        <v xml:space="preserve">  </v>
      </c>
      <c r="V15" s="675"/>
      <c r="W15" s="675"/>
      <c r="X15" s="676"/>
      <c r="Y15" s="523"/>
      <c r="Z15" s="524"/>
      <c r="AA15" s="525"/>
      <c r="AB15" s="322"/>
      <c r="AC15" s="540"/>
      <c r="AD15" s="541"/>
      <c r="AE15" s="541"/>
      <c r="AF15" s="541"/>
      <c r="AG15" s="541"/>
      <c r="AH15" s="541"/>
      <c r="AI15" s="541"/>
      <c r="AJ15" s="541"/>
      <c r="AK15" s="542"/>
      <c r="AL15" s="322"/>
      <c r="AM15" s="543"/>
      <c r="AN15" s="544"/>
      <c r="AO15" s="544"/>
      <c r="AP15" s="544"/>
      <c r="AQ15" s="544"/>
      <c r="AR15" s="545"/>
      <c r="AS15" s="512"/>
      <c r="AT15" s="512"/>
      <c r="AU15" s="512"/>
      <c r="AV15" s="163"/>
      <c r="AW15" s="246"/>
      <c r="AX15" s="246"/>
      <c r="AY15" s="246"/>
      <c r="AZ15" s="246"/>
      <c r="BA15" s="246"/>
      <c r="BB15" s="246"/>
      <c r="BC15" s="246"/>
      <c r="BD15" s="246"/>
      <c r="BE15" s="246"/>
      <c r="BF15" s="246"/>
      <c r="BG15" s="246"/>
      <c r="BH15" s="246"/>
      <c r="BI15" s="246"/>
      <c r="BJ15" s="246"/>
      <c r="BK15" s="246"/>
      <c r="BL15" s="246"/>
      <c r="BM15" s="246"/>
      <c r="BN15" s="246"/>
      <c r="BO15" s="246"/>
      <c r="BP15" s="246"/>
      <c r="BQ15" s="246"/>
      <c r="BR15" s="246"/>
      <c r="BS15" s="246"/>
      <c r="BT15" s="246"/>
      <c r="BU15" s="246"/>
      <c r="BV15" s="246"/>
      <c r="BW15" s="246"/>
      <c r="BX15" s="246"/>
      <c r="BY15" s="246"/>
      <c r="BZ15" s="246"/>
      <c r="CA15" s="246"/>
      <c r="CB15" s="246"/>
      <c r="CC15" s="246"/>
      <c r="CD15" s="246"/>
      <c r="CE15" s="246"/>
      <c r="CF15" s="246"/>
      <c r="CG15" s="246"/>
      <c r="CH15" s="246"/>
      <c r="CI15" s="246"/>
      <c r="CJ15" s="246"/>
      <c r="CK15" s="246"/>
      <c r="CL15" s="246"/>
      <c r="CM15" s="246"/>
      <c r="CN15" s="246"/>
      <c r="CO15" s="246"/>
      <c r="CP15" s="246"/>
      <c r="CQ15" s="246"/>
      <c r="CR15" s="246"/>
      <c r="CS15" s="246"/>
      <c r="CT15" s="246"/>
      <c r="CU15" s="246"/>
      <c r="CV15" s="246"/>
      <c r="CW15" s="246"/>
      <c r="CX15" s="246"/>
      <c r="CY15" s="246"/>
      <c r="CZ15" s="246"/>
      <c r="DA15" s="246"/>
      <c r="DB15" s="246"/>
      <c r="DC15" s="246"/>
      <c r="DD15" s="246"/>
      <c r="DE15" s="246"/>
      <c r="DF15" s="246"/>
      <c r="DG15" s="246"/>
      <c r="DH15" s="246"/>
      <c r="DI15" s="246"/>
      <c r="DJ15" s="246"/>
      <c r="DK15" s="246"/>
      <c r="DL15" s="246"/>
      <c r="DM15" s="246"/>
      <c r="DN15" s="246"/>
      <c r="DO15" s="246"/>
      <c r="DP15" s="246"/>
      <c r="DQ15" s="246"/>
      <c r="DR15" s="246"/>
      <c r="DS15" s="246"/>
      <c r="DT15" s="246"/>
      <c r="DU15" s="246"/>
      <c r="DV15" s="246"/>
      <c r="DW15" s="246"/>
      <c r="DX15" s="246"/>
      <c r="DY15" s="246"/>
      <c r="DZ15" s="246"/>
      <c r="EA15" s="246"/>
      <c r="EB15" s="246"/>
      <c r="EC15" s="246"/>
      <c r="ED15" s="246"/>
      <c r="EE15" s="246"/>
      <c r="EF15" s="246"/>
      <c r="EG15" s="246"/>
      <c r="EH15" s="246"/>
      <c r="EI15" s="246"/>
      <c r="EJ15" s="246"/>
      <c r="EK15" s="246"/>
      <c r="EL15" s="246"/>
      <c r="EM15" s="246"/>
      <c r="EN15" s="246"/>
      <c r="EO15" s="246"/>
      <c r="EP15" s="246"/>
      <c r="EQ15" s="246"/>
      <c r="ER15" s="246"/>
      <c r="ES15" s="246"/>
      <c r="ET15" s="246"/>
      <c r="EU15" s="246"/>
      <c r="EV15" s="246"/>
      <c r="EW15" s="246"/>
      <c r="EX15" s="246"/>
      <c r="EY15" s="246"/>
      <c r="EZ15" s="246"/>
      <c r="FA15" s="246"/>
      <c r="FB15" s="246"/>
      <c r="FC15" s="246"/>
      <c r="FD15" s="246"/>
      <c r="FE15" s="246"/>
      <c r="FF15" s="246"/>
      <c r="FG15" s="246"/>
      <c r="FH15" s="246"/>
      <c r="FI15" s="246"/>
      <c r="FJ15" s="246"/>
      <c r="FK15" s="246"/>
      <c r="FL15" s="246"/>
      <c r="FM15" s="246"/>
      <c r="FN15" s="246"/>
      <c r="FO15" s="246"/>
      <c r="FP15" s="246"/>
      <c r="FQ15" s="246"/>
      <c r="FR15" s="246"/>
      <c r="FS15" s="246"/>
      <c r="FT15" s="246"/>
      <c r="FU15" s="246"/>
      <c r="FV15" s="246"/>
      <c r="FW15" s="246"/>
      <c r="FX15" s="246"/>
      <c r="FY15" s="246"/>
      <c r="FZ15" s="246"/>
      <c r="GA15" s="246"/>
      <c r="GB15" s="246"/>
      <c r="GC15" s="246"/>
      <c r="GD15" s="246"/>
      <c r="GE15" s="246"/>
      <c r="GF15" s="246"/>
      <c r="GG15" s="246"/>
      <c r="GH15" s="246"/>
      <c r="GI15" s="246"/>
      <c r="GJ15" s="246"/>
      <c r="GK15" s="246"/>
      <c r="GL15" s="246"/>
      <c r="GM15" s="246"/>
      <c r="GN15" s="246"/>
      <c r="GO15" s="246"/>
      <c r="GP15" s="246"/>
      <c r="GQ15" s="246"/>
      <c r="GR15" s="246"/>
      <c r="GS15" s="246"/>
      <c r="GT15" s="246"/>
      <c r="GU15" s="246"/>
      <c r="GV15" s="246"/>
      <c r="GW15" s="246"/>
      <c r="GX15" s="246"/>
      <c r="GY15" s="246"/>
      <c r="GZ15" s="246"/>
      <c r="HA15" s="246"/>
      <c r="HB15" s="246"/>
      <c r="HC15" s="246"/>
      <c r="HD15" s="246"/>
      <c r="HE15" s="246"/>
      <c r="HF15" s="246"/>
      <c r="HG15" s="246"/>
      <c r="HH15" s="246"/>
      <c r="HI15" s="246"/>
      <c r="HJ15" s="246"/>
      <c r="HK15" s="246"/>
      <c r="HL15" s="246"/>
      <c r="HM15" s="246"/>
      <c r="HN15" s="246"/>
      <c r="HO15" s="246"/>
      <c r="HP15" s="246"/>
      <c r="HQ15" s="246"/>
      <c r="HR15" s="246"/>
      <c r="HS15" s="246"/>
      <c r="HT15" s="246"/>
      <c r="HU15" s="246"/>
      <c r="HV15" s="246"/>
      <c r="HW15" s="246"/>
      <c r="HX15" s="246"/>
      <c r="HY15" s="246"/>
      <c r="HZ15" s="246"/>
      <c r="IA15" s="246"/>
      <c r="IB15" s="246"/>
      <c r="IC15" s="246"/>
      <c r="ID15" s="246"/>
      <c r="IE15" s="246"/>
      <c r="IF15" s="246"/>
      <c r="IG15" s="246"/>
      <c r="IH15" s="246"/>
      <c r="II15" s="246"/>
      <c r="IJ15" s="246"/>
      <c r="IK15" s="246"/>
      <c r="IL15" s="246"/>
      <c r="IM15" s="246"/>
      <c r="IN15" s="246"/>
      <c r="IO15" s="246"/>
      <c r="IP15" s="246"/>
      <c r="IQ15" s="246"/>
      <c r="IR15" s="246"/>
      <c r="IS15" s="246"/>
      <c r="IT15" s="246"/>
      <c r="IU15" s="246"/>
      <c r="IV15" s="246"/>
    </row>
    <row r="16" spans="1:256" ht="17.25" customHeight="1">
      <c r="A16" s="710">
        <v>2</v>
      </c>
      <c r="B16" s="711"/>
      <c r="C16" s="537" t="str">
        <f>C7</f>
        <v xml:space="preserve"> ソルティーズ</v>
      </c>
      <c r="D16" s="538"/>
      <c r="E16" s="538"/>
      <c r="F16" s="538"/>
      <c r="G16" s="538"/>
      <c r="H16" s="538"/>
      <c r="I16" s="538"/>
      <c r="J16" s="539"/>
      <c r="K16" s="332"/>
      <c r="L16" s="517">
        <f>COUNTIF(R16:R18,"〇")</f>
        <v>1</v>
      </c>
      <c r="M16" s="518"/>
      <c r="N16" s="519"/>
      <c r="O16" s="698">
        <v>15</v>
      </c>
      <c r="P16" s="698"/>
      <c r="Q16" s="699"/>
      <c r="R16" s="406" t="str">
        <f t="shared" si="0"/>
        <v>〇</v>
      </c>
      <c r="S16" s="705" t="s">
        <v>665</v>
      </c>
      <c r="T16" s="706"/>
      <c r="U16" s="406" t="str">
        <f t="shared" si="1"/>
        <v xml:space="preserve">  </v>
      </c>
      <c r="V16" s="698">
        <v>11</v>
      </c>
      <c r="W16" s="698"/>
      <c r="X16" s="699"/>
      <c r="Y16" s="517">
        <f>COUNTIF(U16:U18,"〇")</f>
        <v>2</v>
      </c>
      <c r="Z16" s="518"/>
      <c r="AA16" s="519"/>
      <c r="AB16" s="322"/>
      <c r="AC16" s="707" t="str">
        <f>C8</f>
        <v xml:space="preserve"> ＳＵＺＵＫＩ  ２</v>
      </c>
      <c r="AD16" s="707"/>
      <c r="AE16" s="707"/>
      <c r="AF16" s="707"/>
      <c r="AG16" s="707"/>
      <c r="AH16" s="707"/>
      <c r="AI16" s="707"/>
      <c r="AJ16" s="707"/>
      <c r="AK16" s="707"/>
      <c r="AL16" s="337"/>
      <c r="AM16" s="517" t="str">
        <f>Q7</f>
        <v xml:space="preserve"> Ｒ-Stones ２５</v>
      </c>
      <c r="AN16" s="518"/>
      <c r="AO16" s="518"/>
      <c r="AP16" s="518"/>
      <c r="AQ16" s="518"/>
      <c r="AR16" s="519"/>
      <c r="AS16" s="717" t="s">
        <v>460</v>
      </c>
      <c r="AT16" s="718"/>
      <c r="AU16" s="718"/>
      <c r="AV16" s="719"/>
      <c r="AW16" s="246"/>
      <c r="AX16" s="246"/>
      <c r="AY16" s="246"/>
      <c r="AZ16" s="246"/>
      <c r="BA16" s="246"/>
      <c r="BB16" s="246"/>
      <c r="BC16" s="246"/>
      <c r="BD16" s="246"/>
      <c r="BE16" s="246"/>
      <c r="BF16" s="246"/>
      <c r="BG16" s="246"/>
      <c r="BH16" s="246"/>
      <c r="BI16" s="246"/>
      <c r="BJ16" s="246"/>
      <c r="BK16" s="246"/>
      <c r="BL16" s="246"/>
      <c r="BM16" s="246"/>
      <c r="BN16" s="246"/>
      <c r="BO16" s="246"/>
      <c r="BP16" s="246"/>
      <c r="BQ16" s="246"/>
      <c r="BR16" s="246"/>
      <c r="BS16" s="246"/>
      <c r="BT16" s="246"/>
      <c r="BU16" s="246"/>
      <c r="BV16" s="246"/>
      <c r="BW16" s="246"/>
      <c r="BX16" s="246"/>
      <c r="BY16" s="246"/>
      <c r="BZ16" s="246"/>
      <c r="CA16" s="246"/>
      <c r="CB16" s="246"/>
      <c r="CC16" s="246"/>
      <c r="CD16" s="246"/>
      <c r="CE16" s="246"/>
      <c r="CF16" s="246"/>
      <c r="CG16" s="246"/>
      <c r="CH16" s="246"/>
      <c r="CI16" s="246"/>
      <c r="CJ16" s="246"/>
      <c r="CK16" s="246"/>
      <c r="CL16" s="246"/>
      <c r="CM16" s="246"/>
      <c r="CN16" s="246"/>
      <c r="CO16" s="246"/>
      <c r="CP16" s="246"/>
      <c r="CQ16" s="246"/>
      <c r="CR16" s="246"/>
      <c r="CS16" s="246"/>
      <c r="CT16" s="246"/>
      <c r="CU16" s="246"/>
      <c r="CV16" s="246"/>
      <c r="CW16" s="246"/>
      <c r="CX16" s="246"/>
      <c r="CY16" s="246"/>
      <c r="CZ16" s="246"/>
      <c r="DA16" s="246"/>
      <c r="DB16" s="246"/>
      <c r="DC16" s="246"/>
      <c r="DD16" s="246"/>
      <c r="DE16" s="246"/>
      <c r="DF16" s="246"/>
      <c r="DG16" s="246"/>
      <c r="DH16" s="246"/>
      <c r="DI16" s="246"/>
      <c r="DJ16" s="246"/>
      <c r="DK16" s="246"/>
      <c r="DL16" s="246"/>
      <c r="DM16" s="246"/>
      <c r="DN16" s="246"/>
      <c r="DO16" s="246"/>
      <c r="DP16" s="246"/>
      <c r="DQ16" s="246"/>
      <c r="DR16" s="246"/>
      <c r="DS16" s="246"/>
      <c r="DT16" s="246"/>
      <c r="DU16" s="246"/>
      <c r="DV16" s="246"/>
      <c r="DW16" s="246"/>
      <c r="DX16" s="246"/>
      <c r="DY16" s="246"/>
      <c r="DZ16" s="246"/>
      <c r="EA16" s="246"/>
      <c r="EB16" s="246"/>
      <c r="EC16" s="246"/>
      <c r="ED16" s="246"/>
      <c r="EE16" s="246"/>
      <c r="EF16" s="246"/>
      <c r="EG16" s="246"/>
      <c r="EH16" s="246"/>
      <c r="EI16" s="246"/>
      <c r="EJ16" s="246"/>
      <c r="EK16" s="246"/>
      <c r="EL16" s="246"/>
      <c r="EM16" s="246"/>
      <c r="EN16" s="246"/>
      <c r="EO16" s="246"/>
      <c r="EP16" s="246"/>
      <c r="EQ16" s="246"/>
      <c r="ER16" s="246"/>
      <c r="ES16" s="246"/>
      <c r="ET16" s="246"/>
      <c r="EU16" s="246"/>
      <c r="EV16" s="246"/>
      <c r="EW16" s="246"/>
      <c r="EX16" s="246"/>
      <c r="EY16" s="246"/>
      <c r="EZ16" s="246"/>
      <c r="FA16" s="246"/>
      <c r="FB16" s="246"/>
      <c r="FC16" s="246"/>
      <c r="FD16" s="246"/>
      <c r="FE16" s="246"/>
      <c r="FF16" s="246"/>
      <c r="FG16" s="246"/>
      <c r="FH16" s="246"/>
      <c r="FI16" s="246"/>
      <c r="FJ16" s="246"/>
      <c r="FK16" s="246"/>
      <c r="FL16" s="246"/>
      <c r="FM16" s="246"/>
      <c r="FN16" s="246"/>
      <c r="FO16" s="246"/>
      <c r="FP16" s="246"/>
      <c r="FQ16" s="246"/>
      <c r="FR16" s="246"/>
      <c r="FS16" s="246"/>
      <c r="FT16" s="246"/>
      <c r="FU16" s="246"/>
      <c r="FV16" s="246"/>
      <c r="FW16" s="246"/>
      <c r="FX16" s="246"/>
      <c r="FY16" s="246"/>
      <c r="FZ16" s="246"/>
      <c r="GA16" s="246"/>
      <c r="GB16" s="246"/>
      <c r="GC16" s="246"/>
      <c r="GD16" s="246"/>
      <c r="GE16" s="246"/>
      <c r="GF16" s="246"/>
      <c r="GG16" s="246"/>
      <c r="GH16" s="246"/>
      <c r="GI16" s="246"/>
      <c r="GJ16" s="246"/>
      <c r="GK16" s="246"/>
      <c r="GL16" s="246"/>
      <c r="GM16" s="246"/>
      <c r="GN16" s="246"/>
      <c r="GO16" s="246"/>
      <c r="GP16" s="246"/>
      <c r="GQ16" s="246"/>
      <c r="GR16" s="246"/>
      <c r="GS16" s="246"/>
      <c r="GT16" s="246"/>
      <c r="GU16" s="246"/>
      <c r="GV16" s="246"/>
      <c r="GW16" s="246"/>
      <c r="GX16" s="246"/>
      <c r="GY16" s="246"/>
      <c r="GZ16" s="246"/>
      <c r="HA16" s="246"/>
      <c r="HB16" s="246"/>
      <c r="HC16" s="246"/>
      <c r="HD16" s="246"/>
      <c r="HE16" s="246"/>
      <c r="HF16" s="246"/>
      <c r="HG16" s="246"/>
      <c r="HH16" s="246"/>
      <c r="HI16" s="246"/>
      <c r="HJ16" s="246"/>
      <c r="HK16" s="246"/>
      <c r="HL16" s="246"/>
      <c r="HM16" s="246"/>
      <c r="HN16" s="246"/>
      <c r="HO16" s="246"/>
      <c r="HP16" s="246"/>
      <c r="HQ16" s="246"/>
      <c r="HR16" s="246"/>
      <c r="HS16" s="246"/>
      <c r="HT16" s="246"/>
      <c r="HU16" s="246"/>
      <c r="HV16" s="246"/>
      <c r="HW16" s="246"/>
      <c r="HX16" s="246"/>
      <c r="HY16" s="246"/>
      <c r="HZ16" s="246"/>
      <c r="IA16" s="246"/>
      <c r="IB16" s="246"/>
      <c r="IC16" s="246"/>
      <c r="ID16" s="246"/>
      <c r="IE16" s="246"/>
      <c r="IF16" s="246"/>
      <c r="IG16" s="246"/>
      <c r="IH16" s="246"/>
      <c r="II16" s="246"/>
      <c r="IJ16" s="246"/>
      <c r="IK16" s="246"/>
      <c r="IL16" s="246"/>
      <c r="IM16" s="246"/>
      <c r="IN16" s="246"/>
      <c r="IO16" s="246"/>
      <c r="IP16" s="246"/>
      <c r="IQ16" s="246"/>
      <c r="IR16" s="246"/>
      <c r="IS16" s="246"/>
      <c r="IT16" s="246"/>
      <c r="IU16" s="246"/>
      <c r="IV16" s="246"/>
    </row>
    <row r="17" spans="1:256" ht="17.25">
      <c r="A17" s="712"/>
      <c r="B17" s="713"/>
      <c r="C17" s="540"/>
      <c r="D17" s="541"/>
      <c r="E17" s="541"/>
      <c r="F17" s="541"/>
      <c r="G17" s="541"/>
      <c r="H17" s="541"/>
      <c r="I17" s="541"/>
      <c r="J17" s="542"/>
      <c r="K17" s="332"/>
      <c r="L17" s="520"/>
      <c r="M17" s="521"/>
      <c r="N17" s="522"/>
      <c r="O17" s="694">
        <v>14</v>
      </c>
      <c r="P17" s="694"/>
      <c r="Q17" s="695"/>
      <c r="R17" s="407" t="str">
        <f t="shared" si="0"/>
        <v xml:space="preserve">  </v>
      </c>
      <c r="S17" s="696" t="s">
        <v>667</v>
      </c>
      <c r="T17" s="697"/>
      <c r="U17" s="408" t="str">
        <f t="shared" si="1"/>
        <v>〇</v>
      </c>
      <c r="V17" s="694">
        <v>16</v>
      </c>
      <c r="W17" s="694"/>
      <c r="X17" s="695"/>
      <c r="Y17" s="520"/>
      <c r="Z17" s="521"/>
      <c r="AA17" s="522"/>
      <c r="AB17" s="322"/>
      <c r="AC17" s="707"/>
      <c r="AD17" s="707"/>
      <c r="AE17" s="707"/>
      <c r="AF17" s="707"/>
      <c r="AG17" s="707"/>
      <c r="AH17" s="707"/>
      <c r="AI17" s="707"/>
      <c r="AJ17" s="707"/>
      <c r="AK17" s="707"/>
      <c r="AL17" s="337"/>
      <c r="AM17" s="520"/>
      <c r="AN17" s="521"/>
      <c r="AO17" s="521"/>
      <c r="AP17" s="521"/>
      <c r="AQ17" s="521"/>
      <c r="AR17" s="522"/>
      <c r="AS17" s="720"/>
      <c r="AT17" s="721"/>
      <c r="AU17" s="721"/>
      <c r="AV17" s="722"/>
      <c r="AW17" s="246"/>
      <c r="AX17" s="246"/>
      <c r="AY17" s="246"/>
      <c r="AZ17" s="246"/>
      <c r="BA17" s="246"/>
      <c r="BB17" s="246"/>
      <c r="BC17" s="246"/>
      <c r="BD17" s="246"/>
      <c r="BE17" s="246"/>
      <c r="BF17" s="246"/>
      <c r="BG17" s="246"/>
      <c r="BH17" s="246"/>
      <c r="BI17" s="246"/>
      <c r="BJ17" s="246"/>
      <c r="BK17" s="246"/>
      <c r="BL17" s="246"/>
      <c r="BM17" s="246"/>
      <c r="BN17" s="246"/>
      <c r="BO17" s="246"/>
      <c r="BP17" s="246"/>
      <c r="BQ17" s="246"/>
      <c r="BR17" s="246"/>
      <c r="BS17" s="246"/>
      <c r="BT17" s="246"/>
      <c r="BU17" s="246"/>
      <c r="BV17" s="246"/>
      <c r="BW17" s="246"/>
      <c r="BX17" s="246"/>
      <c r="BY17" s="246"/>
      <c r="BZ17" s="246"/>
      <c r="CA17" s="246"/>
      <c r="CB17" s="246"/>
      <c r="CC17" s="246"/>
      <c r="CD17" s="246"/>
      <c r="CE17" s="246"/>
      <c r="CF17" s="246"/>
      <c r="CG17" s="246"/>
      <c r="CH17" s="246"/>
      <c r="CI17" s="246"/>
      <c r="CJ17" s="246"/>
      <c r="CK17" s="246"/>
      <c r="CL17" s="246"/>
      <c r="CM17" s="246"/>
      <c r="CN17" s="246"/>
      <c r="CO17" s="246"/>
      <c r="CP17" s="246"/>
      <c r="CQ17" s="246"/>
      <c r="CR17" s="246"/>
      <c r="CS17" s="246"/>
      <c r="CT17" s="246"/>
      <c r="CU17" s="246"/>
      <c r="CV17" s="246"/>
      <c r="CW17" s="246"/>
      <c r="CX17" s="246"/>
      <c r="CY17" s="246"/>
      <c r="CZ17" s="246"/>
      <c r="DA17" s="246"/>
      <c r="DB17" s="246"/>
      <c r="DC17" s="246"/>
      <c r="DD17" s="246"/>
      <c r="DE17" s="246"/>
      <c r="DF17" s="246"/>
      <c r="DG17" s="246"/>
      <c r="DH17" s="246"/>
      <c r="DI17" s="246"/>
      <c r="DJ17" s="246"/>
      <c r="DK17" s="246"/>
      <c r="DL17" s="246"/>
      <c r="DM17" s="246"/>
      <c r="DN17" s="246"/>
      <c r="DO17" s="246"/>
      <c r="DP17" s="246"/>
      <c r="DQ17" s="246"/>
      <c r="DR17" s="246"/>
      <c r="DS17" s="246"/>
      <c r="DT17" s="246"/>
      <c r="DU17" s="246"/>
      <c r="DV17" s="246"/>
      <c r="DW17" s="246"/>
      <c r="DX17" s="246"/>
      <c r="DY17" s="246"/>
      <c r="DZ17" s="246"/>
      <c r="EA17" s="246"/>
      <c r="EB17" s="246"/>
      <c r="EC17" s="246"/>
      <c r="ED17" s="246"/>
      <c r="EE17" s="246"/>
      <c r="EF17" s="246"/>
      <c r="EG17" s="246"/>
      <c r="EH17" s="246"/>
      <c r="EI17" s="246"/>
      <c r="EJ17" s="246"/>
      <c r="EK17" s="246"/>
      <c r="EL17" s="246"/>
      <c r="EM17" s="246"/>
      <c r="EN17" s="246"/>
      <c r="EO17" s="246"/>
      <c r="EP17" s="246"/>
      <c r="EQ17" s="246"/>
      <c r="ER17" s="246"/>
      <c r="ES17" s="246"/>
      <c r="ET17" s="246"/>
      <c r="EU17" s="246"/>
      <c r="EV17" s="246"/>
      <c r="EW17" s="246"/>
      <c r="EX17" s="246"/>
      <c r="EY17" s="246"/>
      <c r="EZ17" s="246"/>
      <c r="FA17" s="246"/>
      <c r="FB17" s="246"/>
      <c r="FC17" s="246"/>
      <c r="FD17" s="246"/>
      <c r="FE17" s="246"/>
      <c r="FF17" s="246"/>
      <c r="FG17" s="246"/>
      <c r="FH17" s="246"/>
      <c r="FI17" s="246"/>
      <c r="FJ17" s="246"/>
      <c r="FK17" s="246"/>
      <c r="FL17" s="246"/>
      <c r="FM17" s="246"/>
      <c r="FN17" s="246"/>
      <c r="FO17" s="246"/>
      <c r="FP17" s="246"/>
      <c r="FQ17" s="246"/>
      <c r="FR17" s="246"/>
      <c r="FS17" s="246"/>
      <c r="FT17" s="246"/>
      <c r="FU17" s="246"/>
      <c r="FV17" s="246"/>
      <c r="FW17" s="246"/>
      <c r="FX17" s="246"/>
      <c r="FY17" s="246"/>
      <c r="FZ17" s="246"/>
      <c r="GA17" s="246"/>
      <c r="GB17" s="246"/>
      <c r="GC17" s="246"/>
      <c r="GD17" s="246"/>
      <c r="GE17" s="246"/>
      <c r="GF17" s="246"/>
      <c r="GG17" s="246"/>
      <c r="GH17" s="246"/>
      <c r="GI17" s="246"/>
      <c r="GJ17" s="246"/>
      <c r="GK17" s="246"/>
      <c r="GL17" s="246"/>
      <c r="GM17" s="246"/>
      <c r="GN17" s="246"/>
      <c r="GO17" s="246"/>
      <c r="GP17" s="246"/>
      <c r="GQ17" s="246"/>
      <c r="GR17" s="246"/>
      <c r="GS17" s="246"/>
      <c r="GT17" s="246"/>
      <c r="GU17" s="246"/>
      <c r="GV17" s="246"/>
      <c r="GW17" s="246"/>
      <c r="GX17" s="246"/>
      <c r="GY17" s="246"/>
      <c r="GZ17" s="246"/>
      <c r="HA17" s="246"/>
      <c r="HB17" s="246"/>
      <c r="HC17" s="246"/>
      <c r="HD17" s="246"/>
      <c r="HE17" s="246"/>
      <c r="HF17" s="246"/>
      <c r="HG17" s="246"/>
      <c r="HH17" s="246"/>
      <c r="HI17" s="246"/>
      <c r="HJ17" s="246"/>
      <c r="HK17" s="246"/>
      <c r="HL17" s="246"/>
      <c r="HM17" s="246"/>
      <c r="HN17" s="246"/>
      <c r="HO17" s="246"/>
      <c r="HP17" s="246"/>
      <c r="HQ17" s="246"/>
      <c r="HR17" s="246"/>
      <c r="HS17" s="246"/>
      <c r="HT17" s="246"/>
      <c r="HU17" s="246"/>
      <c r="HV17" s="246"/>
      <c r="HW17" s="246"/>
      <c r="HX17" s="246"/>
      <c r="HY17" s="246"/>
      <c r="HZ17" s="246"/>
      <c r="IA17" s="246"/>
      <c r="IB17" s="246"/>
      <c r="IC17" s="246"/>
      <c r="ID17" s="246"/>
      <c r="IE17" s="246"/>
      <c r="IF17" s="246"/>
      <c r="IG17" s="246"/>
      <c r="IH17" s="246"/>
      <c r="II17" s="246"/>
      <c r="IJ17" s="246"/>
      <c r="IK17" s="246"/>
      <c r="IL17" s="246"/>
      <c r="IM17" s="246"/>
      <c r="IN17" s="246"/>
      <c r="IO17" s="246"/>
      <c r="IP17" s="246"/>
      <c r="IQ17" s="246"/>
      <c r="IR17" s="246"/>
      <c r="IS17" s="246"/>
      <c r="IT17" s="246"/>
      <c r="IU17" s="246"/>
      <c r="IV17" s="246"/>
    </row>
    <row r="18" spans="1:256" ht="17.25">
      <c r="A18" s="714"/>
      <c r="B18" s="715"/>
      <c r="C18" s="543"/>
      <c r="D18" s="544"/>
      <c r="E18" s="544"/>
      <c r="F18" s="544"/>
      <c r="G18" s="544"/>
      <c r="H18" s="544"/>
      <c r="I18" s="544"/>
      <c r="J18" s="545"/>
      <c r="K18" s="332"/>
      <c r="L18" s="523"/>
      <c r="M18" s="524"/>
      <c r="N18" s="525"/>
      <c r="O18" s="675">
        <v>7</v>
      </c>
      <c r="P18" s="675"/>
      <c r="Q18" s="676"/>
      <c r="R18" s="409" t="str">
        <f t="shared" si="0"/>
        <v xml:space="preserve">  </v>
      </c>
      <c r="S18" s="708" t="s">
        <v>668</v>
      </c>
      <c r="T18" s="709"/>
      <c r="U18" s="410" t="str">
        <f t="shared" si="1"/>
        <v>〇</v>
      </c>
      <c r="V18" s="675">
        <v>15</v>
      </c>
      <c r="W18" s="675"/>
      <c r="X18" s="676"/>
      <c r="Y18" s="523"/>
      <c r="Z18" s="524"/>
      <c r="AA18" s="525"/>
      <c r="AB18" s="322"/>
      <c r="AC18" s="707"/>
      <c r="AD18" s="707"/>
      <c r="AE18" s="707"/>
      <c r="AF18" s="707"/>
      <c r="AG18" s="707"/>
      <c r="AH18" s="707"/>
      <c r="AI18" s="707"/>
      <c r="AJ18" s="707"/>
      <c r="AK18" s="707"/>
      <c r="AL18" s="337"/>
      <c r="AM18" s="523"/>
      <c r="AN18" s="524"/>
      <c r="AO18" s="524"/>
      <c r="AP18" s="524"/>
      <c r="AQ18" s="524"/>
      <c r="AR18" s="525"/>
      <c r="AS18" s="723"/>
      <c r="AT18" s="724"/>
      <c r="AU18" s="724"/>
      <c r="AV18" s="725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246"/>
      <c r="BN18" s="246"/>
      <c r="BO18" s="246"/>
      <c r="BP18" s="246"/>
      <c r="BQ18" s="246"/>
      <c r="BR18" s="246"/>
      <c r="BS18" s="246"/>
      <c r="BT18" s="246"/>
      <c r="BU18" s="246"/>
      <c r="BV18" s="246"/>
      <c r="BW18" s="246"/>
      <c r="BX18" s="246"/>
      <c r="BY18" s="246"/>
      <c r="BZ18" s="246"/>
      <c r="CA18" s="246"/>
      <c r="CB18" s="246"/>
      <c r="CC18" s="246"/>
      <c r="CD18" s="246"/>
      <c r="CE18" s="246"/>
      <c r="CF18" s="246"/>
      <c r="CG18" s="246"/>
      <c r="CH18" s="246"/>
      <c r="CI18" s="246"/>
      <c r="CJ18" s="246"/>
      <c r="CK18" s="246"/>
      <c r="CL18" s="246"/>
      <c r="CM18" s="246"/>
      <c r="CN18" s="246"/>
      <c r="CO18" s="246"/>
      <c r="CP18" s="246"/>
      <c r="CQ18" s="246"/>
      <c r="CR18" s="246"/>
      <c r="CS18" s="246"/>
      <c r="CT18" s="246"/>
      <c r="CU18" s="246"/>
      <c r="CV18" s="246"/>
      <c r="CW18" s="246"/>
      <c r="CX18" s="246"/>
      <c r="CY18" s="246"/>
      <c r="CZ18" s="246"/>
      <c r="DA18" s="246"/>
      <c r="DB18" s="246"/>
      <c r="DC18" s="246"/>
      <c r="DD18" s="246"/>
      <c r="DE18" s="246"/>
      <c r="DF18" s="246"/>
      <c r="DG18" s="246"/>
      <c r="DH18" s="246"/>
      <c r="DI18" s="246"/>
      <c r="DJ18" s="246"/>
      <c r="DK18" s="246"/>
      <c r="DL18" s="246"/>
      <c r="DM18" s="246"/>
      <c r="DN18" s="246"/>
      <c r="DO18" s="246"/>
      <c r="DP18" s="246"/>
      <c r="DQ18" s="246"/>
      <c r="DR18" s="246"/>
      <c r="DS18" s="246"/>
      <c r="DT18" s="246"/>
      <c r="DU18" s="246"/>
      <c r="DV18" s="246"/>
      <c r="DW18" s="246"/>
      <c r="DX18" s="246"/>
      <c r="DY18" s="246"/>
      <c r="DZ18" s="246"/>
      <c r="EA18" s="246"/>
      <c r="EB18" s="246"/>
      <c r="EC18" s="246"/>
      <c r="ED18" s="246"/>
      <c r="EE18" s="246"/>
      <c r="EF18" s="246"/>
      <c r="EG18" s="246"/>
      <c r="EH18" s="246"/>
      <c r="EI18" s="246"/>
      <c r="EJ18" s="246"/>
      <c r="EK18" s="246"/>
      <c r="EL18" s="246"/>
      <c r="EM18" s="246"/>
      <c r="EN18" s="246"/>
      <c r="EO18" s="246"/>
      <c r="EP18" s="246"/>
      <c r="EQ18" s="246"/>
      <c r="ER18" s="246"/>
      <c r="ES18" s="246"/>
      <c r="ET18" s="246"/>
      <c r="EU18" s="246"/>
      <c r="EV18" s="246"/>
      <c r="EW18" s="246"/>
      <c r="EX18" s="246"/>
      <c r="EY18" s="246"/>
      <c r="EZ18" s="246"/>
      <c r="FA18" s="246"/>
      <c r="FB18" s="246"/>
      <c r="FC18" s="246"/>
      <c r="FD18" s="246"/>
      <c r="FE18" s="246"/>
      <c r="FF18" s="246"/>
      <c r="FG18" s="246"/>
      <c r="FH18" s="246"/>
      <c r="FI18" s="246"/>
      <c r="FJ18" s="246"/>
      <c r="FK18" s="246"/>
      <c r="FL18" s="246"/>
      <c r="FM18" s="246"/>
      <c r="FN18" s="246"/>
      <c r="FO18" s="246"/>
      <c r="FP18" s="246"/>
      <c r="FQ18" s="246"/>
      <c r="FR18" s="246"/>
      <c r="FS18" s="246"/>
      <c r="FT18" s="246"/>
      <c r="FU18" s="246"/>
      <c r="FV18" s="246"/>
      <c r="FW18" s="246"/>
      <c r="FX18" s="246"/>
      <c r="FY18" s="246"/>
      <c r="FZ18" s="246"/>
      <c r="GA18" s="246"/>
      <c r="GB18" s="246"/>
      <c r="GC18" s="246"/>
      <c r="GD18" s="246"/>
      <c r="GE18" s="246"/>
      <c r="GF18" s="246"/>
      <c r="GG18" s="246"/>
      <c r="GH18" s="246"/>
      <c r="GI18" s="246"/>
      <c r="GJ18" s="246"/>
      <c r="GK18" s="246"/>
      <c r="GL18" s="246"/>
      <c r="GM18" s="246"/>
      <c r="GN18" s="246"/>
      <c r="GO18" s="246"/>
      <c r="GP18" s="246"/>
      <c r="GQ18" s="246"/>
      <c r="GR18" s="246"/>
      <c r="GS18" s="246"/>
      <c r="GT18" s="246"/>
      <c r="GU18" s="246"/>
      <c r="GV18" s="246"/>
      <c r="GW18" s="246"/>
      <c r="GX18" s="246"/>
      <c r="GY18" s="246"/>
      <c r="GZ18" s="246"/>
      <c r="HA18" s="246"/>
      <c r="HB18" s="246"/>
      <c r="HC18" s="246"/>
      <c r="HD18" s="246"/>
      <c r="HE18" s="246"/>
      <c r="HF18" s="246"/>
      <c r="HG18" s="246"/>
      <c r="HH18" s="246"/>
      <c r="HI18" s="246"/>
      <c r="HJ18" s="246"/>
      <c r="HK18" s="246"/>
      <c r="HL18" s="246"/>
      <c r="HM18" s="246"/>
      <c r="HN18" s="246"/>
      <c r="HO18" s="246"/>
      <c r="HP18" s="246"/>
      <c r="HQ18" s="246"/>
      <c r="HR18" s="246"/>
      <c r="HS18" s="246"/>
      <c r="HT18" s="246"/>
      <c r="HU18" s="246"/>
      <c r="HV18" s="246"/>
      <c r="HW18" s="246"/>
      <c r="HX18" s="246"/>
      <c r="HY18" s="246"/>
      <c r="HZ18" s="246"/>
      <c r="IA18" s="246"/>
      <c r="IB18" s="246"/>
      <c r="IC18" s="246"/>
      <c r="ID18" s="246"/>
      <c r="IE18" s="246"/>
      <c r="IF18" s="246"/>
      <c r="IG18" s="246"/>
      <c r="IH18" s="246"/>
      <c r="II18" s="246"/>
      <c r="IJ18" s="246"/>
      <c r="IK18" s="246"/>
      <c r="IL18" s="246"/>
      <c r="IM18" s="246"/>
      <c r="IN18" s="246"/>
      <c r="IO18" s="246"/>
      <c r="IP18" s="246"/>
      <c r="IQ18" s="246"/>
      <c r="IR18" s="246"/>
      <c r="IS18" s="246"/>
      <c r="IT18" s="246"/>
      <c r="IU18" s="246"/>
      <c r="IV18" s="246"/>
    </row>
    <row r="19" spans="1:256" ht="17.25">
      <c r="A19" s="473">
        <v>3</v>
      </c>
      <c r="B19" s="479"/>
      <c r="C19" s="537" t="str">
        <f>Q5</f>
        <v xml:space="preserve"> 富士見ファミリー B</v>
      </c>
      <c r="D19" s="538"/>
      <c r="E19" s="538"/>
      <c r="F19" s="538"/>
      <c r="G19" s="538"/>
      <c r="H19" s="538"/>
      <c r="I19" s="538"/>
      <c r="J19" s="539"/>
      <c r="K19" s="332"/>
      <c r="L19" s="517">
        <f>COUNTIF(R19:R21,"〇")</f>
        <v>1</v>
      </c>
      <c r="M19" s="518"/>
      <c r="N19" s="519"/>
      <c r="O19" s="698">
        <v>11</v>
      </c>
      <c r="P19" s="698"/>
      <c r="Q19" s="699"/>
      <c r="R19" s="406" t="str">
        <f t="shared" si="0"/>
        <v xml:space="preserve">  </v>
      </c>
      <c r="S19" s="700" t="s">
        <v>665</v>
      </c>
      <c r="T19" s="701"/>
      <c r="U19" s="406" t="str">
        <f t="shared" si="1"/>
        <v>〇</v>
      </c>
      <c r="V19" s="698">
        <v>15</v>
      </c>
      <c r="W19" s="698"/>
      <c r="X19" s="699"/>
      <c r="Y19" s="517">
        <f>COUNTIF(U19:U21,"〇")</f>
        <v>2</v>
      </c>
      <c r="Z19" s="518"/>
      <c r="AA19" s="519"/>
      <c r="AB19" s="322"/>
      <c r="AC19" s="512" t="str">
        <f>Q6</f>
        <v xml:space="preserve"> 桜町アクティブ</v>
      </c>
      <c r="AD19" s="512"/>
      <c r="AE19" s="512"/>
      <c r="AF19" s="512"/>
      <c r="AG19" s="512"/>
      <c r="AH19" s="512"/>
      <c r="AI19" s="512"/>
      <c r="AJ19" s="512"/>
      <c r="AK19" s="512"/>
      <c r="AL19" s="322"/>
      <c r="AM19" s="537" t="str">
        <f>C6</f>
        <v xml:space="preserve"> Ｆ・ヒルズ B</v>
      </c>
      <c r="AN19" s="538"/>
      <c r="AO19" s="538"/>
      <c r="AP19" s="538"/>
      <c r="AQ19" s="538"/>
      <c r="AR19" s="539"/>
      <c r="AS19" s="716"/>
      <c r="AT19" s="512"/>
      <c r="AU19" s="512"/>
      <c r="AV19" s="163"/>
      <c r="AW19" s="246"/>
      <c r="AX19" s="246"/>
      <c r="AY19" s="246"/>
      <c r="AZ19" s="246"/>
      <c r="BA19" s="246"/>
      <c r="BB19" s="246"/>
      <c r="BC19" s="246"/>
      <c r="BD19" s="246"/>
      <c r="BE19" s="246"/>
      <c r="BF19" s="246"/>
      <c r="BG19" s="246"/>
      <c r="BH19" s="246"/>
      <c r="BI19" s="246"/>
      <c r="BJ19" s="246"/>
      <c r="BK19" s="246"/>
      <c r="BL19" s="246"/>
      <c r="BM19" s="246"/>
      <c r="BN19" s="246"/>
      <c r="BO19" s="246"/>
      <c r="BP19" s="246"/>
      <c r="BQ19" s="246"/>
      <c r="BR19" s="246"/>
      <c r="BS19" s="246"/>
      <c r="BT19" s="246"/>
      <c r="BU19" s="246"/>
      <c r="BV19" s="246"/>
      <c r="BW19" s="246"/>
      <c r="BX19" s="246"/>
      <c r="BY19" s="246"/>
      <c r="BZ19" s="246"/>
      <c r="CA19" s="246"/>
      <c r="CB19" s="246"/>
      <c r="CC19" s="246"/>
      <c r="CD19" s="246"/>
      <c r="CE19" s="246"/>
      <c r="CF19" s="246"/>
      <c r="CG19" s="246"/>
      <c r="CH19" s="246"/>
      <c r="CI19" s="246"/>
      <c r="CJ19" s="246"/>
      <c r="CK19" s="246"/>
      <c r="CL19" s="246"/>
      <c r="CM19" s="246"/>
      <c r="CN19" s="246"/>
      <c r="CO19" s="246"/>
      <c r="CP19" s="246"/>
      <c r="CQ19" s="246"/>
      <c r="CR19" s="246"/>
      <c r="CS19" s="246"/>
      <c r="CT19" s="246"/>
      <c r="CU19" s="246"/>
      <c r="CV19" s="246"/>
      <c r="CW19" s="246"/>
      <c r="CX19" s="246"/>
      <c r="CY19" s="246"/>
      <c r="CZ19" s="246"/>
      <c r="DA19" s="246"/>
      <c r="DB19" s="246"/>
      <c r="DC19" s="246"/>
      <c r="DD19" s="246"/>
      <c r="DE19" s="246"/>
      <c r="DF19" s="246"/>
      <c r="DG19" s="246"/>
      <c r="DH19" s="246"/>
      <c r="DI19" s="246"/>
      <c r="DJ19" s="246"/>
      <c r="DK19" s="246"/>
      <c r="DL19" s="246"/>
      <c r="DM19" s="246"/>
      <c r="DN19" s="246"/>
      <c r="DO19" s="246"/>
      <c r="DP19" s="246"/>
      <c r="DQ19" s="246"/>
      <c r="DR19" s="246"/>
      <c r="DS19" s="246"/>
      <c r="DT19" s="246"/>
      <c r="DU19" s="246"/>
      <c r="DV19" s="246"/>
      <c r="DW19" s="246"/>
      <c r="DX19" s="246"/>
      <c r="DY19" s="246"/>
      <c r="DZ19" s="246"/>
      <c r="EA19" s="246"/>
      <c r="EB19" s="246"/>
      <c r="EC19" s="246"/>
      <c r="ED19" s="246"/>
      <c r="EE19" s="246"/>
      <c r="EF19" s="246"/>
      <c r="EG19" s="246"/>
      <c r="EH19" s="246"/>
      <c r="EI19" s="246"/>
      <c r="EJ19" s="246"/>
      <c r="EK19" s="246"/>
      <c r="EL19" s="246"/>
      <c r="EM19" s="246"/>
      <c r="EN19" s="246"/>
      <c r="EO19" s="246"/>
      <c r="EP19" s="246"/>
      <c r="EQ19" s="246"/>
      <c r="ER19" s="246"/>
      <c r="ES19" s="246"/>
      <c r="ET19" s="246"/>
      <c r="EU19" s="246"/>
      <c r="EV19" s="246"/>
      <c r="EW19" s="246"/>
      <c r="EX19" s="246"/>
      <c r="EY19" s="246"/>
      <c r="EZ19" s="246"/>
      <c r="FA19" s="246"/>
      <c r="FB19" s="246"/>
      <c r="FC19" s="246"/>
      <c r="FD19" s="246"/>
      <c r="FE19" s="246"/>
      <c r="FF19" s="246"/>
      <c r="FG19" s="246"/>
      <c r="FH19" s="246"/>
      <c r="FI19" s="246"/>
      <c r="FJ19" s="246"/>
      <c r="FK19" s="246"/>
      <c r="FL19" s="246"/>
      <c r="FM19" s="246"/>
      <c r="FN19" s="246"/>
      <c r="FO19" s="246"/>
      <c r="FP19" s="246"/>
      <c r="FQ19" s="246"/>
      <c r="FR19" s="246"/>
      <c r="FS19" s="246"/>
      <c r="FT19" s="246"/>
      <c r="FU19" s="246"/>
      <c r="FV19" s="246"/>
      <c r="FW19" s="246"/>
      <c r="FX19" s="246"/>
      <c r="FY19" s="246"/>
      <c r="FZ19" s="246"/>
      <c r="GA19" s="246"/>
      <c r="GB19" s="246"/>
      <c r="GC19" s="246"/>
      <c r="GD19" s="246"/>
      <c r="GE19" s="246"/>
      <c r="GF19" s="246"/>
      <c r="GG19" s="246"/>
      <c r="GH19" s="246"/>
      <c r="GI19" s="246"/>
      <c r="GJ19" s="246"/>
      <c r="GK19" s="246"/>
      <c r="GL19" s="246"/>
      <c r="GM19" s="246"/>
      <c r="GN19" s="246"/>
      <c r="GO19" s="246"/>
      <c r="GP19" s="246"/>
      <c r="GQ19" s="246"/>
      <c r="GR19" s="246"/>
      <c r="GS19" s="246"/>
      <c r="GT19" s="246"/>
      <c r="GU19" s="246"/>
      <c r="GV19" s="246"/>
      <c r="GW19" s="246"/>
      <c r="GX19" s="246"/>
      <c r="GY19" s="246"/>
      <c r="GZ19" s="246"/>
      <c r="HA19" s="246"/>
      <c r="HB19" s="246"/>
      <c r="HC19" s="246"/>
      <c r="HD19" s="246"/>
      <c r="HE19" s="246"/>
      <c r="HF19" s="246"/>
      <c r="HG19" s="246"/>
      <c r="HH19" s="246"/>
      <c r="HI19" s="246"/>
      <c r="HJ19" s="246"/>
      <c r="HK19" s="246"/>
      <c r="HL19" s="246"/>
      <c r="HM19" s="246"/>
      <c r="HN19" s="246"/>
      <c r="HO19" s="246"/>
      <c r="HP19" s="246"/>
      <c r="HQ19" s="246"/>
      <c r="HR19" s="246"/>
      <c r="HS19" s="246"/>
      <c r="HT19" s="246"/>
      <c r="HU19" s="246"/>
      <c r="HV19" s="246"/>
      <c r="HW19" s="246"/>
      <c r="HX19" s="246"/>
      <c r="HY19" s="246"/>
      <c r="HZ19" s="246"/>
      <c r="IA19" s="246"/>
      <c r="IB19" s="246"/>
      <c r="IC19" s="246"/>
      <c r="ID19" s="246"/>
      <c r="IE19" s="246"/>
      <c r="IF19" s="246"/>
      <c r="IG19" s="246"/>
      <c r="IH19" s="246"/>
      <c r="II19" s="246"/>
      <c r="IJ19" s="246"/>
      <c r="IK19" s="246"/>
      <c r="IL19" s="246"/>
      <c r="IM19" s="246"/>
      <c r="IN19" s="246"/>
      <c r="IO19" s="246"/>
      <c r="IP19" s="246"/>
      <c r="IQ19" s="246"/>
      <c r="IR19" s="246"/>
      <c r="IS19" s="246"/>
      <c r="IT19" s="246"/>
      <c r="IU19" s="246"/>
      <c r="IV19" s="246"/>
    </row>
    <row r="20" spans="1:256" ht="17.25">
      <c r="A20" s="474"/>
      <c r="B20" s="480"/>
      <c r="C20" s="540"/>
      <c r="D20" s="541"/>
      <c r="E20" s="541"/>
      <c r="F20" s="541"/>
      <c r="G20" s="541"/>
      <c r="H20" s="541"/>
      <c r="I20" s="541"/>
      <c r="J20" s="542"/>
      <c r="K20" s="332"/>
      <c r="L20" s="520"/>
      <c r="M20" s="521"/>
      <c r="N20" s="522"/>
      <c r="O20" s="694">
        <v>15</v>
      </c>
      <c r="P20" s="694"/>
      <c r="Q20" s="695"/>
      <c r="R20" s="407" t="str">
        <f t="shared" si="0"/>
        <v>〇</v>
      </c>
      <c r="S20" s="696" t="s">
        <v>667</v>
      </c>
      <c r="T20" s="697"/>
      <c r="U20" s="408" t="str">
        <f t="shared" si="1"/>
        <v xml:space="preserve">  </v>
      </c>
      <c r="V20" s="694">
        <v>5</v>
      </c>
      <c r="W20" s="694"/>
      <c r="X20" s="695"/>
      <c r="Y20" s="520"/>
      <c r="Z20" s="521"/>
      <c r="AA20" s="522"/>
      <c r="AB20" s="322"/>
      <c r="AC20" s="512"/>
      <c r="AD20" s="512"/>
      <c r="AE20" s="512"/>
      <c r="AF20" s="512"/>
      <c r="AG20" s="512"/>
      <c r="AH20" s="512"/>
      <c r="AI20" s="512"/>
      <c r="AJ20" s="512"/>
      <c r="AK20" s="512"/>
      <c r="AL20" s="322"/>
      <c r="AM20" s="540"/>
      <c r="AN20" s="541"/>
      <c r="AO20" s="541"/>
      <c r="AP20" s="541"/>
      <c r="AQ20" s="541"/>
      <c r="AR20" s="542"/>
      <c r="AS20" s="512"/>
      <c r="AT20" s="512"/>
      <c r="AU20" s="512"/>
      <c r="AV20" s="163"/>
      <c r="AW20" s="246"/>
      <c r="AX20" s="246"/>
      <c r="AY20" s="246"/>
      <c r="AZ20" s="246"/>
      <c r="BA20" s="246"/>
      <c r="BB20" s="246"/>
      <c r="BC20" s="246"/>
      <c r="BD20" s="246"/>
      <c r="BE20" s="246"/>
      <c r="BF20" s="246"/>
      <c r="BG20" s="246"/>
      <c r="BH20" s="246"/>
      <c r="BI20" s="246"/>
      <c r="BJ20" s="246"/>
      <c r="BK20" s="246"/>
      <c r="BL20" s="246"/>
      <c r="BM20" s="246"/>
      <c r="BN20" s="246"/>
      <c r="BO20" s="246"/>
      <c r="BP20" s="246"/>
      <c r="BQ20" s="246"/>
      <c r="BR20" s="246"/>
      <c r="BS20" s="246"/>
      <c r="BT20" s="246"/>
      <c r="BU20" s="246"/>
      <c r="BV20" s="246"/>
      <c r="BW20" s="246"/>
      <c r="BX20" s="246"/>
      <c r="BY20" s="246"/>
      <c r="BZ20" s="246"/>
      <c r="CA20" s="246"/>
      <c r="CB20" s="246"/>
      <c r="CC20" s="246"/>
      <c r="CD20" s="246"/>
      <c r="CE20" s="246"/>
      <c r="CF20" s="246"/>
      <c r="CG20" s="246"/>
      <c r="CH20" s="246"/>
      <c r="CI20" s="246"/>
      <c r="CJ20" s="246"/>
      <c r="CK20" s="246"/>
      <c r="CL20" s="246"/>
      <c r="CM20" s="246"/>
      <c r="CN20" s="246"/>
      <c r="CO20" s="246"/>
      <c r="CP20" s="246"/>
      <c r="CQ20" s="246"/>
      <c r="CR20" s="246"/>
      <c r="CS20" s="246"/>
      <c r="CT20" s="246"/>
      <c r="CU20" s="246"/>
      <c r="CV20" s="246"/>
      <c r="CW20" s="246"/>
      <c r="CX20" s="246"/>
      <c r="CY20" s="246"/>
      <c r="CZ20" s="246"/>
      <c r="DA20" s="246"/>
      <c r="DB20" s="246"/>
      <c r="DC20" s="246"/>
      <c r="DD20" s="246"/>
      <c r="DE20" s="246"/>
      <c r="DF20" s="246"/>
      <c r="DG20" s="246"/>
      <c r="DH20" s="246"/>
      <c r="DI20" s="246"/>
      <c r="DJ20" s="246"/>
      <c r="DK20" s="246"/>
      <c r="DL20" s="246"/>
      <c r="DM20" s="246"/>
      <c r="DN20" s="246"/>
      <c r="DO20" s="246"/>
      <c r="DP20" s="246"/>
      <c r="DQ20" s="246"/>
      <c r="DR20" s="246"/>
      <c r="DS20" s="246"/>
      <c r="DT20" s="246"/>
      <c r="DU20" s="246"/>
      <c r="DV20" s="246"/>
      <c r="DW20" s="246"/>
      <c r="DX20" s="246"/>
      <c r="DY20" s="246"/>
      <c r="DZ20" s="246"/>
      <c r="EA20" s="246"/>
      <c r="EB20" s="246"/>
      <c r="EC20" s="246"/>
      <c r="ED20" s="246"/>
      <c r="EE20" s="246"/>
      <c r="EF20" s="246"/>
      <c r="EG20" s="246"/>
      <c r="EH20" s="246"/>
      <c r="EI20" s="246"/>
      <c r="EJ20" s="246"/>
      <c r="EK20" s="246"/>
      <c r="EL20" s="246"/>
      <c r="EM20" s="246"/>
      <c r="EN20" s="246"/>
      <c r="EO20" s="246"/>
      <c r="EP20" s="246"/>
      <c r="EQ20" s="246"/>
      <c r="ER20" s="246"/>
      <c r="ES20" s="246"/>
      <c r="ET20" s="246"/>
      <c r="EU20" s="246"/>
      <c r="EV20" s="246"/>
      <c r="EW20" s="246"/>
      <c r="EX20" s="246"/>
      <c r="EY20" s="246"/>
      <c r="EZ20" s="246"/>
      <c r="FA20" s="246"/>
      <c r="FB20" s="246"/>
      <c r="FC20" s="246"/>
      <c r="FD20" s="246"/>
      <c r="FE20" s="246"/>
      <c r="FF20" s="246"/>
      <c r="FG20" s="246"/>
      <c r="FH20" s="246"/>
      <c r="FI20" s="246"/>
      <c r="FJ20" s="246"/>
      <c r="FK20" s="246"/>
      <c r="FL20" s="246"/>
      <c r="FM20" s="246"/>
      <c r="FN20" s="246"/>
      <c r="FO20" s="246"/>
      <c r="FP20" s="246"/>
      <c r="FQ20" s="246"/>
      <c r="FR20" s="246"/>
      <c r="FS20" s="246"/>
      <c r="FT20" s="246"/>
      <c r="FU20" s="246"/>
      <c r="FV20" s="246"/>
      <c r="FW20" s="246"/>
      <c r="FX20" s="246"/>
      <c r="FY20" s="246"/>
      <c r="FZ20" s="246"/>
      <c r="GA20" s="246"/>
      <c r="GB20" s="246"/>
      <c r="GC20" s="246"/>
      <c r="GD20" s="246"/>
      <c r="GE20" s="246"/>
      <c r="GF20" s="246"/>
      <c r="GG20" s="246"/>
      <c r="GH20" s="246"/>
      <c r="GI20" s="246"/>
      <c r="GJ20" s="246"/>
      <c r="GK20" s="246"/>
      <c r="GL20" s="246"/>
      <c r="GM20" s="246"/>
      <c r="GN20" s="246"/>
      <c r="GO20" s="246"/>
      <c r="GP20" s="246"/>
      <c r="GQ20" s="246"/>
      <c r="GR20" s="246"/>
      <c r="GS20" s="246"/>
      <c r="GT20" s="246"/>
      <c r="GU20" s="246"/>
      <c r="GV20" s="246"/>
      <c r="GW20" s="246"/>
      <c r="GX20" s="246"/>
      <c r="GY20" s="246"/>
      <c r="GZ20" s="246"/>
      <c r="HA20" s="246"/>
      <c r="HB20" s="246"/>
      <c r="HC20" s="246"/>
      <c r="HD20" s="246"/>
      <c r="HE20" s="246"/>
      <c r="HF20" s="246"/>
      <c r="HG20" s="246"/>
      <c r="HH20" s="246"/>
      <c r="HI20" s="246"/>
      <c r="HJ20" s="246"/>
      <c r="HK20" s="246"/>
      <c r="HL20" s="246"/>
      <c r="HM20" s="246"/>
      <c r="HN20" s="246"/>
      <c r="HO20" s="246"/>
      <c r="HP20" s="246"/>
      <c r="HQ20" s="246"/>
      <c r="HR20" s="246"/>
      <c r="HS20" s="246"/>
      <c r="HT20" s="246"/>
      <c r="HU20" s="246"/>
      <c r="HV20" s="246"/>
      <c r="HW20" s="246"/>
      <c r="HX20" s="246"/>
      <c r="HY20" s="246"/>
      <c r="HZ20" s="246"/>
      <c r="IA20" s="246"/>
      <c r="IB20" s="246"/>
      <c r="IC20" s="246"/>
      <c r="ID20" s="246"/>
      <c r="IE20" s="246"/>
      <c r="IF20" s="246"/>
      <c r="IG20" s="246"/>
      <c r="IH20" s="246"/>
      <c r="II20" s="246"/>
      <c r="IJ20" s="246"/>
      <c r="IK20" s="246"/>
      <c r="IL20" s="246"/>
      <c r="IM20" s="246"/>
      <c r="IN20" s="246"/>
      <c r="IO20" s="246"/>
      <c r="IP20" s="246"/>
      <c r="IQ20" s="246"/>
      <c r="IR20" s="246"/>
      <c r="IS20" s="246"/>
      <c r="IT20" s="246"/>
      <c r="IU20" s="246"/>
      <c r="IV20" s="246"/>
    </row>
    <row r="21" spans="1:256" ht="17.25">
      <c r="A21" s="475"/>
      <c r="B21" s="481"/>
      <c r="C21" s="543"/>
      <c r="D21" s="544"/>
      <c r="E21" s="544"/>
      <c r="F21" s="544"/>
      <c r="G21" s="544"/>
      <c r="H21" s="544"/>
      <c r="I21" s="544"/>
      <c r="J21" s="545"/>
      <c r="K21" s="332"/>
      <c r="L21" s="523"/>
      <c r="M21" s="524"/>
      <c r="N21" s="525"/>
      <c r="O21" s="675">
        <v>10</v>
      </c>
      <c r="P21" s="675"/>
      <c r="Q21" s="676"/>
      <c r="R21" s="409" t="str">
        <f t="shared" si="0"/>
        <v xml:space="preserve">  </v>
      </c>
      <c r="S21" s="692" t="s">
        <v>668</v>
      </c>
      <c r="T21" s="693"/>
      <c r="U21" s="410" t="str">
        <f t="shared" si="1"/>
        <v>〇</v>
      </c>
      <c r="V21" s="675">
        <v>15</v>
      </c>
      <c r="W21" s="675"/>
      <c r="X21" s="676"/>
      <c r="Y21" s="523"/>
      <c r="Z21" s="524"/>
      <c r="AA21" s="525"/>
      <c r="AB21" s="322"/>
      <c r="AC21" s="512"/>
      <c r="AD21" s="512"/>
      <c r="AE21" s="512"/>
      <c r="AF21" s="512"/>
      <c r="AG21" s="512"/>
      <c r="AH21" s="512"/>
      <c r="AI21" s="512"/>
      <c r="AJ21" s="512"/>
      <c r="AK21" s="512"/>
      <c r="AL21" s="322"/>
      <c r="AM21" s="543"/>
      <c r="AN21" s="544"/>
      <c r="AO21" s="544"/>
      <c r="AP21" s="544"/>
      <c r="AQ21" s="544"/>
      <c r="AR21" s="545"/>
      <c r="AS21" s="512"/>
      <c r="AT21" s="512"/>
      <c r="AU21" s="512"/>
      <c r="AV21" s="163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246"/>
      <c r="BN21" s="246"/>
      <c r="BO21" s="246"/>
      <c r="BP21" s="246"/>
      <c r="BQ21" s="246"/>
      <c r="BR21" s="246"/>
      <c r="BS21" s="246"/>
      <c r="BT21" s="246"/>
      <c r="BU21" s="246"/>
      <c r="BV21" s="246"/>
      <c r="BW21" s="246"/>
      <c r="BX21" s="246"/>
      <c r="BY21" s="246"/>
      <c r="BZ21" s="246"/>
      <c r="CA21" s="246"/>
      <c r="CB21" s="246"/>
      <c r="CC21" s="246"/>
      <c r="CD21" s="246"/>
      <c r="CE21" s="246"/>
      <c r="CF21" s="246"/>
      <c r="CG21" s="246"/>
      <c r="CH21" s="246"/>
      <c r="CI21" s="246"/>
      <c r="CJ21" s="246"/>
      <c r="CK21" s="246"/>
      <c r="CL21" s="246"/>
      <c r="CM21" s="246"/>
      <c r="CN21" s="246"/>
      <c r="CO21" s="246"/>
      <c r="CP21" s="246"/>
      <c r="CQ21" s="246"/>
      <c r="CR21" s="246"/>
      <c r="CS21" s="246"/>
      <c r="CT21" s="246"/>
      <c r="CU21" s="246"/>
      <c r="CV21" s="246"/>
      <c r="CW21" s="246"/>
      <c r="CX21" s="246"/>
      <c r="CY21" s="246"/>
      <c r="CZ21" s="246"/>
      <c r="DA21" s="246"/>
      <c r="DB21" s="246"/>
      <c r="DC21" s="246"/>
      <c r="DD21" s="246"/>
      <c r="DE21" s="246"/>
      <c r="DF21" s="246"/>
      <c r="DG21" s="246"/>
      <c r="DH21" s="246"/>
      <c r="DI21" s="246"/>
      <c r="DJ21" s="246"/>
      <c r="DK21" s="246"/>
      <c r="DL21" s="246"/>
      <c r="DM21" s="246"/>
      <c r="DN21" s="246"/>
      <c r="DO21" s="246"/>
      <c r="DP21" s="246"/>
      <c r="DQ21" s="246"/>
      <c r="DR21" s="246"/>
      <c r="DS21" s="246"/>
      <c r="DT21" s="246"/>
      <c r="DU21" s="246"/>
      <c r="DV21" s="246"/>
      <c r="DW21" s="246"/>
      <c r="DX21" s="246"/>
      <c r="DY21" s="246"/>
      <c r="DZ21" s="246"/>
      <c r="EA21" s="246"/>
      <c r="EB21" s="246"/>
      <c r="EC21" s="246"/>
      <c r="ED21" s="246"/>
      <c r="EE21" s="246"/>
      <c r="EF21" s="246"/>
      <c r="EG21" s="246"/>
      <c r="EH21" s="246"/>
      <c r="EI21" s="246"/>
      <c r="EJ21" s="246"/>
      <c r="EK21" s="246"/>
      <c r="EL21" s="246"/>
      <c r="EM21" s="246"/>
      <c r="EN21" s="246"/>
      <c r="EO21" s="246"/>
      <c r="EP21" s="246"/>
      <c r="EQ21" s="246"/>
      <c r="ER21" s="246"/>
      <c r="ES21" s="246"/>
      <c r="ET21" s="246"/>
      <c r="EU21" s="246"/>
      <c r="EV21" s="246"/>
      <c r="EW21" s="246"/>
      <c r="EX21" s="246"/>
      <c r="EY21" s="246"/>
      <c r="EZ21" s="246"/>
      <c r="FA21" s="246"/>
      <c r="FB21" s="246"/>
      <c r="FC21" s="246"/>
      <c r="FD21" s="246"/>
      <c r="FE21" s="246"/>
      <c r="FF21" s="246"/>
      <c r="FG21" s="246"/>
      <c r="FH21" s="246"/>
      <c r="FI21" s="246"/>
      <c r="FJ21" s="246"/>
      <c r="FK21" s="246"/>
      <c r="FL21" s="246"/>
      <c r="FM21" s="246"/>
      <c r="FN21" s="246"/>
      <c r="FO21" s="246"/>
      <c r="FP21" s="246"/>
      <c r="FQ21" s="246"/>
      <c r="FR21" s="246"/>
      <c r="FS21" s="246"/>
      <c r="FT21" s="246"/>
      <c r="FU21" s="246"/>
      <c r="FV21" s="246"/>
      <c r="FW21" s="246"/>
      <c r="FX21" s="246"/>
      <c r="FY21" s="246"/>
      <c r="FZ21" s="246"/>
      <c r="GA21" s="246"/>
      <c r="GB21" s="246"/>
      <c r="GC21" s="246"/>
      <c r="GD21" s="246"/>
      <c r="GE21" s="246"/>
      <c r="GF21" s="246"/>
      <c r="GG21" s="246"/>
      <c r="GH21" s="246"/>
      <c r="GI21" s="246"/>
      <c r="GJ21" s="246"/>
      <c r="GK21" s="246"/>
      <c r="GL21" s="246"/>
      <c r="GM21" s="246"/>
      <c r="GN21" s="246"/>
      <c r="GO21" s="246"/>
      <c r="GP21" s="246"/>
      <c r="GQ21" s="246"/>
      <c r="GR21" s="246"/>
      <c r="GS21" s="246"/>
      <c r="GT21" s="246"/>
      <c r="GU21" s="246"/>
      <c r="GV21" s="246"/>
      <c r="GW21" s="246"/>
      <c r="GX21" s="246"/>
      <c r="GY21" s="246"/>
      <c r="GZ21" s="246"/>
      <c r="HA21" s="246"/>
      <c r="HB21" s="246"/>
      <c r="HC21" s="246"/>
      <c r="HD21" s="246"/>
      <c r="HE21" s="246"/>
      <c r="HF21" s="246"/>
      <c r="HG21" s="246"/>
      <c r="HH21" s="246"/>
      <c r="HI21" s="246"/>
      <c r="HJ21" s="246"/>
      <c r="HK21" s="246"/>
      <c r="HL21" s="246"/>
      <c r="HM21" s="246"/>
      <c r="HN21" s="246"/>
      <c r="HO21" s="246"/>
      <c r="HP21" s="246"/>
      <c r="HQ21" s="246"/>
      <c r="HR21" s="246"/>
      <c r="HS21" s="246"/>
      <c r="HT21" s="246"/>
      <c r="HU21" s="246"/>
      <c r="HV21" s="246"/>
      <c r="HW21" s="246"/>
      <c r="HX21" s="246"/>
      <c r="HY21" s="246"/>
      <c r="HZ21" s="246"/>
      <c r="IA21" s="246"/>
      <c r="IB21" s="246"/>
      <c r="IC21" s="246"/>
      <c r="ID21" s="246"/>
      <c r="IE21" s="246"/>
      <c r="IF21" s="246"/>
      <c r="IG21" s="246"/>
      <c r="IH21" s="246"/>
      <c r="II21" s="246"/>
      <c r="IJ21" s="246"/>
      <c r="IK21" s="246"/>
      <c r="IL21" s="246"/>
      <c r="IM21" s="246"/>
      <c r="IN21" s="246"/>
      <c r="IO21" s="246"/>
      <c r="IP21" s="246"/>
      <c r="IQ21" s="246"/>
      <c r="IR21" s="246"/>
      <c r="IS21" s="246"/>
      <c r="IT21" s="246"/>
      <c r="IU21" s="246"/>
      <c r="IV21" s="246"/>
    </row>
    <row r="22" spans="1:256" ht="17.25" customHeight="1">
      <c r="A22" s="710">
        <v>4</v>
      </c>
      <c r="B22" s="711"/>
      <c r="C22" s="537" t="str">
        <f>C5</f>
        <v xml:space="preserve"> ＳＯＲＡ－ Ｒ</v>
      </c>
      <c r="D22" s="538"/>
      <c r="E22" s="538"/>
      <c r="F22" s="538"/>
      <c r="G22" s="538"/>
      <c r="H22" s="538"/>
      <c r="I22" s="538"/>
      <c r="J22" s="539"/>
      <c r="K22" s="322"/>
      <c r="L22" s="517">
        <f>COUNTIF(R22:R24,"〇")</f>
        <v>2</v>
      </c>
      <c r="M22" s="518"/>
      <c r="N22" s="519"/>
      <c r="O22" s="698">
        <v>7</v>
      </c>
      <c r="P22" s="698"/>
      <c r="Q22" s="699"/>
      <c r="R22" s="406" t="str">
        <f t="shared" si="0"/>
        <v xml:space="preserve">  </v>
      </c>
      <c r="S22" s="705" t="s">
        <v>665</v>
      </c>
      <c r="T22" s="706"/>
      <c r="U22" s="406" t="str">
        <f t="shared" si="1"/>
        <v>〇</v>
      </c>
      <c r="V22" s="698">
        <v>15</v>
      </c>
      <c r="W22" s="698"/>
      <c r="X22" s="699"/>
      <c r="Y22" s="517">
        <f>COUNTIF(U22:U24,"〇")</f>
        <v>1</v>
      </c>
      <c r="Z22" s="518"/>
      <c r="AA22" s="519"/>
      <c r="AB22" s="332"/>
      <c r="AC22" s="707" t="str">
        <f>Q7</f>
        <v xml:space="preserve"> Ｒ-Stones ２５</v>
      </c>
      <c r="AD22" s="707"/>
      <c r="AE22" s="707"/>
      <c r="AF22" s="707"/>
      <c r="AG22" s="707"/>
      <c r="AH22" s="707"/>
      <c r="AI22" s="707"/>
      <c r="AJ22" s="707"/>
      <c r="AK22" s="707"/>
      <c r="AL22" s="337"/>
      <c r="AM22" s="517" t="str">
        <f>C8</f>
        <v xml:space="preserve"> ＳＵＺＵＫＩ  ２</v>
      </c>
      <c r="AN22" s="518"/>
      <c r="AO22" s="518"/>
      <c r="AP22" s="518"/>
      <c r="AQ22" s="518"/>
      <c r="AR22" s="519"/>
      <c r="AS22" s="726" t="s">
        <v>461</v>
      </c>
      <c r="AT22" s="727"/>
      <c r="AU22" s="727"/>
      <c r="AV22" s="163"/>
      <c r="AW22" s="246"/>
      <c r="AX22" s="246"/>
      <c r="AY22" s="246"/>
      <c r="AZ22" s="246"/>
      <c r="BA22" s="246"/>
      <c r="BB22" s="246"/>
      <c r="BC22" s="246"/>
      <c r="BD22" s="246"/>
      <c r="BE22" s="246"/>
      <c r="BF22" s="246"/>
      <c r="BG22" s="246"/>
      <c r="BH22" s="246"/>
      <c r="BI22" s="246"/>
      <c r="BJ22" s="246"/>
      <c r="BK22" s="246"/>
      <c r="BL22" s="246"/>
      <c r="BM22" s="246"/>
      <c r="BN22" s="246"/>
      <c r="BO22" s="246"/>
      <c r="BP22" s="246"/>
      <c r="BQ22" s="246"/>
      <c r="BR22" s="246"/>
      <c r="BS22" s="246"/>
      <c r="BT22" s="246"/>
      <c r="BU22" s="246"/>
      <c r="BV22" s="246"/>
      <c r="BW22" s="246"/>
      <c r="BX22" s="246"/>
      <c r="BY22" s="246"/>
      <c r="BZ22" s="246"/>
      <c r="CA22" s="246"/>
      <c r="CB22" s="246"/>
      <c r="CC22" s="246"/>
      <c r="CD22" s="246"/>
      <c r="CE22" s="246"/>
      <c r="CF22" s="246"/>
      <c r="CG22" s="246"/>
      <c r="CH22" s="246"/>
      <c r="CI22" s="246"/>
      <c r="CJ22" s="246"/>
      <c r="CK22" s="246"/>
      <c r="CL22" s="246"/>
      <c r="CM22" s="246"/>
      <c r="CN22" s="246"/>
      <c r="CO22" s="246"/>
      <c r="CP22" s="246"/>
      <c r="CQ22" s="246"/>
      <c r="CR22" s="246"/>
      <c r="CS22" s="246"/>
      <c r="CT22" s="246"/>
      <c r="CU22" s="246"/>
      <c r="CV22" s="246"/>
      <c r="CW22" s="246"/>
      <c r="CX22" s="246"/>
      <c r="CY22" s="246"/>
      <c r="CZ22" s="246"/>
      <c r="DA22" s="246"/>
      <c r="DB22" s="246"/>
      <c r="DC22" s="246"/>
      <c r="DD22" s="246"/>
      <c r="DE22" s="246"/>
      <c r="DF22" s="246"/>
      <c r="DG22" s="246"/>
      <c r="DH22" s="246"/>
      <c r="DI22" s="246"/>
      <c r="DJ22" s="246"/>
      <c r="DK22" s="246"/>
      <c r="DL22" s="246"/>
      <c r="DM22" s="246"/>
      <c r="DN22" s="246"/>
      <c r="DO22" s="246"/>
      <c r="DP22" s="246"/>
      <c r="DQ22" s="246"/>
      <c r="DR22" s="246"/>
      <c r="DS22" s="246"/>
      <c r="DT22" s="246"/>
      <c r="DU22" s="246"/>
      <c r="DV22" s="246"/>
      <c r="DW22" s="246"/>
      <c r="DX22" s="246"/>
      <c r="DY22" s="246"/>
      <c r="DZ22" s="246"/>
      <c r="EA22" s="246"/>
      <c r="EB22" s="246"/>
      <c r="EC22" s="246"/>
      <c r="ED22" s="246"/>
      <c r="EE22" s="246"/>
      <c r="EF22" s="246"/>
      <c r="EG22" s="246"/>
      <c r="EH22" s="246"/>
      <c r="EI22" s="246"/>
      <c r="EJ22" s="246"/>
      <c r="EK22" s="246"/>
      <c r="EL22" s="246"/>
      <c r="EM22" s="246"/>
      <c r="EN22" s="246"/>
      <c r="EO22" s="246"/>
      <c r="EP22" s="246"/>
      <c r="EQ22" s="246"/>
      <c r="ER22" s="246"/>
      <c r="ES22" s="246"/>
      <c r="ET22" s="246"/>
      <c r="EU22" s="246"/>
      <c r="EV22" s="246"/>
      <c r="EW22" s="246"/>
      <c r="EX22" s="246"/>
      <c r="EY22" s="246"/>
      <c r="EZ22" s="246"/>
      <c r="FA22" s="246"/>
      <c r="FB22" s="246"/>
      <c r="FC22" s="246"/>
      <c r="FD22" s="246"/>
      <c r="FE22" s="246"/>
      <c r="FF22" s="246"/>
      <c r="FG22" s="246"/>
      <c r="FH22" s="246"/>
      <c r="FI22" s="246"/>
      <c r="FJ22" s="246"/>
      <c r="FK22" s="246"/>
      <c r="FL22" s="246"/>
      <c r="FM22" s="246"/>
      <c r="FN22" s="246"/>
      <c r="FO22" s="246"/>
      <c r="FP22" s="246"/>
      <c r="FQ22" s="246"/>
      <c r="FR22" s="246"/>
      <c r="FS22" s="246"/>
      <c r="FT22" s="246"/>
      <c r="FU22" s="246"/>
      <c r="FV22" s="246"/>
      <c r="FW22" s="246"/>
      <c r="FX22" s="246"/>
      <c r="FY22" s="246"/>
      <c r="FZ22" s="246"/>
      <c r="GA22" s="246"/>
      <c r="GB22" s="246"/>
      <c r="GC22" s="246"/>
      <c r="GD22" s="246"/>
      <c r="GE22" s="246"/>
      <c r="GF22" s="246"/>
      <c r="GG22" s="246"/>
      <c r="GH22" s="246"/>
      <c r="GI22" s="246"/>
      <c r="GJ22" s="246"/>
      <c r="GK22" s="246"/>
      <c r="GL22" s="246"/>
      <c r="GM22" s="246"/>
      <c r="GN22" s="246"/>
      <c r="GO22" s="246"/>
      <c r="GP22" s="246"/>
      <c r="GQ22" s="246"/>
      <c r="GR22" s="246"/>
      <c r="GS22" s="246"/>
      <c r="GT22" s="246"/>
      <c r="GU22" s="246"/>
      <c r="GV22" s="246"/>
      <c r="GW22" s="246"/>
      <c r="GX22" s="246"/>
      <c r="GY22" s="246"/>
      <c r="GZ22" s="246"/>
      <c r="HA22" s="246"/>
      <c r="HB22" s="246"/>
      <c r="HC22" s="246"/>
      <c r="HD22" s="246"/>
      <c r="HE22" s="246"/>
      <c r="HF22" s="246"/>
      <c r="HG22" s="246"/>
      <c r="HH22" s="246"/>
      <c r="HI22" s="246"/>
      <c r="HJ22" s="246"/>
      <c r="HK22" s="246"/>
      <c r="HL22" s="246"/>
      <c r="HM22" s="246"/>
      <c r="HN22" s="246"/>
      <c r="HO22" s="246"/>
      <c r="HP22" s="246"/>
      <c r="HQ22" s="246"/>
      <c r="HR22" s="246"/>
      <c r="HS22" s="246"/>
      <c r="HT22" s="246"/>
      <c r="HU22" s="246"/>
      <c r="HV22" s="246"/>
      <c r="HW22" s="246"/>
      <c r="HX22" s="246"/>
      <c r="HY22" s="246"/>
      <c r="HZ22" s="246"/>
      <c r="IA22" s="246"/>
      <c r="IB22" s="246"/>
      <c r="IC22" s="246"/>
      <c r="ID22" s="246"/>
      <c r="IE22" s="246"/>
      <c r="IF22" s="246"/>
      <c r="IG22" s="246"/>
      <c r="IH22" s="246"/>
      <c r="II22" s="246"/>
      <c r="IJ22" s="246"/>
      <c r="IK22" s="246"/>
      <c r="IL22" s="246"/>
      <c r="IM22" s="246"/>
      <c r="IN22" s="246"/>
      <c r="IO22" s="246"/>
      <c r="IP22" s="246"/>
      <c r="IQ22" s="246"/>
      <c r="IR22" s="246"/>
      <c r="IS22" s="246"/>
      <c r="IT22" s="246"/>
      <c r="IU22" s="246"/>
      <c r="IV22" s="246"/>
    </row>
    <row r="23" spans="1:256" ht="17.25">
      <c r="A23" s="712"/>
      <c r="B23" s="713"/>
      <c r="C23" s="540"/>
      <c r="D23" s="541"/>
      <c r="E23" s="541"/>
      <c r="F23" s="541"/>
      <c r="G23" s="541"/>
      <c r="H23" s="541"/>
      <c r="I23" s="541"/>
      <c r="J23" s="542"/>
      <c r="K23" s="322"/>
      <c r="L23" s="520"/>
      <c r="M23" s="521"/>
      <c r="N23" s="522"/>
      <c r="O23" s="694">
        <v>15</v>
      </c>
      <c r="P23" s="694"/>
      <c r="Q23" s="695"/>
      <c r="R23" s="407" t="str">
        <f t="shared" si="0"/>
        <v>〇</v>
      </c>
      <c r="S23" s="696" t="s">
        <v>667</v>
      </c>
      <c r="T23" s="697"/>
      <c r="U23" s="408" t="str">
        <f t="shared" si="1"/>
        <v xml:space="preserve">  </v>
      </c>
      <c r="V23" s="694">
        <v>11</v>
      </c>
      <c r="W23" s="694"/>
      <c r="X23" s="695"/>
      <c r="Y23" s="520"/>
      <c r="Z23" s="521"/>
      <c r="AA23" s="522"/>
      <c r="AB23" s="332"/>
      <c r="AC23" s="707"/>
      <c r="AD23" s="707"/>
      <c r="AE23" s="707"/>
      <c r="AF23" s="707"/>
      <c r="AG23" s="707"/>
      <c r="AH23" s="707"/>
      <c r="AI23" s="707"/>
      <c r="AJ23" s="707"/>
      <c r="AK23" s="707"/>
      <c r="AL23" s="337"/>
      <c r="AM23" s="520"/>
      <c r="AN23" s="521"/>
      <c r="AO23" s="521"/>
      <c r="AP23" s="521"/>
      <c r="AQ23" s="521"/>
      <c r="AR23" s="522"/>
      <c r="AS23" s="727"/>
      <c r="AT23" s="727"/>
      <c r="AU23" s="727"/>
      <c r="AV23" s="163"/>
      <c r="AW23" s="246"/>
      <c r="AX23" s="246"/>
      <c r="AY23" s="246"/>
      <c r="AZ23" s="246"/>
      <c r="BA23" s="246"/>
      <c r="BB23" s="246"/>
      <c r="BC23" s="246"/>
      <c r="BD23" s="246"/>
      <c r="BE23" s="246"/>
      <c r="BF23" s="246"/>
      <c r="BG23" s="246"/>
      <c r="BH23" s="246"/>
      <c r="BI23" s="246"/>
      <c r="BJ23" s="246"/>
      <c r="BK23" s="246"/>
      <c r="BL23" s="246"/>
      <c r="BM23" s="246"/>
      <c r="BN23" s="246"/>
      <c r="BO23" s="246"/>
      <c r="BP23" s="246"/>
      <c r="BQ23" s="246"/>
      <c r="BR23" s="246"/>
      <c r="BS23" s="246"/>
      <c r="BT23" s="246"/>
      <c r="BU23" s="246"/>
      <c r="BV23" s="246"/>
      <c r="BW23" s="246"/>
      <c r="BX23" s="246"/>
      <c r="BY23" s="246"/>
      <c r="BZ23" s="246"/>
      <c r="CA23" s="246"/>
      <c r="CB23" s="246"/>
      <c r="CC23" s="246"/>
      <c r="CD23" s="246"/>
      <c r="CE23" s="246"/>
      <c r="CF23" s="246"/>
      <c r="CG23" s="246"/>
      <c r="CH23" s="246"/>
      <c r="CI23" s="246"/>
      <c r="CJ23" s="246"/>
      <c r="CK23" s="246"/>
      <c r="CL23" s="246"/>
      <c r="CM23" s="246"/>
      <c r="CN23" s="246"/>
      <c r="CO23" s="246"/>
      <c r="CP23" s="246"/>
      <c r="CQ23" s="246"/>
      <c r="CR23" s="246"/>
      <c r="CS23" s="246"/>
      <c r="CT23" s="246"/>
      <c r="CU23" s="246"/>
      <c r="CV23" s="246"/>
      <c r="CW23" s="246"/>
      <c r="CX23" s="246"/>
      <c r="CY23" s="246"/>
      <c r="CZ23" s="246"/>
      <c r="DA23" s="246"/>
      <c r="DB23" s="246"/>
      <c r="DC23" s="246"/>
      <c r="DD23" s="246"/>
      <c r="DE23" s="246"/>
      <c r="DF23" s="246"/>
      <c r="DG23" s="246"/>
      <c r="DH23" s="246"/>
      <c r="DI23" s="246"/>
      <c r="DJ23" s="246"/>
      <c r="DK23" s="246"/>
      <c r="DL23" s="246"/>
      <c r="DM23" s="246"/>
      <c r="DN23" s="246"/>
      <c r="DO23" s="246"/>
      <c r="DP23" s="246"/>
      <c r="DQ23" s="246"/>
      <c r="DR23" s="246"/>
      <c r="DS23" s="246"/>
      <c r="DT23" s="246"/>
      <c r="DU23" s="246"/>
      <c r="DV23" s="246"/>
      <c r="DW23" s="246"/>
      <c r="DX23" s="246"/>
      <c r="DY23" s="246"/>
      <c r="DZ23" s="246"/>
      <c r="EA23" s="246"/>
      <c r="EB23" s="246"/>
      <c r="EC23" s="246"/>
      <c r="ED23" s="246"/>
      <c r="EE23" s="246"/>
      <c r="EF23" s="246"/>
      <c r="EG23" s="246"/>
      <c r="EH23" s="246"/>
      <c r="EI23" s="246"/>
      <c r="EJ23" s="246"/>
      <c r="EK23" s="246"/>
      <c r="EL23" s="246"/>
      <c r="EM23" s="246"/>
      <c r="EN23" s="246"/>
      <c r="EO23" s="246"/>
      <c r="EP23" s="246"/>
      <c r="EQ23" s="246"/>
      <c r="ER23" s="246"/>
      <c r="ES23" s="246"/>
      <c r="ET23" s="246"/>
      <c r="EU23" s="246"/>
      <c r="EV23" s="246"/>
      <c r="EW23" s="246"/>
      <c r="EX23" s="246"/>
      <c r="EY23" s="246"/>
      <c r="EZ23" s="246"/>
      <c r="FA23" s="246"/>
      <c r="FB23" s="246"/>
      <c r="FC23" s="246"/>
      <c r="FD23" s="246"/>
      <c r="FE23" s="246"/>
      <c r="FF23" s="246"/>
      <c r="FG23" s="246"/>
      <c r="FH23" s="246"/>
      <c r="FI23" s="246"/>
      <c r="FJ23" s="246"/>
      <c r="FK23" s="246"/>
      <c r="FL23" s="246"/>
      <c r="FM23" s="246"/>
      <c r="FN23" s="246"/>
      <c r="FO23" s="246"/>
      <c r="FP23" s="246"/>
      <c r="FQ23" s="246"/>
      <c r="FR23" s="246"/>
      <c r="FS23" s="246"/>
      <c r="FT23" s="246"/>
      <c r="FU23" s="246"/>
      <c r="FV23" s="246"/>
      <c r="FW23" s="246"/>
      <c r="FX23" s="246"/>
      <c r="FY23" s="246"/>
      <c r="FZ23" s="246"/>
      <c r="GA23" s="246"/>
      <c r="GB23" s="246"/>
      <c r="GC23" s="246"/>
      <c r="GD23" s="246"/>
      <c r="GE23" s="246"/>
      <c r="GF23" s="246"/>
      <c r="GG23" s="246"/>
      <c r="GH23" s="246"/>
      <c r="GI23" s="246"/>
      <c r="GJ23" s="246"/>
      <c r="GK23" s="246"/>
      <c r="GL23" s="246"/>
      <c r="GM23" s="246"/>
      <c r="GN23" s="246"/>
      <c r="GO23" s="246"/>
      <c r="GP23" s="246"/>
      <c r="GQ23" s="246"/>
      <c r="GR23" s="246"/>
      <c r="GS23" s="246"/>
      <c r="GT23" s="246"/>
      <c r="GU23" s="246"/>
      <c r="GV23" s="246"/>
      <c r="GW23" s="246"/>
      <c r="GX23" s="246"/>
      <c r="GY23" s="246"/>
      <c r="GZ23" s="246"/>
      <c r="HA23" s="246"/>
      <c r="HB23" s="246"/>
      <c r="HC23" s="246"/>
      <c r="HD23" s="246"/>
      <c r="HE23" s="246"/>
      <c r="HF23" s="246"/>
      <c r="HG23" s="246"/>
      <c r="HH23" s="246"/>
      <c r="HI23" s="246"/>
      <c r="HJ23" s="246"/>
      <c r="HK23" s="246"/>
      <c r="HL23" s="246"/>
      <c r="HM23" s="246"/>
      <c r="HN23" s="246"/>
      <c r="HO23" s="246"/>
      <c r="HP23" s="246"/>
      <c r="HQ23" s="246"/>
      <c r="HR23" s="246"/>
      <c r="HS23" s="246"/>
      <c r="HT23" s="246"/>
      <c r="HU23" s="246"/>
      <c r="HV23" s="246"/>
      <c r="HW23" s="246"/>
      <c r="HX23" s="246"/>
      <c r="HY23" s="246"/>
      <c r="HZ23" s="246"/>
      <c r="IA23" s="246"/>
      <c r="IB23" s="246"/>
      <c r="IC23" s="246"/>
      <c r="ID23" s="246"/>
      <c r="IE23" s="246"/>
      <c r="IF23" s="246"/>
      <c r="IG23" s="246"/>
      <c r="IH23" s="246"/>
      <c r="II23" s="246"/>
      <c r="IJ23" s="246"/>
      <c r="IK23" s="246"/>
      <c r="IL23" s="246"/>
      <c r="IM23" s="246"/>
      <c r="IN23" s="246"/>
      <c r="IO23" s="246"/>
      <c r="IP23" s="246"/>
      <c r="IQ23" s="246"/>
      <c r="IR23" s="246"/>
      <c r="IS23" s="246"/>
      <c r="IT23" s="246"/>
      <c r="IU23" s="246"/>
      <c r="IV23" s="246"/>
    </row>
    <row r="24" spans="1:256" ht="17.25">
      <c r="A24" s="714"/>
      <c r="B24" s="715"/>
      <c r="C24" s="543"/>
      <c r="D24" s="544"/>
      <c r="E24" s="544"/>
      <c r="F24" s="544"/>
      <c r="G24" s="544"/>
      <c r="H24" s="544"/>
      <c r="I24" s="544"/>
      <c r="J24" s="545"/>
      <c r="K24" s="322"/>
      <c r="L24" s="523"/>
      <c r="M24" s="524"/>
      <c r="N24" s="525"/>
      <c r="O24" s="675">
        <v>16</v>
      </c>
      <c r="P24" s="675"/>
      <c r="Q24" s="676"/>
      <c r="R24" s="409" t="str">
        <f t="shared" si="0"/>
        <v>〇</v>
      </c>
      <c r="S24" s="708" t="s">
        <v>668</v>
      </c>
      <c r="T24" s="709"/>
      <c r="U24" s="410" t="str">
        <f t="shared" si="1"/>
        <v xml:space="preserve">  </v>
      </c>
      <c r="V24" s="675">
        <v>14</v>
      </c>
      <c r="W24" s="675"/>
      <c r="X24" s="676"/>
      <c r="Y24" s="523"/>
      <c r="Z24" s="524"/>
      <c r="AA24" s="525"/>
      <c r="AB24" s="332"/>
      <c r="AC24" s="707"/>
      <c r="AD24" s="707"/>
      <c r="AE24" s="707"/>
      <c r="AF24" s="707"/>
      <c r="AG24" s="707"/>
      <c r="AH24" s="707"/>
      <c r="AI24" s="707"/>
      <c r="AJ24" s="707"/>
      <c r="AK24" s="707"/>
      <c r="AL24" s="337"/>
      <c r="AM24" s="523"/>
      <c r="AN24" s="524"/>
      <c r="AO24" s="524"/>
      <c r="AP24" s="524"/>
      <c r="AQ24" s="524"/>
      <c r="AR24" s="525"/>
      <c r="AS24" s="727"/>
      <c r="AT24" s="727"/>
      <c r="AU24" s="727"/>
      <c r="AV24" s="163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246"/>
      <c r="BN24" s="246"/>
      <c r="BO24" s="246"/>
      <c r="BP24" s="246"/>
      <c r="BQ24" s="246"/>
      <c r="BR24" s="246"/>
      <c r="BS24" s="246"/>
      <c r="BT24" s="246"/>
      <c r="BU24" s="246"/>
      <c r="BV24" s="246"/>
      <c r="BW24" s="246"/>
      <c r="BX24" s="246"/>
      <c r="BY24" s="246"/>
      <c r="BZ24" s="246"/>
      <c r="CA24" s="246"/>
      <c r="CB24" s="246"/>
      <c r="CC24" s="246"/>
      <c r="CD24" s="246"/>
      <c r="CE24" s="246"/>
      <c r="CF24" s="246"/>
      <c r="CG24" s="246"/>
      <c r="CH24" s="246"/>
      <c r="CI24" s="246"/>
      <c r="CJ24" s="246"/>
      <c r="CK24" s="246"/>
      <c r="CL24" s="246"/>
      <c r="CM24" s="246"/>
      <c r="CN24" s="246"/>
      <c r="CO24" s="246"/>
      <c r="CP24" s="246"/>
      <c r="CQ24" s="246"/>
      <c r="CR24" s="246"/>
      <c r="CS24" s="246"/>
      <c r="CT24" s="246"/>
      <c r="CU24" s="246"/>
      <c r="CV24" s="246"/>
      <c r="CW24" s="246"/>
      <c r="CX24" s="246"/>
      <c r="CY24" s="246"/>
      <c r="CZ24" s="246"/>
      <c r="DA24" s="246"/>
      <c r="DB24" s="246"/>
      <c r="DC24" s="246"/>
      <c r="DD24" s="246"/>
      <c r="DE24" s="246"/>
      <c r="DF24" s="246"/>
      <c r="DG24" s="246"/>
      <c r="DH24" s="246"/>
      <c r="DI24" s="246"/>
      <c r="DJ24" s="246"/>
      <c r="DK24" s="246"/>
      <c r="DL24" s="246"/>
      <c r="DM24" s="246"/>
      <c r="DN24" s="246"/>
      <c r="DO24" s="246"/>
      <c r="DP24" s="246"/>
      <c r="DQ24" s="246"/>
      <c r="DR24" s="246"/>
      <c r="DS24" s="246"/>
      <c r="DT24" s="246"/>
      <c r="DU24" s="246"/>
      <c r="DV24" s="246"/>
      <c r="DW24" s="246"/>
      <c r="DX24" s="246"/>
      <c r="DY24" s="246"/>
      <c r="DZ24" s="246"/>
      <c r="EA24" s="246"/>
      <c r="EB24" s="246"/>
      <c r="EC24" s="246"/>
      <c r="ED24" s="246"/>
      <c r="EE24" s="246"/>
      <c r="EF24" s="246"/>
      <c r="EG24" s="246"/>
      <c r="EH24" s="246"/>
      <c r="EI24" s="246"/>
      <c r="EJ24" s="246"/>
      <c r="EK24" s="246"/>
      <c r="EL24" s="246"/>
      <c r="EM24" s="246"/>
      <c r="EN24" s="246"/>
      <c r="EO24" s="246"/>
      <c r="EP24" s="246"/>
      <c r="EQ24" s="246"/>
      <c r="ER24" s="246"/>
      <c r="ES24" s="246"/>
      <c r="ET24" s="246"/>
      <c r="EU24" s="246"/>
      <c r="EV24" s="246"/>
      <c r="EW24" s="246"/>
      <c r="EX24" s="246"/>
      <c r="EY24" s="246"/>
      <c r="EZ24" s="246"/>
      <c r="FA24" s="246"/>
      <c r="FB24" s="246"/>
      <c r="FC24" s="246"/>
      <c r="FD24" s="246"/>
      <c r="FE24" s="246"/>
      <c r="FF24" s="246"/>
      <c r="FG24" s="246"/>
      <c r="FH24" s="246"/>
      <c r="FI24" s="246"/>
      <c r="FJ24" s="246"/>
      <c r="FK24" s="246"/>
      <c r="FL24" s="246"/>
      <c r="FM24" s="246"/>
      <c r="FN24" s="246"/>
      <c r="FO24" s="246"/>
      <c r="FP24" s="246"/>
      <c r="FQ24" s="246"/>
      <c r="FR24" s="246"/>
      <c r="FS24" s="246"/>
      <c r="FT24" s="246"/>
      <c r="FU24" s="246"/>
      <c r="FV24" s="246"/>
      <c r="FW24" s="246"/>
      <c r="FX24" s="246"/>
      <c r="FY24" s="246"/>
      <c r="FZ24" s="246"/>
      <c r="GA24" s="246"/>
      <c r="GB24" s="246"/>
      <c r="GC24" s="246"/>
      <c r="GD24" s="246"/>
      <c r="GE24" s="246"/>
      <c r="GF24" s="246"/>
      <c r="GG24" s="246"/>
      <c r="GH24" s="246"/>
      <c r="GI24" s="246"/>
      <c r="GJ24" s="246"/>
      <c r="GK24" s="246"/>
      <c r="GL24" s="246"/>
      <c r="GM24" s="246"/>
      <c r="GN24" s="246"/>
      <c r="GO24" s="246"/>
      <c r="GP24" s="246"/>
      <c r="GQ24" s="246"/>
      <c r="GR24" s="246"/>
      <c r="GS24" s="246"/>
      <c r="GT24" s="246"/>
      <c r="GU24" s="246"/>
      <c r="GV24" s="246"/>
      <c r="GW24" s="246"/>
      <c r="GX24" s="246"/>
      <c r="GY24" s="246"/>
      <c r="GZ24" s="246"/>
      <c r="HA24" s="246"/>
      <c r="HB24" s="246"/>
      <c r="HC24" s="246"/>
      <c r="HD24" s="246"/>
      <c r="HE24" s="246"/>
      <c r="HF24" s="246"/>
      <c r="HG24" s="246"/>
      <c r="HH24" s="246"/>
      <c r="HI24" s="246"/>
      <c r="HJ24" s="246"/>
      <c r="HK24" s="246"/>
      <c r="HL24" s="246"/>
      <c r="HM24" s="246"/>
      <c r="HN24" s="246"/>
      <c r="HO24" s="246"/>
      <c r="HP24" s="246"/>
      <c r="HQ24" s="246"/>
      <c r="HR24" s="246"/>
      <c r="HS24" s="246"/>
      <c r="HT24" s="246"/>
      <c r="HU24" s="246"/>
      <c r="HV24" s="246"/>
      <c r="HW24" s="246"/>
      <c r="HX24" s="246"/>
      <c r="HY24" s="246"/>
      <c r="HZ24" s="246"/>
      <c r="IA24" s="246"/>
      <c r="IB24" s="246"/>
      <c r="IC24" s="246"/>
      <c r="ID24" s="246"/>
      <c r="IE24" s="246"/>
      <c r="IF24" s="246"/>
      <c r="IG24" s="246"/>
      <c r="IH24" s="246"/>
      <c r="II24" s="246"/>
      <c r="IJ24" s="246"/>
      <c r="IK24" s="246"/>
      <c r="IL24" s="246"/>
      <c r="IM24" s="246"/>
      <c r="IN24" s="246"/>
      <c r="IO24" s="246"/>
      <c r="IP24" s="246"/>
      <c r="IQ24" s="246"/>
      <c r="IR24" s="246"/>
      <c r="IS24" s="246"/>
      <c r="IT24" s="246"/>
      <c r="IU24" s="246"/>
      <c r="IV24" s="246"/>
    </row>
    <row r="25" spans="1:256" ht="17.25">
      <c r="A25" s="473">
        <v>5</v>
      </c>
      <c r="B25" s="479"/>
      <c r="C25" s="537" t="str">
        <f>C6</f>
        <v xml:space="preserve"> Ｆ・ヒルズ B</v>
      </c>
      <c r="D25" s="538"/>
      <c r="E25" s="538"/>
      <c r="F25" s="538"/>
      <c r="G25" s="538"/>
      <c r="H25" s="538"/>
      <c r="I25" s="538"/>
      <c r="J25" s="539"/>
      <c r="K25" s="332"/>
      <c r="L25" s="517">
        <f>COUNTIF(R25:R27,"〇")</f>
        <v>1</v>
      </c>
      <c r="M25" s="518"/>
      <c r="N25" s="519"/>
      <c r="O25" s="698">
        <v>15</v>
      </c>
      <c r="P25" s="698"/>
      <c r="Q25" s="699"/>
      <c r="R25" s="406" t="str">
        <f t="shared" si="0"/>
        <v>〇</v>
      </c>
      <c r="S25" s="700" t="s">
        <v>665</v>
      </c>
      <c r="T25" s="701"/>
      <c r="U25" s="406" t="str">
        <f t="shared" si="1"/>
        <v xml:space="preserve">  </v>
      </c>
      <c r="V25" s="698">
        <v>13</v>
      </c>
      <c r="W25" s="698"/>
      <c r="X25" s="699"/>
      <c r="Y25" s="517">
        <f>COUNTIF(U25:U27,"〇")</f>
        <v>2</v>
      </c>
      <c r="Z25" s="518"/>
      <c r="AA25" s="519"/>
      <c r="AB25" s="322"/>
      <c r="AC25" s="512" t="str">
        <f>C8</f>
        <v xml:space="preserve"> ＳＵＺＵＫＩ  ２</v>
      </c>
      <c r="AD25" s="512"/>
      <c r="AE25" s="512"/>
      <c r="AF25" s="512"/>
      <c r="AG25" s="512"/>
      <c r="AH25" s="512"/>
      <c r="AI25" s="512"/>
      <c r="AJ25" s="512"/>
      <c r="AK25" s="512"/>
      <c r="AL25" s="322"/>
      <c r="AM25" s="537" t="str">
        <f>Q6</f>
        <v xml:space="preserve"> 桜町アクティブ</v>
      </c>
      <c r="AN25" s="538"/>
      <c r="AO25" s="538"/>
      <c r="AP25" s="538"/>
      <c r="AQ25" s="538"/>
      <c r="AR25" s="539"/>
      <c r="AS25" s="729"/>
      <c r="AT25" s="730"/>
      <c r="AU25" s="730"/>
      <c r="AV25" s="163"/>
      <c r="AW25" s="246"/>
      <c r="AX25" s="246"/>
      <c r="AY25" s="246"/>
      <c r="AZ25" s="246"/>
      <c r="BA25" s="246"/>
      <c r="BB25" s="246"/>
      <c r="BC25" s="246"/>
      <c r="BD25" s="246"/>
      <c r="BE25" s="246"/>
      <c r="BF25" s="246"/>
      <c r="BG25" s="246"/>
      <c r="BH25" s="246"/>
      <c r="BI25" s="246"/>
      <c r="BJ25" s="246"/>
      <c r="BK25" s="246"/>
      <c r="BL25" s="246"/>
      <c r="BM25" s="246"/>
      <c r="BN25" s="246"/>
      <c r="BO25" s="246"/>
      <c r="BP25" s="246"/>
      <c r="BQ25" s="246"/>
      <c r="BR25" s="246"/>
      <c r="BS25" s="246"/>
      <c r="BT25" s="246"/>
      <c r="BU25" s="246"/>
      <c r="BV25" s="246"/>
      <c r="BW25" s="246"/>
      <c r="BX25" s="246"/>
      <c r="BY25" s="246"/>
      <c r="BZ25" s="246"/>
      <c r="CA25" s="246"/>
      <c r="CB25" s="246"/>
      <c r="CC25" s="246"/>
      <c r="CD25" s="246"/>
      <c r="CE25" s="246"/>
      <c r="CF25" s="246"/>
      <c r="CG25" s="246"/>
      <c r="CH25" s="246"/>
      <c r="CI25" s="246"/>
      <c r="CJ25" s="246"/>
      <c r="CK25" s="246"/>
      <c r="CL25" s="246"/>
      <c r="CM25" s="246"/>
      <c r="CN25" s="246"/>
      <c r="CO25" s="246"/>
      <c r="CP25" s="246"/>
      <c r="CQ25" s="246"/>
      <c r="CR25" s="246"/>
      <c r="CS25" s="246"/>
      <c r="CT25" s="246"/>
      <c r="CU25" s="246"/>
      <c r="CV25" s="246"/>
      <c r="CW25" s="246"/>
      <c r="CX25" s="246"/>
      <c r="CY25" s="246"/>
      <c r="CZ25" s="246"/>
      <c r="DA25" s="246"/>
      <c r="DB25" s="246"/>
      <c r="DC25" s="246"/>
      <c r="DD25" s="246"/>
      <c r="DE25" s="246"/>
      <c r="DF25" s="246"/>
      <c r="DG25" s="246"/>
      <c r="DH25" s="246"/>
      <c r="DI25" s="246"/>
      <c r="DJ25" s="246"/>
      <c r="DK25" s="246"/>
      <c r="DL25" s="246"/>
      <c r="DM25" s="246"/>
      <c r="DN25" s="246"/>
      <c r="DO25" s="246"/>
      <c r="DP25" s="246"/>
      <c r="DQ25" s="246"/>
      <c r="DR25" s="246"/>
      <c r="DS25" s="246"/>
      <c r="DT25" s="246"/>
      <c r="DU25" s="246"/>
      <c r="DV25" s="246"/>
      <c r="DW25" s="246"/>
      <c r="DX25" s="246"/>
      <c r="DY25" s="246"/>
      <c r="DZ25" s="246"/>
      <c r="EA25" s="246"/>
      <c r="EB25" s="246"/>
      <c r="EC25" s="246"/>
      <c r="ED25" s="246"/>
      <c r="EE25" s="246"/>
      <c r="EF25" s="246"/>
      <c r="EG25" s="246"/>
      <c r="EH25" s="246"/>
      <c r="EI25" s="246"/>
      <c r="EJ25" s="246"/>
      <c r="EK25" s="246"/>
      <c r="EL25" s="246"/>
      <c r="EM25" s="246"/>
      <c r="EN25" s="246"/>
      <c r="EO25" s="246"/>
      <c r="EP25" s="246"/>
      <c r="EQ25" s="246"/>
      <c r="ER25" s="246"/>
      <c r="ES25" s="246"/>
      <c r="ET25" s="246"/>
      <c r="EU25" s="246"/>
      <c r="EV25" s="246"/>
      <c r="EW25" s="246"/>
      <c r="EX25" s="246"/>
      <c r="EY25" s="246"/>
      <c r="EZ25" s="246"/>
      <c r="FA25" s="246"/>
      <c r="FB25" s="246"/>
      <c r="FC25" s="246"/>
      <c r="FD25" s="246"/>
      <c r="FE25" s="246"/>
      <c r="FF25" s="246"/>
      <c r="FG25" s="246"/>
      <c r="FH25" s="246"/>
      <c r="FI25" s="246"/>
      <c r="FJ25" s="246"/>
      <c r="FK25" s="246"/>
      <c r="FL25" s="246"/>
      <c r="FM25" s="246"/>
      <c r="FN25" s="246"/>
      <c r="FO25" s="246"/>
      <c r="FP25" s="246"/>
      <c r="FQ25" s="246"/>
      <c r="FR25" s="246"/>
      <c r="FS25" s="246"/>
      <c r="FT25" s="246"/>
      <c r="FU25" s="246"/>
      <c r="FV25" s="246"/>
      <c r="FW25" s="246"/>
      <c r="FX25" s="246"/>
      <c r="FY25" s="246"/>
      <c r="FZ25" s="246"/>
      <c r="GA25" s="246"/>
      <c r="GB25" s="246"/>
      <c r="GC25" s="246"/>
      <c r="GD25" s="246"/>
      <c r="GE25" s="246"/>
      <c r="GF25" s="246"/>
      <c r="GG25" s="246"/>
      <c r="GH25" s="246"/>
      <c r="GI25" s="246"/>
      <c r="GJ25" s="246"/>
      <c r="GK25" s="246"/>
      <c r="GL25" s="246"/>
      <c r="GM25" s="246"/>
      <c r="GN25" s="246"/>
      <c r="GO25" s="246"/>
      <c r="GP25" s="246"/>
      <c r="GQ25" s="246"/>
      <c r="GR25" s="246"/>
      <c r="GS25" s="246"/>
      <c r="GT25" s="246"/>
      <c r="GU25" s="246"/>
      <c r="GV25" s="246"/>
      <c r="GW25" s="246"/>
      <c r="GX25" s="246"/>
      <c r="GY25" s="246"/>
      <c r="GZ25" s="246"/>
      <c r="HA25" s="246"/>
      <c r="HB25" s="246"/>
      <c r="HC25" s="246"/>
      <c r="HD25" s="246"/>
      <c r="HE25" s="246"/>
      <c r="HF25" s="246"/>
      <c r="HG25" s="246"/>
      <c r="HH25" s="246"/>
      <c r="HI25" s="246"/>
      <c r="HJ25" s="246"/>
      <c r="HK25" s="246"/>
      <c r="HL25" s="246"/>
      <c r="HM25" s="246"/>
      <c r="HN25" s="246"/>
      <c r="HO25" s="246"/>
      <c r="HP25" s="246"/>
      <c r="HQ25" s="246"/>
      <c r="HR25" s="246"/>
      <c r="HS25" s="246"/>
      <c r="HT25" s="246"/>
      <c r="HU25" s="246"/>
      <c r="HV25" s="246"/>
      <c r="HW25" s="246"/>
      <c r="HX25" s="246"/>
      <c r="HY25" s="246"/>
      <c r="HZ25" s="246"/>
      <c r="IA25" s="246"/>
      <c r="IB25" s="246"/>
      <c r="IC25" s="246"/>
      <c r="ID25" s="246"/>
      <c r="IE25" s="246"/>
      <c r="IF25" s="246"/>
      <c r="IG25" s="246"/>
      <c r="IH25" s="246"/>
      <c r="II25" s="246"/>
      <c r="IJ25" s="246"/>
      <c r="IK25" s="246"/>
      <c r="IL25" s="246"/>
      <c r="IM25" s="246"/>
      <c r="IN25" s="246"/>
      <c r="IO25" s="246"/>
      <c r="IP25" s="246"/>
      <c r="IQ25" s="246"/>
      <c r="IR25" s="246"/>
      <c r="IS25" s="246"/>
      <c r="IT25" s="246"/>
      <c r="IU25" s="246"/>
      <c r="IV25" s="246"/>
    </row>
    <row r="26" spans="1:256" ht="17.25">
      <c r="A26" s="474"/>
      <c r="B26" s="480"/>
      <c r="C26" s="540"/>
      <c r="D26" s="541"/>
      <c r="E26" s="541"/>
      <c r="F26" s="541"/>
      <c r="G26" s="541"/>
      <c r="H26" s="541"/>
      <c r="I26" s="541"/>
      <c r="J26" s="542"/>
      <c r="K26" s="332"/>
      <c r="L26" s="520"/>
      <c r="M26" s="521"/>
      <c r="N26" s="522"/>
      <c r="O26" s="694">
        <v>13</v>
      </c>
      <c r="P26" s="694"/>
      <c r="Q26" s="695"/>
      <c r="R26" s="407" t="str">
        <f t="shared" si="0"/>
        <v xml:space="preserve">  </v>
      </c>
      <c r="S26" s="696" t="s">
        <v>667</v>
      </c>
      <c r="T26" s="697"/>
      <c r="U26" s="408" t="str">
        <f t="shared" si="1"/>
        <v>〇</v>
      </c>
      <c r="V26" s="694">
        <v>15</v>
      </c>
      <c r="W26" s="694"/>
      <c r="X26" s="695"/>
      <c r="Y26" s="520"/>
      <c r="Z26" s="521"/>
      <c r="AA26" s="522"/>
      <c r="AB26" s="322"/>
      <c r="AC26" s="512"/>
      <c r="AD26" s="512"/>
      <c r="AE26" s="512"/>
      <c r="AF26" s="512"/>
      <c r="AG26" s="512"/>
      <c r="AH26" s="512"/>
      <c r="AI26" s="512"/>
      <c r="AJ26" s="512"/>
      <c r="AK26" s="512"/>
      <c r="AL26" s="322"/>
      <c r="AM26" s="540"/>
      <c r="AN26" s="541"/>
      <c r="AO26" s="541"/>
      <c r="AP26" s="541"/>
      <c r="AQ26" s="541"/>
      <c r="AR26" s="542"/>
      <c r="AS26" s="730"/>
      <c r="AT26" s="730"/>
      <c r="AU26" s="730"/>
      <c r="AV26" s="163"/>
      <c r="AW26" s="246"/>
      <c r="AX26" s="246"/>
      <c r="AY26" s="246"/>
      <c r="AZ26" s="246"/>
      <c r="BA26" s="246"/>
      <c r="BB26" s="246"/>
      <c r="BC26" s="246"/>
      <c r="BD26" s="246"/>
      <c r="BE26" s="246"/>
      <c r="BF26" s="246"/>
      <c r="BG26" s="246"/>
      <c r="BH26" s="246"/>
      <c r="BI26" s="246"/>
      <c r="BJ26" s="246"/>
      <c r="BK26" s="246"/>
      <c r="BL26" s="246"/>
      <c r="BM26" s="246"/>
      <c r="BN26" s="246"/>
      <c r="BO26" s="246"/>
      <c r="BP26" s="246"/>
      <c r="BQ26" s="246"/>
      <c r="BR26" s="246"/>
      <c r="BS26" s="246"/>
      <c r="BT26" s="246"/>
      <c r="BU26" s="246"/>
      <c r="BV26" s="246"/>
      <c r="BW26" s="246"/>
      <c r="BX26" s="246"/>
      <c r="BY26" s="246"/>
      <c r="BZ26" s="246"/>
      <c r="CA26" s="246"/>
      <c r="CB26" s="246"/>
      <c r="CC26" s="246"/>
      <c r="CD26" s="246"/>
      <c r="CE26" s="246"/>
      <c r="CF26" s="246"/>
      <c r="CG26" s="246"/>
      <c r="CH26" s="246"/>
      <c r="CI26" s="246"/>
      <c r="CJ26" s="246"/>
      <c r="CK26" s="246"/>
      <c r="CL26" s="246"/>
      <c r="CM26" s="246"/>
      <c r="CN26" s="246"/>
      <c r="CO26" s="246"/>
      <c r="CP26" s="246"/>
      <c r="CQ26" s="246"/>
      <c r="CR26" s="246"/>
      <c r="CS26" s="246"/>
      <c r="CT26" s="246"/>
      <c r="CU26" s="246"/>
      <c r="CV26" s="246"/>
      <c r="CW26" s="246"/>
      <c r="CX26" s="246"/>
      <c r="CY26" s="246"/>
      <c r="CZ26" s="246"/>
      <c r="DA26" s="246"/>
      <c r="DB26" s="246"/>
      <c r="DC26" s="246"/>
      <c r="DD26" s="246"/>
      <c r="DE26" s="246"/>
      <c r="DF26" s="246"/>
      <c r="DG26" s="246"/>
      <c r="DH26" s="246"/>
      <c r="DI26" s="246"/>
      <c r="DJ26" s="246"/>
      <c r="DK26" s="246"/>
      <c r="DL26" s="246"/>
      <c r="DM26" s="246"/>
      <c r="DN26" s="246"/>
      <c r="DO26" s="246"/>
      <c r="DP26" s="246"/>
      <c r="DQ26" s="246"/>
      <c r="DR26" s="246"/>
      <c r="DS26" s="246"/>
      <c r="DT26" s="246"/>
      <c r="DU26" s="246"/>
      <c r="DV26" s="246"/>
      <c r="DW26" s="246"/>
      <c r="DX26" s="246"/>
      <c r="DY26" s="246"/>
      <c r="DZ26" s="246"/>
      <c r="EA26" s="246"/>
      <c r="EB26" s="246"/>
      <c r="EC26" s="246"/>
      <c r="ED26" s="246"/>
      <c r="EE26" s="246"/>
      <c r="EF26" s="246"/>
      <c r="EG26" s="246"/>
      <c r="EH26" s="246"/>
      <c r="EI26" s="246"/>
      <c r="EJ26" s="246"/>
      <c r="EK26" s="246"/>
      <c r="EL26" s="246"/>
      <c r="EM26" s="246"/>
      <c r="EN26" s="246"/>
      <c r="EO26" s="246"/>
      <c r="EP26" s="246"/>
      <c r="EQ26" s="246"/>
      <c r="ER26" s="246"/>
      <c r="ES26" s="246"/>
      <c r="ET26" s="246"/>
      <c r="EU26" s="246"/>
      <c r="EV26" s="246"/>
      <c r="EW26" s="246"/>
      <c r="EX26" s="246"/>
      <c r="EY26" s="246"/>
      <c r="EZ26" s="246"/>
      <c r="FA26" s="246"/>
      <c r="FB26" s="246"/>
      <c r="FC26" s="246"/>
      <c r="FD26" s="246"/>
      <c r="FE26" s="246"/>
      <c r="FF26" s="246"/>
      <c r="FG26" s="246"/>
      <c r="FH26" s="246"/>
      <c r="FI26" s="246"/>
      <c r="FJ26" s="246"/>
      <c r="FK26" s="246"/>
      <c r="FL26" s="246"/>
      <c r="FM26" s="246"/>
      <c r="FN26" s="246"/>
      <c r="FO26" s="246"/>
      <c r="FP26" s="246"/>
      <c r="FQ26" s="246"/>
      <c r="FR26" s="246"/>
      <c r="FS26" s="246"/>
      <c r="FT26" s="246"/>
      <c r="FU26" s="246"/>
      <c r="FV26" s="246"/>
      <c r="FW26" s="246"/>
      <c r="FX26" s="246"/>
      <c r="FY26" s="246"/>
      <c r="FZ26" s="246"/>
      <c r="GA26" s="246"/>
      <c r="GB26" s="246"/>
      <c r="GC26" s="246"/>
      <c r="GD26" s="246"/>
      <c r="GE26" s="246"/>
      <c r="GF26" s="246"/>
      <c r="GG26" s="246"/>
      <c r="GH26" s="246"/>
      <c r="GI26" s="246"/>
      <c r="GJ26" s="246"/>
      <c r="GK26" s="246"/>
      <c r="GL26" s="246"/>
      <c r="GM26" s="246"/>
      <c r="GN26" s="246"/>
      <c r="GO26" s="246"/>
      <c r="GP26" s="246"/>
      <c r="GQ26" s="246"/>
      <c r="GR26" s="246"/>
      <c r="GS26" s="246"/>
      <c r="GT26" s="246"/>
      <c r="GU26" s="246"/>
      <c r="GV26" s="246"/>
      <c r="GW26" s="246"/>
      <c r="GX26" s="246"/>
      <c r="GY26" s="246"/>
      <c r="GZ26" s="246"/>
      <c r="HA26" s="246"/>
      <c r="HB26" s="246"/>
      <c r="HC26" s="246"/>
      <c r="HD26" s="246"/>
      <c r="HE26" s="246"/>
      <c r="HF26" s="246"/>
      <c r="HG26" s="246"/>
      <c r="HH26" s="246"/>
      <c r="HI26" s="246"/>
      <c r="HJ26" s="246"/>
      <c r="HK26" s="246"/>
      <c r="HL26" s="246"/>
      <c r="HM26" s="246"/>
      <c r="HN26" s="246"/>
      <c r="HO26" s="246"/>
      <c r="HP26" s="246"/>
      <c r="HQ26" s="246"/>
      <c r="HR26" s="246"/>
      <c r="HS26" s="246"/>
      <c r="HT26" s="246"/>
      <c r="HU26" s="246"/>
      <c r="HV26" s="246"/>
      <c r="HW26" s="246"/>
      <c r="HX26" s="246"/>
      <c r="HY26" s="246"/>
      <c r="HZ26" s="246"/>
      <c r="IA26" s="246"/>
      <c r="IB26" s="246"/>
      <c r="IC26" s="246"/>
      <c r="ID26" s="246"/>
      <c r="IE26" s="246"/>
      <c r="IF26" s="246"/>
      <c r="IG26" s="246"/>
      <c r="IH26" s="246"/>
      <c r="II26" s="246"/>
      <c r="IJ26" s="246"/>
      <c r="IK26" s="246"/>
      <c r="IL26" s="246"/>
      <c r="IM26" s="246"/>
      <c r="IN26" s="246"/>
      <c r="IO26" s="246"/>
      <c r="IP26" s="246"/>
      <c r="IQ26" s="246"/>
      <c r="IR26" s="246"/>
      <c r="IS26" s="246"/>
      <c r="IT26" s="246"/>
      <c r="IU26" s="246"/>
      <c r="IV26" s="246"/>
    </row>
    <row r="27" spans="1:256" ht="17.25">
      <c r="A27" s="475"/>
      <c r="B27" s="481"/>
      <c r="C27" s="543"/>
      <c r="D27" s="544"/>
      <c r="E27" s="544"/>
      <c r="F27" s="544"/>
      <c r="G27" s="544"/>
      <c r="H27" s="544"/>
      <c r="I27" s="544"/>
      <c r="J27" s="545"/>
      <c r="K27" s="332"/>
      <c r="L27" s="523"/>
      <c r="M27" s="524"/>
      <c r="N27" s="525"/>
      <c r="O27" s="675">
        <v>12</v>
      </c>
      <c r="P27" s="675"/>
      <c r="Q27" s="676"/>
      <c r="R27" s="409" t="str">
        <f t="shared" si="0"/>
        <v xml:space="preserve">  </v>
      </c>
      <c r="S27" s="692" t="s">
        <v>668</v>
      </c>
      <c r="T27" s="693"/>
      <c r="U27" s="410" t="str">
        <f t="shared" si="1"/>
        <v>〇</v>
      </c>
      <c r="V27" s="675">
        <v>15</v>
      </c>
      <c r="W27" s="675"/>
      <c r="X27" s="676"/>
      <c r="Y27" s="523"/>
      <c r="Z27" s="524"/>
      <c r="AA27" s="525"/>
      <c r="AB27" s="322"/>
      <c r="AC27" s="512"/>
      <c r="AD27" s="512"/>
      <c r="AE27" s="512"/>
      <c r="AF27" s="512"/>
      <c r="AG27" s="512"/>
      <c r="AH27" s="512"/>
      <c r="AI27" s="512"/>
      <c r="AJ27" s="512"/>
      <c r="AK27" s="512"/>
      <c r="AL27" s="322"/>
      <c r="AM27" s="543"/>
      <c r="AN27" s="544"/>
      <c r="AO27" s="544"/>
      <c r="AP27" s="544"/>
      <c r="AQ27" s="544"/>
      <c r="AR27" s="545"/>
      <c r="AS27" s="730"/>
      <c r="AT27" s="730"/>
      <c r="AU27" s="730"/>
      <c r="AV27" s="163"/>
      <c r="AW27" s="246"/>
      <c r="AX27" s="246"/>
      <c r="AY27" s="246"/>
      <c r="AZ27" s="246"/>
      <c r="BA27" s="246"/>
      <c r="BB27" s="246"/>
      <c r="BC27" s="246"/>
      <c r="BD27" s="246"/>
      <c r="BE27" s="246"/>
      <c r="BF27" s="246"/>
      <c r="BG27" s="246"/>
      <c r="BH27" s="246"/>
      <c r="BI27" s="246"/>
      <c r="BJ27" s="246"/>
      <c r="BK27" s="246"/>
      <c r="BL27" s="246"/>
      <c r="BM27" s="246"/>
      <c r="BN27" s="246"/>
      <c r="BO27" s="246"/>
      <c r="BP27" s="246"/>
      <c r="BQ27" s="246"/>
      <c r="BR27" s="246"/>
      <c r="BS27" s="246"/>
      <c r="BT27" s="246"/>
      <c r="BU27" s="246"/>
      <c r="BV27" s="246"/>
      <c r="BW27" s="246"/>
      <c r="BX27" s="246"/>
      <c r="BY27" s="246"/>
      <c r="BZ27" s="246"/>
      <c r="CA27" s="246"/>
      <c r="CB27" s="246"/>
      <c r="CC27" s="246"/>
      <c r="CD27" s="246"/>
      <c r="CE27" s="246"/>
      <c r="CF27" s="246"/>
      <c r="CG27" s="246"/>
      <c r="CH27" s="246"/>
      <c r="CI27" s="246"/>
      <c r="CJ27" s="246"/>
      <c r="CK27" s="246"/>
      <c r="CL27" s="246"/>
      <c r="CM27" s="246"/>
      <c r="CN27" s="246"/>
      <c r="CO27" s="246"/>
      <c r="CP27" s="246"/>
      <c r="CQ27" s="246"/>
      <c r="CR27" s="246"/>
      <c r="CS27" s="246"/>
      <c r="CT27" s="246"/>
      <c r="CU27" s="246"/>
      <c r="CV27" s="246"/>
      <c r="CW27" s="246"/>
      <c r="CX27" s="246"/>
      <c r="CY27" s="246"/>
      <c r="CZ27" s="246"/>
      <c r="DA27" s="246"/>
      <c r="DB27" s="246"/>
      <c r="DC27" s="246"/>
      <c r="DD27" s="246"/>
      <c r="DE27" s="246"/>
      <c r="DF27" s="246"/>
      <c r="DG27" s="246"/>
      <c r="DH27" s="246"/>
      <c r="DI27" s="246"/>
      <c r="DJ27" s="246"/>
      <c r="DK27" s="246"/>
      <c r="DL27" s="246"/>
      <c r="DM27" s="246"/>
      <c r="DN27" s="246"/>
      <c r="DO27" s="246"/>
      <c r="DP27" s="246"/>
      <c r="DQ27" s="246"/>
      <c r="DR27" s="246"/>
      <c r="DS27" s="246"/>
      <c r="DT27" s="246"/>
      <c r="DU27" s="246"/>
      <c r="DV27" s="246"/>
      <c r="DW27" s="246"/>
      <c r="DX27" s="246"/>
      <c r="DY27" s="246"/>
      <c r="DZ27" s="246"/>
      <c r="EA27" s="246"/>
      <c r="EB27" s="246"/>
      <c r="EC27" s="246"/>
      <c r="ED27" s="246"/>
      <c r="EE27" s="246"/>
      <c r="EF27" s="246"/>
      <c r="EG27" s="246"/>
      <c r="EH27" s="246"/>
      <c r="EI27" s="246"/>
      <c r="EJ27" s="246"/>
      <c r="EK27" s="246"/>
      <c r="EL27" s="246"/>
      <c r="EM27" s="246"/>
      <c r="EN27" s="246"/>
      <c r="EO27" s="246"/>
      <c r="EP27" s="246"/>
      <c r="EQ27" s="246"/>
      <c r="ER27" s="246"/>
      <c r="ES27" s="246"/>
      <c r="ET27" s="246"/>
      <c r="EU27" s="246"/>
      <c r="EV27" s="246"/>
      <c r="EW27" s="246"/>
      <c r="EX27" s="246"/>
      <c r="EY27" s="246"/>
      <c r="EZ27" s="246"/>
      <c r="FA27" s="246"/>
      <c r="FB27" s="246"/>
      <c r="FC27" s="246"/>
      <c r="FD27" s="246"/>
      <c r="FE27" s="246"/>
      <c r="FF27" s="246"/>
      <c r="FG27" s="246"/>
      <c r="FH27" s="246"/>
      <c r="FI27" s="246"/>
      <c r="FJ27" s="246"/>
      <c r="FK27" s="246"/>
      <c r="FL27" s="246"/>
      <c r="FM27" s="246"/>
      <c r="FN27" s="246"/>
      <c r="FO27" s="246"/>
      <c r="FP27" s="246"/>
      <c r="FQ27" s="246"/>
      <c r="FR27" s="246"/>
      <c r="FS27" s="246"/>
      <c r="FT27" s="246"/>
      <c r="FU27" s="246"/>
      <c r="FV27" s="246"/>
      <c r="FW27" s="246"/>
      <c r="FX27" s="246"/>
      <c r="FY27" s="246"/>
      <c r="FZ27" s="246"/>
      <c r="GA27" s="246"/>
      <c r="GB27" s="246"/>
      <c r="GC27" s="246"/>
      <c r="GD27" s="246"/>
      <c r="GE27" s="246"/>
      <c r="GF27" s="246"/>
      <c r="GG27" s="246"/>
      <c r="GH27" s="246"/>
      <c r="GI27" s="246"/>
      <c r="GJ27" s="246"/>
      <c r="GK27" s="246"/>
      <c r="GL27" s="246"/>
      <c r="GM27" s="246"/>
      <c r="GN27" s="246"/>
      <c r="GO27" s="246"/>
      <c r="GP27" s="246"/>
      <c r="GQ27" s="246"/>
      <c r="GR27" s="246"/>
      <c r="GS27" s="246"/>
      <c r="GT27" s="246"/>
      <c r="GU27" s="246"/>
      <c r="GV27" s="246"/>
      <c r="GW27" s="246"/>
      <c r="GX27" s="246"/>
      <c r="GY27" s="246"/>
      <c r="GZ27" s="246"/>
      <c r="HA27" s="246"/>
      <c r="HB27" s="246"/>
      <c r="HC27" s="246"/>
      <c r="HD27" s="246"/>
      <c r="HE27" s="246"/>
      <c r="HF27" s="246"/>
      <c r="HG27" s="246"/>
      <c r="HH27" s="246"/>
      <c r="HI27" s="246"/>
      <c r="HJ27" s="246"/>
      <c r="HK27" s="246"/>
      <c r="HL27" s="246"/>
      <c r="HM27" s="246"/>
      <c r="HN27" s="246"/>
      <c r="HO27" s="246"/>
      <c r="HP27" s="246"/>
      <c r="HQ27" s="246"/>
      <c r="HR27" s="246"/>
      <c r="HS27" s="246"/>
      <c r="HT27" s="246"/>
      <c r="HU27" s="246"/>
      <c r="HV27" s="246"/>
      <c r="HW27" s="246"/>
      <c r="HX27" s="246"/>
      <c r="HY27" s="246"/>
      <c r="HZ27" s="246"/>
      <c r="IA27" s="246"/>
      <c r="IB27" s="246"/>
      <c r="IC27" s="246"/>
      <c r="ID27" s="246"/>
      <c r="IE27" s="246"/>
      <c r="IF27" s="246"/>
      <c r="IG27" s="246"/>
      <c r="IH27" s="246"/>
      <c r="II27" s="246"/>
      <c r="IJ27" s="246"/>
      <c r="IK27" s="246"/>
      <c r="IL27" s="246"/>
      <c r="IM27" s="246"/>
      <c r="IN27" s="246"/>
      <c r="IO27" s="246"/>
      <c r="IP27" s="246"/>
      <c r="IQ27" s="246"/>
      <c r="IR27" s="246"/>
      <c r="IS27" s="246"/>
      <c r="IT27" s="246"/>
      <c r="IU27" s="246"/>
      <c r="IV27" s="246"/>
    </row>
    <row r="28" spans="1:256" ht="17.25">
      <c r="A28" s="473">
        <v>6</v>
      </c>
      <c r="B28" s="479"/>
      <c r="C28" s="537" t="str">
        <f>C7</f>
        <v xml:space="preserve"> ソルティーズ</v>
      </c>
      <c r="D28" s="538"/>
      <c r="E28" s="538"/>
      <c r="F28" s="538"/>
      <c r="G28" s="538"/>
      <c r="H28" s="538"/>
      <c r="I28" s="538"/>
      <c r="J28" s="539"/>
      <c r="K28" s="322"/>
      <c r="L28" s="517">
        <f>COUNTIF(R28:R30,"〇")</f>
        <v>2</v>
      </c>
      <c r="M28" s="518"/>
      <c r="N28" s="519"/>
      <c r="O28" s="698">
        <v>15</v>
      </c>
      <c r="P28" s="698"/>
      <c r="Q28" s="699"/>
      <c r="R28" s="406" t="str">
        <f t="shared" si="0"/>
        <v>〇</v>
      </c>
      <c r="S28" s="705" t="s">
        <v>665</v>
      </c>
      <c r="T28" s="706"/>
      <c r="U28" s="406" t="str">
        <f t="shared" si="1"/>
        <v xml:space="preserve">  </v>
      </c>
      <c r="V28" s="698">
        <v>7</v>
      </c>
      <c r="W28" s="698"/>
      <c r="X28" s="699"/>
      <c r="Y28" s="517">
        <f>COUNTIF(U28:U30,"〇")</f>
        <v>0</v>
      </c>
      <c r="Z28" s="518"/>
      <c r="AA28" s="519"/>
      <c r="AB28" s="332"/>
      <c r="AC28" s="512" t="str">
        <f>Q5</f>
        <v xml:space="preserve"> 富士見ファミリー B</v>
      </c>
      <c r="AD28" s="512"/>
      <c r="AE28" s="512"/>
      <c r="AF28" s="512"/>
      <c r="AG28" s="512"/>
      <c r="AH28" s="512"/>
      <c r="AI28" s="512"/>
      <c r="AJ28" s="512"/>
      <c r="AK28" s="512"/>
      <c r="AL28" s="322"/>
      <c r="AM28" s="537" t="str">
        <f>C5</f>
        <v xml:space="preserve"> ＳＯＲＡ－ Ｒ</v>
      </c>
      <c r="AN28" s="538"/>
      <c r="AO28" s="538"/>
      <c r="AP28" s="538"/>
      <c r="AQ28" s="538"/>
      <c r="AR28" s="539"/>
      <c r="AS28" s="730"/>
      <c r="AT28" s="730"/>
      <c r="AU28" s="730"/>
      <c r="AV28" s="163"/>
      <c r="AW28" s="246"/>
      <c r="AX28" s="246"/>
      <c r="AY28" s="246"/>
      <c r="AZ28" s="246"/>
      <c r="BA28" s="246"/>
      <c r="BB28" s="246"/>
      <c r="BC28" s="246"/>
      <c r="BD28" s="246"/>
      <c r="BE28" s="246"/>
      <c r="BF28" s="246"/>
      <c r="BG28" s="246"/>
      <c r="BH28" s="246"/>
      <c r="BI28" s="246"/>
      <c r="BJ28" s="246"/>
      <c r="BK28" s="246"/>
      <c r="BL28" s="246"/>
      <c r="BM28" s="246"/>
      <c r="BN28" s="246"/>
      <c r="BO28" s="246"/>
      <c r="BP28" s="246"/>
      <c r="BQ28" s="246"/>
      <c r="BR28" s="246"/>
      <c r="BS28" s="246"/>
      <c r="BT28" s="246"/>
      <c r="BU28" s="246"/>
      <c r="BV28" s="246"/>
      <c r="BW28" s="246"/>
      <c r="BX28" s="246"/>
      <c r="BY28" s="246"/>
      <c r="BZ28" s="246"/>
      <c r="CA28" s="246"/>
      <c r="CB28" s="246"/>
      <c r="CC28" s="246"/>
      <c r="CD28" s="246"/>
      <c r="CE28" s="246"/>
      <c r="CF28" s="246"/>
      <c r="CG28" s="246"/>
      <c r="CH28" s="246"/>
      <c r="CI28" s="246"/>
      <c r="CJ28" s="246"/>
      <c r="CK28" s="246"/>
      <c r="CL28" s="246"/>
      <c r="CM28" s="246"/>
      <c r="CN28" s="246"/>
      <c r="CO28" s="246"/>
      <c r="CP28" s="246"/>
      <c r="CQ28" s="246"/>
      <c r="CR28" s="246"/>
      <c r="CS28" s="246"/>
      <c r="CT28" s="246"/>
      <c r="CU28" s="246"/>
      <c r="CV28" s="246"/>
      <c r="CW28" s="246"/>
      <c r="CX28" s="246"/>
      <c r="CY28" s="246"/>
      <c r="CZ28" s="246"/>
      <c r="DA28" s="246"/>
      <c r="DB28" s="246"/>
      <c r="DC28" s="246"/>
      <c r="DD28" s="246"/>
      <c r="DE28" s="246"/>
      <c r="DF28" s="246"/>
      <c r="DG28" s="246"/>
      <c r="DH28" s="246"/>
      <c r="DI28" s="246"/>
      <c r="DJ28" s="246"/>
      <c r="DK28" s="246"/>
      <c r="DL28" s="246"/>
      <c r="DM28" s="246"/>
      <c r="DN28" s="246"/>
      <c r="DO28" s="246"/>
      <c r="DP28" s="246"/>
      <c r="DQ28" s="246"/>
      <c r="DR28" s="246"/>
      <c r="DS28" s="246"/>
      <c r="DT28" s="246"/>
      <c r="DU28" s="246"/>
      <c r="DV28" s="246"/>
      <c r="DW28" s="246"/>
      <c r="DX28" s="246"/>
      <c r="DY28" s="246"/>
      <c r="DZ28" s="246"/>
      <c r="EA28" s="246"/>
      <c r="EB28" s="246"/>
      <c r="EC28" s="246"/>
      <c r="ED28" s="246"/>
      <c r="EE28" s="246"/>
      <c r="EF28" s="246"/>
      <c r="EG28" s="246"/>
      <c r="EH28" s="246"/>
      <c r="EI28" s="246"/>
      <c r="EJ28" s="246"/>
      <c r="EK28" s="246"/>
      <c r="EL28" s="246"/>
      <c r="EM28" s="246"/>
      <c r="EN28" s="246"/>
      <c r="EO28" s="246"/>
      <c r="EP28" s="246"/>
      <c r="EQ28" s="246"/>
      <c r="ER28" s="246"/>
      <c r="ES28" s="246"/>
      <c r="ET28" s="246"/>
      <c r="EU28" s="246"/>
      <c r="EV28" s="246"/>
      <c r="EW28" s="246"/>
      <c r="EX28" s="246"/>
      <c r="EY28" s="246"/>
      <c r="EZ28" s="246"/>
      <c r="FA28" s="246"/>
      <c r="FB28" s="246"/>
      <c r="FC28" s="246"/>
      <c r="FD28" s="246"/>
      <c r="FE28" s="246"/>
      <c r="FF28" s="246"/>
      <c r="FG28" s="246"/>
      <c r="FH28" s="246"/>
      <c r="FI28" s="246"/>
      <c r="FJ28" s="246"/>
      <c r="FK28" s="246"/>
      <c r="FL28" s="246"/>
      <c r="FM28" s="246"/>
      <c r="FN28" s="246"/>
      <c r="FO28" s="246"/>
      <c r="FP28" s="246"/>
      <c r="FQ28" s="246"/>
      <c r="FR28" s="246"/>
      <c r="FS28" s="246"/>
      <c r="FT28" s="246"/>
      <c r="FU28" s="246"/>
      <c r="FV28" s="246"/>
      <c r="FW28" s="246"/>
      <c r="FX28" s="246"/>
      <c r="FY28" s="246"/>
      <c r="FZ28" s="246"/>
      <c r="GA28" s="246"/>
      <c r="GB28" s="246"/>
      <c r="GC28" s="246"/>
      <c r="GD28" s="246"/>
      <c r="GE28" s="246"/>
      <c r="GF28" s="246"/>
      <c r="GG28" s="246"/>
      <c r="GH28" s="246"/>
      <c r="GI28" s="246"/>
      <c r="GJ28" s="246"/>
      <c r="GK28" s="246"/>
      <c r="GL28" s="246"/>
      <c r="GM28" s="246"/>
      <c r="GN28" s="246"/>
      <c r="GO28" s="246"/>
      <c r="GP28" s="246"/>
      <c r="GQ28" s="246"/>
      <c r="GR28" s="246"/>
      <c r="GS28" s="246"/>
      <c r="GT28" s="246"/>
      <c r="GU28" s="246"/>
      <c r="GV28" s="246"/>
      <c r="GW28" s="246"/>
      <c r="GX28" s="246"/>
      <c r="GY28" s="246"/>
      <c r="GZ28" s="246"/>
      <c r="HA28" s="246"/>
      <c r="HB28" s="246"/>
      <c r="HC28" s="246"/>
      <c r="HD28" s="246"/>
      <c r="HE28" s="246"/>
      <c r="HF28" s="246"/>
      <c r="HG28" s="246"/>
      <c r="HH28" s="246"/>
      <c r="HI28" s="246"/>
      <c r="HJ28" s="246"/>
      <c r="HK28" s="246"/>
      <c r="HL28" s="246"/>
      <c r="HM28" s="246"/>
      <c r="HN28" s="246"/>
      <c r="HO28" s="246"/>
      <c r="HP28" s="246"/>
      <c r="HQ28" s="246"/>
      <c r="HR28" s="246"/>
      <c r="HS28" s="246"/>
      <c r="HT28" s="246"/>
      <c r="HU28" s="246"/>
      <c r="HV28" s="246"/>
      <c r="HW28" s="246"/>
      <c r="HX28" s="246"/>
      <c r="HY28" s="246"/>
      <c r="HZ28" s="246"/>
      <c r="IA28" s="246"/>
      <c r="IB28" s="246"/>
      <c r="IC28" s="246"/>
      <c r="ID28" s="246"/>
      <c r="IE28" s="246"/>
      <c r="IF28" s="246"/>
      <c r="IG28" s="246"/>
      <c r="IH28" s="246"/>
      <c r="II28" s="246"/>
      <c r="IJ28" s="246"/>
      <c r="IK28" s="246"/>
      <c r="IL28" s="246"/>
      <c r="IM28" s="246"/>
      <c r="IN28" s="246"/>
      <c r="IO28" s="246"/>
      <c r="IP28" s="246"/>
      <c r="IQ28" s="246"/>
      <c r="IR28" s="246"/>
      <c r="IS28" s="246"/>
      <c r="IT28" s="246"/>
      <c r="IU28" s="246"/>
      <c r="IV28" s="246"/>
    </row>
    <row r="29" spans="1:256" ht="17.25">
      <c r="A29" s="474"/>
      <c r="B29" s="480"/>
      <c r="C29" s="540"/>
      <c r="D29" s="541"/>
      <c r="E29" s="541"/>
      <c r="F29" s="541"/>
      <c r="G29" s="541"/>
      <c r="H29" s="541"/>
      <c r="I29" s="541"/>
      <c r="J29" s="542"/>
      <c r="K29" s="322"/>
      <c r="L29" s="520"/>
      <c r="M29" s="521"/>
      <c r="N29" s="522"/>
      <c r="O29" s="694">
        <v>15</v>
      </c>
      <c r="P29" s="694"/>
      <c r="Q29" s="695"/>
      <c r="R29" s="407" t="str">
        <f t="shared" si="0"/>
        <v>〇</v>
      </c>
      <c r="S29" s="696" t="s">
        <v>667</v>
      </c>
      <c r="T29" s="697"/>
      <c r="U29" s="408" t="str">
        <f t="shared" si="1"/>
        <v xml:space="preserve">  </v>
      </c>
      <c r="V29" s="694">
        <v>13</v>
      </c>
      <c r="W29" s="694"/>
      <c r="X29" s="695"/>
      <c r="Y29" s="520"/>
      <c r="Z29" s="521"/>
      <c r="AA29" s="522"/>
      <c r="AB29" s="332"/>
      <c r="AC29" s="512"/>
      <c r="AD29" s="512"/>
      <c r="AE29" s="512"/>
      <c r="AF29" s="512"/>
      <c r="AG29" s="512"/>
      <c r="AH29" s="512"/>
      <c r="AI29" s="512"/>
      <c r="AJ29" s="512"/>
      <c r="AK29" s="512"/>
      <c r="AL29" s="322"/>
      <c r="AM29" s="540"/>
      <c r="AN29" s="541"/>
      <c r="AO29" s="541"/>
      <c r="AP29" s="541"/>
      <c r="AQ29" s="541"/>
      <c r="AR29" s="542"/>
      <c r="AS29" s="730"/>
      <c r="AT29" s="730"/>
      <c r="AU29" s="730"/>
      <c r="AV29" s="163"/>
      <c r="AW29" s="246"/>
      <c r="AX29" s="246"/>
      <c r="AY29" s="246"/>
      <c r="AZ29" s="246"/>
      <c r="BA29" s="246"/>
      <c r="BB29" s="246"/>
      <c r="BC29" s="246"/>
      <c r="BD29" s="246"/>
      <c r="BE29" s="246"/>
      <c r="BF29" s="246"/>
      <c r="BG29" s="246"/>
      <c r="BH29" s="246"/>
      <c r="BI29" s="246"/>
      <c r="BJ29" s="246"/>
      <c r="BK29" s="246"/>
      <c r="BL29" s="246"/>
      <c r="BM29" s="246"/>
      <c r="BN29" s="246"/>
      <c r="BO29" s="246"/>
      <c r="BP29" s="246"/>
      <c r="BQ29" s="246"/>
      <c r="BR29" s="246"/>
      <c r="BS29" s="246"/>
      <c r="BT29" s="246"/>
      <c r="BU29" s="246"/>
      <c r="BV29" s="246"/>
      <c r="BW29" s="246"/>
      <c r="BX29" s="246"/>
      <c r="BY29" s="246"/>
      <c r="BZ29" s="246"/>
      <c r="CA29" s="246"/>
      <c r="CB29" s="246"/>
      <c r="CC29" s="246"/>
      <c r="CD29" s="246"/>
      <c r="CE29" s="246"/>
      <c r="CF29" s="246"/>
      <c r="CG29" s="246"/>
      <c r="CH29" s="246"/>
      <c r="CI29" s="246"/>
      <c r="CJ29" s="246"/>
      <c r="CK29" s="246"/>
      <c r="CL29" s="246"/>
      <c r="CM29" s="246"/>
      <c r="CN29" s="246"/>
      <c r="CO29" s="246"/>
      <c r="CP29" s="246"/>
      <c r="CQ29" s="246"/>
      <c r="CR29" s="246"/>
      <c r="CS29" s="246"/>
      <c r="CT29" s="246"/>
      <c r="CU29" s="246"/>
      <c r="CV29" s="246"/>
      <c r="CW29" s="246"/>
      <c r="CX29" s="246"/>
      <c r="CY29" s="246"/>
      <c r="CZ29" s="246"/>
      <c r="DA29" s="246"/>
      <c r="DB29" s="246"/>
      <c r="DC29" s="246"/>
      <c r="DD29" s="246"/>
      <c r="DE29" s="246"/>
      <c r="DF29" s="246"/>
      <c r="DG29" s="246"/>
      <c r="DH29" s="246"/>
      <c r="DI29" s="246"/>
      <c r="DJ29" s="246"/>
      <c r="DK29" s="246"/>
      <c r="DL29" s="246"/>
      <c r="DM29" s="246"/>
      <c r="DN29" s="246"/>
      <c r="DO29" s="246"/>
      <c r="DP29" s="246"/>
      <c r="DQ29" s="246"/>
      <c r="DR29" s="246"/>
      <c r="DS29" s="246"/>
      <c r="DT29" s="246"/>
      <c r="DU29" s="246"/>
      <c r="DV29" s="246"/>
      <c r="DW29" s="246"/>
      <c r="DX29" s="246"/>
      <c r="DY29" s="246"/>
      <c r="DZ29" s="246"/>
      <c r="EA29" s="246"/>
      <c r="EB29" s="246"/>
      <c r="EC29" s="246"/>
      <c r="ED29" s="246"/>
      <c r="EE29" s="246"/>
      <c r="EF29" s="246"/>
      <c r="EG29" s="246"/>
      <c r="EH29" s="246"/>
      <c r="EI29" s="246"/>
      <c r="EJ29" s="246"/>
      <c r="EK29" s="246"/>
      <c r="EL29" s="246"/>
      <c r="EM29" s="246"/>
      <c r="EN29" s="246"/>
      <c r="EO29" s="246"/>
      <c r="EP29" s="246"/>
      <c r="EQ29" s="246"/>
      <c r="ER29" s="246"/>
      <c r="ES29" s="246"/>
      <c r="ET29" s="246"/>
      <c r="EU29" s="246"/>
      <c r="EV29" s="246"/>
      <c r="EW29" s="246"/>
      <c r="EX29" s="246"/>
      <c r="EY29" s="246"/>
      <c r="EZ29" s="246"/>
      <c r="FA29" s="246"/>
      <c r="FB29" s="246"/>
      <c r="FC29" s="246"/>
      <c r="FD29" s="246"/>
      <c r="FE29" s="246"/>
      <c r="FF29" s="246"/>
      <c r="FG29" s="246"/>
      <c r="FH29" s="246"/>
      <c r="FI29" s="246"/>
      <c r="FJ29" s="246"/>
      <c r="FK29" s="246"/>
      <c r="FL29" s="246"/>
      <c r="FM29" s="246"/>
      <c r="FN29" s="246"/>
      <c r="FO29" s="246"/>
      <c r="FP29" s="246"/>
      <c r="FQ29" s="246"/>
      <c r="FR29" s="246"/>
      <c r="FS29" s="246"/>
      <c r="FT29" s="246"/>
      <c r="FU29" s="246"/>
      <c r="FV29" s="246"/>
      <c r="FW29" s="246"/>
      <c r="FX29" s="246"/>
      <c r="FY29" s="246"/>
      <c r="FZ29" s="246"/>
      <c r="GA29" s="246"/>
      <c r="GB29" s="246"/>
      <c r="GC29" s="246"/>
      <c r="GD29" s="246"/>
      <c r="GE29" s="246"/>
      <c r="GF29" s="246"/>
      <c r="GG29" s="246"/>
      <c r="GH29" s="246"/>
      <c r="GI29" s="246"/>
      <c r="GJ29" s="246"/>
      <c r="GK29" s="246"/>
      <c r="GL29" s="246"/>
      <c r="GM29" s="246"/>
      <c r="GN29" s="246"/>
      <c r="GO29" s="246"/>
      <c r="GP29" s="246"/>
      <c r="GQ29" s="246"/>
      <c r="GR29" s="246"/>
      <c r="GS29" s="246"/>
      <c r="GT29" s="246"/>
      <c r="GU29" s="246"/>
      <c r="GV29" s="246"/>
      <c r="GW29" s="246"/>
      <c r="GX29" s="246"/>
      <c r="GY29" s="246"/>
      <c r="GZ29" s="246"/>
      <c r="HA29" s="246"/>
      <c r="HB29" s="246"/>
      <c r="HC29" s="246"/>
      <c r="HD29" s="246"/>
      <c r="HE29" s="246"/>
      <c r="HF29" s="246"/>
      <c r="HG29" s="246"/>
      <c r="HH29" s="246"/>
      <c r="HI29" s="246"/>
      <c r="HJ29" s="246"/>
      <c r="HK29" s="246"/>
      <c r="HL29" s="246"/>
      <c r="HM29" s="246"/>
      <c r="HN29" s="246"/>
      <c r="HO29" s="246"/>
      <c r="HP29" s="246"/>
      <c r="HQ29" s="246"/>
      <c r="HR29" s="246"/>
      <c r="HS29" s="246"/>
      <c r="HT29" s="246"/>
      <c r="HU29" s="246"/>
      <c r="HV29" s="246"/>
      <c r="HW29" s="246"/>
      <c r="HX29" s="246"/>
      <c r="HY29" s="246"/>
      <c r="HZ29" s="246"/>
      <c r="IA29" s="246"/>
      <c r="IB29" s="246"/>
      <c r="IC29" s="246"/>
      <c r="ID29" s="246"/>
      <c r="IE29" s="246"/>
      <c r="IF29" s="246"/>
      <c r="IG29" s="246"/>
      <c r="IH29" s="246"/>
      <c r="II29" s="246"/>
      <c r="IJ29" s="246"/>
      <c r="IK29" s="246"/>
      <c r="IL29" s="246"/>
      <c r="IM29" s="246"/>
      <c r="IN29" s="246"/>
      <c r="IO29" s="246"/>
      <c r="IP29" s="246"/>
      <c r="IQ29" s="246"/>
      <c r="IR29" s="246"/>
      <c r="IS29" s="246"/>
      <c r="IT29" s="246"/>
      <c r="IU29" s="246"/>
      <c r="IV29" s="246"/>
    </row>
    <row r="30" spans="1:256" ht="17.25">
      <c r="A30" s="475"/>
      <c r="B30" s="481"/>
      <c r="C30" s="543"/>
      <c r="D30" s="544"/>
      <c r="E30" s="544"/>
      <c r="F30" s="544"/>
      <c r="G30" s="544"/>
      <c r="H30" s="544"/>
      <c r="I30" s="544"/>
      <c r="J30" s="545"/>
      <c r="K30" s="322"/>
      <c r="L30" s="523"/>
      <c r="M30" s="524"/>
      <c r="N30" s="525"/>
      <c r="O30" s="675"/>
      <c r="P30" s="675"/>
      <c r="Q30" s="676"/>
      <c r="R30" s="409" t="str">
        <f t="shared" si="0"/>
        <v xml:space="preserve">  </v>
      </c>
      <c r="S30" s="708" t="s">
        <v>668</v>
      </c>
      <c r="T30" s="709"/>
      <c r="U30" s="410" t="str">
        <f t="shared" si="1"/>
        <v xml:space="preserve">  </v>
      </c>
      <c r="V30" s="675"/>
      <c r="W30" s="675"/>
      <c r="X30" s="676"/>
      <c r="Y30" s="523"/>
      <c r="Z30" s="524"/>
      <c r="AA30" s="525"/>
      <c r="AB30" s="332"/>
      <c r="AC30" s="512"/>
      <c r="AD30" s="512"/>
      <c r="AE30" s="512"/>
      <c r="AF30" s="512"/>
      <c r="AG30" s="512"/>
      <c r="AH30" s="512"/>
      <c r="AI30" s="512"/>
      <c r="AJ30" s="512"/>
      <c r="AK30" s="512"/>
      <c r="AL30" s="322"/>
      <c r="AM30" s="543"/>
      <c r="AN30" s="544"/>
      <c r="AO30" s="544"/>
      <c r="AP30" s="544"/>
      <c r="AQ30" s="544"/>
      <c r="AR30" s="545"/>
      <c r="AS30" s="730"/>
      <c r="AT30" s="730"/>
      <c r="AU30" s="730"/>
      <c r="AV30" s="163"/>
      <c r="AW30" s="246"/>
      <c r="AX30" s="246"/>
      <c r="AY30" s="246"/>
      <c r="AZ30" s="246"/>
      <c r="BA30" s="246"/>
      <c r="BB30" s="246"/>
      <c r="BC30" s="246"/>
      <c r="BD30" s="246"/>
      <c r="BE30" s="246"/>
      <c r="BF30" s="246"/>
      <c r="BG30" s="246"/>
      <c r="BH30" s="246"/>
      <c r="BI30" s="246"/>
      <c r="BJ30" s="246"/>
      <c r="BK30" s="246"/>
      <c r="BL30" s="246"/>
      <c r="BM30" s="246"/>
      <c r="BN30" s="246"/>
      <c r="BO30" s="246"/>
      <c r="BP30" s="246"/>
      <c r="BQ30" s="246"/>
      <c r="BR30" s="246"/>
      <c r="BS30" s="246"/>
      <c r="BT30" s="246"/>
      <c r="BU30" s="246"/>
      <c r="BV30" s="246"/>
      <c r="BW30" s="246"/>
      <c r="BX30" s="246"/>
      <c r="BY30" s="246"/>
      <c r="BZ30" s="246"/>
      <c r="CA30" s="246"/>
      <c r="CB30" s="246"/>
      <c r="CC30" s="246"/>
      <c r="CD30" s="246"/>
      <c r="CE30" s="246"/>
      <c r="CF30" s="246"/>
      <c r="CG30" s="246"/>
      <c r="CH30" s="246"/>
      <c r="CI30" s="246"/>
      <c r="CJ30" s="246"/>
      <c r="CK30" s="246"/>
      <c r="CL30" s="246"/>
      <c r="CM30" s="246"/>
      <c r="CN30" s="246"/>
      <c r="CO30" s="246"/>
      <c r="CP30" s="246"/>
      <c r="CQ30" s="246"/>
      <c r="CR30" s="246"/>
      <c r="CS30" s="246"/>
      <c r="CT30" s="246"/>
      <c r="CU30" s="246"/>
      <c r="CV30" s="246"/>
      <c r="CW30" s="246"/>
      <c r="CX30" s="246"/>
      <c r="CY30" s="246"/>
      <c r="CZ30" s="246"/>
      <c r="DA30" s="246"/>
      <c r="DB30" s="246"/>
      <c r="DC30" s="246"/>
      <c r="DD30" s="246"/>
      <c r="DE30" s="246"/>
      <c r="DF30" s="246"/>
      <c r="DG30" s="246"/>
      <c r="DH30" s="246"/>
      <c r="DI30" s="246"/>
      <c r="DJ30" s="246"/>
      <c r="DK30" s="246"/>
      <c r="DL30" s="246"/>
      <c r="DM30" s="246"/>
      <c r="DN30" s="246"/>
      <c r="DO30" s="246"/>
      <c r="DP30" s="246"/>
      <c r="DQ30" s="246"/>
      <c r="DR30" s="246"/>
      <c r="DS30" s="246"/>
      <c r="DT30" s="246"/>
      <c r="DU30" s="246"/>
      <c r="DV30" s="246"/>
      <c r="DW30" s="246"/>
      <c r="DX30" s="246"/>
      <c r="DY30" s="246"/>
      <c r="DZ30" s="246"/>
      <c r="EA30" s="246"/>
      <c r="EB30" s="246"/>
      <c r="EC30" s="246"/>
      <c r="ED30" s="246"/>
      <c r="EE30" s="246"/>
      <c r="EF30" s="246"/>
      <c r="EG30" s="246"/>
      <c r="EH30" s="246"/>
      <c r="EI30" s="246"/>
      <c r="EJ30" s="246"/>
      <c r="EK30" s="246"/>
      <c r="EL30" s="246"/>
      <c r="EM30" s="246"/>
      <c r="EN30" s="246"/>
      <c r="EO30" s="246"/>
      <c r="EP30" s="246"/>
      <c r="EQ30" s="246"/>
      <c r="ER30" s="246"/>
      <c r="ES30" s="246"/>
      <c r="ET30" s="246"/>
      <c r="EU30" s="246"/>
      <c r="EV30" s="246"/>
      <c r="EW30" s="246"/>
      <c r="EX30" s="246"/>
      <c r="EY30" s="246"/>
      <c r="EZ30" s="246"/>
      <c r="FA30" s="246"/>
      <c r="FB30" s="246"/>
      <c r="FC30" s="246"/>
      <c r="FD30" s="246"/>
      <c r="FE30" s="246"/>
      <c r="FF30" s="246"/>
      <c r="FG30" s="246"/>
      <c r="FH30" s="246"/>
      <c r="FI30" s="246"/>
      <c r="FJ30" s="246"/>
      <c r="FK30" s="246"/>
      <c r="FL30" s="246"/>
      <c r="FM30" s="246"/>
      <c r="FN30" s="246"/>
      <c r="FO30" s="246"/>
      <c r="FP30" s="246"/>
      <c r="FQ30" s="246"/>
      <c r="FR30" s="246"/>
      <c r="FS30" s="246"/>
      <c r="FT30" s="246"/>
      <c r="FU30" s="246"/>
      <c r="FV30" s="246"/>
      <c r="FW30" s="246"/>
      <c r="FX30" s="246"/>
      <c r="FY30" s="246"/>
      <c r="FZ30" s="246"/>
      <c r="GA30" s="246"/>
      <c r="GB30" s="246"/>
      <c r="GC30" s="246"/>
      <c r="GD30" s="246"/>
      <c r="GE30" s="246"/>
      <c r="GF30" s="246"/>
      <c r="GG30" s="246"/>
      <c r="GH30" s="246"/>
      <c r="GI30" s="246"/>
      <c r="GJ30" s="246"/>
      <c r="GK30" s="246"/>
      <c r="GL30" s="246"/>
      <c r="GM30" s="246"/>
      <c r="GN30" s="246"/>
      <c r="GO30" s="246"/>
      <c r="GP30" s="246"/>
      <c r="GQ30" s="246"/>
      <c r="GR30" s="246"/>
      <c r="GS30" s="246"/>
      <c r="GT30" s="246"/>
      <c r="GU30" s="246"/>
      <c r="GV30" s="246"/>
      <c r="GW30" s="246"/>
      <c r="GX30" s="246"/>
      <c r="GY30" s="246"/>
      <c r="GZ30" s="246"/>
      <c r="HA30" s="246"/>
      <c r="HB30" s="246"/>
      <c r="HC30" s="246"/>
      <c r="HD30" s="246"/>
      <c r="HE30" s="246"/>
      <c r="HF30" s="246"/>
      <c r="HG30" s="246"/>
      <c r="HH30" s="246"/>
      <c r="HI30" s="246"/>
      <c r="HJ30" s="246"/>
      <c r="HK30" s="246"/>
      <c r="HL30" s="246"/>
      <c r="HM30" s="246"/>
      <c r="HN30" s="246"/>
      <c r="HO30" s="246"/>
      <c r="HP30" s="246"/>
      <c r="HQ30" s="246"/>
      <c r="HR30" s="246"/>
      <c r="HS30" s="246"/>
      <c r="HT30" s="246"/>
      <c r="HU30" s="246"/>
      <c r="HV30" s="246"/>
      <c r="HW30" s="246"/>
      <c r="HX30" s="246"/>
      <c r="HY30" s="246"/>
      <c r="HZ30" s="246"/>
      <c r="IA30" s="246"/>
      <c r="IB30" s="246"/>
      <c r="IC30" s="246"/>
      <c r="ID30" s="246"/>
      <c r="IE30" s="246"/>
      <c r="IF30" s="246"/>
      <c r="IG30" s="246"/>
      <c r="IH30" s="246"/>
      <c r="II30" s="246"/>
      <c r="IJ30" s="246"/>
      <c r="IK30" s="246"/>
      <c r="IL30" s="246"/>
      <c r="IM30" s="246"/>
      <c r="IN30" s="246"/>
      <c r="IO30" s="246"/>
      <c r="IP30" s="246"/>
      <c r="IQ30" s="246"/>
      <c r="IR30" s="246"/>
      <c r="IS30" s="246"/>
      <c r="IT30" s="246"/>
      <c r="IU30" s="246"/>
      <c r="IV30" s="246"/>
    </row>
    <row r="31" spans="1:256" ht="17.25">
      <c r="A31" s="473">
        <v>7</v>
      </c>
      <c r="B31" s="479"/>
      <c r="C31" s="537" t="str">
        <f>Q6</f>
        <v xml:space="preserve"> 桜町アクティブ</v>
      </c>
      <c r="D31" s="538"/>
      <c r="E31" s="538"/>
      <c r="F31" s="538"/>
      <c r="G31" s="538"/>
      <c r="H31" s="538"/>
      <c r="I31" s="538"/>
      <c r="J31" s="539"/>
      <c r="K31" s="332"/>
      <c r="L31" s="517">
        <f>COUNTIF(R31:R33,"〇")</f>
        <v>0</v>
      </c>
      <c r="M31" s="518"/>
      <c r="N31" s="519"/>
      <c r="O31" s="698">
        <v>7</v>
      </c>
      <c r="P31" s="698"/>
      <c r="Q31" s="699"/>
      <c r="R31" s="406" t="str">
        <f t="shared" si="0"/>
        <v xml:space="preserve">  </v>
      </c>
      <c r="S31" s="700" t="s">
        <v>665</v>
      </c>
      <c r="T31" s="701"/>
      <c r="U31" s="406" t="str">
        <f t="shared" si="1"/>
        <v>〇</v>
      </c>
      <c r="V31" s="698">
        <v>15</v>
      </c>
      <c r="W31" s="698"/>
      <c r="X31" s="699"/>
      <c r="Y31" s="517">
        <f>COUNTIF(U31:U33,"〇")</f>
        <v>2</v>
      </c>
      <c r="Z31" s="518"/>
      <c r="AA31" s="519"/>
      <c r="AB31" s="322"/>
      <c r="AC31" s="512" t="str">
        <f>Q7</f>
        <v xml:space="preserve"> Ｒ-Stones ２５</v>
      </c>
      <c r="AD31" s="512"/>
      <c r="AE31" s="512"/>
      <c r="AF31" s="512"/>
      <c r="AG31" s="512"/>
      <c r="AH31" s="512"/>
      <c r="AI31" s="512"/>
      <c r="AJ31" s="512"/>
      <c r="AK31" s="512"/>
      <c r="AL31" s="322"/>
      <c r="AM31" s="537" t="str">
        <f>C7</f>
        <v xml:space="preserve"> ソルティーズ</v>
      </c>
      <c r="AN31" s="538"/>
      <c r="AO31" s="538"/>
      <c r="AP31" s="538"/>
      <c r="AQ31" s="538"/>
      <c r="AR31" s="539"/>
      <c r="AS31" s="729"/>
      <c r="AT31" s="730"/>
      <c r="AU31" s="730"/>
      <c r="AV31" s="163"/>
      <c r="AW31" s="246"/>
      <c r="AX31" s="246"/>
      <c r="AY31" s="246"/>
      <c r="AZ31" s="246"/>
      <c r="BA31" s="246"/>
      <c r="BB31" s="246"/>
      <c r="BC31" s="246"/>
      <c r="BD31" s="246"/>
      <c r="BE31" s="246"/>
      <c r="BF31" s="246"/>
      <c r="BG31" s="246"/>
      <c r="BH31" s="246"/>
      <c r="BI31" s="246"/>
      <c r="BJ31" s="246"/>
      <c r="BK31" s="246"/>
      <c r="BL31" s="246"/>
      <c r="BM31" s="246"/>
      <c r="BN31" s="246"/>
      <c r="BO31" s="246"/>
      <c r="BP31" s="246"/>
      <c r="BQ31" s="246"/>
      <c r="BR31" s="246"/>
      <c r="BS31" s="246"/>
      <c r="BT31" s="246"/>
      <c r="BU31" s="246"/>
      <c r="BV31" s="246"/>
      <c r="BW31" s="246"/>
      <c r="BX31" s="246"/>
      <c r="BY31" s="246"/>
      <c r="BZ31" s="246"/>
      <c r="CA31" s="246"/>
      <c r="CB31" s="246"/>
      <c r="CC31" s="246"/>
      <c r="CD31" s="246"/>
      <c r="CE31" s="246"/>
      <c r="CF31" s="246"/>
      <c r="CG31" s="246"/>
      <c r="CH31" s="246"/>
      <c r="CI31" s="246"/>
      <c r="CJ31" s="246"/>
      <c r="CK31" s="246"/>
      <c r="CL31" s="246"/>
      <c r="CM31" s="246"/>
      <c r="CN31" s="246"/>
      <c r="CO31" s="246"/>
      <c r="CP31" s="246"/>
      <c r="CQ31" s="246"/>
      <c r="CR31" s="246"/>
      <c r="CS31" s="246"/>
      <c r="CT31" s="246"/>
      <c r="CU31" s="246"/>
      <c r="CV31" s="246"/>
      <c r="CW31" s="246"/>
      <c r="CX31" s="246"/>
      <c r="CY31" s="246"/>
      <c r="CZ31" s="246"/>
      <c r="DA31" s="246"/>
      <c r="DB31" s="246"/>
      <c r="DC31" s="246"/>
      <c r="DD31" s="246"/>
      <c r="DE31" s="246"/>
      <c r="DF31" s="246"/>
      <c r="DG31" s="246"/>
      <c r="DH31" s="246"/>
      <c r="DI31" s="246"/>
      <c r="DJ31" s="246"/>
      <c r="DK31" s="246"/>
      <c r="DL31" s="246"/>
      <c r="DM31" s="246"/>
      <c r="DN31" s="246"/>
      <c r="DO31" s="246"/>
      <c r="DP31" s="246"/>
      <c r="DQ31" s="246"/>
      <c r="DR31" s="246"/>
      <c r="DS31" s="246"/>
      <c r="DT31" s="246"/>
      <c r="DU31" s="246"/>
      <c r="DV31" s="246"/>
      <c r="DW31" s="246"/>
      <c r="DX31" s="246"/>
      <c r="DY31" s="246"/>
      <c r="DZ31" s="246"/>
      <c r="EA31" s="246"/>
      <c r="EB31" s="246"/>
      <c r="EC31" s="246"/>
      <c r="ED31" s="246"/>
      <c r="EE31" s="246"/>
      <c r="EF31" s="246"/>
      <c r="EG31" s="246"/>
      <c r="EH31" s="246"/>
      <c r="EI31" s="246"/>
      <c r="EJ31" s="246"/>
      <c r="EK31" s="246"/>
      <c r="EL31" s="246"/>
      <c r="EM31" s="246"/>
      <c r="EN31" s="246"/>
      <c r="EO31" s="246"/>
      <c r="EP31" s="246"/>
      <c r="EQ31" s="246"/>
      <c r="ER31" s="246"/>
      <c r="ES31" s="246"/>
      <c r="ET31" s="246"/>
      <c r="EU31" s="246"/>
      <c r="EV31" s="246"/>
      <c r="EW31" s="246"/>
      <c r="EX31" s="246"/>
      <c r="EY31" s="246"/>
      <c r="EZ31" s="246"/>
      <c r="FA31" s="246"/>
      <c r="FB31" s="246"/>
      <c r="FC31" s="246"/>
      <c r="FD31" s="246"/>
      <c r="FE31" s="246"/>
      <c r="FF31" s="246"/>
      <c r="FG31" s="246"/>
      <c r="FH31" s="246"/>
      <c r="FI31" s="246"/>
      <c r="FJ31" s="246"/>
      <c r="FK31" s="246"/>
      <c r="FL31" s="246"/>
      <c r="FM31" s="246"/>
      <c r="FN31" s="246"/>
      <c r="FO31" s="246"/>
      <c r="FP31" s="246"/>
      <c r="FQ31" s="246"/>
      <c r="FR31" s="246"/>
      <c r="FS31" s="246"/>
      <c r="FT31" s="246"/>
      <c r="FU31" s="246"/>
      <c r="FV31" s="246"/>
      <c r="FW31" s="246"/>
      <c r="FX31" s="246"/>
      <c r="FY31" s="246"/>
      <c r="FZ31" s="246"/>
      <c r="GA31" s="246"/>
      <c r="GB31" s="246"/>
      <c r="GC31" s="246"/>
      <c r="GD31" s="246"/>
      <c r="GE31" s="246"/>
      <c r="GF31" s="246"/>
      <c r="GG31" s="246"/>
      <c r="GH31" s="246"/>
      <c r="GI31" s="246"/>
      <c r="GJ31" s="246"/>
      <c r="GK31" s="246"/>
      <c r="GL31" s="246"/>
      <c r="GM31" s="246"/>
      <c r="GN31" s="246"/>
      <c r="GO31" s="246"/>
      <c r="GP31" s="246"/>
      <c r="GQ31" s="246"/>
      <c r="GR31" s="246"/>
      <c r="GS31" s="246"/>
      <c r="GT31" s="246"/>
      <c r="GU31" s="246"/>
      <c r="GV31" s="246"/>
      <c r="GW31" s="246"/>
      <c r="GX31" s="246"/>
      <c r="GY31" s="246"/>
      <c r="GZ31" s="246"/>
      <c r="HA31" s="246"/>
      <c r="HB31" s="246"/>
      <c r="HC31" s="246"/>
      <c r="HD31" s="246"/>
      <c r="HE31" s="246"/>
      <c r="HF31" s="246"/>
      <c r="HG31" s="246"/>
      <c r="HH31" s="246"/>
      <c r="HI31" s="246"/>
      <c r="HJ31" s="246"/>
      <c r="HK31" s="246"/>
      <c r="HL31" s="246"/>
      <c r="HM31" s="246"/>
      <c r="HN31" s="246"/>
      <c r="HO31" s="246"/>
      <c r="HP31" s="246"/>
      <c r="HQ31" s="246"/>
      <c r="HR31" s="246"/>
      <c r="HS31" s="246"/>
      <c r="HT31" s="246"/>
      <c r="HU31" s="246"/>
      <c r="HV31" s="246"/>
      <c r="HW31" s="246"/>
      <c r="HX31" s="246"/>
      <c r="HY31" s="246"/>
      <c r="HZ31" s="246"/>
      <c r="IA31" s="246"/>
      <c r="IB31" s="246"/>
      <c r="IC31" s="246"/>
      <c r="ID31" s="246"/>
      <c r="IE31" s="246"/>
      <c r="IF31" s="246"/>
      <c r="IG31" s="246"/>
      <c r="IH31" s="246"/>
      <c r="II31" s="246"/>
      <c r="IJ31" s="246"/>
      <c r="IK31" s="246"/>
      <c r="IL31" s="246"/>
      <c r="IM31" s="246"/>
      <c r="IN31" s="246"/>
      <c r="IO31" s="246"/>
      <c r="IP31" s="246"/>
      <c r="IQ31" s="246"/>
      <c r="IR31" s="246"/>
      <c r="IS31" s="246"/>
      <c r="IT31" s="246"/>
      <c r="IU31" s="246"/>
      <c r="IV31" s="246"/>
    </row>
    <row r="32" spans="1:256" ht="17.25">
      <c r="A32" s="474"/>
      <c r="B32" s="480"/>
      <c r="C32" s="540"/>
      <c r="D32" s="541"/>
      <c r="E32" s="541"/>
      <c r="F32" s="541"/>
      <c r="G32" s="541"/>
      <c r="H32" s="541"/>
      <c r="I32" s="541"/>
      <c r="J32" s="542"/>
      <c r="K32" s="332"/>
      <c r="L32" s="520"/>
      <c r="M32" s="521"/>
      <c r="N32" s="522"/>
      <c r="O32" s="694">
        <v>13</v>
      </c>
      <c r="P32" s="694"/>
      <c r="Q32" s="695"/>
      <c r="R32" s="407" t="str">
        <f t="shared" si="0"/>
        <v xml:space="preserve">  </v>
      </c>
      <c r="S32" s="696" t="s">
        <v>667</v>
      </c>
      <c r="T32" s="697"/>
      <c r="U32" s="408" t="str">
        <f t="shared" si="1"/>
        <v>〇</v>
      </c>
      <c r="V32" s="694">
        <v>15</v>
      </c>
      <c r="W32" s="694"/>
      <c r="X32" s="695"/>
      <c r="Y32" s="520"/>
      <c r="Z32" s="521"/>
      <c r="AA32" s="522"/>
      <c r="AB32" s="322"/>
      <c r="AC32" s="512"/>
      <c r="AD32" s="512"/>
      <c r="AE32" s="512"/>
      <c r="AF32" s="512"/>
      <c r="AG32" s="512"/>
      <c r="AH32" s="512"/>
      <c r="AI32" s="512"/>
      <c r="AJ32" s="512"/>
      <c r="AK32" s="512"/>
      <c r="AL32" s="322"/>
      <c r="AM32" s="540"/>
      <c r="AN32" s="541"/>
      <c r="AO32" s="541"/>
      <c r="AP32" s="541"/>
      <c r="AQ32" s="541"/>
      <c r="AR32" s="542"/>
      <c r="AS32" s="730"/>
      <c r="AT32" s="730"/>
      <c r="AU32" s="730"/>
      <c r="AV32" s="163"/>
      <c r="AW32" s="246"/>
      <c r="AX32" s="246"/>
      <c r="AY32" s="246"/>
      <c r="AZ32" s="246"/>
      <c r="BA32" s="246"/>
      <c r="BB32" s="246"/>
      <c r="BC32" s="246"/>
      <c r="BD32" s="246"/>
      <c r="BE32" s="246"/>
      <c r="BF32" s="246"/>
      <c r="BG32" s="246"/>
      <c r="BH32" s="246"/>
      <c r="BI32" s="246"/>
      <c r="BJ32" s="246"/>
      <c r="BK32" s="246"/>
      <c r="BL32" s="246"/>
      <c r="BM32" s="246"/>
      <c r="BN32" s="246"/>
      <c r="BO32" s="246"/>
      <c r="BP32" s="246"/>
      <c r="BQ32" s="246"/>
      <c r="BR32" s="246"/>
      <c r="BS32" s="246"/>
      <c r="BT32" s="246"/>
      <c r="BU32" s="246"/>
      <c r="BV32" s="246"/>
      <c r="BW32" s="246"/>
      <c r="BX32" s="246"/>
      <c r="BY32" s="246"/>
      <c r="BZ32" s="246"/>
      <c r="CA32" s="246"/>
      <c r="CB32" s="246"/>
      <c r="CC32" s="246"/>
      <c r="CD32" s="246"/>
      <c r="CE32" s="246"/>
      <c r="CF32" s="246"/>
      <c r="CG32" s="246"/>
      <c r="CH32" s="246"/>
      <c r="CI32" s="246"/>
      <c r="CJ32" s="246"/>
      <c r="CK32" s="246"/>
      <c r="CL32" s="246"/>
      <c r="CM32" s="246"/>
      <c r="CN32" s="246"/>
      <c r="CO32" s="246"/>
      <c r="CP32" s="246"/>
      <c r="CQ32" s="246"/>
      <c r="CR32" s="246"/>
      <c r="CS32" s="246"/>
      <c r="CT32" s="246"/>
      <c r="CU32" s="246"/>
      <c r="CV32" s="246"/>
      <c r="CW32" s="246"/>
      <c r="CX32" s="246"/>
      <c r="CY32" s="246"/>
      <c r="CZ32" s="246"/>
      <c r="DA32" s="246"/>
      <c r="DB32" s="246"/>
      <c r="DC32" s="246"/>
      <c r="DD32" s="246"/>
      <c r="DE32" s="246"/>
      <c r="DF32" s="246"/>
      <c r="DG32" s="246"/>
      <c r="DH32" s="246"/>
      <c r="DI32" s="246"/>
      <c r="DJ32" s="246"/>
      <c r="DK32" s="246"/>
      <c r="DL32" s="246"/>
      <c r="DM32" s="246"/>
      <c r="DN32" s="246"/>
      <c r="DO32" s="246"/>
      <c r="DP32" s="246"/>
      <c r="DQ32" s="246"/>
      <c r="DR32" s="246"/>
      <c r="DS32" s="246"/>
      <c r="DT32" s="246"/>
      <c r="DU32" s="246"/>
      <c r="DV32" s="246"/>
      <c r="DW32" s="246"/>
      <c r="DX32" s="246"/>
      <c r="DY32" s="246"/>
      <c r="DZ32" s="246"/>
      <c r="EA32" s="246"/>
      <c r="EB32" s="246"/>
      <c r="EC32" s="246"/>
      <c r="ED32" s="246"/>
      <c r="EE32" s="246"/>
      <c r="EF32" s="246"/>
      <c r="EG32" s="246"/>
      <c r="EH32" s="246"/>
      <c r="EI32" s="246"/>
      <c r="EJ32" s="246"/>
      <c r="EK32" s="246"/>
      <c r="EL32" s="246"/>
      <c r="EM32" s="246"/>
      <c r="EN32" s="246"/>
      <c r="EO32" s="246"/>
      <c r="EP32" s="246"/>
      <c r="EQ32" s="246"/>
      <c r="ER32" s="246"/>
      <c r="ES32" s="246"/>
      <c r="ET32" s="246"/>
      <c r="EU32" s="246"/>
      <c r="EV32" s="246"/>
      <c r="EW32" s="246"/>
      <c r="EX32" s="246"/>
      <c r="EY32" s="246"/>
      <c r="EZ32" s="246"/>
      <c r="FA32" s="246"/>
      <c r="FB32" s="246"/>
      <c r="FC32" s="246"/>
      <c r="FD32" s="246"/>
      <c r="FE32" s="246"/>
      <c r="FF32" s="246"/>
      <c r="FG32" s="246"/>
      <c r="FH32" s="246"/>
      <c r="FI32" s="246"/>
      <c r="FJ32" s="246"/>
      <c r="FK32" s="246"/>
      <c r="FL32" s="246"/>
      <c r="FM32" s="246"/>
      <c r="FN32" s="246"/>
      <c r="FO32" s="246"/>
      <c r="FP32" s="246"/>
      <c r="FQ32" s="246"/>
      <c r="FR32" s="246"/>
      <c r="FS32" s="246"/>
      <c r="FT32" s="246"/>
      <c r="FU32" s="246"/>
      <c r="FV32" s="246"/>
      <c r="FW32" s="246"/>
      <c r="FX32" s="246"/>
      <c r="FY32" s="246"/>
      <c r="FZ32" s="246"/>
      <c r="GA32" s="246"/>
      <c r="GB32" s="246"/>
      <c r="GC32" s="246"/>
      <c r="GD32" s="246"/>
      <c r="GE32" s="246"/>
      <c r="GF32" s="246"/>
      <c r="GG32" s="246"/>
      <c r="GH32" s="246"/>
      <c r="GI32" s="246"/>
      <c r="GJ32" s="246"/>
      <c r="GK32" s="246"/>
      <c r="GL32" s="246"/>
      <c r="GM32" s="246"/>
      <c r="GN32" s="246"/>
      <c r="GO32" s="246"/>
      <c r="GP32" s="246"/>
      <c r="GQ32" s="246"/>
      <c r="GR32" s="246"/>
      <c r="GS32" s="246"/>
      <c r="GT32" s="246"/>
      <c r="GU32" s="246"/>
      <c r="GV32" s="246"/>
      <c r="GW32" s="246"/>
      <c r="GX32" s="246"/>
      <c r="GY32" s="246"/>
      <c r="GZ32" s="246"/>
      <c r="HA32" s="246"/>
      <c r="HB32" s="246"/>
      <c r="HC32" s="246"/>
      <c r="HD32" s="246"/>
      <c r="HE32" s="246"/>
      <c r="HF32" s="246"/>
      <c r="HG32" s="246"/>
      <c r="HH32" s="246"/>
      <c r="HI32" s="246"/>
      <c r="HJ32" s="246"/>
      <c r="HK32" s="246"/>
      <c r="HL32" s="246"/>
      <c r="HM32" s="246"/>
      <c r="HN32" s="246"/>
      <c r="HO32" s="246"/>
      <c r="HP32" s="246"/>
      <c r="HQ32" s="246"/>
      <c r="HR32" s="246"/>
      <c r="HS32" s="246"/>
      <c r="HT32" s="246"/>
      <c r="HU32" s="246"/>
      <c r="HV32" s="246"/>
      <c r="HW32" s="246"/>
      <c r="HX32" s="246"/>
      <c r="HY32" s="246"/>
      <c r="HZ32" s="246"/>
      <c r="IA32" s="246"/>
      <c r="IB32" s="246"/>
      <c r="IC32" s="246"/>
      <c r="ID32" s="246"/>
      <c r="IE32" s="246"/>
      <c r="IF32" s="246"/>
      <c r="IG32" s="246"/>
      <c r="IH32" s="246"/>
      <c r="II32" s="246"/>
      <c r="IJ32" s="246"/>
      <c r="IK32" s="246"/>
      <c r="IL32" s="246"/>
      <c r="IM32" s="246"/>
      <c r="IN32" s="246"/>
      <c r="IO32" s="246"/>
      <c r="IP32" s="246"/>
      <c r="IQ32" s="246"/>
      <c r="IR32" s="246"/>
      <c r="IS32" s="246"/>
      <c r="IT32" s="246"/>
      <c r="IU32" s="246"/>
      <c r="IV32" s="246"/>
    </row>
    <row r="33" spans="1:256" ht="17.25">
      <c r="A33" s="475"/>
      <c r="B33" s="481"/>
      <c r="C33" s="543"/>
      <c r="D33" s="544"/>
      <c r="E33" s="544"/>
      <c r="F33" s="544"/>
      <c r="G33" s="544"/>
      <c r="H33" s="544"/>
      <c r="I33" s="544"/>
      <c r="J33" s="545"/>
      <c r="K33" s="332"/>
      <c r="L33" s="523"/>
      <c r="M33" s="524"/>
      <c r="N33" s="525"/>
      <c r="O33" s="675"/>
      <c r="P33" s="675"/>
      <c r="Q33" s="676"/>
      <c r="R33" s="409" t="str">
        <f t="shared" si="0"/>
        <v xml:space="preserve">  </v>
      </c>
      <c r="S33" s="692" t="s">
        <v>668</v>
      </c>
      <c r="T33" s="693"/>
      <c r="U33" s="410" t="str">
        <f t="shared" si="1"/>
        <v xml:space="preserve">  </v>
      </c>
      <c r="V33" s="675"/>
      <c r="W33" s="675"/>
      <c r="X33" s="676"/>
      <c r="Y33" s="523"/>
      <c r="Z33" s="524"/>
      <c r="AA33" s="525"/>
      <c r="AB33" s="322"/>
      <c r="AC33" s="512"/>
      <c r="AD33" s="512"/>
      <c r="AE33" s="512"/>
      <c r="AF33" s="512"/>
      <c r="AG33" s="512"/>
      <c r="AH33" s="512"/>
      <c r="AI33" s="512"/>
      <c r="AJ33" s="512"/>
      <c r="AK33" s="512"/>
      <c r="AL33" s="322"/>
      <c r="AM33" s="543"/>
      <c r="AN33" s="544"/>
      <c r="AO33" s="544"/>
      <c r="AP33" s="544"/>
      <c r="AQ33" s="544"/>
      <c r="AR33" s="545"/>
      <c r="AS33" s="730"/>
      <c r="AT33" s="730"/>
      <c r="AU33" s="730"/>
      <c r="AV33" s="163"/>
      <c r="AW33" s="246"/>
      <c r="AX33" s="246"/>
      <c r="AY33" s="246"/>
      <c r="AZ33" s="246"/>
      <c r="BA33" s="246"/>
      <c r="BB33" s="246"/>
      <c r="BC33" s="246"/>
      <c r="BD33" s="246"/>
      <c r="BE33" s="246"/>
      <c r="BF33" s="246"/>
      <c r="BG33" s="246"/>
      <c r="BH33" s="246"/>
      <c r="BI33" s="246"/>
      <c r="BJ33" s="246"/>
      <c r="BK33" s="246"/>
      <c r="BL33" s="246"/>
      <c r="BM33" s="246"/>
      <c r="BN33" s="246"/>
      <c r="BO33" s="246"/>
      <c r="BP33" s="246"/>
      <c r="BQ33" s="246"/>
      <c r="BR33" s="246"/>
      <c r="BS33" s="246"/>
      <c r="BT33" s="246"/>
      <c r="BU33" s="246"/>
      <c r="BV33" s="246"/>
      <c r="BW33" s="246"/>
      <c r="BX33" s="246"/>
      <c r="BY33" s="246"/>
      <c r="BZ33" s="246"/>
      <c r="CA33" s="246"/>
      <c r="CB33" s="246"/>
      <c r="CC33" s="246"/>
      <c r="CD33" s="246"/>
      <c r="CE33" s="246"/>
      <c r="CF33" s="246"/>
      <c r="CG33" s="246"/>
      <c r="CH33" s="246"/>
      <c r="CI33" s="246"/>
      <c r="CJ33" s="246"/>
      <c r="CK33" s="246"/>
      <c r="CL33" s="246"/>
      <c r="CM33" s="246"/>
      <c r="CN33" s="246"/>
      <c r="CO33" s="246"/>
      <c r="CP33" s="246"/>
      <c r="CQ33" s="246"/>
      <c r="CR33" s="246"/>
      <c r="CS33" s="246"/>
      <c r="CT33" s="246"/>
      <c r="CU33" s="246"/>
      <c r="CV33" s="246"/>
      <c r="CW33" s="246"/>
      <c r="CX33" s="246"/>
      <c r="CY33" s="246"/>
      <c r="CZ33" s="246"/>
      <c r="DA33" s="246"/>
      <c r="DB33" s="246"/>
      <c r="DC33" s="246"/>
      <c r="DD33" s="246"/>
      <c r="DE33" s="246"/>
      <c r="DF33" s="246"/>
      <c r="DG33" s="246"/>
      <c r="DH33" s="246"/>
      <c r="DI33" s="246"/>
      <c r="DJ33" s="246"/>
      <c r="DK33" s="246"/>
      <c r="DL33" s="246"/>
      <c r="DM33" s="246"/>
      <c r="DN33" s="246"/>
      <c r="DO33" s="246"/>
      <c r="DP33" s="246"/>
      <c r="DQ33" s="246"/>
      <c r="DR33" s="246"/>
      <c r="DS33" s="246"/>
      <c r="DT33" s="246"/>
      <c r="DU33" s="246"/>
      <c r="DV33" s="246"/>
      <c r="DW33" s="246"/>
      <c r="DX33" s="246"/>
      <c r="DY33" s="246"/>
      <c r="DZ33" s="246"/>
      <c r="EA33" s="246"/>
      <c r="EB33" s="246"/>
      <c r="EC33" s="246"/>
      <c r="ED33" s="246"/>
      <c r="EE33" s="246"/>
      <c r="EF33" s="246"/>
      <c r="EG33" s="246"/>
      <c r="EH33" s="246"/>
      <c r="EI33" s="246"/>
      <c r="EJ33" s="246"/>
      <c r="EK33" s="246"/>
      <c r="EL33" s="246"/>
      <c r="EM33" s="246"/>
      <c r="EN33" s="246"/>
      <c r="EO33" s="246"/>
      <c r="EP33" s="246"/>
      <c r="EQ33" s="246"/>
      <c r="ER33" s="246"/>
      <c r="ES33" s="246"/>
      <c r="ET33" s="246"/>
      <c r="EU33" s="246"/>
      <c r="EV33" s="246"/>
      <c r="EW33" s="246"/>
      <c r="EX33" s="246"/>
      <c r="EY33" s="246"/>
      <c r="EZ33" s="246"/>
      <c r="FA33" s="246"/>
      <c r="FB33" s="246"/>
      <c r="FC33" s="246"/>
      <c r="FD33" s="246"/>
      <c r="FE33" s="246"/>
      <c r="FF33" s="246"/>
      <c r="FG33" s="246"/>
      <c r="FH33" s="246"/>
      <c r="FI33" s="246"/>
      <c r="FJ33" s="246"/>
      <c r="FK33" s="246"/>
      <c r="FL33" s="246"/>
      <c r="FM33" s="246"/>
      <c r="FN33" s="246"/>
      <c r="FO33" s="246"/>
      <c r="FP33" s="246"/>
      <c r="FQ33" s="246"/>
      <c r="FR33" s="246"/>
      <c r="FS33" s="246"/>
      <c r="FT33" s="246"/>
      <c r="FU33" s="246"/>
      <c r="FV33" s="246"/>
      <c r="FW33" s="246"/>
      <c r="FX33" s="246"/>
      <c r="FY33" s="246"/>
      <c r="FZ33" s="246"/>
      <c r="GA33" s="246"/>
      <c r="GB33" s="246"/>
      <c r="GC33" s="246"/>
      <c r="GD33" s="246"/>
      <c r="GE33" s="246"/>
      <c r="GF33" s="246"/>
      <c r="GG33" s="246"/>
      <c r="GH33" s="246"/>
      <c r="GI33" s="246"/>
      <c r="GJ33" s="246"/>
      <c r="GK33" s="246"/>
      <c r="GL33" s="246"/>
      <c r="GM33" s="246"/>
      <c r="GN33" s="246"/>
      <c r="GO33" s="246"/>
      <c r="GP33" s="246"/>
      <c r="GQ33" s="246"/>
      <c r="GR33" s="246"/>
      <c r="GS33" s="246"/>
      <c r="GT33" s="246"/>
      <c r="GU33" s="246"/>
      <c r="GV33" s="246"/>
      <c r="GW33" s="246"/>
      <c r="GX33" s="246"/>
      <c r="GY33" s="246"/>
      <c r="GZ33" s="246"/>
      <c r="HA33" s="246"/>
      <c r="HB33" s="246"/>
      <c r="HC33" s="246"/>
      <c r="HD33" s="246"/>
      <c r="HE33" s="246"/>
      <c r="HF33" s="246"/>
      <c r="HG33" s="246"/>
      <c r="HH33" s="246"/>
      <c r="HI33" s="246"/>
      <c r="HJ33" s="246"/>
      <c r="HK33" s="246"/>
      <c r="HL33" s="246"/>
      <c r="HM33" s="246"/>
      <c r="HN33" s="246"/>
      <c r="HO33" s="246"/>
      <c r="HP33" s="246"/>
      <c r="HQ33" s="246"/>
      <c r="HR33" s="246"/>
      <c r="HS33" s="246"/>
      <c r="HT33" s="246"/>
      <c r="HU33" s="246"/>
      <c r="HV33" s="246"/>
      <c r="HW33" s="246"/>
      <c r="HX33" s="246"/>
      <c r="HY33" s="246"/>
      <c r="HZ33" s="246"/>
      <c r="IA33" s="246"/>
      <c r="IB33" s="246"/>
      <c r="IC33" s="246"/>
      <c r="ID33" s="246"/>
      <c r="IE33" s="246"/>
      <c r="IF33" s="246"/>
      <c r="IG33" s="246"/>
      <c r="IH33" s="246"/>
      <c r="II33" s="246"/>
      <c r="IJ33" s="246"/>
      <c r="IK33" s="246"/>
      <c r="IL33" s="246"/>
      <c r="IM33" s="246"/>
      <c r="IN33" s="246"/>
      <c r="IO33" s="246"/>
      <c r="IP33" s="246"/>
      <c r="IQ33" s="246"/>
      <c r="IR33" s="246"/>
      <c r="IS33" s="246"/>
      <c r="IT33" s="246"/>
      <c r="IU33" s="246"/>
      <c r="IV33" s="246"/>
    </row>
    <row r="34" spans="1:256" ht="17.25">
      <c r="A34" s="473">
        <v>8</v>
      </c>
      <c r="B34" s="479"/>
      <c r="C34" s="537" t="str">
        <f>C5</f>
        <v xml:space="preserve"> ＳＯＲＡ－ Ｒ</v>
      </c>
      <c r="D34" s="538"/>
      <c r="E34" s="538"/>
      <c r="F34" s="538"/>
      <c r="G34" s="538"/>
      <c r="H34" s="538"/>
      <c r="I34" s="538"/>
      <c r="J34" s="539"/>
      <c r="K34" s="322"/>
      <c r="L34" s="517">
        <f>COUNTIF(R34:R36,"〇")</f>
        <v>0</v>
      </c>
      <c r="M34" s="518"/>
      <c r="N34" s="519"/>
      <c r="O34" s="698">
        <v>15</v>
      </c>
      <c r="P34" s="698"/>
      <c r="Q34" s="699"/>
      <c r="R34" s="406" t="str">
        <f t="shared" si="0"/>
        <v xml:space="preserve">  </v>
      </c>
      <c r="S34" s="705" t="s">
        <v>665</v>
      </c>
      <c r="T34" s="706"/>
      <c r="U34" s="406" t="str">
        <f t="shared" si="1"/>
        <v>〇</v>
      </c>
      <c r="V34" s="698">
        <v>17</v>
      </c>
      <c r="W34" s="698"/>
      <c r="X34" s="699"/>
      <c r="Y34" s="517">
        <f>COUNTIF(U34:U36,"〇")</f>
        <v>2</v>
      </c>
      <c r="Z34" s="518"/>
      <c r="AA34" s="519"/>
      <c r="AB34" s="332"/>
      <c r="AC34" s="512" t="str">
        <f>C8</f>
        <v xml:space="preserve"> ＳＵＺＵＫＩ  ２</v>
      </c>
      <c r="AD34" s="512"/>
      <c r="AE34" s="512"/>
      <c r="AF34" s="512"/>
      <c r="AG34" s="512"/>
      <c r="AH34" s="512"/>
      <c r="AI34" s="512"/>
      <c r="AJ34" s="512"/>
      <c r="AK34" s="512"/>
      <c r="AL34" s="322"/>
      <c r="AM34" s="537" t="str">
        <f>Q5</f>
        <v xml:space="preserve"> 富士見ファミリー B</v>
      </c>
      <c r="AN34" s="538"/>
      <c r="AO34" s="538"/>
      <c r="AP34" s="538"/>
      <c r="AQ34" s="538"/>
      <c r="AR34" s="539"/>
      <c r="AS34" s="765" t="str">
        <f>Q6</f>
        <v xml:space="preserve"> 桜町アクティブ</v>
      </c>
      <c r="AT34" s="765"/>
      <c r="AU34" s="765"/>
      <c r="AV34" s="163"/>
      <c r="AW34" s="246"/>
      <c r="AX34" s="246"/>
      <c r="AY34" s="246"/>
      <c r="AZ34" s="246"/>
      <c r="BA34" s="246"/>
      <c r="BB34" s="246"/>
      <c r="BC34" s="246"/>
      <c r="BD34" s="246"/>
      <c r="BE34" s="246"/>
      <c r="BF34" s="246"/>
      <c r="BG34" s="246"/>
      <c r="BH34" s="246"/>
      <c r="BI34" s="246"/>
      <c r="BJ34" s="246"/>
      <c r="BK34" s="246"/>
      <c r="BL34" s="246"/>
      <c r="BM34" s="246"/>
      <c r="BN34" s="246"/>
      <c r="BO34" s="246"/>
      <c r="BP34" s="246"/>
      <c r="BQ34" s="246"/>
      <c r="BR34" s="246"/>
      <c r="BS34" s="246"/>
      <c r="BT34" s="246"/>
      <c r="BU34" s="246"/>
      <c r="BV34" s="246"/>
      <c r="BW34" s="246"/>
      <c r="BX34" s="246"/>
      <c r="BY34" s="246"/>
      <c r="BZ34" s="246"/>
      <c r="CA34" s="246"/>
      <c r="CB34" s="246"/>
      <c r="CC34" s="246"/>
      <c r="CD34" s="246"/>
      <c r="CE34" s="246"/>
      <c r="CF34" s="246"/>
      <c r="CG34" s="246"/>
      <c r="CH34" s="246"/>
      <c r="CI34" s="246"/>
      <c r="CJ34" s="246"/>
      <c r="CK34" s="246"/>
      <c r="CL34" s="246"/>
      <c r="CM34" s="246"/>
      <c r="CN34" s="246"/>
      <c r="CO34" s="246"/>
      <c r="CP34" s="246"/>
      <c r="CQ34" s="246"/>
      <c r="CR34" s="246"/>
      <c r="CS34" s="246"/>
      <c r="CT34" s="246"/>
      <c r="CU34" s="246"/>
      <c r="CV34" s="246"/>
      <c r="CW34" s="246"/>
      <c r="CX34" s="246"/>
      <c r="CY34" s="246"/>
      <c r="CZ34" s="246"/>
      <c r="DA34" s="246"/>
      <c r="DB34" s="246"/>
      <c r="DC34" s="246"/>
      <c r="DD34" s="246"/>
      <c r="DE34" s="246"/>
      <c r="DF34" s="246"/>
      <c r="DG34" s="246"/>
      <c r="DH34" s="246"/>
      <c r="DI34" s="246"/>
      <c r="DJ34" s="246"/>
      <c r="DK34" s="246"/>
      <c r="DL34" s="246"/>
      <c r="DM34" s="246"/>
      <c r="DN34" s="246"/>
      <c r="DO34" s="246"/>
      <c r="DP34" s="246"/>
      <c r="DQ34" s="246"/>
      <c r="DR34" s="246"/>
      <c r="DS34" s="246"/>
      <c r="DT34" s="246"/>
      <c r="DU34" s="246"/>
      <c r="DV34" s="246"/>
      <c r="DW34" s="246"/>
      <c r="DX34" s="246"/>
      <c r="DY34" s="246"/>
      <c r="DZ34" s="246"/>
      <c r="EA34" s="246"/>
      <c r="EB34" s="246"/>
      <c r="EC34" s="246"/>
      <c r="ED34" s="246"/>
      <c r="EE34" s="246"/>
      <c r="EF34" s="246"/>
      <c r="EG34" s="246"/>
      <c r="EH34" s="246"/>
      <c r="EI34" s="246"/>
      <c r="EJ34" s="246"/>
      <c r="EK34" s="246"/>
      <c r="EL34" s="246"/>
      <c r="EM34" s="246"/>
      <c r="EN34" s="246"/>
      <c r="EO34" s="246"/>
      <c r="EP34" s="246"/>
      <c r="EQ34" s="246"/>
      <c r="ER34" s="246"/>
      <c r="ES34" s="246"/>
      <c r="ET34" s="246"/>
      <c r="EU34" s="246"/>
      <c r="EV34" s="246"/>
      <c r="EW34" s="246"/>
      <c r="EX34" s="246"/>
      <c r="EY34" s="246"/>
      <c r="EZ34" s="246"/>
      <c r="FA34" s="246"/>
      <c r="FB34" s="246"/>
      <c r="FC34" s="246"/>
      <c r="FD34" s="246"/>
      <c r="FE34" s="246"/>
      <c r="FF34" s="246"/>
      <c r="FG34" s="246"/>
      <c r="FH34" s="246"/>
      <c r="FI34" s="246"/>
      <c r="FJ34" s="246"/>
      <c r="FK34" s="246"/>
      <c r="FL34" s="246"/>
      <c r="FM34" s="246"/>
      <c r="FN34" s="246"/>
      <c r="FO34" s="246"/>
      <c r="FP34" s="246"/>
      <c r="FQ34" s="246"/>
      <c r="FR34" s="246"/>
      <c r="FS34" s="246"/>
      <c r="FT34" s="246"/>
      <c r="FU34" s="246"/>
      <c r="FV34" s="246"/>
      <c r="FW34" s="246"/>
      <c r="FX34" s="246"/>
      <c r="FY34" s="246"/>
      <c r="FZ34" s="246"/>
      <c r="GA34" s="246"/>
      <c r="GB34" s="246"/>
      <c r="GC34" s="246"/>
      <c r="GD34" s="246"/>
      <c r="GE34" s="246"/>
      <c r="GF34" s="246"/>
      <c r="GG34" s="246"/>
      <c r="GH34" s="246"/>
      <c r="GI34" s="246"/>
      <c r="GJ34" s="246"/>
      <c r="GK34" s="246"/>
      <c r="GL34" s="246"/>
      <c r="GM34" s="246"/>
      <c r="GN34" s="246"/>
      <c r="GO34" s="246"/>
      <c r="GP34" s="246"/>
      <c r="GQ34" s="246"/>
      <c r="GR34" s="246"/>
      <c r="GS34" s="246"/>
      <c r="GT34" s="246"/>
      <c r="GU34" s="246"/>
      <c r="GV34" s="246"/>
      <c r="GW34" s="246"/>
      <c r="GX34" s="246"/>
      <c r="GY34" s="246"/>
      <c r="GZ34" s="246"/>
      <c r="HA34" s="246"/>
      <c r="HB34" s="246"/>
      <c r="HC34" s="246"/>
      <c r="HD34" s="246"/>
      <c r="HE34" s="246"/>
      <c r="HF34" s="246"/>
      <c r="HG34" s="246"/>
      <c r="HH34" s="246"/>
      <c r="HI34" s="246"/>
      <c r="HJ34" s="246"/>
      <c r="HK34" s="246"/>
      <c r="HL34" s="246"/>
      <c r="HM34" s="246"/>
      <c r="HN34" s="246"/>
      <c r="HO34" s="246"/>
      <c r="HP34" s="246"/>
      <c r="HQ34" s="246"/>
      <c r="HR34" s="246"/>
      <c r="HS34" s="246"/>
      <c r="HT34" s="246"/>
      <c r="HU34" s="246"/>
      <c r="HV34" s="246"/>
      <c r="HW34" s="246"/>
      <c r="HX34" s="246"/>
      <c r="HY34" s="246"/>
      <c r="HZ34" s="246"/>
      <c r="IA34" s="246"/>
      <c r="IB34" s="246"/>
      <c r="IC34" s="246"/>
      <c r="ID34" s="246"/>
      <c r="IE34" s="246"/>
      <c r="IF34" s="246"/>
      <c r="IG34" s="246"/>
      <c r="IH34" s="246"/>
      <c r="II34" s="246"/>
      <c r="IJ34" s="246"/>
      <c r="IK34" s="246"/>
      <c r="IL34" s="246"/>
      <c r="IM34" s="246"/>
      <c r="IN34" s="246"/>
      <c r="IO34" s="246"/>
      <c r="IP34" s="246"/>
      <c r="IQ34" s="246"/>
      <c r="IR34" s="246"/>
      <c r="IS34" s="246"/>
      <c r="IT34" s="246"/>
      <c r="IU34" s="246"/>
      <c r="IV34" s="246"/>
    </row>
    <row r="35" spans="1:256" ht="17.25">
      <c r="A35" s="474"/>
      <c r="B35" s="480"/>
      <c r="C35" s="540"/>
      <c r="D35" s="541"/>
      <c r="E35" s="541"/>
      <c r="F35" s="541"/>
      <c r="G35" s="541"/>
      <c r="H35" s="541"/>
      <c r="I35" s="541"/>
      <c r="J35" s="542"/>
      <c r="K35" s="322"/>
      <c r="L35" s="520"/>
      <c r="M35" s="521"/>
      <c r="N35" s="522"/>
      <c r="O35" s="694">
        <v>13</v>
      </c>
      <c r="P35" s="694"/>
      <c r="Q35" s="695"/>
      <c r="R35" s="407" t="str">
        <f t="shared" si="0"/>
        <v xml:space="preserve">  </v>
      </c>
      <c r="S35" s="696" t="s">
        <v>667</v>
      </c>
      <c r="T35" s="697"/>
      <c r="U35" s="408" t="str">
        <f t="shared" si="1"/>
        <v>〇</v>
      </c>
      <c r="V35" s="694">
        <v>15</v>
      </c>
      <c r="W35" s="694"/>
      <c r="X35" s="695"/>
      <c r="Y35" s="520"/>
      <c r="Z35" s="521"/>
      <c r="AA35" s="522"/>
      <c r="AB35" s="332"/>
      <c r="AC35" s="512"/>
      <c r="AD35" s="512"/>
      <c r="AE35" s="512"/>
      <c r="AF35" s="512"/>
      <c r="AG35" s="512"/>
      <c r="AH35" s="512"/>
      <c r="AI35" s="512"/>
      <c r="AJ35" s="512"/>
      <c r="AK35" s="512"/>
      <c r="AL35" s="322"/>
      <c r="AM35" s="540"/>
      <c r="AN35" s="541"/>
      <c r="AO35" s="541"/>
      <c r="AP35" s="541"/>
      <c r="AQ35" s="541"/>
      <c r="AR35" s="542"/>
      <c r="AS35" s="765"/>
      <c r="AT35" s="765"/>
      <c r="AU35" s="765"/>
      <c r="AV35" s="163"/>
      <c r="AW35" s="246"/>
      <c r="AX35" s="246"/>
      <c r="AY35" s="246"/>
      <c r="AZ35" s="246"/>
      <c r="BA35" s="246"/>
      <c r="BB35" s="246"/>
      <c r="BC35" s="246"/>
      <c r="BD35" s="246"/>
      <c r="BE35" s="246"/>
      <c r="BF35" s="246"/>
      <c r="BG35" s="246"/>
      <c r="BH35" s="246"/>
      <c r="BI35" s="246"/>
      <c r="BJ35" s="246"/>
      <c r="BK35" s="246"/>
      <c r="BL35" s="246"/>
      <c r="BM35" s="246"/>
      <c r="BN35" s="246"/>
      <c r="BO35" s="246"/>
      <c r="BP35" s="246"/>
      <c r="BQ35" s="246"/>
      <c r="BR35" s="246"/>
      <c r="BS35" s="246"/>
      <c r="BT35" s="246"/>
      <c r="BU35" s="246"/>
      <c r="BV35" s="246"/>
      <c r="BW35" s="246"/>
      <c r="BX35" s="246"/>
      <c r="BY35" s="246"/>
      <c r="BZ35" s="246"/>
      <c r="CA35" s="246"/>
      <c r="CB35" s="246"/>
      <c r="CC35" s="246"/>
      <c r="CD35" s="246"/>
      <c r="CE35" s="246"/>
      <c r="CF35" s="246"/>
      <c r="CG35" s="246"/>
      <c r="CH35" s="246"/>
      <c r="CI35" s="246"/>
      <c r="CJ35" s="246"/>
      <c r="CK35" s="246"/>
      <c r="CL35" s="246"/>
      <c r="CM35" s="246"/>
      <c r="CN35" s="246"/>
      <c r="CO35" s="246"/>
      <c r="CP35" s="246"/>
      <c r="CQ35" s="246"/>
      <c r="CR35" s="246"/>
      <c r="CS35" s="246"/>
      <c r="CT35" s="246"/>
      <c r="CU35" s="246"/>
      <c r="CV35" s="246"/>
      <c r="CW35" s="246"/>
      <c r="CX35" s="246"/>
      <c r="CY35" s="246"/>
      <c r="CZ35" s="246"/>
      <c r="DA35" s="246"/>
      <c r="DB35" s="246"/>
      <c r="DC35" s="246"/>
      <c r="DD35" s="246"/>
      <c r="DE35" s="246"/>
      <c r="DF35" s="246"/>
      <c r="DG35" s="246"/>
      <c r="DH35" s="246"/>
      <c r="DI35" s="246"/>
      <c r="DJ35" s="246"/>
      <c r="DK35" s="246"/>
      <c r="DL35" s="246"/>
      <c r="DM35" s="246"/>
      <c r="DN35" s="246"/>
      <c r="DO35" s="246"/>
      <c r="DP35" s="246"/>
      <c r="DQ35" s="246"/>
      <c r="DR35" s="246"/>
      <c r="DS35" s="246"/>
      <c r="DT35" s="246"/>
      <c r="DU35" s="246"/>
      <c r="DV35" s="246"/>
      <c r="DW35" s="246"/>
      <c r="DX35" s="246"/>
      <c r="DY35" s="246"/>
      <c r="DZ35" s="246"/>
      <c r="EA35" s="246"/>
      <c r="EB35" s="246"/>
      <c r="EC35" s="246"/>
      <c r="ED35" s="246"/>
      <c r="EE35" s="246"/>
      <c r="EF35" s="246"/>
      <c r="EG35" s="246"/>
      <c r="EH35" s="246"/>
      <c r="EI35" s="246"/>
      <c r="EJ35" s="246"/>
      <c r="EK35" s="246"/>
      <c r="EL35" s="246"/>
      <c r="EM35" s="246"/>
      <c r="EN35" s="246"/>
      <c r="EO35" s="246"/>
      <c r="EP35" s="246"/>
      <c r="EQ35" s="246"/>
      <c r="ER35" s="246"/>
      <c r="ES35" s="246"/>
      <c r="ET35" s="246"/>
      <c r="EU35" s="246"/>
      <c r="EV35" s="246"/>
      <c r="EW35" s="246"/>
      <c r="EX35" s="246"/>
      <c r="EY35" s="246"/>
      <c r="EZ35" s="246"/>
      <c r="FA35" s="246"/>
      <c r="FB35" s="246"/>
      <c r="FC35" s="246"/>
      <c r="FD35" s="246"/>
      <c r="FE35" s="246"/>
      <c r="FF35" s="246"/>
      <c r="FG35" s="246"/>
      <c r="FH35" s="246"/>
      <c r="FI35" s="246"/>
      <c r="FJ35" s="246"/>
      <c r="FK35" s="246"/>
      <c r="FL35" s="246"/>
      <c r="FM35" s="246"/>
      <c r="FN35" s="246"/>
      <c r="FO35" s="246"/>
      <c r="FP35" s="246"/>
      <c r="FQ35" s="246"/>
      <c r="FR35" s="246"/>
      <c r="FS35" s="246"/>
      <c r="FT35" s="246"/>
      <c r="FU35" s="246"/>
      <c r="FV35" s="246"/>
      <c r="FW35" s="246"/>
      <c r="FX35" s="246"/>
      <c r="FY35" s="246"/>
      <c r="FZ35" s="246"/>
      <c r="GA35" s="246"/>
      <c r="GB35" s="246"/>
      <c r="GC35" s="246"/>
      <c r="GD35" s="246"/>
      <c r="GE35" s="246"/>
      <c r="GF35" s="246"/>
      <c r="GG35" s="246"/>
      <c r="GH35" s="246"/>
      <c r="GI35" s="246"/>
      <c r="GJ35" s="246"/>
      <c r="GK35" s="246"/>
      <c r="GL35" s="246"/>
      <c r="GM35" s="246"/>
      <c r="GN35" s="246"/>
      <c r="GO35" s="246"/>
      <c r="GP35" s="246"/>
      <c r="GQ35" s="246"/>
      <c r="GR35" s="246"/>
      <c r="GS35" s="246"/>
      <c r="GT35" s="246"/>
      <c r="GU35" s="246"/>
      <c r="GV35" s="246"/>
      <c r="GW35" s="246"/>
      <c r="GX35" s="246"/>
      <c r="GY35" s="246"/>
      <c r="GZ35" s="246"/>
      <c r="HA35" s="246"/>
      <c r="HB35" s="246"/>
      <c r="HC35" s="246"/>
      <c r="HD35" s="246"/>
      <c r="HE35" s="246"/>
      <c r="HF35" s="246"/>
      <c r="HG35" s="246"/>
      <c r="HH35" s="246"/>
      <c r="HI35" s="246"/>
      <c r="HJ35" s="246"/>
      <c r="HK35" s="246"/>
      <c r="HL35" s="246"/>
      <c r="HM35" s="246"/>
      <c r="HN35" s="246"/>
      <c r="HO35" s="246"/>
      <c r="HP35" s="246"/>
      <c r="HQ35" s="246"/>
      <c r="HR35" s="246"/>
      <c r="HS35" s="246"/>
      <c r="HT35" s="246"/>
      <c r="HU35" s="246"/>
      <c r="HV35" s="246"/>
      <c r="HW35" s="246"/>
      <c r="HX35" s="246"/>
      <c r="HY35" s="246"/>
      <c r="HZ35" s="246"/>
      <c r="IA35" s="246"/>
      <c r="IB35" s="246"/>
      <c r="IC35" s="246"/>
      <c r="ID35" s="246"/>
      <c r="IE35" s="246"/>
      <c r="IF35" s="246"/>
      <c r="IG35" s="246"/>
      <c r="IH35" s="246"/>
      <c r="II35" s="246"/>
      <c r="IJ35" s="246"/>
      <c r="IK35" s="246"/>
      <c r="IL35" s="246"/>
      <c r="IM35" s="246"/>
      <c r="IN35" s="246"/>
      <c r="IO35" s="246"/>
      <c r="IP35" s="246"/>
      <c r="IQ35" s="246"/>
      <c r="IR35" s="246"/>
      <c r="IS35" s="246"/>
      <c r="IT35" s="246"/>
      <c r="IU35" s="246"/>
      <c r="IV35" s="246"/>
    </row>
    <row r="36" spans="1:256" ht="17.25">
      <c r="A36" s="475"/>
      <c r="B36" s="481"/>
      <c r="C36" s="543"/>
      <c r="D36" s="544"/>
      <c r="E36" s="544"/>
      <c r="F36" s="544"/>
      <c r="G36" s="544"/>
      <c r="H36" s="544"/>
      <c r="I36" s="544"/>
      <c r="J36" s="545"/>
      <c r="K36" s="322"/>
      <c r="L36" s="523"/>
      <c r="M36" s="524"/>
      <c r="N36" s="525"/>
      <c r="O36" s="675"/>
      <c r="P36" s="675"/>
      <c r="Q36" s="676"/>
      <c r="R36" s="409" t="str">
        <f t="shared" si="0"/>
        <v xml:space="preserve">  </v>
      </c>
      <c r="S36" s="708" t="s">
        <v>668</v>
      </c>
      <c r="T36" s="709"/>
      <c r="U36" s="410" t="str">
        <f t="shared" si="1"/>
        <v xml:space="preserve">  </v>
      </c>
      <c r="V36" s="675"/>
      <c r="W36" s="675"/>
      <c r="X36" s="676"/>
      <c r="Y36" s="523"/>
      <c r="Z36" s="524"/>
      <c r="AA36" s="525"/>
      <c r="AB36" s="332"/>
      <c r="AC36" s="512"/>
      <c r="AD36" s="512"/>
      <c r="AE36" s="512"/>
      <c r="AF36" s="512"/>
      <c r="AG36" s="512"/>
      <c r="AH36" s="512"/>
      <c r="AI36" s="512"/>
      <c r="AJ36" s="512"/>
      <c r="AK36" s="512"/>
      <c r="AL36" s="322"/>
      <c r="AM36" s="543"/>
      <c r="AN36" s="544"/>
      <c r="AO36" s="544"/>
      <c r="AP36" s="544"/>
      <c r="AQ36" s="544"/>
      <c r="AR36" s="545"/>
      <c r="AS36" s="765"/>
      <c r="AT36" s="765"/>
      <c r="AU36" s="765"/>
      <c r="AV36" s="311"/>
      <c r="AW36" s="244"/>
      <c r="AX36" s="244"/>
      <c r="AY36" s="244"/>
      <c r="AZ36" s="244"/>
      <c r="BA36" s="244"/>
      <c r="BB36" s="244"/>
      <c r="BC36" s="244"/>
      <c r="BD36" s="244"/>
      <c r="BE36" s="244"/>
      <c r="BF36" s="244"/>
      <c r="BG36" s="244"/>
      <c r="BH36" s="244"/>
      <c r="BI36" s="244"/>
      <c r="BJ36" s="244"/>
      <c r="BK36" s="244"/>
      <c r="BL36" s="244"/>
      <c r="BM36" s="244"/>
      <c r="BN36" s="244"/>
      <c r="BO36" s="244"/>
      <c r="BP36" s="244"/>
      <c r="BQ36" s="244"/>
      <c r="BR36" s="244"/>
      <c r="BS36" s="244"/>
      <c r="BT36" s="244"/>
      <c r="BU36" s="244"/>
      <c r="BV36" s="244"/>
      <c r="BW36" s="244"/>
      <c r="BX36" s="244"/>
      <c r="BY36" s="244"/>
      <c r="BZ36" s="244"/>
      <c r="CA36" s="244"/>
      <c r="CB36" s="246"/>
      <c r="CC36" s="246"/>
      <c r="CD36" s="246"/>
      <c r="CE36" s="246"/>
      <c r="CF36" s="246"/>
      <c r="CG36" s="246"/>
      <c r="CH36" s="246"/>
      <c r="CI36" s="246"/>
      <c r="CJ36" s="246"/>
      <c r="CK36" s="246"/>
      <c r="CL36" s="246"/>
      <c r="CM36" s="246"/>
      <c r="CN36" s="246"/>
      <c r="CO36" s="246"/>
      <c r="CP36" s="246"/>
      <c r="CQ36" s="246"/>
      <c r="CR36" s="246"/>
      <c r="CS36" s="246"/>
      <c r="CT36" s="246"/>
      <c r="CU36" s="246"/>
      <c r="CV36" s="246"/>
      <c r="CW36" s="244"/>
      <c r="CX36" s="244"/>
      <c r="CY36" s="244"/>
      <c r="CZ36" s="244"/>
      <c r="DA36" s="244"/>
      <c r="DB36" s="244"/>
      <c r="DC36" s="244"/>
      <c r="DD36" s="244"/>
      <c r="DE36" s="244"/>
      <c r="DF36" s="244"/>
      <c r="DG36" s="244"/>
      <c r="DH36" s="244"/>
      <c r="DI36" s="244"/>
      <c r="DJ36" s="244"/>
      <c r="DK36" s="244"/>
      <c r="DL36" s="244"/>
      <c r="DM36" s="244"/>
      <c r="DN36" s="244"/>
      <c r="DO36" s="244"/>
      <c r="DP36" s="244"/>
      <c r="DQ36" s="244"/>
      <c r="DR36" s="244"/>
      <c r="DS36" s="244"/>
      <c r="DT36" s="244"/>
      <c r="DU36" s="244"/>
      <c r="DV36" s="244"/>
      <c r="DW36" s="244"/>
      <c r="DX36" s="244"/>
      <c r="DY36" s="244"/>
      <c r="DZ36" s="244"/>
      <c r="EA36" s="244"/>
      <c r="EB36" s="244"/>
      <c r="EC36" s="244"/>
      <c r="ED36" s="244"/>
      <c r="EE36" s="244"/>
      <c r="EF36" s="244"/>
      <c r="EG36" s="244"/>
      <c r="EH36" s="244"/>
      <c r="EI36" s="244"/>
      <c r="EJ36" s="244"/>
      <c r="EK36" s="244"/>
      <c r="EL36" s="244"/>
      <c r="EM36" s="244"/>
      <c r="EN36" s="244"/>
      <c r="EO36" s="244"/>
      <c r="EP36" s="244"/>
      <c r="EQ36" s="244"/>
      <c r="ER36" s="244"/>
      <c r="ES36" s="244"/>
      <c r="ET36" s="244"/>
      <c r="EU36" s="244"/>
      <c r="EV36" s="244"/>
      <c r="EW36" s="244"/>
      <c r="EX36" s="244"/>
      <c r="EY36" s="244"/>
      <c r="EZ36" s="244"/>
      <c r="FA36" s="244"/>
      <c r="FB36" s="244"/>
      <c r="FC36" s="244"/>
      <c r="FD36" s="244"/>
      <c r="FE36" s="244"/>
      <c r="FF36" s="244"/>
      <c r="FG36" s="244"/>
      <c r="FH36" s="244"/>
      <c r="FI36" s="244"/>
      <c r="FJ36" s="244"/>
      <c r="FK36" s="244"/>
      <c r="FL36" s="244"/>
      <c r="FM36" s="244"/>
      <c r="FN36" s="244"/>
      <c r="FO36" s="244"/>
      <c r="FP36" s="244"/>
      <c r="FQ36" s="244"/>
      <c r="FR36" s="244"/>
      <c r="FS36" s="244"/>
      <c r="FT36" s="244"/>
      <c r="FU36" s="244"/>
      <c r="FV36" s="244"/>
      <c r="FW36" s="244"/>
      <c r="FX36" s="244"/>
      <c r="FY36" s="244"/>
      <c r="FZ36" s="244"/>
      <c r="GA36" s="244"/>
      <c r="GB36" s="244"/>
      <c r="GC36" s="244"/>
      <c r="GD36" s="244"/>
      <c r="GE36" s="244"/>
      <c r="GF36" s="244"/>
      <c r="GG36" s="244"/>
      <c r="GH36" s="244"/>
      <c r="GI36" s="244"/>
      <c r="GJ36" s="244"/>
      <c r="GK36" s="244"/>
      <c r="GL36" s="244"/>
      <c r="GM36" s="244"/>
      <c r="GN36" s="244"/>
      <c r="GO36" s="244"/>
      <c r="GP36" s="244"/>
      <c r="GQ36" s="244"/>
      <c r="GR36" s="244"/>
      <c r="GS36" s="244"/>
      <c r="GT36" s="244"/>
      <c r="GU36" s="244"/>
      <c r="GV36" s="244"/>
      <c r="GW36" s="244"/>
      <c r="GX36" s="244"/>
      <c r="GY36" s="244"/>
      <c r="GZ36" s="244"/>
      <c r="HA36" s="244"/>
      <c r="HB36" s="244"/>
      <c r="HC36" s="244"/>
      <c r="HD36" s="244"/>
      <c r="HE36" s="244"/>
      <c r="HF36" s="244"/>
      <c r="HG36" s="244"/>
      <c r="HH36" s="244"/>
      <c r="HI36" s="244"/>
      <c r="HJ36" s="244"/>
      <c r="HK36" s="244"/>
      <c r="HL36" s="244"/>
      <c r="HM36" s="244"/>
      <c r="HN36" s="244"/>
      <c r="HO36" s="244"/>
      <c r="HP36" s="244"/>
      <c r="HQ36" s="244"/>
      <c r="HR36" s="244"/>
      <c r="HS36" s="244"/>
      <c r="HT36" s="244"/>
      <c r="HU36" s="244"/>
      <c r="HV36" s="244"/>
      <c r="HW36" s="244"/>
      <c r="HX36" s="244"/>
      <c r="HY36" s="244"/>
      <c r="HZ36" s="244"/>
      <c r="IA36" s="244"/>
      <c r="IB36" s="244"/>
      <c r="IC36" s="244"/>
      <c r="ID36" s="244"/>
      <c r="IE36" s="244"/>
      <c r="IF36" s="244"/>
      <c r="IG36" s="244"/>
      <c r="IH36" s="244"/>
      <c r="II36" s="244"/>
      <c r="IJ36" s="244"/>
      <c r="IK36" s="244"/>
      <c r="IL36" s="244"/>
      <c r="IM36" s="244"/>
      <c r="IN36" s="244"/>
      <c r="IO36" s="244"/>
      <c r="IP36" s="244"/>
      <c r="IQ36" s="244"/>
      <c r="IR36" s="244"/>
      <c r="IS36" s="244"/>
      <c r="IT36" s="244"/>
      <c r="IU36" s="244"/>
      <c r="IV36" s="244"/>
    </row>
    <row r="37" spans="1:256" ht="17.25">
      <c r="A37" s="473">
        <v>9</v>
      </c>
      <c r="B37" s="479"/>
      <c r="C37" s="537" t="str">
        <f>C6</f>
        <v xml:space="preserve"> Ｆ・ヒルズ B</v>
      </c>
      <c r="D37" s="538"/>
      <c r="E37" s="538"/>
      <c r="F37" s="538"/>
      <c r="G37" s="538"/>
      <c r="H37" s="538"/>
      <c r="I37" s="538"/>
      <c r="J37" s="539"/>
      <c r="K37" s="332"/>
      <c r="L37" s="517">
        <f>COUNTIF(R37:R39,"〇")</f>
        <v>2</v>
      </c>
      <c r="M37" s="518"/>
      <c r="N37" s="519"/>
      <c r="O37" s="698">
        <v>14</v>
      </c>
      <c r="P37" s="698"/>
      <c r="Q37" s="699"/>
      <c r="R37" s="406" t="str">
        <f t="shared" si="0"/>
        <v xml:space="preserve">  </v>
      </c>
      <c r="S37" s="700" t="s">
        <v>665</v>
      </c>
      <c r="T37" s="701"/>
      <c r="U37" s="406" t="str">
        <f t="shared" si="1"/>
        <v>〇</v>
      </c>
      <c r="V37" s="698">
        <v>16</v>
      </c>
      <c r="W37" s="698"/>
      <c r="X37" s="699"/>
      <c r="Y37" s="517">
        <f>COUNTIF(U37:U39,"〇")</f>
        <v>1</v>
      </c>
      <c r="Z37" s="518"/>
      <c r="AA37" s="519"/>
      <c r="AB37" s="322"/>
      <c r="AC37" s="512" t="str">
        <f>Q5</f>
        <v xml:space="preserve"> 富士見ファミリー B</v>
      </c>
      <c r="AD37" s="512"/>
      <c r="AE37" s="512"/>
      <c r="AF37" s="512"/>
      <c r="AG37" s="512"/>
      <c r="AH37" s="512"/>
      <c r="AI37" s="512"/>
      <c r="AJ37" s="512"/>
      <c r="AK37" s="512"/>
      <c r="AL37" s="322"/>
      <c r="AM37" s="537" t="str">
        <f>Q7</f>
        <v xml:space="preserve"> Ｒ-Stones ２５</v>
      </c>
      <c r="AN37" s="538"/>
      <c r="AO37" s="538"/>
      <c r="AP37" s="538"/>
      <c r="AQ37" s="538"/>
      <c r="AR37" s="539"/>
      <c r="AS37" s="765" t="str">
        <f>Q6</f>
        <v xml:space="preserve"> 桜町アクティブ</v>
      </c>
      <c r="AT37" s="765"/>
      <c r="AU37" s="765"/>
      <c r="AV37" s="311"/>
      <c r="AW37" s="244"/>
      <c r="AX37" s="244"/>
      <c r="AY37" s="244"/>
      <c r="AZ37" s="244"/>
      <c r="BA37" s="244"/>
      <c r="BB37" s="244"/>
      <c r="BC37" s="244"/>
      <c r="BD37" s="244"/>
      <c r="BE37" s="244"/>
      <c r="BF37" s="244"/>
      <c r="BG37" s="244"/>
      <c r="BH37" s="244"/>
      <c r="BI37" s="244"/>
      <c r="BJ37" s="244"/>
      <c r="BK37" s="244"/>
      <c r="BL37" s="244"/>
      <c r="BM37" s="244"/>
      <c r="BN37" s="244"/>
      <c r="BO37" s="244"/>
      <c r="BP37" s="244"/>
      <c r="BQ37" s="244"/>
      <c r="BR37" s="244"/>
      <c r="BS37" s="244"/>
      <c r="BT37" s="244"/>
      <c r="BU37" s="244"/>
      <c r="BV37" s="244"/>
      <c r="BW37" s="244"/>
      <c r="BX37" s="244"/>
      <c r="BY37" s="244"/>
      <c r="BZ37" s="244"/>
      <c r="CA37" s="244"/>
      <c r="CB37" s="246"/>
      <c r="CC37" s="246"/>
      <c r="CD37" s="246"/>
      <c r="CE37" s="246"/>
      <c r="CF37" s="246"/>
      <c r="CG37" s="246"/>
      <c r="CH37" s="246"/>
      <c r="CI37" s="246"/>
      <c r="CJ37" s="246"/>
      <c r="CK37" s="246"/>
      <c r="CL37" s="246"/>
      <c r="CM37" s="246"/>
      <c r="CN37" s="246"/>
      <c r="CO37" s="246"/>
      <c r="CP37" s="246"/>
      <c r="CQ37" s="246"/>
      <c r="CR37" s="246"/>
      <c r="CS37" s="246"/>
      <c r="CT37" s="246"/>
      <c r="CU37" s="246"/>
      <c r="CV37" s="246"/>
      <c r="CW37" s="244"/>
      <c r="CX37" s="244"/>
      <c r="CY37" s="244"/>
      <c r="CZ37" s="244"/>
      <c r="DA37" s="244"/>
      <c r="DB37" s="244"/>
      <c r="DC37" s="244"/>
      <c r="DD37" s="244"/>
      <c r="DE37" s="244"/>
      <c r="DF37" s="244"/>
      <c r="DG37" s="244"/>
      <c r="DH37" s="244"/>
      <c r="DI37" s="244"/>
      <c r="DJ37" s="244"/>
      <c r="DK37" s="244"/>
      <c r="DL37" s="244"/>
      <c r="DM37" s="244"/>
      <c r="DN37" s="244"/>
      <c r="DO37" s="244"/>
      <c r="DP37" s="244"/>
      <c r="DQ37" s="244"/>
      <c r="DR37" s="244"/>
      <c r="DS37" s="244"/>
      <c r="DT37" s="244"/>
      <c r="DU37" s="244"/>
      <c r="DV37" s="244"/>
      <c r="DW37" s="244"/>
      <c r="DX37" s="244"/>
      <c r="DY37" s="244"/>
      <c r="DZ37" s="244"/>
      <c r="EA37" s="244"/>
      <c r="EB37" s="244"/>
      <c r="EC37" s="244"/>
      <c r="ED37" s="244"/>
      <c r="EE37" s="244"/>
      <c r="EF37" s="244"/>
      <c r="EG37" s="244"/>
      <c r="EH37" s="244"/>
      <c r="EI37" s="244"/>
      <c r="EJ37" s="244"/>
      <c r="EK37" s="244"/>
      <c r="EL37" s="244"/>
      <c r="EM37" s="244"/>
      <c r="EN37" s="244"/>
      <c r="EO37" s="244"/>
      <c r="EP37" s="244"/>
      <c r="EQ37" s="244"/>
      <c r="ER37" s="244"/>
      <c r="ES37" s="244"/>
      <c r="ET37" s="244"/>
      <c r="EU37" s="244"/>
      <c r="EV37" s="244"/>
      <c r="EW37" s="244"/>
      <c r="EX37" s="244"/>
      <c r="EY37" s="244"/>
      <c r="EZ37" s="244"/>
      <c r="FA37" s="244"/>
      <c r="FB37" s="244"/>
      <c r="FC37" s="244"/>
      <c r="FD37" s="244"/>
      <c r="FE37" s="244"/>
      <c r="FF37" s="244"/>
      <c r="FG37" s="244"/>
      <c r="FH37" s="244"/>
      <c r="FI37" s="244"/>
      <c r="FJ37" s="244"/>
      <c r="FK37" s="244"/>
      <c r="FL37" s="244"/>
      <c r="FM37" s="244"/>
      <c r="FN37" s="244"/>
      <c r="FO37" s="244"/>
      <c r="FP37" s="244"/>
      <c r="FQ37" s="244"/>
      <c r="FR37" s="244"/>
      <c r="FS37" s="244"/>
      <c r="FT37" s="244"/>
      <c r="FU37" s="244"/>
      <c r="FV37" s="244"/>
      <c r="FW37" s="244"/>
      <c r="FX37" s="244"/>
      <c r="FY37" s="244"/>
      <c r="FZ37" s="244"/>
      <c r="GA37" s="244"/>
      <c r="GB37" s="244"/>
      <c r="GC37" s="244"/>
      <c r="GD37" s="244"/>
      <c r="GE37" s="244"/>
      <c r="GF37" s="244"/>
      <c r="GG37" s="244"/>
      <c r="GH37" s="244"/>
      <c r="GI37" s="244"/>
      <c r="GJ37" s="244"/>
      <c r="GK37" s="244"/>
      <c r="GL37" s="244"/>
      <c r="GM37" s="244"/>
      <c r="GN37" s="244"/>
      <c r="GO37" s="244"/>
      <c r="GP37" s="244"/>
      <c r="GQ37" s="244"/>
      <c r="GR37" s="244"/>
      <c r="GS37" s="244"/>
      <c r="GT37" s="244"/>
      <c r="GU37" s="244"/>
      <c r="GV37" s="244"/>
      <c r="GW37" s="244"/>
      <c r="GX37" s="244"/>
      <c r="GY37" s="244"/>
      <c r="GZ37" s="244"/>
      <c r="HA37" s="244"/>
      <c r="HB37" s="244"/>
      <c r="HC37" s="244"/>
      <c r="HD37" s="244"/>
      <c r="HE37" s="244"/>
      <c r="HF37" s="244"/>
      <c r="HG37" s="244"/>
      <c r="HH37" s="244"/>
      <c r="HI37" s="244"/>
      <c r="HJ37" s="244"/>
      <c r="HK37" s="244"/>
      <c r="HL37" s="244"/>
      <c r="HM37" s="244"/>
      <c r="HN37" s="244"/>
      <c r="HO37" s="244"/>
      <c r="HP37" s="244"/>
      <c r="HQ37" s="244"/>
      <c r="HR37" s="244"/>
      <c r="HS37" s="244"/>
      <c r="HT37" s="244"/>
      <c r="HU37" s="244"/>
      <c r="HV37" s="244"/>
      <c r="HW37" s="244"/>
      <c r="HX37" s="244"/>
      <c r="HY37" s="244"/>
      <c r="HZ37" s="244"/>
      <c r="IA37" s="244"/>
      <c r="IB37" s="244"/>
      <c r="IC37" s="244"/>
      <c r="ID37" s="244"/>
      <c r="IE37" s="244"/>
      <c r="IF37" s="244"/>
      <c r="IG37" s="244"/>
      <c r="IH37" s="244"/>
      <c r="II37" s="244"/>
      <c r="IJ37" s="244"/>
      <c r="IK37" s="244"/>
      <c r="IL37" s="244"/>
      <c r="IM37" s="244"/>
      <c r="IN37" s="244"/>
      <c r="IO37" s="244"/>
      <c r="IP37" s="244"/>
      <c r="IQ37" s="244"/>
      <c r="IR37" s="244"/>
      <c r="IS37" s="244"/>
      <c r="IT37" s="244"/>
      <c r="IU37" s="244"/>
      <c r="IV37" s="244"/>
    </row>
    <row r="38" spans="1:256" ht="17.25">
      <c r="A38" s="474"/>
      <c r="B38" s="480"/>
      <c r="C38" s="540"/>
      <c r="D38" s="541"/>
      <c r="E38" s="541"/>
      <c r="F38" s="541"/>
      <c r="G38" s="541"/>
      <c r="H38" s="541"/>
      <c r="I38" s="541"/>
      <c r="J38" s="542"/>
      <c r="K38" s="332"/>
      <c r="L38" s="520"/>
      <c r="M38" s="521"/>
      <c r="N38" s="522"/>
      <c r="O38" s="694">
        <v>17</v>
      </c>
      <c r="P38" s="694"/>
      <c r="Q38" s="695"/>
      <c r="R38" s="407" t="str">
        <f t="shared" si="0"/>
        <v>〇</v>
      </c>
      <c r="S38" s="696" t="s">
        <v>667</v>
      </c>
      <c r="T38" s="697"/>
      <c r="U38" s="408" t="str">
        <f t="shared" si="1"/>
        <v xml:space="preserve">  </v>
      </c>
      <c r="V38" s="694">
        <v>15</v>
      </c>
      <c r="W38" s="694"/>
      <c r="X38" s="695"/>
      <c r="Y38" s="520"/>
      <c r="Z38" s="521"/>
      <c r="AA38" s="522"/>
      <c r="AB38" s="322"/>
      <c r="AC38" s="512"/>
      <c r="AD38" s="512"/>
      <c r="AE38" s="512"/>
      <c r="AF38" s="512"/>
      <c r="AG38" s="512"/>
      <c r="AH38" s="512"/>
      <c r="AI38" s="512"/>
      <c r="AJ38" s="512"/>
      <c r="AK38" s="512"/>
      <c r="AL38" s="322"/>
      <c r="AM38" s="540"/>
      <c r="AN38" s="541"/>
      <c r="AO38" s="541"/>
      <c r="AP38" s="541"/>
      <c r="AQ38" s="541"/>
      <c r="AR38" s="542"/>
      <c r="AS38" s="765"/>
      <c r="AT38" s="765"/>
      <c r="AU38" s="765"/>
      <c r="AV38" s="311"/>
      <c r="AW38" s="244"/>
      <c r="AX38" s="244"/>
      <c r="AY38" s="244"/>
      <c r="AZ38" s="244"/>
      <c r="BA38" s="244"/>
      <c r="BB38" s="244"/>
      <c r="BC38" s="244"/>
      <c r="BD38" s="244"/>
      <c r="BE38" s="244"/>
      <c r="BF38" s="244"/>
      <c r="BG38" s="244"/>
      <c r="BH38" s="244"/>
      <c r="BI38" s="244"/>
      <c r="BJ38" s="244"/>
      <c r="BK38" s="244"/>
      <c r="BL38" s="244"/>
      <c r="BM38" s="244"/>
      <c r="BN38" s="244"/>
      <c r="BO38" s="244"/>
      <c r="BP38" s="244"/>
      <c r="BQ38" s="244"/>
      <c r="BR38" s="244"/>
      <c r="BS38" s="244"/>
      <c r="BT38" s="244"/>
      <c r="BU38" s="244"/>
      <c r="BV38" s="244"/>
      <c r="BW38" s="244"/>
      <c r="BX38" s="244"/>
      <c r="BY38" s="244"/>
      <c r="BZ38" s="244"/>
      <c r="CA38" s="244"/>
      <c r="CB38" s="246"/>
      <c r="CC38" s="246"/>
      <c r="CD38" s="246"/>
      <c r="CE38" s="246"/>
      <c r="CF38" s="246"/>
      <c r="CG38" s="246"/>
      <c r="CH38" s="246"/>
      <c r="CI38" s="246"/>
      <c r="CJ38" s="246"/>
      <c r="CK38" s="246"/>
      <c r="CL38" s="246"/>
      <c r="CM38" s="246"/>
      <c r="CN38" s="246"/>
      <c r="CO38" s="246"/>
      <c r="CP38" s="246"/>
      <c r="CQ38" s="246"/>
      <c r="CR38" s="246"/>
      <c r="CS38" s="246"/>
      <c r="CT38" s="246"/>
      <c r="CU38" s="246"/>
      <c r="CV38" s="246"/>
      <c r="CW38" s="244"/>
      <c r="CX38" s="244"/>
      <c r="CY38" s="244"/>
      <c r="CZ38" s="244"/>
      <c r="DA38" s="244"/>
      <c r="DB38" s="244"/>
      <c r="DC38" s="244"/>
      <c r="DD38" s="244"/>
      <c r="DE38" s="244"/>
      <c r="DF38" s="244"/>
      <c r="DG38" s="244"/>
      <c r="DH38" s="244"/>
      <c r="DI38" s="244"/>
      <c r="DJ38" s="244"/>
      <c r="DK38" s="244"/>
      <c r="DL38" s="244"/>
      <c r="DM38" s="244"/>
      <c r="DN38" s="244"/>
      <c r="DO38" s="244"/>
      <c r="DP38" s="244"/>
      <c r="DQ38" s="244"/>
      <c r="DR38" s="244"/>
      <c r="DS38" s="244"/>
      <c r="DT38" s="244"/>
      <c r="DU38" s="244"/>
      <c r="DV38" s="244"/>
      <c r="DW38" s="244"/>
      <c r="DX38" s="244"/>
      <c r="DY38" s="244"/>
      <c r="DZ38" s="244"/>
      <c r="EA38" s="244"/>
      <c r="EB38" s="244"/>
      <c r="EC38" s="244"/>
      <c r="ED38" s="244"/>
      <c r="EE38" s="244"/>
      <c r="EF38" s="244"/>
      <c r="EG38" s="244"/>
      <c r="EH38" s="244"/>
      <c r="EI38" s="244"/>
      <c r="EJ38" s="244"/>
      <c r="EK38" s="244"/>
      <c r="EL38" s="244"/>
      <c r="EM38" s="244"/>
      <c r="EN38" s="244"/>
      <c r="EO38" s="244"/>
      <c r="EP38" s="244"/>
      <c r="EQ38" s="244"/>
      <c r="ER38" s="244"/>
      <c r="ES38" s="244"/>
      <c r="ET38" s="244"/>
      <c r="EU38" s="244"/>
      <c r="EV38" s="244"/>
      <c r="EW38" s="244"/>
      <c r="EX38" s="244"/>
      <c r="EY38" s="244"/>
      <c r="EZ38" s="244"/>
      <c r="FA38" s="244"/>
      <c r="FB38" s="244"/>
      <c r="FC38" s="244"/>
      <c r="FD38" s="244"/>
      <c r="FE38" s="244"/>
      <c r="FF38" s="244"/>
      <c r="FG38" s="244"/>
      <c r="FH38" s="244"/>
      <c r="FI38" s="244"/>
      <c r="FJ38" s="244"/>
      <c r="FK38" s="244"/>
      <c r="FL38" s="244"/>
      <c r="FM38" s="244"/>
      <c r="FN38" s="244"/>
      <c r="FO38" s="244"/>
      <c r="FP38" s="244"/>
      <c r="FQ38" s="244"/>
      <c r="FR38" s="244"/>
      <c r="FS38" s="244"/>
      <c r="FT38" s="244"/>
      <c r="FU38" s="244"/>
      <c r="FV38" s="244"/>
      <c r="FW38" s="244"/>
      <c r="FX38" s="244"/>
      <c r="FY38" s="244"/>
      <c r="FZ38" s="244"/>
      <c r="GA38" s="244"/>
      <c r="GB38" s="244"/>
      <c r="GC38" s="244"/>
      <c r="GD38" s="244"/>
      <c r="GE38" s="244"/>
      <c r="GF38" s="244"/>
      <c r="GG38" s="244"/>
      <c r="GH38" s="244"/>
      <c r="GI38" s="244"/>
      <c r="GJ38" s="244"/>
      <c r="GK38" s="244"/>
      <c r="GL38" s="244"/>
      <c r="GM38" s="244"/>
      <c r="GN38" s="244"/>
      <c r="GO38" s="244"/>
      <c r="GP38" s="244"/>
      <c r="GQ38" s="244"/>
      <c r="GR38" s="244"/>
      <c r="GS38" s="244"/>
      <c r="GT38" s="244"/>
      <c r="GU38" s="244"/>
      <c r="GV38" s="244"/>
      <c r="GW38" s="244"/>
      <c r="GX38" s="244"/>
      <c r="GY38" s="244"/>
      <c r="GZ38" s="244"/>
      <c r="HA38" s="244"/>
      <c r="HB38" s="244"/>
      <c r="HC38" s="244"/>
      <c r="HD38" s="244"/>
      <c r="HE38" s="244"/>
      <c r="HF38" s="244"/>
      <c r="HG38" s="244"/>
      <c r="HH38" s="244"/>
      <c r="HI38" s="244"/>
      <c r="HJ38" s="244"/>
      <c r="HK38" s="244"/>
      <c r="HL38" s="244"/>
      <c r="HM38" s="244"/>
      <c r="HN38" s="244"/>
      <c r="HO38" s="244"/>
      <c r="HP38" s="244"/>
      <c r="HQ38" s="244"/>
      <c r="HR38" s="244"/>
      <c r="HS38" s="244"/>
      <c r="HT38" s="244"/>
      <c r="HU38" s="244"/>
      <c r="HV38" s="244"/>
      <c r="HW38" s="244"/>
      <c r="HX38" s="244"/>
      <c r="HY38" s="244"/>
      <c r="HZ38" s="244"/>
      <c r="IA38" s="244"/>
      <c r="IB38" s="244"/>
      <c r="IC38" s="244"/>
      <c r="ID38" s="244"/>
      <c r="IE38" s="244"/>
      <c r="IF38" s="244"/>
      <c r="IG38" s="244"/>
      <c r="IH38" s="244"/>
      <c r="II38" s="244"/>
      <c r="IJ38" s="244"/>
      <c r="IK38" s="244"/>
      <c r="IL38" s="244"/>
      <c r="IM38" s="244"/>
      <c r="IN38" s="244"/>
      <c r="IO38" s="244"/>
      <c r="IP38" s="244"/>
      <c r="IQ38" s="244"/>
      <c r="IR38" s="244"/>
      <c r="IS38" s="244"/>
      <c r="IT38" s="244"/>
      <c r="IU38" s="244"/>
      <c r="IV38" s="244"/>
    </row>
    <row r="39" spans="1:256" ht="17.25">
      <c r="A39" s="475"/>
      <c r="B39" s="481"/>
      <c r="C39" s="543"/>
      <c r="D39" s="544"/>
      <c r="E39" s="544"/>
      <c r="F39" s="544"/>
      <c r="G39" s="544"/>
      <c r="H39" s="544"/>
      <c r="I39" s="544"/>
      <c r="J39" s="545"/>
      <c r="K39" s="332"/>
      <c r="L39" s="523"/>
      <c r="M39" s="524"/>
      <c r="N39" s="525"/>
      <c r="O39" s="675">
        <v>15</v>
      </c>
      <c r="P39" s="675"/>
      <c r="Q39" s="676"/>
      <c r="R39" s="409" t="str">
        <f t="shared" si="0"/>
        <v>〇</v>
      </c>
      <c r="S39" s="692" t="s">
        <v>668</v>
      </c>
      <c r="T39" s="693"/>
      <c r="U39" s="410" t="str">
        <f t="shared" si="1"/>
        <v xml:space="preserve">  </v>
      </c>
      <c r="V39" s="675">
        <v>11</v>
      </c>
      <c r="W39" s="675"/>
      <c r="X39" s="676"/>
      <c r="Y39" s="523"/>
      <c r="Z39" s="524"/>
      <c r="AA39" s="525"/>
      <c r="AB39" s="322"/>
      <c r="AC39" s="512"/>
      <c r="AD39" s="512"/>
      <c r="AE39" s="512"/>
      <c r="AF39" s="512"/>
      <c r="AG39" s="512"/>
      <c r="AH39" s="512"/>
      <c r="AI39" s="512"/>
      <c r="AJ39" s="512"/>
      <c r="AK39" s="512"/>
      <c r="AL39" s="322"/>
      <c r="AM39" s="543"/>
      <c r="AN39" s="544"/>
      <c r="AO39" s="544"/>
      <c r="AP39" s="544"/>
      <c r="AQ39" s="544"/>
      <c r="AR39" s="545"/>
      <c r="AS39" s="765"/>
      <c r="AT39" s="765"/>
      <c r="AU39" s="765"/>
      <c r="AV39" s="304"/>
      <c r="AW39" s="248"/>
      <c r="AX39" s="248"/>
      <c r="AY39" s="248"/>
      <c r="AZ39" s="248"/>
      <c r="BA39" s="248"/>
      <c r="BB39" s="248"/>
      <c r="BC39" s="248"/>
      <c r="BD39" s="248"/>
      <c r="BE39" s="248"/>
      <c r="BF39" s="248"/>
      <c r="BG39" s="244"/>
      <c r="BH39" s="244"/>
      <c r="BI39" s="244"/>
      <c r="BJ39" s="244"/>
      <c r="BK39" s="244"/>
      <c r="BL39" s="244"/>
      <c r="BM39" s="244"/>
      <c r="BN39" s="244"/>
      <c r="BO39" s="244"/>
      <c r="BP39" s="244"/>
      <c r="BQ39" s="244"/>
      <c r="BR39" s="244"/>
      <c r="BS39" s="244"/>
      <c r="BT39" s="244"/>
      <c r="BU39" s="244"/>
      <c r="BV39" s="244"/>
      <c r="BW39" s="244"/>
      <c r="BX39" s="244"/>
      <c r="BY39" s="244"/>
      <c r="BZ39" s="244"/>
      <c r="CA39" s="244"/>
      <c r="CB39" s="246"/>
      <c r="CC39" s="246"/>
      <c r="CD39" s="246"/>
      <c r="CE39" s="246"/>
      <c r="CF39" s="246"/>
      <c r="CG39" s="246"/>
      <c r="CH39" s="246"/>
      <c r="CI39" s="246"/>
      <c r="CJ39" s="246"/>
      <c r="CK39" s="246"/>
      <c r="CL39" s="246"/>
      <c r="CM39" s="246"/>
      <c r="CN39" s="246"/>
      <c r="CO39" s="246"/>
      <c r="CP39" s="246"/>
      <c r="CQ39" s="246"/>
      <c r="CR39" s="246"/>
      <c r="CS39" s="246"/>
      <c r="CT39" s="246"/>
      <c r="CU39" s="246"/>
      <c r="CV39" s="246"/>
      <c r="CW39" s="244"/>
      <c r="CX39" s="244"/>
      <c r="CY39" s="244"/>
      <c r="CZ39" s="244"/>
      <c r="DA39" s="244"/>
      <c r="DB39" s="244"/>
      <c r="DC39" s="244"/>
      <c r="DD39" s="244"/>
      <c r="DE39" s="244"/>
      <c r="DF39" s="244"/>
      <c r="DG39" s="244"/>
      <c r="DH39" s="244"/>
      <c r="DI39" s="244"/>
      <c r="DJ39" s="244"/>
      <c r="DK39" s="244"/>
      <c r="DL39" s="244"/>
      <c r="DM39" s="244"/>
      <c r="DN39" s="244"/>
      <c r="DO39" s="244"/>
      <c r="DP39" s="244"/>
      <c r="DQ39" s="244"/>
      <c r="DR39" s="244"/>
      <c r="DS39" s="244"/>
      <c r="DT39" s="244"/>
      <c r="DU39" s="244"/>
      <c r="DV39" s="244"/>
      <c r="DW39" s="244"/>
      <c r="DX39" s="244"/>
      <c r="DY39" s="244"/>
      <c r="DZ39" s="244"/>
      <c r="EA39" s="244"/>
      <c r="EB39" s="244"/>
      <c r="EC39" s="244"/>
      <c r="ED39" s="244"/>
      <c r="EE39" s="244"/>
      <c r="EF39" s="244"/>
      <c r="EG39" s="244"/>
      <c r="EH39" s="244"/>
      <c r="EI39" s="244"/>
      <c r="EJ39" s="244"/>
      <c r="EK39" s="244"/>
      <c r="EL39" s="244"/>
      <c r="EM39" s="244"/>
      <c r="EN39" s="244"/>
      <c r="EO39" s="244"/>
      <c r="EP39" s="244"/>
      <c r="EQ39" s="244"/>
      <c r="ER39" s="244"/>
      <c r="ES39" s="244"/>
      <c r="ET39" s="244"/>
      <c r="EU39" s="244"/>
      <c r="EV39" s="244"/>
      <c r="EW39" s="244"/>
      <c r="EX39" s="244"/>
      <c r="EY39" s="244"/>
      <c r="EZ39" s="244"/>
      <c r="FA39" s="244"/>
      <c r="FB39" s="244"/>
      <c r="FC39" s="244"/>
      <c r="FD39" s="244"/>
      <c r="FE39" s="244"/>
      <c r="FF39" s="244"/>
      <c r="FG39" s="244"/>
      <c r="FH39" s="244"/>
      <c r="FI39" s="244"/>
      <c r="FJ39" s="244"/>
      <c r="FK39" s="244"/>
      <c r="FL39" s="244"/>
      <c r="FM39" s="244"/>
      <c r="FN39" s="244"/>
      <c r="FO39" s="244"/>
      <c r="FP39" s="244"/>
      <c r="FQ39" s="244"/>
      <c r="FR39" s="244"/>
      <c r="FS39" s="244"/>
      <c r="FT39" s="244"/>
      <c r="FU39" s="244"/>
      <c r="FV39" s="244"/>
      <c r="FW39" s="244"/>
      <c r="FX39" s="244"/>
      <c r="FY39" s="244"/>
      <c r="FZ39" s="244"/>
      <c r="GA39" s="244"/>
      <c r="GB39" s="244"/>
      <c r="GC39" s="244"/>
      <c r="GD39" s="244"/>
      <c r="GE39" s="244"/>
      <c r="GF39" s="244"/>
      <c r="GG39" s="244"/>
      <c r="GH39" s="244"/>
      <c r="GI39" s="244"/>
      <c r="GJ39" s="244"/>
      <c r="GK39" s="244"/>
      <c r="GL39" s="244"/>
      <c r="GM39" s="244"/>
      <c r="GN39" s="244"/>
      <c r="GO39" s="244"/>
      <c r="GP39" s="244"/>
      <c r="GQ39" s="244"/>
      <c r="GR39" s="244"/>
      <c r="GS39" s="244"/>
      <c r="GT39" s="244"/>
      <c r="GU39" s="244"/>
      <c r="GV39" s="244"/>
      <c r="GW39" s="244"/>
      <c r="GX39" s="244"/>
      <c r="GY39" s="244"/>
      <c r="GZ39" s="244"/>
      <c r="HA39" s="244"/>
      <c r="HB39" s="244"/>
      <c r="HC39" s="244"/>
      <c r="HD39" s="244"/>
      <c r="HE39" s="244"/>
      <c r="HF39" s="244"/>
      <c r="HG39" s="244"/>
      <c r="HH39" s="244"/>
      <c r="HI39" s="244"/>
      <c r="HJ39" s="244"/>
      <c r="HK39" s="244"/>
      <c r="HL39" s="244"/>
      <c r="HM39" s="244"/>
      <c r="HN39" s="244"/>
      <c r="HO39" s="244"/>
      <c r="HP39" s="244"/>
      <c r="HQ39" s="244"/>
      <c r="HR39" s="244"/>
      <c r="HS39" s="244"/>
      <c r="HT39" s="244"/>
      <c r="HU39" s="244"/>
      <c r="HV39" s="244"/>
      <c r="HW39" s="244"/>
      <c r="HX39" s="244"/>
      <c r="HY39" s="244"/>
      <c r="HZ39" s="244"/>
      <c r="IA39" s="244"/>
      <c r="IB39" s="244"/>
      <c r="IC39" s="244"/>
      <c r="ID39" s="244"/>
      <c r="IE39" s="244"/>
      <c r="IF39" s="244"/>
      <c r="IG39" s="244"/>
      <c r="IH39" s="244"/>
      <c r="II39" s="244"/>
      <c r="IJ39" s="244"/>
      <c r="IK39" s="244"/>
      <c r="IL39" s="244"/>
      <c r="IM39" s="244"/>
      <c r="IN39" s="244"/>
      <c r="IO39" s="244"/>
      <c r="IP39" s="244"/>
      <c r="IQ39" s="244"/>
      <c r="IR39" s="244"/>
      <c r="IS39" s="244"/>
      <c r="IT39" s="244"/>
      <c r="IU39" s="244"/>
      <c r="IV39" s="244"/>
    </row>
    <row r="40" spans="1:256" ht="17.25">
      <c r="A40" s="473">
        <v>10</v>
      </c>
      <c r="B40" s="479"/>
      <c r="C40" s="537" t="str">
        <f>C7</f>
        <v xml:space="preserve"> ソルティーズ</v>
      </c>
      <c r="D40" s="538"/>
      <c r="E40" s="538"/>
      <c r="F40" s="538"/>
      <c r="G40" s="538"/>
      <c r="H40" s="538"/>
      <c r="I40" s="538"/>
      <c r="J40" s="539"/>
      <c r="K40" s="322"/>
      <c r="L40" s="517">
        <f>COUNTIF(R40:R42,"〇")</f>
        <v>2</v>
      </c>
      <c r="M40" s="518"/>
      <c r="N40" s="519"/>
      <c r="O40" s="698">
        <v>15</v>
      </c>
      <c r="P40" s="698"/>
      <c r="Q40" s="699"/>
      <c r="R40" s="406" t="str">
        <f t="shared" si="0"/>
        <v>〇</v>
      </c>
      <c r="S40" s="705" t="s">
        <v>665</v>
      </c>
      <c r="T40" s="706"/>
      <c r="U40" s="406" t="str">
        <f t="shared" si="1"/>
        <v xml:space="preserve">  </v>
      </c>
      <c r="V40" s="698">
        <v>10</v>
      </c>
      <c r="W40" s="698"/>
      <c r="X40" s="699"/>
      <c r="Y40" s="517">
        <f>COUNTIF(U40:U42,"〇")</f>
        <v>0</v>
      </c>
      <c r="Z40" s="518"/>
      <c r="AA40" s="519"/>
      <c r="AB40" s="332"/>
      <c r="AC40" s="512" t="str">
        <f>Q6</f>
        <v xml:space="preserve"> 桜町アクティブ</v>
      </c>
      <c r="AD40" s="512"/>
      <c r="AE40" s="512"/>
      <c r="AF40" s="512"/>
      <c r="AG40" s="512"/>
      <c r="AH40" s="512"/>
      <c r="AI40" s="512"/>
      <c r="AJ40" s="512"/>
      <c r="AK40" s="512"/>
      <c r="AL40" s="322"/>
      <c r="AM40" s="537" t="str">
        <f>C8</f>
        <v xml:space="preserve"> ＳＵＺＵＫＩ  ２</v>
      </c>
      <c r="AN40" s="538"/>
      <c r="AO40" s="538"/>
      <c r="AP40" s="538"/>
      <c r="AQ40" s="538"/>
      <c r="AR40" s="539"/>
      <c r="AS40" s="765" t="str">
        <f>Q5</f>
        <v xml:space="preserve"> 富士見ファミリー B</v>
      </c>
      <c r="AT40" s="765"/>
      <c r="AU40" s="765"/>
      <c r="AV40" s="304"/>
      <c r="AW40" s="248"/>
      <c r="AX40" s="248"/>
      <c r="AY40" s="248"/>
      <c r="AZ40" s="248"/>
      <c r="BA40" s="248"/>
      <c r="BB40" s="248"/>
      <c r="BC40" s="248"/>
      <c r="BD40" s="248"/>
      <c r="BE40" s="248"/>
      <c r="BF40" s="248"/>
      <c r="BG40" s="244"/>
      <c r="BH40" s="244"/>
      <c r="BI40" s="244"/>
      <c r="BJ40" s="244"/>
      <c r="BK40" s="244"/>
      <c r="BL40" s="244"/>
      <c r="BM40" s="244"/>
      <c r="BN40" s="244"/>
      <c r="BO40" s="244"/>
      <c r="BP40" s="244"/>
      <c r="BQ40" s="244"/>
      <c r="BR40" s="244"/>
      <c r="BS40" s="244"/>
      <c r="BT40" s="244"/>
      <c r="BU40" s="244"/>
      <c r="BV40" s="244"/>
      <c r="BW40" s="244"/>
      <c r="BX40" s="244"/>
      <c r="BY40" s="244"/>
      <c r="BZ40" s="244"/>
      <c r="CA40" s="244"/>
      <c r="CB40" s="246"/>
      <c r="CC40" s="246"/>
      <c r="CD40" s="246"/>
      <c r="CE40" s="246"/>
      <c r="CF40" s="246"/>
      <c r="CG40" s="246"/>
      <c r="CH40" s="246"/>
      <c r="CI40" s="246"/>
      <c r="CJ40" s="246"/>
      <c r="CK40" s="246"/>
      <c r="CL40" s="246"/>
      <c r="CM40" s="246"/>
      <c r="CN40" s="246"/>
      <c r="CO40" s="246"/>
      <c r="CP40" s="246"/>
      <c r="CQ40" s="246"/>
      <c r="CR40" s="246"/>
      <c r="CS40" s="246"/>
      <c r="CT40" s="246"/>
      <c r="CU40" s="246"/>
      <c r="CV40" s="246"/>
      <c r="CW40" s="244"/>
      <c r="CX40" s="244"/>
      <c r="CY40" s="244"/>
      <c r="CZ40" s="244"/>
      <c r="DA40" s="244"/>
      <c r="DB40" s="244"/>
      <c r="DC40" s="244"/>
      <c r="DD40" s="244"/>
      <c r="DE40" s="244"/>
      <c r="DF40" s="244"/>
      <c r="DG40" s="244"/>
      <c r="DH40" s="244"/>
      <c r="DI40" s="244"/>
      <c r="DJ40" s="244"/>
      <c r="DK40" s="244"/>
      <c r="DL40" s="244"/>
      <c r="DM40" s="244"/>
      <c r="DN40" s="244"/>
      <c r="DO40" s="244"/>
      <c r="DP40" s="244"/>
      <c r="DQ40" s="244"/>
      <c r="DR40" s="244"/>
      <c r="DS40" s="244"/>
      <c r="DT40" s="244"/>
      <c r="DU40" s="244"/>
      <c r="DV40" s="244"/>
      <c r="DW40" s="244"/>
      <c r="DX40" s="244"/>
      <c r="DY40" s="244"/>
      <c r="DZ40" s="244"/>
      <c r="EA40" s="244"/>
      <c r="EB40" s="244"/>
      <c r="EC40" s="244"/>
      <c r="ED40" s="244"/>
      <c r="EE40" s="244"/>
      <c r="EF40" s="244"/>
      <c r="EG40" s="244"/>
      <c r="EH40" s="244"/>
      <c r="EI40" s="244"/>
      <c r="EJ40" s="244"/>
      <c r="EK40" s="244"/>
      <c r="EL40" s="244"/>
      <c r="EM40" s="244"/>
      <c r="EN40" s="244"/>
      <c r="EO40" s="244"/>
      <c r="EP40" s="244"/>
      <c r="EQ40" s="244"/>
      <c r="ER40" s="244"/>
      <c r="ES40" s="244"/>
      <c r="ET40" s="244"/>
      <c r="EU40" s="244"/>
      <c r="EV40" s="244"/>
      <c r="EW40" s="244"/>
      <c r="EX40" s="244"/>
      <c r="EY40" s="244"/>
      <c r="EZ40" s="244"/>
      <c r="FA40" s="244"/>
      <c r="FB40" s="244"/>
      <c r="FC40" s="244"/>
      <c r="FD40" s="244"/>
      <c r="FE40" s="244"/>
      <c r="FF40" s="244"/>
      <c r="FG40" s="244"/>
      <c r="FH40" s="244"/>
      <c r="FI40" s="244"/>
      <c r="FJ40" s="244"/>
      <c r="FK40" s="244"/>
      <c r="FL40" s="244"/>
      <c r="FM40" s="244"/>
      <c r="FN40" s="244"/>
      <c r="FO40" s="244"/>
      <c r="FP40" s="244"/>
      <c r="FQ40" s="244"/>
      <c r="FR40" s="244"/>
      <c r="FS40" s="244"/>
      <c r="FT40" s="244"/>
      <c r="FU40" s="244"/>
      <c r="FV40" s="244"/>
      <c r="FW40" s="244"/>
      <c r="FX40" s="244"/>
      <c r="FY40" s="244"/>
      <c r="FZ40" s="244"/>
      <c r="GA40" s="244"/>
      <c r="GB40" s="244"/>
      <c r="GC40" s="244"/>
      <c r="GD40" s="244"/>
      <c r="GE40" s="244"/>
      <c r="GF40" s="244"/>
      <c r="GG40" s="244"/>
      <c r="GH40" s="244"/>
      <c r="GI40" s="244"/>
      <c r="GJ40" s="244"/>
      <c r="GK40" s="244"/>
      <c r="GL40" s="244"/>
      <c r="GM40" s="244"/>
      <c r="GN40" s="244"/>
      <c r="GO40" s="244"/>
      <c r="GP40" s="244"/>
      <c r="GQ40" s="244"/>
      <c r="GR40" s="244"/>
      <c r="GS40" s="244"/>
      <c r="GT40" s="244"/>
      <c r="GU40" s="244"/>
      <c r="GV40" s="244"/>
      <c r="GW40" s="244"/>
      <c r="GX40" s="244"/>
      <c r="GY40" s="244"/>
      <c r="GZ40" s="244"/>
      <c r="HA40" s="244"/>
      <c r="HB40" s="244"/>
      <c r="HC40" s="244"/>
      <c r="HD40" s="244"/>
      <c r="HE40" s="244"/>
      <c r="HF40" s="244"/>
      <c r="HG40" s="244"/>
      <c r="HH40" s="244"/>
      <c r="HI40" s="244"/>
      <c r="HJ40" s="244"/>
      <c r="HK40" s="244"/>
      <c r="HL40" s="244"/>
      <c r="HM40" s="244"/>
      <c r="HN40" s="244"/>
      <c r="HO40" s="244"/>
      <c r="HP40" s="244"/>
      <c r="HQ40" s="244"/>
      <c r="HR40" s="244"/>
      <c r="HS40" s="244"/>
      <c r="HT40" s="244"/>
      <c r="HU40" s="244"/>
      <c r="HV40" s="244"/>
      <c r="HW40" s="244"/>
      <c r="HX40" s="244"/>
      <c r="HY40" s="244"/>
      <c r="HZ40" s="244"/>
      <c r="IA40" s="244"/>
      <c r="IB40" s="244"/>
      <c r="IC40" s="244"/>
      <c r="ID40" s="244"/>
      <c r="IE40" s="244"/>
      <c r="IF40" s="244"/>
      <c r="IG40" s="244"/>
      <c r="IH40" s="244"/>
      <c r="II40" s="244"/>
      <c r="IJ40" s="244"/>
      <c r="IK40" s="244"/>
      <c r="IL40" s="244"/>
      <c r="IM40" s="244"/>
      <c r="IN40" s="244"/>
      <c r="IO40" s="244"/>
      <c r="IP40" s="244"/>
      <c r="IQ40" s="244"/>
      <c r="IR40" s="244"/>
      <c r="IS40" s="244"/>
      <c r="IT40" s="244"/>
      <c r="IU40" s="244"/>
      <c r="IV40" s="244"/>
    </row>
    <row r="41" spans="1:256" ht="17.25">
      <c r="A41" s="474"/>
      <c r="B41" s="480"/>
      <c r="C41" s="540"/>
      <c r="D41" s="541"/>
      <c r="E41" s="541"/>
      <c r="F41" s="541"/>
      <c r="G41" s="541"/>
      <c r="H41" s="541"/>
      <c r="I41" s="541"/>
      <c r="J41" s="542"/>
      <c r="K41" s="322"/>
      <c r="L41" s="520"/>
      <c r="M41" s="521"/>
      <c r="N41" s="522"/>
      <c r="O41" s="694">
        <v>15</v>
      </c>
      <c r="P41" s="694"/>
      <c r="Q41" s="695"/>
      <c r="R41" s="407" t="str">
        <f t="shared" si="0"/>
        <v>〇</v>
      </c>
      <c r="S41" s="696" t="s">
        <v>667</v>
      </c>
      <c r="T41" s="697"/>
      <c r="U41" s="408" t="str">
        <f t="shared" si="1"/>
        <v xml:space="preserve">  </v>
      </c>
      <c r="V41" s="694">
        <v>10</v>
      </c>
      <c r="W41" s="694"/>
      <c r="X41" s="695"/>
      <c r="Y41" s="520"/>
      <c r="Z41" s="521"/>
      <c r="AA41" s="522"/>
      <c r="AB41" s="332"/>
      <c r="AC41" s="512"/>
      <c r="AD41" s="512"/>
      <c r="AE41" s="512"/>
      <c r="AF41" s="512"/>
      <c r="AG41" s="512"/>
      <c r="AH41" s="512"/>
      <c r="AI41" s="512"/>
      <c r="AJ41" s="512"/>
      <c r="AK41" s="512"/>
      <c r="AL41" s="322"/>
      <c r="AM41" s="540"/>
      <c r="AN41" s="541"/>
      <c r="AO41" s="541"/>
      <c r="AP41" s="541"/>
      <c r="AQ41" s="541"/>
      <c r="AR41" s="542"/>
      <c r="AS41" s="765"/>
      <c r="AT41" s="765"/>
      <c r="AU41" s="765"/>
      <c r="AV41" s="304"/>
      <c r="AW41" s="248"/>
      <c r="AX41" s="248"/>
      <c r="AY41" s="248"/>
      <c r="AZ41" s="248"/>
      <c r="BA41" s="248"/>
      <c r="BB41" s="248"/>
      <c r="BC41" s="248"/>
      <c r="BD41" s="248"/>
      <c r="BE41" s="248"/>
      <c r="BF41" s="248"/>
      <c r="BG41" s="244"/>
      <c r="BH41" s="244"/>
      <c r="BI41" s="244"/>
      <c r="BJ41" s="244"/>
      <c r="BK41" s="244"/>
      <c r="BL41" s="244"/>
      <c r="BM41" s="244"/>
      <c r="BN41" s="244"/>
      <c r="BO41" s="244"/>
      <c r="BP41" s="244"/>
      <c r="BQ41" s="244"/>
      <c r="BR41" s="244"/>
      <c r="BS41" s="244"/>
      <c r="BT41" s="244"/>
      <c r="BU41" s="244"/>
      <c r="BV41" s="244"/>
      <c r="BW41" s="244"/>
      <c r="BX41" s="244"/>
      <c r="BY41" s="244"/>
      <c r="BZ41" s="244"/>
      <c r="CA41" s="244"/>
      <c r="CB41" s="244"/>
      <c r="CC41" s="244"/>
      <c r="CD41" s="244"/>
      <c r="CE41" s="244"/>
      <c r="CF41" s="244"/>
      <c r="CG41" s="244"/>
      <c r="CH41" s="244"/>
      <c r="CI41" s="244"/>
      <c r="CJ41" s="244"/>
      <c r="CK41" s="244"/>
      <c r="CL41" s="244"/>
      <c r="CM41" s="244"/>
      <c r="CN41" s="244"/>
      <c r="CO41" s="244"/>
      <c r="CP41" s="244"/>
      <c r="CQ41" s="244"/>
      <c r="CR41" s="244"/>
      <c r="CS41" s="244"/>
      <c r="CT41" s="244"/>
      <c r="CU41" s="244"/>
      <c r="CV41" s="244"/>
      <c r="CW41" s="244"/>
      <c r="CX41" s="244"/>
      <c r="CY41" s="244"/>
      <c r="CZ41" s="244"/>
      <c r="DA41" s="244"/>
      <c r="DB41" s="244"/>
      <c r="DC41" s="244"/>
      <c r="DD41" s="244"/>
      <c r="DE41" s="244"/>
      <c r="DF41" s="244"/>
      <c r="DG41" s="244"/>
      <c r="DH41" s="244"/>
      <c r="DI41" s="244"/>
      <c r="DJ41" s="244"/>
      <c r="DK41" s="244"/>
      <c r="DL41" s="244"/>
      <c r="DM41" s="244"/>
      <c r="DN41" s="244"/>
      <c r="DO41" s="244"/>
      <c r="DP41" s="244"/>
      <c r="DQ41" s="244"/>
      <c r="DR41" s="244"/>
      <c r="DS41" s="244"/>
      <c r="DT41" s="244"/>
      <c r="DU41" s="244"/>
      <c r="DV41" s="244"/>
      <c r="DW41" s="244"/>
      <c r="DX41" s="244"/>
      <c r="DY41" s="244"/>
      <c r="DZ41" s="244"/>
      <c r="EA41" s="244"/>
      <c r="EB41" s="244"/>
      <c r="EC41" s="244"/>
      <c r="ED41" s="244"/>
      <c r="EE41" s="244"/>
      <c r="EF41" s="244"/>
      <c r="EG41" s="244"/>
      <c r="EH41" s="244"/>
      <c r="EI41" s="244"/>
      <c r="EJ41" s="244"/>
      <c r="EK41" s="244"/>
      <c r="EL41" s="244"/>
      <c r="EM41" s="244"/>
      <c r="EN41" s="244"/>
      <c r="EO41" s="244"/>
      <c r="EP41" s="244"/>
      <c r="EQ41" s="244"/>
      <c r="ER41" s="244"/>
      <c r="ES41" s="244"/>
      <c r="ET41" s="244"/>
      <c r="EU41" s="244"/>
      <c r="EV41" s="244"/>
      <c r="EW41" s="244"/>
      <c r="EX41" s="244"/>
      <c r="EY41" s="244"/>
      <c r="EZ41" s="244"/>
      <c r="FA41" s="244"/>
      <c r="FB41" s="244"/>
      <c r="FC41" s="244"/>
      <c r="FD41" s="244"/>
      <c r="FE41" s="244"/>
      <c r="FF41" s="244"/>
      <c r="FG41" s="244"/>
      <c r="FH41" s="244"/>
      <c r="FI41" s="244"/>
      <c r="FJ41" s="244"/>
      <c r="FK41" s="244"/>
      <c r="FL41" s="244"/>
      <c r="FM41" s="244"/>
      <c r="FN41" s="244"/>
      <c r="FO41" s="244"/>
      <c r="FP41" s="244"/>
      <c r="FQ41" s="244"/>
      <c r="FR41" s="244"/>
      <c r="FS41" s="244"/>
      <c r="FT41" s="244"/>
      <c r="FU41" s="244"/>
      <c r="FV41" s="244"/>
      <c r="FW41" s="244"/>
      <c r="FX41" s="244"/>
      <c r="FY41" s="244"/>
      <c r="FZ41" s="244"/>
      <c r="GA41" s="244"/>
      <c r="GB41" s="244"/>
      <c r="GC41" s="244"/>
      <c r="GD41" s="244"/>
      <c r="GE41" s="244"/>
      <c r="GF41" s="244"/>
      <c r="GG41" s="244"/>
      <c r="GH41" s="244"/>
      <c r="GI41" s="244"/>
      <c r="GJ41" s="244"/>
      <c r="GK41" s="244"/>
      <c r="GL41" s="244"/>
      <c r="GM41" s="244"/>
      <c r="GN41" s="244"/>
      <c r="GO41" s="244"/>
      <c r="GP41" s="244"/>
      <c r="GQ41" s="244"/>
      <c r="GR41" s="244"/>
      <c r="GS41" s="244"/>
      <c r="GT41" s="244"/>
      <c r="GU41" s="244"/>
      <c r="GV41" s="244"/>
      <c r="GW41" s="244"/>
      <c r="GX41" s="244"/>
      <c r="GY41" s="244"/>
      <c r="GZ41" s="244"/>
      <c r="HA41" s="244"/>
      <c r="HB41" s="244"/>
      <c r="HC41" s="244"/>
      <c r="HD41" s="244"/>
      <c r="HE41" s="244"/>
      <c r="HF41" s="244"/>
      <c r="HG41" s="244"/>
      <c r="HH41" s="244"/>
      <c r="HI41" s="244"/>
      <c r="HJ41" s="244"/>
      <c r="HK41" s="244"/>
      <c r="HL41" s="244"/>
      <c r="HM41" s="244"/>
      <c r="HN41" s="244"/>
      <c r="HO41" s="244"/>
      <c r="HP41" s="244"/>
      <c r="HQ41" s="244"/>
      <c r="HR41" s="244"/>
      <c r="HS41" s="244"/>
      <c r="HT41" s="244"/>
      <c r="HU41" s="244"/>
      <c r="HV41" s="244"/>
      <c r="HW41" s="244"/>
      <c r="HX41" s="244"/>
      <c r="HY41" s="244"/>
      <c r="HZ41" s="244"/>
      <c r="IA41" s="244"/>
      <c r="IB41" s="244"/>
      <c r="IC41" s="244"/>
      <c r="ID41" s="244"/>
      <c r="IE41" s="244"/>
      <c r="IF41" s="244"/>
      <c r="IG41" s="244"/>
      <c r="IH41" s="244"/>
      <c r="II41" s="244"/>
      <c r="IJ41" s="244"/>
      <c r="IK41" s="244"/>
      <c r="IL41" s="244"/>
      <c r="IM41" s="244"/>
      <c r="IN41" s="244"/>
      <c r="IO41" s="244"/>
      <c r="IP41" s="244"/>
      <c r="IQ41" s="244"/>
      <c r="IR41" s="244"/>
      <c r="IS41" s="244"/>
      <c r="IT41" s="244"/>
      <c r="IU41" s="244"/>
      <c r="IV41" s="244"/>
    </row>
    <row r="42" spans="1:256" ht="17.25">
      <c r="A42" s="475"/>
      <c r="B42" s="481"/>
      <c r="C42" s="543"/>
      <c r="D42" s="544"/>
      <c r="E42" s="544"/>
      <c r="F42" s="544"/>
      <c r="G42" s="544"/>
      <c r="H42" s="544"/>
      <c r="I42" s="544"/>
      <c r="J42" s="545"/>
      <c r="K42" s="322"/>
      <c r="L42" s="523"/>
      <c r="M42" s="524"/>
      <c r="N42" s="525"/>
      <c r="O42" s="675"/>
      <c r="P42" s="675"/>
      <c r="Q42" s="676"/>
      <c r="R42" s="409" t="str">
        <f t="shared" si="0"/>
        <v xml:space="preserve">  </v>
      </c>
      <c r="S42" s="708" t="s">
        <v>668</v>
      </c>
      <c r="T42" s="709"/>
      <c r="U42" s="410" t="str">
        <f t="shared" si="1"/>
        <v xml:space="preserve">  </v>
      </c>
      <c r="V42" s="675"/>
      <c r="W42" s="675"/>
      <c r="X42" s="676"/>
      <c r="Y42" s="523"/>
      <c r="Z42" s="524"/>
      <c r="AA42" s="525"/>
      <c r="AB42" s="332"/>
      <c r="AC42" s="512"/>
      <c r="AD42" s="512"/>
      <c r="AE42" s="512"/>
      <c r="AF42" s="512"/>
      <c r="AG42" s="512"/>
      <c r="AH42" s="512"/>
      <c r="AI42" s="512"/>
      <c r="AJ42" s="512"/>
      <c r="AK42" s="512"/>
      <c r="AL42" s="322"/>
      <c r="AM42" s="543"/>
      <c r="AN42" s="544"/>
      <c r="AO42" s="544"/>
      <c r="AP42" s="544"/>
      <c r="AQ42" s="544"/>
      <c r="AR42" s="545"/>
      <c r="AS42" s="765"/>
      <c r="AT42" s="765"/>
      <c r="AU42" s="765"/>
      <c r="AV42" s="304"/>
      <c r="AW42" s="248"/>
      <c r="AX42" s="248"/>
      <c r="AY42" s="248"/>
      <c r="AZ42" s="248"/>
      <c r="BA42" s="248"/>
      <c r="BB42" s="248"/>
      <c r="BC42" s="248"/>
      <c r="BD42" s="248"/>
      <c r="BE42" s="248"/>
      <c r="BF42" s="248"/>
      <c r="BG42" s="244"/>
      <c r="BH42" s="244"/>
      <c r="BI42" s="244"/>
      <c r="BJ42" s="244"/>
      <c r="BK42" s="244"/>
      <c r="BL42" s="244"/>
      <c r="BM42" s="244"/>
      <c r="BN42" s="244"/>
      <c r="BO42" s="244"/>
      <c r="BP42" s="244"/>
      <c r="BQ42" s="244"/>
      <c r="BR42" s="244"/>
      <c r="BS42" s="244"/>
      <c r="BT42" s="244"/>
      <c r="BU42" s="244"/>
      <c r="BV42" s="244"/>
      <c r="BW42" s="244"/>
      <c r="BX42" s="244"/>
      <c r="BY42" s="244"/>
      <c r="BZ42" s="244"/>
      <c r="CA42" s="244"/>
      <c r="CB42" s="244"/>
      <c r="CC42" s="244"/>
      <c r="CD42" s="244"/>
      <c r="CE42" s="244"/>
      <c r="CF42" s="244"/>
      <c r="CG42" s="244"/>
      <c r="CH42" s="244"/>
      <c r="CI42" s="244"/>
      <c r="CJ42" s="244"/>
      <c r="CK42" s="244"/>
      <c r="CL42" s="244"/>
      <c r="CM42" s="244"/>
      <c r="CN42" s="244"/>
      <c r="CO42" s="244"/>
      <c r="CP42" s="244"/>
      <c r="CQ42" s="244"/>
      <c r="CR42" s="244"/>
      <c r="CS42" s="244"/>
      <c r="CT42" s="244"/>
      <c r="CU42" s="244"/>
      <c r="CV42" s="244"/>
      <c r="CW42" s="244"/>
      <c r="CX42" s="244"/>
      <c r="CY42" s="244"/>
      <c r="CZ42" s="244"/>
      <c r="DA42" s="244"/>
      <c r="DB42" s="244"/>
      <c r="DC42" s="244"/>
      <c r="DD42" s="244"/>
      <c r="DE42" s="244"/>
      <c r="DF42" s="244"/>
      <c r="DG42" s="244"/>
      <c r="DH42" s="244"/>
      <c r="DI42" s="244"/>
      <c r="DJ42" s="244"/>
      <c r="DK42" s="244"/>
      <c r="DL42" s="244"/>
      <c r="DM42" s="244"/>
      <c r="DN42" s="244"/>
      <c r="DO42" s="244"/>
      <c r="DP42" s="244"/>
      <c r="DQ42" s="244"/>
      <c r="DR42" s="244"/>
      <c r="DS42" s="244"/>
      <c r="DT42" s="244"/>
      <c r="DU42" s="244"/>
      <c r="DV42" s="244"/>
      <c r="DW42" s="244"/>
      <c r="DX42" s="244"/>
      <c r="DY42" s="244"/>
      <c r="DZ42" s="244"/>
      <c r="EA42" s="244"/>
      <c r="EB42" s="244"/>
      <c r="EC42" s="244"/>
      <c r="ED42" s="244"/>
      <c r="EE42" s="244"/>
      <c r="EF42" s="244"/>
      <c r="EG42" s="244"/>
      <c r="EH42" s="244"/>
      <c r="EI42" s="244"/>
      <c r="EJ42" s="244"/>
      <c r="EK42" s="244"/>
      <c r="EL42" s="244"/>
      <c r="EM42" s="244"/>
      <c r="EN42" s="244"/>
      <c r="EO42" s="244"/>
      <c r="EP42" s="244"/>
      <c r="EQ42" s="244"/>
      <c r="ER42" s="244"/>
      <c r="ES42" s="244"/>
      <c r="ET42" s="244"/>
      <c r="EU42" s="244"/>
      <c r="EV42" s="244"/>
      <c r="EW42" s="244"/>
      <c r="EX42" s="244"/>
      <c r="EY42" s="244"/>
      <c r="EZ42" s="244"/>
      <c r="FA42" s="244"/>
      <c r="FB42" s="244"/>
      <c r="FC42" s="244"/>
      <c r="FD42" s="244"/>
      <c r="FE42" s="244"/>
      <c r="FF42" s="244"/>
      <c r="FG42" s="244"/>
      <c r="FH42" s="244"/>
      <c r="FI42" s="244"/>
      <c r="FJ42" s="244"/>
      <c r="FK42" s="244"/>
      <c r="FL42" s="244"/>
      <c r="FM42" s="244"/>
      <c r="FN42" s="244"/>
      <c r="FO42" s="244"/>
      <c r="FP42" s="244"/>
      <c r="FQ42" s="244"/>
      <c r="FR42" s="244"/>
      <c r="FS42" s="244"/>
      <c r="FT42" s="244"/>
      <c r="FU42" s="244"/>
      <c r="FV42" s="244"/>
      <c r="FW42" s="244"/>
      <c r="FX42" s="244"/>
      <c r="FY42" s="244"/>
      <c r="FZ42" s="244"/>
      <c r="GA42" s="244"/>
      <c r="GB42" s="244"/>
      <c r="GC42" s="244"/>
      <c r="GD42" s="244"/>
      <c r="GE42" s="244"/>
      <c r="GF42" s="244"/>
      <c r="GG42" s="244"/>
      <c r="GH42" s="244"/>
      <c r="GI42" s="244"/>
      <c r="GJ42" s="244"/>
      <c r="GK42" s="244"/>
      <c r="GL42" s="244"/>
      <c r="GM42" s="244"/>
      <c r="GN42" s="244"/>
      <c r="GO42" s="244"/>
      <c r="GP42" s="244"/>
      <c r="GQ42" s="244"/>
      <c r="GR42" s="244"/>
      <c r="GS42" s="244"/>
      <c r="GT42" s="244"/>
      <c r="GU42" s="244"/>
      <c r="GV42" s="244"/>
      <c r="GW42" s="244"/>
      <c r="GX42" s="244"/>
      <c r="GY42" s="244"/>
      <c r="GZ42" s="244"/>
      <c r="HA42" s="244"/>
      <c r="HB42" s="244"/>
      <c r="HC42" s="244"/>
      <c r="HD42" s="244"/>
      <c r="HE42" s="244"/>
      <c r="HF42" s="244"/>
      <c r="HG42" s="244"/>
      <c r="HH42" s="244"/>
      <c r="HI42" s="244"/>
      <c r="HJ42" s="244"/>
      <c r="HK42" s="244"/>
      <c r="HL42" s="244"/>
      <c r="HM42" s="244"/>
      <c r="HN42" s="244"/>
      <c r="HO42" s="244"/>
      <c r="HP42" s="244"/>
      <c r="HQ42" s="244"/>
      <c r="HR42" s="244"/>
      <c r="HS42" s="244"/>
      <c r="HT42" s="244"/>
      <c r="HU42" s="244"/>
      <c r="HV42" s="244"/>
      <c r="HW42" s="244"/>
      <c r="HX42" s="244"/>
      <c r="HY42" s="244"/>
      <c r="HZ42" s="244"/>
      <c r="IA42" s="244"/>
      <c r="IB42" s="244"/>
      <c r="IC42" s="244"/>
      <c r="ID42" s="244"/>
      <c r="IE42" s="244"/>
      <c r="IF42" s="244"/>
      <c r="IG42" s="244"/>
      <c r="IH42" s="244"/>
      <c r="II42" s="244"/>
      <c r="IJ42" s="244"/>
      <c r="IK42" s="244"/>
      <c r="IL42" s="244"/>
      <c r="IM42" s="244"/>
      <c r="IN42" s="244"/>
      <c r="IO42" s="244"/>
      <c r="IP42" s="244"/>
      <c r="IQ42" s="244"/>
      <c r="IR42" s="244"/>
      <c r="IS42" s="244"/>
      <c r="IT42" s="244"/>
      <c r="IU42" s="244"/>
      <c r="IV42" s="244"/>
    </row>
    <row r="43" spans="1:256" ht="17.25">
      <c r="A43" s="473">
        <v>11</v>
      </c>
      <c r="B43" s="479"/>
      <c r="C43" s="537" t="str">
        <f>C8</f>
        <v xml:space="preserve"> ＳＵＺＵＫＩ  ２</v>
      </c>
      <c r="D43" s="538"/>
      <c r="E43" s="538"/>
      <c r="F43" s="538"/>
      <c r="G43" s="538"/>
      <c r="H43" s="538"/>
      <c r="I43" s="538"/>
      <c r="J43" s="539"/>
      <c r="K43" s="322"/>
      <c r="L43" s="517">
        <f>COUNTIF(R43:R45,"〇")</f>
        <v>2</v>
      </c>
      <c r="M43" s="518"/>
      <c r="N43" s="519"/>
      <c r="O43" s="698">
        <v>15</v>
      </c>
      <c r="P43" s="698"/>
      <c r="Q43" s="699"/>
      <c r="R43" s="406" t="str">
        <f t="shared" si="0"/>
        <v>〇</v>
      </c>
      <c r="S43" s="700" t="s">
        <v>665</v>
      </c>
      <c r="T43" s="701"/>
      <c r="U43" s="406" t="str">
        <f t="shared" si="1"/>
        <v xml:space="preserve">  </v>
      </c>
      <c r="V43" s="698">
        <v>11</v>
      </c>
      <c r="W43" s="698"/>
      <c r="X43" s="699"/>
      <c r="Y43" s="517">
        <f>COUNTIF(U43:U45,"〇")</f>
        <v>0</v>
      </c>
      <c r="Z43" s="518"/>
      <c r="AA43" s="519"/>
      <c r="AB43" s="322"/>
      <c r="AC43" s="512" t="str">
        <f>Q7</f>
        <v xml:space="preserve"> Ｒ-Stones ２５</v>
      </c>
      <c r="AD43" s="512"/>
      <c r="AE43" s="512"/>
      <c r="AF43" s="512"/>
      <c r="AG43" s="512"/>
      <c r="AH43" s="512"/>
      <c r="AI43" s="512"/>
      <c r="AJ43" s="512"/>
      <c r="AK43" s="512"/>
      <c r="AL43" s="322"/>
      <c r="AM43" s="537" t="str">
        <f>C6</f>
        <v xml:space="preserve"> Ｆ・ヒルズ B</v>
      </c>
      <c r="AN43" s="538"/>
      <c r="AO43" s="538"/>
      <c r="AP43" s="538"/>
      <c r="AQ43" s="538"/>
      <c r="AR43" s="539"/>
      <c r="AS43" s="765" t="str">
        <f>C5</f>
        <v xml:space="preserve"> ＳＯＲＡ－ Ｒ</v>
      </c>
      <c r="AT43" s="765"/>
      <c r="AU43" s="765"/>
      <c r="AV43" s="304"/>
      <c r="AW43" s="248"/>
      <c r="AX43" s="248"/>
      <c r="AY43" s="248"/>
      <c r="AZ43" s="248"/>
      <c r="BA43" s="248"/>
      <c r="BB43" s="248"/>
      <c r="BC43" s="248"/>
      <c r="BD43" s="248"/>
      <c r="BE43" s="248"/>
      <c r="BF43" s="248"/>
      <c r="BG43" s="244"/>
      <c r="BH43" s="244"/>
      <c r="BI43" s="244"/>
      <c r="BJ43" s="244"/>
      <c r="BK43" s="244"/>
      <c r="BL43" s="244"/>
      <c r="BM43" s="244"/>
      <c r="BN43" s="244"/>
      <c r="BO43" s="244"/>
      <c r="BP43" s="244"/>
      <c r="BQ43" s="244"/>
      <c r="BR43" s="244"/>
      <c r="BS43" s="244"/>
      <c r="BT43" s="244"/>
      <c r="BU43" s="244"/>
      <c r="BV43" s="244"/>
      <c r="BW43" s="244"/>
      <c r="BX43" s="244"/>
      <c r="BY43" s="244"/>
      <c r="BZ43" s="244"/>
      <c r="CA43" s="244"/>
      <c r="CB43" s="244"/>
      <c r="CC43" s="244"/>
      <c r="CD43" s="244"/>
      <c r="CE43" s="244"/>
      <c r="CF43" s="244"/>
      <c r="CG43" s="244"/>
      <c r="CH43" s="244"/>
      <c r="CI43" s="244"/>
      <c r="CJ43" s="244"/>
      <c r="CK43" s="244"/>
      <c r="CL43" s="244"/>
      <c r="CM43" s="244"/>
      <c r="CN43" s="244"/>
      <c r="CO43" s="244"/>
      <c r="CP43" s="244"/>
      <c r="CQ43" s="244"/>
      <c r="CR43" s="244"/>
      <c r="CS43" s="244"/>
      <c r="CT43" s="244"/>
      <c r="CU43" s="244"/>
      <c r="CV43" s="244"/>
      <c r="CW43" s="244"/>
      <c r="CX43" s="244"/>
      <c r="CY43" s="244"/>
      <c r="CZ43" s="244"/>
      <c r="DA43" s="244"/>
      <c r="DB43" s="244"/>
      <c r="DC43" s="244"/>
      <c r="DD43" s="244"/>
      <c r="DE43" s="244"/>
      <c r="DF43" s="244"/>
      <c r="DG43" s="244"/>
      <c r="DH43" s="244"/>
      <c r="DI43" s="244"/>
      <c r="DJ43" s="244"/>
      <c r="DK43" s="244"/>
      <c r="DL43" s="244"/>
      <c r="DM43" s="244"/>
      <c r="DN43" s="244"/>
      <c r="DO43" s="244"/>
      <c r="DP43" s="244"/>
      <c r="DQ43" s="244"/>
      <c r="DR43" s="244"/>
      <c r="DS43" s="244"/>
      <c r="DT43" s="244"/>
      <c r="DU43" s="244"/>
      <c r="DV43" s="244"/>
      <c r="DW43" s="244"/>
      <c r="DX43" s="244"/>
      <c r="DY43" s="244"/>
      <c r="DZ43" s="244"/>
      <c r="EA43" s="244"/>
      <c r="EB43" s="244"/>
      <c r="EC43" s="244"/>
      <c r="ED43" s="244"/>
      <c r="EE43" s="244"/>
      <c r="EF43" s="244"/>
      <c r="EG43" s="244"/>
      <c r="EH43" s="244"/>
      <c r="EI43" s="244"/>
      <c r="EJ43" s="244"/>
      <c r="EK43" s="244"/>
      <c r="EL43" s="244"/>
      <c r="EM43" s="244"/>
      <c r="EN43" s="244"/>
      <c r="EO43" s="244"/>
      <c r="EP43" s="244"/>
      <c r="EQ43" s="244"/>
      <c r="ER43" s="244"/>
      <c r="ES43" s="244"/>
      <c r="ET43" s="244"/>
      <c r="EU43" s="244"/>
      <c r="EV43" s="244"/>
      <c r="EW43" s="244"/>
      <c r="EX43" s="244"/>
      <c r="EY43" s="244"/>
      <c r="EZ43" s="244"/>
      <c r="FA43" s="244"/>
      <c r="FB43" s="244"/>
      <c r="FC43" s="244"/>
      <c r="FD43" s="244"/>
      <c r="FE43" s="244"/>
      <c r="FF43" s="244"/>
      <c r="FG43" s="244"/>
      <c r="FH43" s="244"/>
      <c r="FI43" s="244"/>
      <c r="FJ43" s="244"/>
      <c r="FK43" s="244"/>
      <c r="FL43" s="244"/>
      <c r="FM43" s="244"/>
      <c r="FN43" s="244"/>
      <c r="FO43" s="244"/>
      <c r="FP43" s="244"/>
      <c r="FQ43" s="244"/>
      <c r="FR43" s="244"/>
      <c r="FS43" s="244"/>
      <c r="FT43" s="244"/>
      <c r="FU43" s="244"/>
      <c r="FV43" s="244"/>
      <c r="FW43" s="244"/>
      <c r="FX43" s="244"/>
      <c r="FY43" s="244"/>
      <c r="FZ43" s="244"/>
      <c r="GA43" s="244"/>
      <c r="GB43" s="244"/>
      <c r="GC43" s="244"/>
      <c r="GD43" s="244"/>
      <c r="GE43" s="244"/>
      <c r="GF43" s="244"/>
      <c r="GG43" s="244"/>
      <c r="GH43" s="244"/>
      <c r="GI43" s="244"/>
      <c r="GJ43" s="244"/>
      <c r="GK43" s="244"/>
      <c r="GL43" s="244"/>
      <c r="GM43" s="244"/>
      <c r="GN43" s="244"/>
      <c r="GO43" s="244"/>
      <c r="GP43" s="244"/>
      <c r="GQ43" s="244"/>
      <c r="GR43" s="244"/>
      <c r="GS43" s="244"/>
      <c r="GT43" s="244"/>
      <c r="GU43" s="244"/>
      <c r="GV43" s="244"/>
      <c r="GW43" s="244"/>
      <c r="GX43" s="244"/>
      <c r="GY43" s="244"/>
      <c r="GZ43" s="244"/>
      <c r="HA43" s="244"/>
      <c r="HB43" s="244"/>
      <c r="HC43" s="244"/>
      <c r="HD43" s="244"/>
      <c r="HE43" s="244"/>
      <c r="HF43" s="244"/>
      <c r="HG43" s="244"/>
      <c r="HH43" s="244"/>
      <c r="HI43" s="244"/>
      <c r="HJ43" s="244"/>
      <c r="HK43" s="244"/>
      <c r="HL43" s="244"/>
      <c r="HM43" s="244"/>
      <c r="HN43" s="244"/>
      <c r="HO43" s="244"/>
      <c r="HP43" s="244"/>
      <c r="HQ43" s="244"/>
      <c r="HR43" s="244"/>
      <c r="HS43" s="244"/>
      <c r="HT43" s="244"/>
      <c r="HU43" s="244"/>
      <c r="HV43" s="244"/>
      <c r="HW43" s="244"/>
      <c r="HX43" s="244"/>
      <c r="HY43" s="244"/>
      <c r="HZ43" s="244"/>
      <c r="IA43" s="244"/>
      <c r="IB43" s="244"/>
      <c r="IC43" s="244"/>
      <c r="ID43" s="244"/>
      <c r="IE43" s="244"/>
      <c r="IF43" s="244"/>
      <c r="IG43" s="244"/>
      <c r="IH43" s="244"/>
      <c r="II43" s="244"/>
      <c r="IJ43" s="244"/>
      <c r="IK43" s="244"/>
      <c r="IL43" s="244"/>
      <c r="IM43" s="244"/>
      <c r="IN43" s="244"/>
      <c r="IO43" s="244"/>
      <c r="IP43" s="244"/>
      <c r="IQ43" s="244"/>
      <c r="IR43" s="244"/>
      <c r="IS43" s="244"/>
      <c r="IT43" s="244"/>
      <c r="IU43" s="244"/>
      <c r="IV43" s="244"/>
    </row>
    <row r="44" spans="1:256" ht="17.25">
      <c r="A44" s="474"/>
      <c r="B44" s="480"/>
      <c r="C44" s="540"/>
      <c r="D44" s="541"/>
      <c r="E44" s="541"/>
      <c r="F44" s="541"/>
      <c r="G44" s="541"/>
      <c r="H44" s="541"/>
      <c r="I44" s="541"/>
      <c r="J44" s="542"/>
      <c r="K44" s="322"/>
      <c r="L44" s="520"/>
      <c r="M44" s="521"/>
      <c r="N44" s="522"/>
      <c r="O44" s="694">
        <v>15</v>
      </c>
      <c r="P44" s="694"/>
      <c r="Q44" s="695"/>
      <c r="R44" s="407" t="str">
        <f t="shared" si="0"/>
        <v>〇</v>
      </c>
      <c r="S44" s="696" t="s">
        <v>667</v>
      </c>
      <c r="T44" s="697"/>
      <c r="U44" s="408" t="str">
        <f t="shared" si="1"/>
        <v xml:space="preserve">  </v>
      </c>
      <c r="V44" s="694">
        <v>8</v>
      </c>
      <c r="W44" s="694"/>
      <c r="X44" s="695"/>
      <c r="Y44" s="520"/>
      <c r="Z44" s="521"/>
      <c r="AA44" s="522"/>
      <c r="AB44" s="322"/>
      <c r="AC44" s="512"/>
      <c r="AD44" s="512"/>
      <c r="AE44" s="512"/>
      <c r="AF44" s="512"/>
      <c r="AG44" s="512"/>
      <c r="AH44" s="512"/>
      <c r="AI44" s="512"/>
      <c r="AJ44" s="512"/>
      <c r="AK44" s="512"/>
      <c r="AL44" s="322"/>
      <c r="AM44" s="540"/>
      <c r="AN44" s="541"/>
      <c r="AO44" s="541"/>
      <c r="AP44" s="541"/>
      <c r="AQ44" s="541"/>
      <c r="AR44" s="542"/>
      <c r="AS44" s="765"/>
      <c r="AT44" s="765"/>
      <c r="AU44" s="765"/>
      <c r="AV44" s="304"/>
      <c r="AW44" s="248"/>
      <c r="AX44" s="248"/>
      <c r="AY44" s="248"/>
      <c r="AZ44" s="248"/>
      <c r="BA44" s="248"/>
      <c r="BB44" s="248"/>
      <c r="BC44" s="248"/>
      <c r="BD44" s="248"/>
      <c r="BE44" s="248"/>
      <c r="BF44" s="248"/>
      <c r="BG44" s="244"/>
      <c r="BH44" s="244"/>
      <c r="BI44" s="244"/>
      <c r="BJ44" s="244"/>
      <c r="BK44" s="244"/>
      <c r="BL44" s="244"/>
      <c r="BM44" s="244"/>
      <c r="BN44" s="244"/>
      <c r="BO44" s="244"/>
      <c r="BP44" s="244"/>
      <c r="BQ44" s="244"/>
      <c r="BR44" s="244"/>
      <c r="BS44" s="244"/>
      <c r="BT44" s="244"/>
      <c r="BU44" s="244"/>
      <c r="BV44" s="244"/>
      <c r="BW44" s="244"/>
      <c r="BX44" s="244"/>
      <c r="BY44" s="244"/>
      <c r="BZ44" s="244"/>
      <c r="CA44" s="244"/>
      <c r="CB44" s="244"/>
      <c r="CC44" s="244"/>
      <c r="CD44" s="244"/>
      <c r="CE44" s="244"/>
      <c r="CF44" s="244"/>
      <c r="CG44" s="244"/>
      <c r="CH44" s="244"/>
      <c r="CI44" s="244"/>
      <c r="CJ44" s="244"/>
      <c r="CK44" s="244"/>
      <c r="CL44" s="244"/>
      <c r="CM44" s="244"/>
      <c r="CN44" s="244"/>
      <c r="CO44" s="244"/>
      <c r="CP44" s="244"/>
      <c r="CQ44" s="244"/>
      <c r="CR44" s="244"/>
      <c r="CS44" s="244"/>
      <c r="CT44" s="244"/>
      <c r="CU44" s="244"/>
      <c r="CV44" s="244"/>
      <c r="CW44" s="244"/>
      <c r="CX44" s="244"/>
      <c r="CY44" s="244"/>
      <c r="CZ44" s="244"/>
      <c r="DA44" s="244"/>
      <c r="DB44" s="244"/>
      <c r="DC44" s="244"/>
      <c r="DD44" s="244"/>
      <c r="DE44" s="244"/>
      <c r="DF44" s="244"/>
      <c r="DG44" s="244"/>
      <c r="DH44" s="244"/>
      <c r="DI44" s="244"/>
      <c r="DJ44" s="244"/>
      <c r="DK44" s="244"/>
      <c r="DL44" s="244"/>
      <c r="DM44" s="244"/>
      <c r="DN44" s="244"/>
      <c r="DO44" s="244"/>
      <c r="DP44" s="244"/>
      <c r="DQ44" s="244"/>
      <c r="DR44" s="244"/>
      <c r="DS44" s="244"/>
      <c r="DT44" s="244"/>
      <c r="DU44" s="244"/>
      <c r="DV44" s="244"/>
      <c r="DW44" s="244"/>
      <c r="DX44" s="244"/>
      <c r="DY44" s="244"/>
      <c r="DZ44" s="244"/>
      <c r="EA44" s="244"/>
      <c r="EB44" s="244"/>
      <c r="EC44" s="244"/>
      <c r="ED44" s="244"/>
      <c r="EE44" s="244"/>
      <c r="EF44" s="244"/>
      <c r="EG44" s="244"/>
      <c r="EH44" s="244"/>
      <c r="EI44" s="244"/>
      <c r="EJ44" s="244"/>
      <c r="EK44" s="244"/>
      <c r="EL44" s="244"/>
      <c r="EM44" s="244"/>
      <c r="EN44" s="244"/>
      <c r="EO44" s="244"/>
      <c r="EP44" s="244"/>
      <c r="EQ44" s="244"/>
      <c r="ER44" s="244"/>
      <c r="ES44" s="244"/>
      <c r="ET44" s="244"/>
      <c r="EU44" s="244"/>
      <c r="EV44" s="244"/>
      <c r="EW44" s="244"/>
      <c r="EX44" s="244"/>
      <c r="EY44" s="244"/>
      <c r="EZ44" s="244"/>
      <c r="FA44" s="244"/>
      <c r="FB44" s="244"/>
      <c r="FC44" s="244"/>
      <c r="FD44" s="244"/>
      <c r="FE44" s="244"/>
      <c r="FF44" s="244"/>
      <c r="FG44" s="244"/>
      <c r="FH44" s="244"/>
      <c r="FI44" s="244"/>
      <c r="FJ44" s="244"/>
      <c r="FK44" s="244"/>
      <c r="FL44" s="244"/>
      <c r="FM44" s="244"/>
      <c r="FN44" s="244"/>
      <c r="FO44" s="244"/>
      <c r="FP44" s="244"/>
      <c r="FQ44" s="244"/>
      <c r="FR44" s="244"/>
      <c r="FS44" s="244"/>
      <c r="FT44" s="244"/>
      <c r="FU44" s="244"/>
      <c r="FV44" s="244"/>
      <c r="FW44" s="244"/>
      <c r="FX44" s="244"/>
      <c r="FY44" s="244"/>
      <c r="FZ44" s="244"/>
      <c r="GA44" s="244"/>
      <c r="GB44" s="244"/>
      <c r="GC44" s="244"/>
      <c r="GD44" s="244"/>
      <c r="GE44" s="244"/>
      <c r="GF44" s="244"/>
      <c r="GG44" s="244"/>
      <c r="GH44" s="244"/>
      <c r="GI44" s="244"/>
      <c r="GJ44" s="244"/>
      <c r="GK44" s="244"/>
      <c r="GL44" s="244"/>
      <c r="GM44" s="244"/>
      <c r="GN44" s="244"/>
      <c r="GO44" s="244"/>
      <c r="GP44" s="244"/>
      <c r="GQ44" s="244"/>
      <c r="GR44" s="244"/>
      <c r="GS44" s="244"/>
      <c r="GT44" s="244"/>
      <c r="GU44" s="244"/>
      <c r="GV44" s="244"/>
      <c r="GW44" s="244"/>
      <c r="GX44" s="244"/>
      <c r="GY44" s="244"/>
      <c r="GZ44" s="244"/>
      <c r="HA44" s="244"/>
      <c r="HB44" s="244"/>
      <c r="HC44" s="244"/>
      <c r="HD44" s="244"/>
      <c r="HE44" s="244"/>
      <c r="HF44" s="244"/>
      <c r="HG44" s="244"/>
      <c r="HH44" s="244"/>
      <c r="HI44" s="244"/>
      <c r="HJ44" s="244"/>
      <c r="HK44" s="244"/>
      <c r="HL44" s="244"/>
      <c r="HM44" s="244"/>
      <c r="HN44" s="244"/>
      <c r="HO44" s="244"/>
      <c r="HP44" s="244"/>
      <c r="HQ44" s="244"/>
      <c r="HR44" s="244"/>
      <c r="HS44" s="244"/>
      <c r="HT44" s="244"/>
      <c r="HU44" s="244"/>
      <c r="HV44" s="244"/>
      <c r="HW44" s="244"/>
      <c r="HX44" s="244"/>
      <c r="HY44" s="244"/>
      <c r="HZ44" s="244"/>
      <c r="IA44" s="244"/>
      <c r="IB44" s="244"/>
      <c r="IC44" s="244"/>
      <c r="ID44" s="244"/>
      <c r="IE44" s="244"/>
      <c r="IF44" s="244"/>
      <c r="IG44" s="244"/>
      <c r="IH44" s="244"/>
      <c r="II44" s="244"/>
      <c r="IJ44" s="244"/>
      <c r="IK44" s="244"/>
      <c r="IL44" s="244"/>
      <c r="IM44" s="244"/>
      <c r="IN44" s="244"/>
      <c r="IO44" s="244"/>
      <c r="IP44" s="244"/>
      <c r="IQ44" s="244"/>
      <c r="IR44" s="244"/>
      <c r="IS44" s="244"/>
      <c r="IT44" s="244"/>
      <c r="IU44" s="244"/>
      <c r="IV44" s="244"/>
    </row>
    <row r="45" spans="1:256" ht="17.25">
      <c r="A45" s="475"/>
      <c r="B45" s="481"/>
      <c r="C45" s="543"/>
      <c r="D45" s="544"/>
      <c r="E45" s="544"/>
      <c r="F45" s="544"/>
      <c r="G45" s="544"/>
      <c r="H45" s="544"/>
      <c r="I45" s="544"/>
      <c r="J45" s="545"/>
      <c r="K45" s="322"/>
      <c r="L45" s="523"/>
      <c r="M45" s="524"/>
      <c r="N45" s="525"/>
      <c r="O45" s="675"/>
      <c r="P45" s="675"/>
      <c r="Q45" s="676"/>
      <c r="R45" s="409" t="str">
        <f t="shared" si="0"/>
        <v xml:space="preserve">  </v>
      </c>
      <c r="S45" s="692" t="s">
        <v>668</v>
      </c>
      <c r="T45" s="693"/>
      <c r="U45" s="410" t="str">
        <f t="shared" si="1"/>
        <v xml:space="preserve">  </v>
      </c>
      <c r="V45" s="675"/>
      <c r="W45" s="675"/>
      <c r="X45" s="676"/>
      <c r="Y45" s="523"/>
      <c r="Z45" s="524"/>
      <c r="AA45" s="525"/>
      <c r="AB45" s="322"/>
      <c r="AC45" s="512"/>
      <c r="AD45" s="512"/>
      <c r="AE45" s="512"/>
      <c r="AF45" s="512"/>
      <c r="AG45" s="512"/>
      <c r="AH45" s="512"/>
      <c r="AI45" s="512"/>
      <c r="AJ45" s="512"/>
      <c r="AK45" s="512"/>
      <c r="AL45" s="322"/>
      <c r="AM45" s="543"/>
      <c r="AN45" s="544"/>
      <c r="AO45" s="544"/>
      <c r="AP45" s="544"/>
      <c r="AQ45" s="544"/>
      <c r="AR45" s="545"/>
      <c r="AS45" s="765"/>
      <c r="AT45" s="765"/>
      <c r="AU45" s="765"/>
      <c r="AV45" s="304"/>
      <c r="AW45" s="248"/>
      <c r="AX45" s="248"/>
      <c r="AY45" s="248"/>
      <c r="AZ45" s="248"/>
      <c r="BA45" s="248"/>
      <c r="BB45" s="248"/>
      <c r="BC45" s="248"/>
      <c r="BD45" s="248"/>
      <c r="BE45" s="248"/>
      <c r="BF45" s="248"/>
      <c r="BG45" s="244"/>
      <c r="BH45" s="244"/>
      <c r="BI45" s="244"/>
      <c r="BJ45" s="244"/>
      <c r="BK45" s="244"/>
      <c r="BL45" s="244"/>
      <c r="BM45" s="244"/>
      <c r="BN45" s="244"/>
      <c r="BO45" s="244"/>
      <c r="BP45" s="244"/>
      <c r="BQ45" s="244"/>
      <c r="BR45" s="244"/>
      <c r="BS45" s="244"/>
      <c r="BT45" s="244"/>
      <c r="BU45" s="244"/>
      <c r="BV45" s="244"/>
      <c r="BW45" s="244"/>
      <c r="BX45" s="244"/>
      <c r="BY45" s="244"/>
      <c r="BZ45" s="244"/>
      <c r="CA45" s="244"/>
      <c r="CB45" s="244"/>
      <c r="CC45" s="244"/>
      <c r="CD45" s="244"/>
      <c r="CE45" s="244"/>
      <c r="CF45" s="244"/>
      <c r="CG45" s="244"/>
      <c r="CH45" s="244"/>
      <c r="CI45" s="244"/>
      <c r="CJ45" s="244"/>
      <c r="CK45" s="244"/>
      <c r="CL45" s="244"/>
      <c r="CM45" s="244"/>
      <c r="CN45" s="244"/>
      <c r="CO45" s="244"/>
      <c r="CP45" s="244"/>
      <c r="CQ45" s="244"/>
      <c r="CR45" s="244"/>
      <c r="CS45" s="244"/>
      <c r="CT45" s="244"/>
      <c r="CU45" s="244"/>
      <c r="CV45" s="244"/>
      <c r="CW45" s="244"/>
      <c r="CX45" s="244"/>
      <c r="CY45" s="244"/>
      <c r="CZ45" s="244"/>
      <c r="DA45" s="244"/>
      <c r="DB45" s="244"/>
      <c r="DC45" s="244"/>
      <c r="DD45" s="244"/>
      <c r="DE45" s="244"/>
      <c r="DF45" s="244"/>
      <c r="DG45" s="244"/>
      <c r="DH45" s="244"/>
      <c r="DI45" s="244"/>
      <c r="DJ45" s="244"/>
      <c r="DK45" s="244"/>
      <c r="DL45" s="244"/>
      <c r="DM45" s="244"/>
      <c r="DN45" s="244"/>
      <c r="DO45" s="244"/>
      <c r="DP45" s="244"/>
      <c r="DQ45" s="244"/>
      <c r="DR45" s="244"/>
      <c r="DS45" s="244"/>
      <c r="DT45" s="244"/>
      <c r="DU45" s="244"/>
      <c r="DV45" s="244"/>
      <c r="DW45" s="244"/>
      <c r="DX45" s="244"/>
      <c r="DY45" s="244"/>
      <c r="DZ45" s="244"/>
      <c r="EA45" s="244"/>
      <c r="EB45" s="244"/>
      <c r="EC45" s="244"/>
      <c r="ED45" s="244"/>
      <c r="EE45" s="244"/>
      <c r="EF45" s="244"/>
      <c r="EG45" s="244"/>
      <c r="EH45" s="244"/>
      <c r="EI45" s="244"/>
      <c r="EJ45" s="244"/>
      <c r="EK45" s="244"/>
      <c r="EL45" s="244"/>
      <c r="EM45" s="244"/>
      <c r="EN45" s="244"/>
      <c r="EO45" s="244"/>
      <c r="EP45" s="244"/>
      <c r="EQ45" s="244"/>
      <c r="ER45" s="244"/>
      <c r="ES45" s="244"/>
      <c r="ET45" s="244"/>
      <c r="EU45" s="244"/>
      <c r="EV45" s="244"/>
      <c r="EW45" s="244"/>
      <c r="EX45" s="244"/>
      <c r="EY45" s="244"/>
      <c r="EZ45" s="244"/>
      <c r="FA45" s="244"/>
      <c r="FB45" s="244"/>
      <c r="FC45" s="244"/>
      <c r="FD45" s="244"/>
      <c r="FE45" s="244"/>
      <c r="FF45" s="244"/>
      <c r="FG45" s="244"/>
      <c r="FH45" s="244"/>
      <c r="FI45" s="244"/>
      <c r="FJ45" s="244"/>
      <c r="FK45" s="244"/>
      <c r="FL45" s="244"/>
      <c r="FM45" s="244"/>
      <c r="FN45" s="244"/>
      <c r="FO45" s="244"/>
      <c r="FP45" s="244"/>
      <c r="FQ45" s="244"/>
      <c r="FR45" s="244"/>
      <c r="FS45" s="244"/>
      <c r="FT45" s="244"/>
      <c r="FU45" s="244"/>
      <c r="FV45" s="244"/>
      <c r="FW45" s="244"/>
      <c r="FX45" s="244"/>
      <c r="FY45" s="244"/>
      <c r="FZ45" s="244"/>
      <c r="GA45" s="244"/>
      <c r="GB45" s="244"/>
      <c r="GC45" s="244"/>
      <c r="GD45" s="244"/>
      <c r="GE45" s="244"/>
      <c r="GF45" s="244"/>
      <c r="GG45" s="244"/>
      <c r="GH45" s="244"/>
      <c r="GI45" s="244"/>
      <c r="GJ45" s="244"/>
      <c r="GK45" s="244"/>
      <c r="GL45" s="244"/>
      <c r="GM45" s="244"/>
      <c r="GN45" s="244"/>
      <c r="GO45" s="244"/>
      <c r="GP45" s="244"/>
      <c r="GQ45" s="244"/>
      <c r="GR45" s="244"/>
      <c r="GS45" s="244"/>
      <c r="GT45" s="244"/>
      <c r="GU45" s="244"/>
      <c r="GV45" s="244"/>
      <c r="GW45" s="244"/>
      <c r="GX45" s="244"/>
      <c r="GY45" s="244"/>
      <c r="GZ45" s="244"/>
      <c r="HA45" s="244"/>
      <c r="HB45" s="244"/>
      <c r="HC45" s="244"/>
      <c r="HD45" s="244"/>
      <c r="HE45" s="244"/>
      <c r="HF45" s="244"/>
      <c r="HG45" s="244"/>
      <c r="HH45" s="244"/>
      <c r="HI45" s="244"/>
      <c r="HJ45" s="244"/>
      <c r="HK45" s="244"/>
      <c r="HL45" s="244"/>
      <c r="HM45" s="244"/>
      <c r="HN45" s="244"/>
      <c r="HO45" s="244"/>
      <c r="HP45" s="244"/>
      <c r="HQ45" s="244"/>
      <c r="HR45" s="244"/>
      <c r="HS45" s="244"/>
      <c r="HT45" s="244"/>
      <c r="HU45" s="244"/>
      <c r="HV45" s="244"/>
      <c r="HW45" s="244"/>
      <c r="HX45" s="244"/>
      <c r="HY45" s="244"/>
      <c r="HZ45" s="244"/>
      <c r="IA45" s="244"/>
      <c r="IB45" s="244"/>
      <c r="IC45" s="244"/>
      <c r="ID45" s="244"/>
      <c r="IE45" s="244"/>
      <c r="IF45" s="244"/>
      <c r="IG45" s="244"/>
      <c r="IH45" s="244"/>
      <c r="II45" s="244"/>
      <c r="IJ45" s="244"/>
      <c r="IK45" s="244"/>
      <c r="IL45" s="244"/>
      <c r="IM45" s="244"/>
      <c r="IN45" s="244"/>
      <c r="IO45" s="244"/>
      <c r="IP45" s="244"/>
      <c r="IQ45" s="244"/>
      <c r="IR45" s="244"/>
      <c r="IS45" s="244"/>
      <c r="IT45" s="244"/>
      <c r="IU45" s="244"/>
      <c r="IV45" s="244"/>
    </row>
    <row r="46" spans="1:256" ht="17.25">
      <c r="A46" s="473">
        <v>12</v>
      </c>
      <c r="B46" s="479"/>
      <c r="C46" s="537" t="str">
        <f>C5</f>
        <v xml:space="preserve"> ＳＯＲＡ－ Ｒ</v>
      </c>
      <c r="D46" s="538"/>
      <c r="E46" s="538"/>
      <c r="F46" s="538"/>
      <c r="G46" s="538"/>
      <c r="H46" s="538"/>
      <c r="I46" s="538"/>
      <c r="J46" s="539"/>
      <c r="K46" s="332"/>
      <c r="L46" s="517">
        <f>COUNTIF(R46:R48,"〇")</f>
        <v>0</v>
      </c>
      <c r="M46" s="518"/>
      <c r="N46" s="519"/>
      <c r="O46" s="698">
        <v>13</v>
      </c>
      <c r="P46" s="698"/>
      <c r="Q46" s="699"/>
      <c r="R46" s="406" t="str">
        <f t="shared" si="0"/>
        <v xml:space="preserve">  </v>
      </c>
      <c r="S46" s="705" t="s">
        <v>665</v>
      </c>
      <c r="T46" s="706"/>
      <c r="U46" s="406" t="str">
        <f t="shared" si="1"/>
        <v>〇</v>
      </c>
      <c r="V46" s="698">
        <v>15</v>
      </c>
      <c r="W46" s="698"/>
      <c r="X46" s="699"/>
      <c r="Y46" s="517">
        <f>COUNTIF(U46:U48,"〇")</f>
        <v>2</v>
      </c>
      <c r="Z46" s="518"/>
      <c r="AA46" s="519"/>
      <c r="AB46" s="322"/>
      <c r="AC46" s="512" t="str">
        <f>Q5</f>
        <v xml:space="preserve"> 富士見ファミリー B</v>
      </c>
      <c r="AD46" s="512"/>
      <c r="AE46" s="512"/>
      <c r="AF46" s="512"/>
      <c r="AG46" s="512"/>
      <c r="AH46" s="512"/>
      <c r="AI46" s="512"/>
      <c r="AJ46" s="512"/>
      <c r="AK46" s="512"/>
      <c r="AL46" s="322"/>
      <c r="AM46" s="537" t="str">
        <f>C7</f>
        <v xml:space="preserve"> ソルティーズ</v>
      </c>
      <c r="AN46" s="538"/>
      <c r="AO46" s="538"/>
      <c r="AP46" s="538"/>
      <c r="AQ46" s="538"/>
      <c r="AR46" s="539"/>
      <c r="AS46" s="765" t="str">
        <f>Q7</f>
        <v xml:space="preserve"> Ｒ-Stones ２５</v>
      </c>
      <c r="AT46" s="765"/>
      <c r="AU46" s="765"/>
      <c r="AV46" s="304"/>
      <c r="AW46" s="248"/>
      <c r="AX46" s="248"/>
      <c r="AY46" s="248"/>
      <c r="AZ46" s="248"/>
      <c r="BA46" s="248"/>
      <c r="BB46" s="248"/>
      <c r="BC46" s="248"/>
      <c r="BD46" s="248"/>
      <c r="BE46" s="248"/>
      <c r="BF46" s="248"/>
      <c r="BG46" s="244"/>
      <c r="BH46" s="244"/>
      <c r="BI46" s="244"/>
      <c r="BJ46" s="244"/>
      <c r="BK46" s="244"/>
      <c r="BL46" s="244"/>
      <c r="BM46" s="244"/>
      <c r="BN46" s="244"/>
      <c r="BO46" s="244"/>
      <c r="BP46" s="244"/>
      <c r="BQ46" s="244"/>
      <c r="BR46" s="244"/>
      <c r="BS46" s="244"/>
      <c r="BT46" s="244"/>
      <c r="BU46" s="244"/>
      <c r="BV46" s="244"/>
      <c r="BW46" s="244"/>
      <c r="BX46" s="244"/>
      <c r="BY46" s="244"/>
      <c r="BZ46" s="244"/>
      <c r="CA46" s="244"/>
      <c r="CB46" s="244"/>
      <c r="CC46" s="244"/>
      <c r="CD46" s="244"/>
      <c r="CE46" s="244"/>
      <c r="CF46" s="244"/>
      <c r="CG46" s="244"/>
      <c r="CH46" s="244"/>
      <c r="CI46" s="244"/>
      <c r="CJ46" s="244"/>
      <c r="CK46" s="244"/>
      <c r="CL46" s="244"/>
      <c r="CM46" s="244"/>
      <c r="CN46" s="244"/>
      <c r="CO46" s="244"/>
      <c r="CP46" s="244"/>
      <c r="CQ46" s="244"/>
      <c r="CR46" s="244"/>
      <c r="CS46" s="244"/>
      <c r="CT46" s="244"/>
      <c r="CU46" s="244"/>
      <c r="CV46" s="244"/>
      <c r="CW46" s="244"/>
      <c r="CX46" s="244"/>
      <c r="CY46" s="244"/>
      <c r="CZ46" s="244"/>
      <c r="DA46" s="244"/>
      <c r="DB46" s="244"/>
      <c r="DC46" s="244"/>
      <c r="DD46" s="244"/>
      <c r="DE46" s="244"/>
      <c r="DF46" s="244"/>
      <c r="DG46" s="244"/>
      <c r="DH46" s="244"/>
      <c r="DI46" s="244"/>
      <c r="DJ46" s="244"/>
      <c r="DK46" s="244"/>
      <c r="DL46" s="244"/>
      <c r="DM46" s="244"/>
      <c r="DN46" s="244"/>
      <c r="DO46" s="244"/>
      <c r="DP46" s="244"/>
      <c r="DQ46" s="244"/>
      <c r="DR46" s="244"/>
      <c r="DS46" s="244"/>
      <c r="DT46" s="244"/>
      <c r="DU46" s="244"/>
      <c r="DV46" s="244"/>
      <c r="DW46" s="244"/>
      <c r="DX46" s="244"/>
      <c r="DY46" s="244"/>
      <c r="DZ46" s="244"/>
      <c r="EA46" s="244"/>
      <c r="EB46" s="244"/>
      <c r="EC46" s="244"/>
      <c r="ED46" s="244"/>
      <c r="EE46" s="244"/>
      <c r="EF46" s="244"/>
      <c r="EG46" s="244"/>
      <c r="EH46" s="244"/>
      <c r="EI46" s="244"/>
      <c r="EJ46" s="244"/>
      <c r="EK46" s="244"/>
      <c r="EL46" s="244"/>
      <c r="EM46" s="244"/>
      <c r="EN46" s="244"/>
      <c r="EO46" s="244"/>
      <c r="EP46" s="244"/>
      <c r="EQ46" s="244"/>
      <c r="ER46" s="244"/>
      <c r="ES46" s="244"/>
      <c r="ET46" s="244"/>
      <c r="EU46" s="244"/>
      <c r="EV46" s="244"/>
      <c r="EW46" s="244"/>
      <c r="EX46" s="244"/>
      <c r="EY46" s="244"/>
      <c r="EZ46" s="244"/>
      <c r="FA46" s="244"/>
      <c r="FB46" s="244"/>
      <c r="FC46" s="244"/>
      <c r="FD46" s="244"/>
      <c r="FE46" s="244"/>
      <c r="FF46" s="244"/>
      <c r="FG46" s="244"/>
      <c r="FH46" s="244"/>
      <c r="FI46" s="244"/>
      <c r="FJ46" s="244"/>
      <c r="FK46" s="244"/>
      <c r="FL46" s="244"/>
      <c r="FM46" s="244"/>
      <c r="FN46" s="244"/>
      <c r="FO46" s="244"/>
      <c r="FP46" s="244"/>
      <c r="FQ46" s="244"/>
      <c r="FR46" s="244"/>
      <c r="FS46" s="244"/>
      <c r="FT46" s="244"/>
      <c r="FU46" s="244"/>
      <c r="FV46" s="244"/>
      <c r="FW46" s="244"/>
      <c r="FX46" s="244"/>
      <c r="FY46" s="244"/>
      <c r="FZ46" s="244"/>
      <c r="GA46" s="244"/>
      <c r="GB46" s="244"/>
      <c r="GC46" s="244"/>
      <c r="GD46" s="244"/>
      <c r="GE46" s="244"/>
      <c r="GF46" s="244"/>
      <c r="GG46" s="244"/>
      <c r="GH46" s="244"/>
      <c r="GI46" s="244"/>
      <c r="GJ46" s="244"/>
      <c r="GK46" s="244"/>
      <c r="GL46" s="244"/>
      <c r="GM46" s="244"/>
      <c r="GN46" s="244"/>
      <c r="GO46" s="244"/>
      <c r="GP46" s="244"/>
      <c r="GQ46" s="244"/>
      <c r="GR46" s="244"/>
      <c r="GS46" s="244"/>
      <c r="GT46" s="244"/>
      <c r="GU46" s="244"/>
      <c r="GV46" s="244"/>
      <c r="GW46" s="244"/>
      <c r="GX46" s="244"/>
      <c r="GY46" s="244"/>
      <c r="GZ46" s="244"/>
      <c r="HA46" s="244"/>
      <c r="HB46" s="244"/>
      <c r="HC46" s="244"/>
      <c r="HD46" s="244"/>
      <c r="HE46" s="244"/>
      <c r="HF46" s="244"/>
      <c r="HG46" s="244"/>
      <c r="HH46" s="244"/>
      <c r="HI46" s="244"/>
      <c r="HJ46" s="244"/>
      <c r="HK46" s="244"/>
      <c r="HL46" s="244"/>
      <c r="HM46" s="244"/>
      <c r="HN46" s="244"/>
      <c r="HO46" s="244"/>
      <c r="HP46" s="244"/>
      <c r="HQ46" s="244"/>
      <c r="HR46" s="244"/>
      <c r="HS46" s="244"/>
      <c r="HT46" s="244"/>
      <c r="HU46" s="244"/>
      <c r="HV46" s="244"/>
      <c r="HW46" s="244"/>
      <c r="HX46" s="244"/>
      <c r="HY46" s="244"/>
      <c r="HZ46" s="244"/>
      <c r="IA46" s="244"/>
      <c r="IB46" s="244"/>
      <c r="IC46" s="244"/>
      <c r="ID46" s="244"/>
      <c r="IE46" s="244"/>
      <c r="IF46" s="244"/>
      <c r="IG46" s="244"/>
      <c r="IH46" s="244"/>
      <c r="II46" s="244"/>
      <c r="IJ46" s="244"/>
      <c r="IK46" s="244"/>
      <c r="IL46" s="244"/>
      <c r="IM46" s="244"/>
      <c r="IN46" s="244"/>
      <c r="IO46" s="244"/>
      <c r="IP46" s="244"/>
      <c r="IQ46" s="244"/>
      <c r="IR46" s="244"/>
      <c r="IS46" s="244"/>
      <c r="IT46" s="244"/>
      <c r="IU46" s="244"/>
      <c r="IV46" s="244"/>
    </row>
    <row r="47" spans="1:256" ht="17.25">
      <c r="A47" s="474"/>
      <c r="B47" s="480"/>
      <c r="C47" s="540"/>
      <c r="D47" s="541"/>
      <c r="E47" s="541"/>
      <c r="F47" s="541"/>
      <c r="G47" s="541"/>
      <c r="H47" s="541"/>
      <c r="I47" s="541"/>
      <c r="J47" s="542"/>
      <c r="K47" s="332"/>
      <c r="L47" s="520"/>
      <c r="M47" s="521"/>
      <c r="N47" s="522"/>
      <c r="O47" s="694">
        <v>12</v>
      </c>
      <c r="P47" s="694"/>
      <c r="Q47" s="695"/>
      <c r="R47" s="407" t="str">
        <f t="shared" si="0"/>
        <v xml:space="preserve">  </v>
      </c>
      <c r="S47" s="696" t="s">
        <v>667</v>
      </c>
      <c r="T47" s="697"/>
      <c r="U47" s="408" t="str">
        <f t="shared" si="1"/>
        <v>〇</v>
      </c>
      <c r="V47" s="694">
        <v>15</v>
      </c>
      <c r="W47" s="694"/>
      <c r="X47" s="695"/>
      <c r="Y47" s="520"/>
      <c r="Z47" s="521"/>
      <c r="AA47" s="522"/>
      <c r="AB47" s="322"/>
      <c r="AC47" s="512"/>
      <c r="AD47" s="512"/>
      <c r="AE47" s="512"/>
      <c r="AF47" s="512"/>
      <c r="AG47" s="512"/>
      <c r="AH47" s="512"/>
      <c r="AI47" s="512"/>
      <c r="AJ47" s="512"/>
      <c r="AK47" s="512"/>
      <c r="AL47" s="322"/>
      <c r="AM47" s="540"/>
      <c r="AN47" s="541"/>
      <c r="AO47" s="541"/>
      <c r="AP47" s="541"/>
      <c r="AQ47" s="541"/>
      <c r="AR47" s="542"/>
      <c r="AS47" s="765"/>
      <c r="AT47" s="765"/>
      <c r="AU47" s="765"/>
      <c r="AV47" s="304"/>
      <c r="AW47" s="248"/>
      <c r="AX47" s="248"/>
      <c r="AY47" s="248"/>
      <c r="AZ47" s="248"/>
      <c r="BA47" s="248"/>
      <c r="BB47" s="248"/>
      <c r="BC47" s="248"/>
      <c r="BD47" s="248"/>
      <c r="BE47" s="248"/>
      <c r="BF47" s="248"/>
      <c r="BG47" s="244"/>
      <c r="BH47" s="244"/>
      <c r="BI47" s="244"/>
      <c r="BJ47" s="244"/>
      <c r="BK47" s="244"/>
      <c r="BL47" s="244"/>
      <c r="BM47" s="244"/>
      <c r="BN47" s="244"/>
      <c r="BO47" s="244"/>
      <c r="BP47" s="244"/>
      <c r="BQ47" s="244"/>
      <c r="BR47" s="244"/>
      <c r="BS47" s="244"/>
      <c r="BT47" s="244"/>
      <c r="BU47" s="244"/>
      <c r="BV47" s="244"/>
      <c r="BW47" s="244"/>
      <c r="BX47" s="244"/>
      <c r="BY47" s="244"/>
      <c r="BZ47" s="244"/>
      <c r="CA47" s="244"/>
      <c r="CB47" s="244"/>
      <c r="CC47" s="244"/>
      <c r="CD47" s="244"/>
      <c r="CE47" s="244"/>
      <c r="CF47" s="244"/>
      <c r="CG47" s="244"/>
      <c r="CH47" s="244"/>
      <c r="CI47" s="244"/>
      <c r="CJ47" s="244"/>
      <c r="CK47" s="244"/>
      <c r="CL47" s="244"/>
      <c r="CM47" s="244"/>
      <c r="CN47" s="244"/>
      <c r="CO47" s="244"/>
      <c r="CP47" s="244"/>
      <c r="CQ47" s="244"/>
      <c r="CR47" s="244"/>
      <c r="CS47" s="244"/>
      <c r="CT47" s="244"/>
      <c r="CU47" s="244"/>
      <c r="CV47" s="244"/>
      <c r="CW47" s="244"/>
      <c r="CX47" s="244"/>
      <c r="CY47" s="244"/>
      <c r="CZ47" s="244"/>
      <c r="DA47" s="244"/>
      <c r="DB47" s="244"/>
      <c r="DC47" s="244"/>
      <c r="DD47" s="244"/>
      <c r="DE47" s="244"/>
      <c r="DF47" s="244"/>
      <c r="DG47" s="244"/>
      <c r="DH47" s="244"/>
      <c r="DI47" s="244"/>
      <c r="DJ47" s="244"/>
      <c r="DK47" s="244"/>
      <c r="DL47" s="244"/>
      <c r="DM47" s="244"/>
      <c r="DN47" s="244"/>
      <c r="DO47" s="244"/>
      <c r="DP47" s="244"/>
      <c r="DQ47" s="244"/>
      <c r="DR47" s="244"/>
      <c r="DS47" s="244"/>
      <c r="DT47" s="244"/>
      <c r="DU47" s="244"/>
      <c r="DV47" s="244"/>
      <c r="DW47" s="244"/>
      <c r="DX47" s="244"/>
      <c r="DY47" s="244"/>
      <c r="DZ47" s="244"/>
      <c r="EA47" s="244"/>
      <c r="EB47" s="244"/>
      <c r="EC47" s="244"/>
      <c r="ED47" s="244"/>
      <c r="EE47" s="244"/>
      <c r="EF47" s="244"/>
      <c r="EG47" s="244"/>
      <c r="EH47" s="244"/>
      <c r="EI47" s="244"/>
      <c r="EJ47" s="244"/>
      <c r="EK47" s="244"/>
      <c r="EL47" s="244"/>
      <c r="EM47" s="244"/>
      <c r="EN47" s="244"/>
      <c r="EO47" s="244"/>
      <c r="EP47" s="244"/>
      <c r="EQ47" s="244"/>
      <c r="ER47" s="244"/>
      <c r="ES47" s="244"/>
      <c r="ET47" s="244"/>
      <c r="EU47" s="244"/>
      <c r="EV47" s="244"/>
      <c r="EW47" s="244"/>
      <c r="EX47" s="244"/>
      <c r="EY47" s="244"/>
      <c r="EZ47" s="244"/>
      <c r="FA47" s="244"/>
      <c r="FB47" s="244"/>
      <c r="FC47" s="244"/>
      <c r="FD47" s="244"/>
      <c r="FE47" s="244"/>
      <c r="FF47" s="244"/>
      <c r="FG47" s="244"/>
      <c r="FH47" s="244"/>
      <c r="FI47" s="244"/>
      <c r="FJ47" s="244"/>
      <c r="FK47" s="244"/>
      <c r="FL47" s="244"/>
      <c r="FM47" s="244"/>
      <c r="FN47" s="244"/>
      <c r="FO47" s="244"/>
      <c r="FP47" s="244"/>
      <c r="FQ47" s="244"/>
      <c r="FR47" s="244"/>
      <c r="FS47" s="244"/>
      <c r="FT47" s="244"/>
      <c r="FU47" s="244"/>
      <c r="FV47" s="244"/>
      <c r="FW47" s="244"/>
      <c r="FX47" s="244"/>
      <c r="FY47" s="244"/>
      <c r="FZ47" s="244"/>
      <c r="GA47" s="244"/>
      <c r="GB47" s="244"/>
      <c r="GC47" s="244"/>
      <c r="GD47" s="244"/>
      <c r="GE47" s="244"/>
      <c r="GF47" s="244"/>
      <c r="GG47" s="244"/>
      <c r="GH47" s="244"/>
      <c r="GI47" s="244"/>
      <c r="GJ47" s="244"/>
      <c r="GK47" s="244"/>
      <c r="GL47" s="244"/>
      <c r="GM47" s="244"/>
      <c r="GN47" s="244"/>
      <c r="GO47" s="244"/>
      <c r="GP47" s="244"/>
      <c r="GQ47" s="244"/>
      <c r="GR47" s="244"/>
      <c r="GS47" s="244"/>
      <c r="GT47" s="244"/>
      <c r="GU47" s="244"/>
      <c r="GV47" s="244"/>
      <c r="GW47" s="244"/>
      <c r="GX47" s="244"/>
      <c r="GY47" s="244"/>
      <c r="GZ47" s="244"/>
      <c r="HA47" s="244"/>
      <c r="HB47" s="244"/>
      <c r="HC47" s="244"/>
      <c r="HD47" s="244"/>
      <c r="HE47" s="244"/>
      <c r="HF47" s="244"/>
      <c r="HG47" s="244"/>
      <c r="HH47" s="244"/>
      <c r="HI47" s="244"/>
      <c r="HJ47" s="244"/>
      <c r="HK47" s="244"/>
      <c r="HL47" s="244"/>
      <c r="HM47" s="244"/>
      <c r="HN47" s="244"/>
      <c r="HO47" s="244"/>
      <c r="HP47" s="244"/>
      <c r="HQ47" s="244"/>
      <c r="HR47" s="244"/>
      <c r="HS47" s="244"/>
      <c r="HT47" s="244"/>
      <c r="HU47" s="244"/>
      <c r="HV47" s="244"/>
      <c r="HW47" s="244"/>
      <c r="HX47" s="244"/>
      <c r="HY47" s="244"/>
      <c r="HZ47" s="244"/>
      <c r="IA47" s="244"/>
      <c r="IB47" s="244"/>
      <c r="IC47" s="244"/>
      <c r="ID47" s="244"/>
      <c r="IE47" s="244"/>
      <c r="IF47" s="244"/>
      <c r="IG47" s="244"/>
      <c r="IH47" s="244"/>
      <c r="II47" s="244"/>
      <c r="IJ47" s="244"/>
      <c r="IK47" s="244"/>
      <c r="IL47" s="244"/>
      <c r="IM47" s="244"/>
      <c r="IN47" s="244"/>
      <c r="IO47" s="244"/>
      <c r="IP47" s="244"/>
      <c r="IQ47" s="244"/>
      <c r="IR47" s="244"/>
      <c r="IS47" s="244"/>
      <c r="IT47" s="244"/>
      <c r="IU47" s="244"/>
      <c r="IV47" s="244"/>
    </row>
    <row r="48" spans="1:256" ht="17.25">
      <c r="A48" s="475"/>
      <c r="B48" s="481"/>
      <c r="C48" s="543"/>
      <c r="D48" s="544"/>
      <c r="E48" s="544"/>
      <c r="F48" s="544"/>
      <c r="G48" s="544"/>
      <c r="H48" s="544"/>
      <c r="I48" s="544"/>
      <c r="J48" s="545"/>
      <c r="K48" s="332"/>
      <c r="L48" s="523"/>
      <c r="M48" s="524"/>
      <c r="N48" s="525"/>
      <c r="O48" s="675"/>
      <c r="P48" s="675"/>
      <c r="Q48" s="676"/>
      <c r="R48" s="409" t="str">
        <f t="shared" si="0"/>
        <v xml:space="preserve">  </v>
      </c>
      <c r="S48" s="708" t="s">
        <v>668</v>
      </c>
      <c r="T48" s="709"/>
      <c r="U48" s="410" t="str">
        <f t="shared" si="1"/>
        <v xml:space="preserve">  </v>
      </c>
      <c r="V48" s="675"/>
      <c r="W48" s="675"/>
      <c r="X48" s="676"/>
      <c r="Y48" s="523"/>
      <c r="Z48" s="524"/>
      <c r="AA48" s="525"/>
      <c r="AB48" s="322"/>
      <c r="AC48" s="512"/>
      <c r="AD48" s="512"/>
      <c r="AE48" s="512"/>
      <c r="AF48" s="512"/>
      <c r="AG48" s="512"/>
      <c r="AH48" s="512"/>
      <c r="AI48" s="512"/>
      <c r="AJ48" s="512"/>
      <c r="AK48" s="512"/>
      <c r="AL48" s="322"/>
      <c r="AM48" s="543"/>
      <c r="AN48" s="544"/>
      <c r="AO48" s="544"/>
      <c r="AP48" s="544"/>
      <c r="AQ48" s="544"/>
      <c r="AR48" s="545"/>
      <c r="AS48" s="765"/>
      <c r="AT48" s="765"/>
      <c r="AU48" s="765"/>
      <c r="AV48" s="304"/>
      <c r="AW48" s="248"/>
      <c r="AX48" s="248"/>
      <c r="AY48" s="248"/>
      <c r="AZ48" s="248"/>
      <c r="BA48" s="248"/>
      <c r="BB48" s="248"/>
      <c r="BC48" s="248"/>
      <c r="BD48" s="248"/>
      <c r="BE48" s="248"/>
      <c r="BF48" s="248"/>
      <c r="BG48" s="244"/>
      <c r="BH48" s="244"/>
      <c r="BI48" s="244"/>
      <c r="BJ48" s="244"/>
      <c r="BK48" s="244"/>
      <c r="BL48" s="244"/>
      <c r="BM48" s="244"/>
      <c r="BN48" s="244"/>
      <c r="BO48" s="244"/>
      <c r="BP48" s="244"/>
      <c r="BQ48" s="244"/>
      <c r="BR48" s="244"/>
      <c r="BS48" s="244"/>
      <c r="BT48" s="244"/>
      <c r="BU48" s="244"/>
      <c r="BV48" s="244"/>
      <c r="BW48" s="244"/>
      <c r="BX48" s="244"/>
      <c r="BY48" s="244"/>
      <c r="BZ48" s="244"/>
      <c r="CA48" s="244"/>
      <c r="CB48" s="244"/>
      <c r="CC48" s="244"/>
      <c r="CD48" s="244"/>
      <c r="CE48" s="244"/>
      <c r="CF48" s="244"/>
      <c r="CG48" s="244"/>
      <c r="CH48" s="244"/>
      <c r="CI48" s="244"/>
      <c r="CJ48" s="244"/>
      <c r="CK48" s="244"/>
      <c r="CL48" s="244"/>
      <c r="CM48" s="244"/>
      <c r="CN48" s="244"/>
      <c r="CO48" s="244"/>
      <c r="CP48" s="244"/>
      <c r="CQ48" s="244"/>
      <c r="CR48" s="244"/>
      <c r="CS48" s="244"/>
      <c r="CT48" s="244"/>
      <c r="CU48" s="244"/>
      <c r="CV48" s="244"/>
      <c r="CW48" s="244"/>
      <c r="CX48" s="244"/>
      <c r="CY48" s="244"/>
      <c r="CZ48" s="244"/>
      <c r="DA48" s="244"/>
      <c r="DB48" s="244"/>
      <c r="DC48" s="244"/>
      <c r="DD48" s="244"/>
      <c r="DE48" s="244"/>
      <c r="DF48" s="244"/>
      <c r="DG48" s="244"/>
      <c r="DH48" s="244"/>
      <c r="DI48" s="244"/>
      <c r="DJ48" s="244"/>
      <c r="DK48" s="244"/>
      <c r="DL48" s="244"/>
      <c r="DM48" s="244"/>
      <c r="DN48" s="244"/>
      <c r="DO48" s="244"/>
      <c r="DP48" s="244"/>
      <c r="DQ48" s="244"/>
      <c r="DR48" s="244"/>
      <c r="DS48" s="244"/>
      <c r="DT48" s="244"/>
      <c r="DU48" s="244"/>
      <c r="DV48" s="244"/>
      <c r="DW48" s="244"/>
      <c r="DX48" s="244"/>
      <c r="DY48" s="244"/>
      <c r="DZ48" s="244"/>
      <c r="EA48" s="244"/>
      <c r="EB48" s="244"/>
      <c r="EC48" s="244"/>
      <c r="ED48" s="244"/>
      <c r="EE48" s="244"/>
      <c r="EF48" s="244"/>
      <c r="EG48" s="244"/>
      <c r="EH48" s="244"/>
      <c r="EI48" s="244"/>
      <c r="EJ48" s="244"/>
      <c r="EK48" s="244"/>
      <c r="EL48" s="244"/>
      <c r="EM48" s="244"/>
      <c r="EN48" s="244"/>
      <c r="EO48" s="244"/>
      <c r="EP48" s="244"/>
      <c r="EQ48" s="244"/>
      <c r="ER48" s="244"/>
      <c r="ES48" s="244"/>
      <c r="ET48" s="244"/>
      <c r="EU48" s="244"/>
      <c r="EV48" s="244"/>
      <c r="EW48" s="244"/>
      <c r="EX48" s="244"/>
      <c r="EY48" s="244"/>
      <c r="EZ48" s="244"/>
      <c r="FA48" s="244"/>
      <c r="FB48" s="244"/>
      <c r="FC48" s="244"/>
      <c r="FD48" s="244"/>
      <c r="FE48" s="244"/>
      <c r="FF48" s="244"/>
      <c r="FG48" s="244"/>
      <c r="FH48" s="244"/>
      <c r="FI48" s="244"/>
      <c r="FJ48" s="244"/>
      <c r="FK48" s="244"/>
      <c r="FL48" s="244"/>
      <c r="FM48" s="244"/>
      <c r="FN48" s="244"/>
      <c r="FO48" s="244"/>
      <c r="FP48" s="244"/>
      <c r="FQ48" s="244"/>
      <c r="FR48" s="244"/>
      <c r="FS48" s="244"/>
      <c r="FT48" s="244"/>
      <c r="FU48" s="244"/>
      <c r="FV48" s="244"/>
      <c r="FW48" s="244"/>
      <c r="FX48" s="244"/>
      <c r="FY48" s="244"/>
      <c r="FZ48" s="244"/>
      <c r="GA48" s="244"/>
      <c r="GB48" s="244"/>
      <c r="GC48" s="244"/>
      <c r="GD48" s="244"/>
      <c r="GE48" s="244"/>
      <c r="GF48" s="244"/>
      <c r="GG48" s="244"/>
      <c r="GH48" s="244"/>
      <c r="GI48" s="244"/>
      <c r="GJ48" s="244"/>
      <c r="GK48" s="244"/>
      <c r="GL48" s="244"/>
      <c r="GM48" s="244"/>
      <c r="GN48" s="244"/>
      <c r="GO48" s="244"/>
      <c r="GP48" s="244"/>
      <c r="GQ48" s="244"/>
      <c r="GR48" s="244"/>
      <c r="GS48" s="244"/>
      <c r="GT48" s="244"/>
      <c r="GU48" s="244"/>
      <c r="GV48" s="244"/>
      <c r="GW48" s="244"/>
      <c r="GX48" s="244"/>
      <c r="GY48" s="244"/>
      <c r="GZ48" s="244"/>
      <c r="HA48" s="244"/>
      <c r="HB48" s="244"/>
      <c r="HC48" s="244"/>
      <c r="HD48" s="244"/>
      <c r="HE48" s="244"/>
      <c r="HF48" s="244"/>
      <c r="HG48" s="244"/>
      <c r="HH48" s="244"/>
      <c r="HI48" s="244"/>
      <c r="HJ48" s="244"/>
      <c r="HK48" s="244"/>
      <c r="HL48" s="244"/>
      <c r="HM48" s="244"/>
      <c r="HN48" s="244"/>
      <c r="HO48" s="244"/>
      <c r="HP48" s="244"/>
      <c r="HQ48" s="244"/>
      <c r="HR48" s="244"/>
      <c r="HS48" s="244"/>
      <c r="HT48" s="244"/>
      <c r="HU48" s="244"/>
      <c r="HV48" s="244"/>
      <c r="HW48" s="244"/>
      <c r="HX48" s="244"/>
      <c r="HY48" s="244"/>
      <c r="HZ48" s="244"/>
      <c r="IA48" s="244"/>
      <c r="IB48" s="244"/>
      <c r="IC48" s="244"/>
      <c r="ID48" s="244"/>
      <c r="IE48" s="244"/>
      <c r="IF48" s="244"/>
      <c r="IG48" s="244"/>
      <c r="IH48" s="244"/>
      <c r="II48" s="244"/>
      <c r="IJ48" s="244"/>
      <c r="IK48" s="244"/>
      <c r="IL48" s="244"/>
      <c r="IM48" s="244"/>
      <c r="IN48" s="244"/>
      <c r="IO48" s="244"/>
      <c r="IP48" s="244"/>
      <c r="IQ48" s="244"/>
      <c r="IR48" s="244"/>
      <c r="IS48" s="244"/>
      <c r="IT48" s="244"/>
      <c r="IU48" s="244"/>
      <c r="IV48" s="244"/>
    </row>
    <row r="49" spans="1:256" ht="17.25">
      <c r="A49" s="473">
        <v>13</v>
      </c>
      <c r="B49" s="479"/>
      <c r="C49" s="537" t="str">
        <f>C6</f>
        <v xml:space="preserve"> Ｆ・ヒルズ B</v>
      </c>
      <c r="D49" s="538"/>
      <c r="E49" s="538"/>
      <c r="F49" s="538"/>
      <c r="G49" s="538"/>
      <c r="H49" s="538"/>
      <c r="I49" s="538"/>
      <c r="J49" s="539"/>
      <c r="K49" s="332"/>
      <c r="L49" s="517">
        <f>COUNTIF(R49:R51,"〇")</f>
        <v>0</v>
      </c>
      <c r="M49" s="518"/>
      <c r="N49" s="519"/>
      <c r="O49" s="698">
        <v>11</v>
      </c>
      <c r="P49" s="698"/>
      <c r="Q49" s="699"/>
      <c r="R49" s="406" t="str">
        <f t="shared" si="0"/>
        <v xml:space="preserve">  </v>
      </c>
      <c r="S49" s="700" t="s">
        <v>665</v>
      </c>
      <c r="T49" s="701"/>
      <c r="U49" s="406" t="str">
        <f t="shared" si="1"/>
        <v>〇</v>
      </c>
      <c r="V49" s="698">
        <v>15</v>
      </c>
      <c r="W49" s="698"/>
      <c r="X49" s="699"/>
      <c r="Y49" s="517">
        <f>COUNTIF(U49:U51,"〇")</f>
        <v>2</v>
      </c>
      <c r="Z49" s="518"/>
      <c r="AA49" s="519"/>
      <c r="AB49" s="322"/>
      <c r="AC49" s="512" t="str">
        <f>Q6</f>
        <v xml:space="preserve"> 桜町アクティブ</v>
      </c>
      <c r="AD49" s="512"/>
      <c r="AE49" s="512"/>
      <c r="AF49" s="512"/>
      <c r="AG49" s="512"/>
      <c r="AH49" s="512"/>
      <c r="AI49" s="512"/>
      <c r="AJ49" s="512"/>
      <c r="AK49" s="512"/>
      <c r="AL49" s="322"/>
      <c r="AM49" s="537" t="str">
        <f>C5</f>
        <v xml:space="preserve"> ＳＯＲＡ－ Ｒ</v>
      </c>
      <c r="AN49" s="538"/>
      <c r="AO49" s="538"/>
      <c r="AP49" s="538"/>
      <c r="AQ49" s="538"/>
      <c r="AR49" s="539"/>
      <c r="AS49" s="729"/>
      <c r="AT49" s="730"/>
      <c r="AU49" s="730"/>
      <c r="AV49" s="304"/>
      <c r="AW49" s="248"/>
      <c r="AX49" s="248"/>
      <c r="AY49" s="248"/>
      <c r="AZ49" s="248"/>
      <c r="BA49" s="248"/>
      <c r="BB49" s="248"/>
      <c r="BC49" s="248"/>
      <c r="BD49" s="248"/>
      <c r="BE49" s="248"/>
      <c r="BF49" s="248"/>
      <c r="BG49" s="244"/>
      <c r="BH49" s="244"/>
      <c r="BI49" s="244"/>
      <c r="BJ49" s="244"/>
      <c r="BK49" s="244"/>
      <c r="BL49" s="244"/>
      <c r="BM49" s="244"/>
      <c r="BN49" s="244"/>
      <c r="BO49" s="244"/>
      <c r="BP49" s="244"/>
      <c r="BQ49" s="244"/>
      <c r="BR49" s="244"/>
      <c r="BS49" s="244"/>
      <c r="BT49" s="244"/>
      <c r="BU49" s="244"/>
      <c r="BV49" s="244"/>
      <c r="BW49" s="244"/>
      <c r="BX49" s="244"/>
      <c r="BY49" s="244"/>
      <c r="BZ49" s="244"/>
      <c r="CA49" s="244"/>
      <c r="CB49" s="244"/>
      <c r="CC49" s="244"/>
      <c r="CD49" s="244"/>
      <c r="CE49" s="244"/>
      <c r="CF49" s="244"/>
      <c r="CG49" s="244"/>
      <c r="CH49" s="244"/>
      <c r="CI49" s="244"/>
      <c r="CJ49" s="244"/>
      <c r="CK49" s="244"/>
      <c r="CL49" s="244"/>
      <c r="CM49" s="244"/>
      <c r="CN49" s="244"/>
      <c r="CO49" s="244"/>
      <c r="CP49" s="244"/>
      <c r="CQ49" s="244"/>
      <c r="CR49" s="244"/>
      <c r="CS49" s="244"/>
      <c r="CT49" s="244"/>
      <c r="CU49" s="244"/>
      <c r="CV49" s="244"/>
      <c r="CW49" s="244"/>
      <c r="CX49" s="244"/>
      <c r="CY49" s="244"/>
      <c r="CZ49" s="244"/>
      <c r="DA49" s="244"/>
      <c r="DB49" s="244"/>
      <c r="DC49" s="244"/>
      <c r="DD49" s="244"/>
      <c r="DE49" s="244"/>
      <c r="DF49" s="244"/>
      <c r="DG49" s="244"/>
      <c r="DH49" s="244"/>
      <c r="DI49" s="244"/>
      <c r="DJ49" s="244"/>
      <c r="DK49" s="244"/>
      <c r="DL49" s="244"/>
      <c r="DM49" s="244"/>
      <c r="DN49" s="244"/>
      <c r="DO49" s="244"/>
      <c r="DP49" s="244"/>
      <c r="DQ49" s="244"/>
      <c r="DR49" s="244"/>
      <c r="DS49" s="244"/>
      <c r="DT49" s="244"/>
      <c r="DU49" s="244"/>
      <c r="DV49" s="244"/>
      <c r="DW49" s="244"/>
      <c r="DX49" s="244"/>
      <c r="DY49" s="244"/>
      <c r="DZ49" s="244"/>
      <c r="EA49" s="244"/>
      <c r="EB49" s="244"/>
      <c r="EC49" s="244"/>
      <c r="ED49" s="244"/>
      <c r="EE49" s="244"/>
      <c r="EF49" s="244"/>
      <c r="EG49" s="244"/>
      <c r="EH49" s="244"/>
      <c r="EI49" s="244"/>
      <c r="EJ49" s="244"/>
      <c r="EK49" s="244"/>
      <c r="EL49" s="244"/>
      <c r="EM49" s="244"/>
      <c r="EN49" s="244"/>
      <c r="EO49" s="244"/>
      <c r="EP49" s="244"/>
      <c r="EQ49" s="244"/>
      <c r="ER49" s="244"/>
      <c r="ES49" s="244"/>
      <c r="ET49" s="244"/>
      <c r="EU49" s="244"/>
      <c r="EV49" s="244"/>
      <c r="EW49" s="244"/>
      <c r="EX49" s="244"/>
      <c r="EY49" s="244"/>
      <c r="EZ49" s="244"/>
      <c r="FA49" s="244"/>
      <c r="FB49" s="244"/>
      <c r="FC49" s="244"/>
      <c r="FD49" s="244"/>
      <c r="FE49" s="244"/>
      <c r="FF49" s="244"/>
      <c r="FG49" s="244"/>
      <c r="FH49" s="244"/>
      <c r="FI49" s="244"/>
      <c r="FJ49" s="244"/>
      <c r="FK49" s="244"/>
      <c r="FL49" s="244"/>
      <c r="FM49" s="244"/>
      <c r="FN49" s="244"/>
      <c r="FO49" s="244"/>
      <c r="FP49" s="244"/>
      <c r="FQ49" s="244"/>
      <c r="FR49" s="244"/>
      <c r="FS49" s="244"/>
      <c r="FT49" s="244"/>
      <c r="FU49" s="244"/>
      <c r="FV49" s="244"/>
      <c r="FW49" s="244"/>
      <c r="FX49" s="244"/>
      <c r="FY49" s="244"/>
      <c r="FZ49" s="244"/>
      <c r="GA49" s="244"/>
      <c r="GB49" s="244"/>
      <c r="GC49" s="244"/>
      <c r="GD49" s="244"/>
      <c r="GE49" s="244"/>
      <c r="GF49" s="244"/>
      <c r="GG49" s="244"/>
      <c r="GH49" s="244"/>
      <c r="GI49" s="244"/>
      <c r="GJ49" s="244"/>
      <c r="GK49" s="244"/>
      <c r="GL49" s="244"/>
      <c r="GM49" s="244"/>
      <c r="GN49" s="244"/>
      <c r="GO49" s="244"/>
      <c r="GP49" s="244"/>
      <c r="GQ49" s="244"/>
      <c r="GR49" s="244"/>
      <c r="GS49" s="244"/>
      <c r="GT49" s="244"/>
      <c r="GU49" s="244"/>
      <c r="GV49" s="244"/>
      <c r="GW49" s="244"/>
      <c r="GX49" s="244"/>
      <c r="GY49" s="244"/>
      <c r="GZ49" s="244"/>
      <c r="HA49" s="244"/>
      <c r="HB49" s="244"/>
      <c r="HC49" s="244"/>
      <c r="HD49" s="244"/>
      <c r="HE49" s="244"/>
      <c r="HF49" s="244"/>
      <c r="HG49" s="244"/>
      <c r="HH49" s="244"/>
      <c r="HI49" s="244"/>
      <c r="HJ49" s="244"/>
      <c r="HK49" s="244"/>
      <c r="HL49" s="244"/>
      <c r="HM49" s="244"/>
      <c r="HN49" s="244"/>
      <c r="HO49" s="244"/>
      <c r="HP49" s="244"/>
      <c r="HQ49" s="244"/>
      <c r="HR49" s="244"/>
      <c r="HS49" s="244"/>
      <c r="HT49" s="244"/>
      <c r="HU49" s="244"/>
      <c r="HV49" s="244"/>
      <c r="HW49" s="244"/>
      <c r="HX49" s="244"/>
      <c r="HY49" s="244"/>
      <c r="HZ49" s="244"/>
      <c r="IA49" s="244"/>
      <c r="IB49" s="244"/>
      <c r="IC49" s="244"/>
      <c r="ID49" s="244"/>
      <c r="IE49" s="244"/>
      <c r="IF49" s="244"/>
      <c r="IG49" s="244"/>
      <c r="IH49" s="244"/>
      <c r="II49" s="244"/>
      <c r="IJ49" s="244"/>
      <c r="IK49" s="244"/>
      <c r="IL49" s="244"/>
      <c r="IM49" s="244"/>
      <c r="IN49" s="244"/>
      <c r="IO49" s="244"/>
      <c r="IP49" s="244"/>
      <c r="IQ49" s="244"/>
      <c r="IR49" s="244"/>
      <c r="IS49" s="244"/>
      <c r="IT49" s="244"/>
      <c r="IU49" s="244"/>
      <c r="IV49" s="244"/>
    </row>
    <row r="50" spans="1:256" ht="17.25">
      <c r="A50" s="474"/>
      <c r="B50" s="480"/>
      <c r="C50" s="540"/>
      <c r="D50" s="541"/>
      <c r="E50" s="541"/>
      <c r="F50" s="541"/>
      <c r="G50" s="541"/>
      <c r="H50" s="541"/>
      <c r="I50" s="541"/>
      <c r="J50" s="542"/>
      <c r="K50" s="332"/>
      <c r="L50" s="520"/>
      <c r="M50" s="521"/>
      <c r="N50" s="522"/>
      <c r="O50" s="694">
        <v>11</v>
      </c>
      <c r="P50" s="694"/>
      <c r="Q50" s="695"/>
      <c r="R50" s="407" t="str">
        <f t="shared" si="0"/>
        <v xml:space="preserve">  </v>
      </c>
      <c r="S50" s="696" t="s">
        <v>667</v>
      </c>
      <c r="T50" s="697"/>
      <c r="U50" s="408" t="str">
        <f t="shared" si="1"/>
        <v>〇</v>
      </c>
      <c r="V50" s="694">
        <v>15</v>
      </c>
      <c r="W50" s="694"/>
      <c r="X50" s="695"/>
      <c r="Y50" s="520"/>
      <c r="Z50" s="521"/>
      <c r="AA50" s="522"/>
      <c r="AB50" s="322"/>
      <c r="AC50" s="512"/>
      <c r="AD50" s="512"/>
      <c r="AE50" s="512"/>
      <c r="AF50" s="512"/>
      <c r="AG50" s="512"/>
      <c r="AH50" s="512"/>
      <c r="AI50" s="512"/>
      <c r="AJ50" s="512"/>
      <c r="AK50" s="512"/>
      <c r="AL50" s="322"/>
      <c r="AM50" s="540"/>
      <c r="AN50" s="541"/>
      <c r="AO50" s="541"/>
      <c r="AP50" s="541"/>
      <c r="AQ50" s="541"/>
      <c r="AR50" s="542"/>
      <c r="AS50" s="730"/>
      <c r="AT50" s="730"/>
      <c r="AU50" s="730"/>
      <c r="AV50" s="304"/>
      <c r="AW50" s="248"/>
      <c r="AX50" s="248"/>
      <c r="AY50" s="248"/>
      <c r="AZ50" s="248"/>
      <c r="BA50" s="248"/>
      <c r="BB50" s="248"/>
      <c r="BC50" s="248"/>
      <c r="BD50" s="248"/>
      <c r="BE50" s="248"/>
      <c r="BF50" s="248"/>
      <c r="BG50" s="244"/>
      <c r="BH50" s="244"/>
      <c r="BI50" s="244"/>
      <c r="BJ50" s="244"/>
      <c r="BK50" s="244"/>
      <c r="BL50" s="244"/>
      <c r="BM50" s="244"/>
      <c r="BN50" s="244"/>
      <c r="BO50" s="244"/>
      <c r="BP50" s="244"/>
      <c r="BQ50" s="244"/>
      <c r="BR50" s="244"/>
      <c r="BS50" s="244"/>
      <c r="BT50" s="244"/>
      <c r="BU50" s="244"/>
      <c r="BV50" s="244"/>
      <c r="BW50" s="244"/>
      <c r="BX50" s="244"/>
      <c r="BY50" s="244"/>
      <c r="BZ50" s="244"/>
      <c r="CA50" s="244"/>
      <c r="CB50" s="244"/>
      <c r="CC50" s="244"/>
      <c r="CD50" s="244"/>
      <c r="CE50" s="244"/>
      <c r="CF50" s="244"/>
      <c r="CG50" s="244"/>
      <c r="CH50" s="244"/>
      <c r="CI50" s="244"/>
      <c r="CJ50" s="244"/>
      <c r="CK50" s="244"/>
      <c r="CL50" s="244"/>
      <c r="CM50" s="244"/>
      <c r="CN50" s="244"/>
      <c r="CO50" s="244"/>
      <c r="CP50" s="244"/>
      <c r="CQ50" s="244"/>
      <c r="CR50" s="244"/>
      <c r="CS50" s="244"/>
      <c r="CT50" s="244"/>
      <c r="CU50" s="244"/>
      <c r="CV50" s="244"/>
      <c r="CW50" s="244"/>
      <c r="CX50" s="244"/>
      <c r="CY50" s="244"/>
      <c r="CZ50" s="244"/>
      <c r="DA50" s="244"/>
      <c r="DB50" s="244"/>
      <c r="DC50" s="244"/>
      <c r="DD50" s="244"/>
      <c r="DE50" s="244"/>
      <c r="DF50" s="244"/>
      <c r="DG50" s="244"/>
      <c r="DH50" s="244"/>
      <c r="DI50" s="244"/>
      <c r="DJ50" s="244"/>
      <c r="DK50" s="244"/>
      <c r="DL50" s="244"/>
      <c r="DM50" s="244"/>
      <c r="DN50" s="244"/>
      <c r="DO50" s="244"/>
      <c r="DP50" s="244"/>
      <c r="DQ50" s="244"/>
      <c r="DR50" s="244"/>
      <c r="DS50" s="244"/>
      <c r="DT50" s="244"/>
      <c r="DU50" s="244"/>
      <c r="DV50" s="244"/>
      <c r="DW50" s="244"/>
      <c r="DX50" s="244"/>
      <c r="DY50" s="244"/>
      <c r="DZ50" s="244"/>
      <c r="EA50" s="244"/>
      <c r="EB50" s="244"/>
      <c r="EC50" s="244"/>
      <c r="ED50" s="244"/>
      <c r="EE50" s="244"/>
      <c r="EF50" s="244"/>
      <c r="EG50" s="244"/>
      <c r="EH50" s="244"/>
      <c r="EI50" s="244"/>
      <c r="EJ50" s="244"/>
      <c r="EK50" s="244"/>
      <c r="EL50" s="244"/>
      <c r="EM50" s="244"/>
      <c r="EN50" s="244"/>
      <c r="EO50" s="244"/>
      <c r="EP50" s="244"/>
      <c r="EQ50" s="244"/>
      <c r="ER50" s="244"/>
      <c r="ES50" s="244"/>
      <c r="ET50" s="244"/>
      <c r="EU50" s="244"/>
      <c r="EV50" s="244"/>
      <c r="EW50" s="244"/>
      <c r="EX50" s="244"/>
      <c r="EY50" s="244"/>
      <c r="EZ50" s="244"/>
      <c r="FA50" s="244"/>
      <c r="FB50" s="244"/>
      <c r="FC50" s="244"/>
      <c r="FD50" s="244"/>
      <c r="FE50" s="244"/>
      <c r="FF50" s="244"/>
      <c r="FG50" s="244"/>
      <c r="FH50" s="244"/>
      <c r="FI50" s="244"/>
      <c r="FJ50" s="244"/>
      <c r="FK50" s="244"/>
      <c r="FL50" s="244"/>
      <c r="FM50" s="244"/>
      <c r="FN50" s="244"/>
      <c r="FO50" s="244"/>
      <c r="FP50" s="244"/>
      <c r="FQ50" s="244"/>
      <c r="FR50" s="244"/>
      <c r="FS50" s="244"/>
      <c r="FT50" s="244"/>
      <c r="FU50" s="244"/>
      <c r="FV50" s="244"/>
      <c r="FW50" s="244"/>
      <c r="FX50" s="244"/>
      <c r="FY50" s="244"/>
      <c r="FZ50" s="244"/>
      <c r="GA50" s="244"/>
      <c r="GB50" s="244"/>
      <c r="GC50" s="244"/>
      <c r="GD50" s="244"/>
      <c r="GE50" s="244"/>
      <c r="GF50" s="244"/>
      <c r="GG50" s="244"/>
      <c r="GH50" s="244"/>
      <c r="GI50" s="244"/>
      <c r="GJ50" s="244"/>
      <c r="GK50" s="244"/>
      <c r="GL50" s="244"/>
      <c r="GM50" s="244"/>
      <c r="GN50" s="244"/>
      <c r="GO50" s="244"/>
      <c r="GP50" s="244"/>
      <c r="GQ50" s="244"/>
      <c r="GR50" s="244"/>
      <c r="GS50" s="244"/>
      <c r="GT50" s="244"/>
      <c r="GU50" s="244"/>
      <c r="GV50" s="244"/>
      <c r="GW50" s="244"/>
      <c r="GX50" s="244"/>
      <c r="GY50" s="244"/>
      <c r="GZ50" s="244"/>
      <c r="HA50" s="244"/>
      <c r="HB50" s="244"/>
      <c r="HC50" s="244"/>
      <c r="HD50" s="244"/>
      <c r="HE50" s="244"/>
      <c r="HF50" s="244"/>
      <c r="HG50" s="244"/>
      <c r="HH50" s="244"/>
      <c r="HI50" s="244"/>
      <c r="HJ50" s="244"/>
      <c r="HK50" s="244"/>
      <c r="HL50" s="244"/>
      <c r="HM50" s="244"/>
      <c r="HN50" s="244"/>
      <c r="HO50" s="244"/>
      <c r="HP50" s="244"/>
      <c r="HQ50" s="244"/>
      <c r="HR50" s="244"/>
      <c r="HS50" s="244"/>
      <c r="HT50" s="244"/>
      <c r="HU50" s="244"/>
      <c r="HV50" s="244"/>
      <c r="HW50" s="244"/>
      <c r="HX50" s="244"/>
      <c r="HY50" s="244"/>
      <c r="HZ50" s="244"/>
      <c r="IA50" s="244"/>
      <c r="IB50" s="244"/>
      <c r="IC50" s="244"/>
      <c r="ID50" s="244"/>
      <c r="IE50" s="244"/>
      <c r="IF50" s="244"/>
      <c r="IG50" s="244"/>
      <c r="IH50" s="244"/>
      <c r="II50" s="244"/>
      <c r="IJ50" s="244"/>
      <c r="IK50" s="244"/>
      <c r="IL50" s="244"/>
      <c r="IM50" s="244"/>
      <c r="IN50" s="244"/>
      <c r="IO50" s="244"/>
      <c r="IP50" s="244"/>
      <c r="IQ50" s="244"/>
      <c r="IR50" s="244"/>
      <c r="IS50" s="244"/>
      <c r="IT50" s="244"/>
      <c r="IU50" s="244"/>
      <c r="IV50" s="244"/>
    </row>
    <row r="51" spans="1:256" ht="17.25">
      <c r="A51" s="475"/>
      <c r="B51" s="481"/>
      <c r="C51" s="543"/>
      <c r="D51" s="544"/>
      <c r="E51" s="544"/>
      <c r="F51" s="544"/>
      <c r="G51" s="544"/>
      <c r="H51" s="544"/>
      <c r="I51" s="544"/>
      <c r="J51" s="545"/>
      <c r="K51" s="332"/>
      <c r="L51" s="523"/>
      <c r="M51" s="524"/>
      <c r="N51" s="525"/>
      <c r="O51" s="675"/>
      <c r="P51" s="675"/>
      <c r="Q51" s="676"/>
      <c r="R51" s="409" t="str">
        <f t="shared" si="0"/>
        <v xml:space="preserve">  </v>
      </c>
      <c r="S51" s="692" t="s">
        <v>668</v>
      </c>
      <c r="T51" s="693"/>
      <c r="U51" s="410" t="str">
        <f t="shared" si="1"/>
        <v xml:space="preserve">  </v>
      </c>
      <c r="V51" s="675"/>
      <c r="W51" s="675"/>
      <c r="X51" s="676"/>
      <c r="Y51" s="523"/>
      <c r="Z51" s="524"/>
      <c r="AA51" s="525"/>
      <c r="AB51" s="322"/>
      <c r="AC51" s="512"/>
      <c r="AD51" s="512"/>
      <c r="AE51" s="512"/>
      <c r="AF51" s="512"/>
      <c r="AG51" s="512"/>
      <c r="AH51" s="512"/>
      <c r="AI51" s="512"/>
      <c r="AJ51" s="512"/>
      <c r="AK51" s="512"/>
      <c r="AL51" s="322"/>
      <c r="AM51" s="543"/>
      <c r="AN51" s="544"/>
      <c r="AO51" s="544"/>
      <c r="AP51" s="544"/>
      <c r="AQ51" s="544"/>
      <c r="AR51" s="545"/>
      <c r="AS51" s="730"/>
      <c r="AT51" s="730"/>
      <c r="AU51" s="730"/>
      <c r="AV51" s="304"/>
      <c r="AW51" s="248"/>
      <c r="AX51" s="248"/>
      <c r="AY51" s="248"/>
      <c r="AZ51" s="248"/>
      <c r="BA51" s="248"/>
      <c r="BB51" s="248"/>
      <c r="BC51" s="248"/>
      <c r="BD51" s="248"/>
      <c r="BE51" s="248"/>
      <c r="BF51" s="248"/>
      <c r="BG51" s="244"/>
      <c r="BH51" s="244"/>
      <c r="BI51" s="244"/>
      <c r="BJ51" s="244"/>
      <c r="BK51" s="244"/>
      <c r="BL51" s="244"/>
      <c r="BM51" s="244"/>
      <c r="BN51" s="244"/>
      <c r="BO51" s="244"/>
      <c r="BP51" s="244"/>
      <c r="BQ51" s="244"/>
      <c r="BR51" s="244"/>
      <c r="BS51" s="244"/>
      <c r="BT51" s="244"/>
      <c r="BU51" s="244"/>
      <c r="BV51" s="244"/>
      <c r="BW51" s="244"/>
      <c r="BX51" s="244"/>
      <c r="BY51" s="244"/>
      <c r="BZ51" s="244"/>
      <c r="CA51" s="244"/>
      <c r="CB51" s="244"/>
      <c r="CC51" s="244"/>
      <c r="CD51" s="244"/>
      <c r="CE51" s="244"/>
      <c r="CF51" s="244"/>
      <c r="CG51" s="244"/>
      <c r="CH51" s="244"/>
      <c r="CI51" s="244"/>
      <c r="CJ51" s="244"/>
      <c r="CK51" s="244"/>
      <c r="CL51" s="244"/>
      <c r="CM51" s="244"/>
      <c r="CN51" s="244"/>
      <c r="CO51" s="244"/>
      <c r="CP51" s="244"/>
      <c r="CQ51" s="244"/>
      <c r="CR51" s="244"/>
      <c r="CS51" s="244"/>
      <c r="CT51" s="244"/>
      <c r="CU51" s="244"/>
      <c r="CV51" s="244"/>
      <c r="CW51" s="244"/>
      <c r="CX51" s="244"/>
      <c r="CY51" s="244"/>
      <c r="CZ51" s="244"/>
      <c r="DA51" s="244"/>
      <c r="DB51" s="244"/>
      <c r="DC51" s="244"/>
      <c r="DD51" s="244"/>
      <c r="DE51" s="244"/>
      <c r="DF51" s="244"/>
      <c r="DG51" s="244"/>
      <c r="DH51" s="244"/>
      <c r="DI51" s="244"/>
      <c r="DJ51" s="244"/>
      <c r="DK51" s="244"/>
      <c r="DL51" s="244"/>
      <c r="DM51" s="244"/>
      <c r="DN51" s="244"/>
      <c r="DO51" s="244"/>
      <c r="DP51" s="244"/>
      <c r="DQ51" s="244"/>
      <c r="DR51" s="244"/>
      <c r="DS51" s="244"/>
      <c r="DT51" s="244"/>
      <c r="DU51" s="244"/>
      <c r="DV51" s="244"/>
      <c r="DW51" s="244"/>
      <c r="DX51" s="244"/>
      <c r="DY51" s="244"/>
      <c r="DZ51" s="244"/>
      <c r="EA51" s="244"/>
      <c r="EB51" s="244"/>
      <c r="EC51" s="244"/>
      <c r="ED51" s="244"/>
      <c r="EE51" s="244"/>
      <c r="EF51" s="244"/>
      <c r="EG51" s="244"/>
      <c r="EH51" s="244"/>
      <c r="EI51" s="244"/>
      <c r="EJ51" s="244"/>
      <c r="EK51" s="244"/>
      <c r="EL51" s="244"/>
      <c r="EM51" s="244"/>
      <c r="EN51" s="244"/>
      <c r="EO51" s="244"/>
      <c r="EP51" s="244"/>
      <c r="EQ51" s="244"/>
      <c r="ER51" s="244"/>
      <c r="ES51" s="244"/>
      <c r="ET51" s="244"/>
      <c r="EU51" s="244"/>
      <c r="EV51" s="244"/>
      <c r="EW51" s="244"/>
      <c r="EX51" s="244"/>
      <c r="EY51" s="244"/>
      <c r="EZ51" s="244"/>
      <c r="FA51" s="244"/>
      <c r="FB51" s="244"/>
      <c r="FC51" s="244"/>
      <c r="FD51" s="244"/>
      <c r="FE51" s="244"/>
      <c r="FF51" s="244"/>
      <c r="FG51" s="244"/>
      <c r="FH51" s="244"/>
      <c r="FI51" s="244"/>
      <c r="FJ51" s="244"/>
      <c r="FK51" s="244"/>
      <c r="FL51" s="244"/>
      <c r="FM51" s="244"/>
      <c r="FN51" s="244"/>
      <c r="FO51" s="244"/>
      <c r="FP51" s="244"/>
      <c r="FQ51" s="244"/>
      <c r="FR51" s="244"/>
      <c r="FS51" s="244"/>
      <c r="FT51" s="244"/>
      <c r="FU51" s="244"/>
      <c r="FV51" s="244"/>
      <c r="FW51" s="244"/>
      <c r="FX51" s="244"/>
      <c r="FY51" s="244"/>
      <c r="FZ51" s="244"/>
      <c r="GA51" s="244"/>
      <c r="GB51" s="244"/>
      <c r="GC51" s="244"/>
      <c r="GD51" s="244"/>
      <c r="GE51" s="244"/>
      <c r="GF51" s="244"/>
      <c r="GG51" s="244"/>
      <c r="GH51" s="244"/>
      <c r="GI51" s="244"/>
      <c r="GJ51" s="244"/>
      <c r="GK51" s="244"/>
      <c r="GL51" s="244"/>
      <c r="GM51" s="244"/>
      <c r="GN51" s="244"/>
      <c r="GO51" s="244"/>
      <c r="GP51" s="244"/>
      <c r="GQ51" s="244"/>
      <c r="GR51" s="244"/>
      <c r="GS51" s="244"/>
      <c r="GT51" s="244"/>
      <c r="GU51" s="244"/>
      <c r="GV51" s="244"/>
      <c r="GW51" s="244"/>
      <c r="GX51" s="244"/>
      <c r="GY51" s="244"/>
      <c r="GZ51" s="244"/>
      <c r="HA51" s="244"/>
      <c r="HB51" s="244"/>
      <c r="HC51" s="244"/>
      <c r="HD51" s="244"/>
      <c r="HE51" s="244"/>
      <c r="HF51" s="244"/>
      <c r="HG51" s="244"/>
      <c r="HH51" s="244"/>
      <c r="HI51" s="244"/>
      <c r="HJ51" s="244"/>
      <c r="HK51" s="244"/>
      <c r="HL51" s="244"/>
      <c r="HM51" s="244"/>
      <c r="HN51" s="244"/>
      <c r="HO51" s="244"/>
      <c r="HP51" s="244"/>
      <c r="HQ51" s="244"/>
      <c r="HR51" s="244"/>
      <c r="HS51" s="244"/>
      <c r="HT51" s="244"/>
      <c r="HU51" s="244"/>
      <c r="HV51" s="244"/>
      <c r="HW51" s="244"/>
      <c r="HX51" s="244"/>
      <c r="HY51" s="244"/>
      <c r="HZ51" s="244"/>
      <c r="IA51" s="244"/>
      <c r="IB51" s="244"/>
      <c r="IC51" s="244"/>
      <c r="ID51" s="244"/>
      <c r="IE51" s="244"/>
      <c r="IF51" s="244"/>
      <c r="IG51" s="244"/>
      <c r="IH51" s="244"/>
      <c r="II51" s="244"/>
      <c r="IJ51" s="244"/>
      <c r="IK51" s="244"/>
      <c r="IL51" s="244"/>
      <c r="IM51" s="244"/>
      <c r="IN51" s="244"/>
      <c r="IO51" s="244"/>
      <c r="IP51" s="244"/>
      <c r="IQ51" s="244"/>
      <c r="IR51" s="244"/>
      <c r="IS51" s="244"/>
      <c r="IT51" s="244"/>
      <c r="IU51" s="244"/>
      <c r="IV51" s="244"/>
    </row>
    <row r="52" spans="1:256" ht="17.25">
      <c r="A52" s="473">
        <v>14</v>
      </c>
      <c r="B52" s="479"/>
      <c r="C52" s="537" t="str">
        <f>C7</f>
        <v xml:space="preserve"> ソルティーズ</v>
      </c>
      <c r="D52" s="538"/>
      <c r="E52" s="538"/>
      <c r="F52" s="538"/>
      <c r="G52" s="538"/>
      <c r="H52" s="538"/>
      <c r="I52" s="538"/>
      <c r="J52" s="539"/>
      <c r="K52" s="332"/>
      <c r="L52" s="517">
        <f>COUNTIF(R52:R54,"〇")</f>
        <v>0</v>
      </c>
      <c r="M52" s="518"/>
      <c r="N52" s="519"/>
      <c r="O52" s="731">
        <v>10</v>
      </c>
      <c r="P52" s="698"/>
      <c r="Q52" s="699"/>
      <c r="R52" s="412" t="str">
        <f t="shared" si="0"/>
        <v xml:space="preserve">  </v>
      </c>
      <c r="S52" s="705" t="s">
        <v>665</v>
      </c>
      <c r="T52" s="706"/>
      <c r="U52" s="412" t="str">
        <f t="shared" si="1"/>
        <v>〇</v>
      </c>
      <c r="V52" s="698">
        <v>15</v>
      </c>
      <c r="W52" s="698"/>
      <c r="X52" s="699"/>
      <c r="Y52" s="517">
        <f>COUNTIF(U52:U54,"〇")</f>
        <v>2</v>
      </c>
      <c r="Z52" s="518"/>
      <c r="AA52" s="519"/>
      <c r="AB52" s="322"/>
      <c r="AC52" s="512" t="str">
        <f>Q7</f>
        <v xml:space="preserve"> Ｒ-Stones ２５</v>
      </c>
      <c r="AD52" s="512"/>
      <c r="AE52" s="512"/>
      <c r="AF52" s="512"/>
      <c r="AG52" s="512"/>
      <c r="AH52" s="512"/>
      <c r="AI52" s="512"/>
      <c r="AJ52" s="512"/>
      <c r="AK52" s="512"/>
      <c r="AL52" s="322"/>
      <c r="AM52" s="537" t="str">
        <f>Q5</f>
        <v xml:space="preserve"> 富士見ファミリー B</v>
      </c>
      <c r="AN52" s="538"/>
      <c r="AO52" s="538"/>
      <c r="AP52" s="538"/>
      <c r="AQ52" s="538"/>
      <c r="AR52" s="539"/>
      <c r="AS52" s="765" t="str">
        <f>C6</f>
        <v xml:space="preserve"> Ｆ・ヒルズ B</v>
      </c>
      <c r="AT52" s="765"/>
      <c r="AU52" s="765"/>
      <c r="AV52" s="304"/>
      <c r="AW52" s="248"/>
      <c r="AX52" s="248"/>
      <c r="AY52" s="248"/>
      <c r="AZ52" s="248"/>
      <c r="BA52" s="248"/>
      <c r="BB52" s="248"/>
      <c r="BC52" s="248"/>
      <c r="BD52" s="248"/>
      <c r="BE52" s="248"/>
      <c r="BF52" s="248"/>
      <c r="BG52" s="244"/>
      <c r="BH52" s="244"/>
      <c r="BI52" s="244"/>
      <c r="BJ52" s="244"/>
      <c r="BK52" s="244"/>
      <c r="BL52" s="244"/>
      <c r="BM52" s="244"/>
      <c r="BN52" s="244"/>
      <c r="BO52" s="244"/>
      <c r="BP52" s="244"/>
      <c r="BQ52" s="244"/>
      <c r="BR52" s="244"/>
      <c r="BS52" s="244"/>
      <c r="BT52" s="244"/>
      <c r="BU52" s="244"/>
      <c r="BV52" s="244"/>
      <c r="BW52" s="244"/>
      <c r="BX52" s="244"/>
      <c r="BY52" s="244"/>
      <c r="BZ52" s="244"/>
      <c r="CA52" s="244"/>
      <c r="CB52" s="244"/>
      <c r="CC52" s="244"/>
      <c r="CD52" s="244"/>
      <c r="CE52" s="244"/>
      <c r="CF52" s="244"/>
      <c r="CG52" s="244"/>
      <c r="CH52" s="244"/>
      <c r="CI52" s="244"/>
      <c r="CJ52" s="244"/>
      <c r="CK52" s="244"/>
      <c r="CL52" s="244"/>
      <c r="CM52" s="244"/>
      <c r="CN52" s="244"/>
      <c r="CO52" s="244"/>
      <c r="CP52" s="244"/>
      <c r="CQ52" s="244"/>
      <c r="CR52" s="244"/>
      <c r="CS52" s="244"/>
      <c r="CT52" s="244"/>
      <c r="CU52" s="244"/>
      <c r="CV52" s="244"/>
      <c r="CW52" s="244"/>
      <c r="CX52" s="244"/>
      <c r="CY52" s="244"/>
      <c r="CZ52" s="244"/>
      <c r="DA52" s="244"/>
      <c r="DB52" s="244"/>
      <c r="DC52" s="244"/>
      <c r="DD52" s="244"/>
      <c r="DE52" s="244"/>
      <c r="DF52" s="244"/>
      <c r="DG52" s="244"/>
      <c r="DH52" s="244"/>
      <c r="DI52" s="244"/>
      <c r="DJ52" s="244"/>
      <c r="DK52" s="244"/>
      <c r="DL52" s="244"/>
      <c r="DM52" s="244"/>
      <c r="DN52" s="244"/>
      <c r="DO52" s="244"/>
      <c r="DP52" s="244"/>
      <c r="DQ52" s="244"/>
      <c r="DR52" s="244"/>
      <c r="DS52" s="244"/>
      <c r="DT52" s="244"/>
      <c r="DU52" s="244"/>
      <c r="DV52" s="244"/>
      <c r="DW52" s="244"/>
      <c r="DX52" s="244"/>
      <c r="DY52" s="244"/>
      <c r="DZ52" s="244"/>
      <c r="EA52" s="244"/>
      <c r="EB52" s="244"/>
      <c r="EC52" s="244"/>
      <c r="ED52" s="244"/>
      <c r="EE52" s="244"/>
      <c r="EF52" s="244"/>
      <c r="EG52" s="244"/>
      <c r="EH52" s="244"/>
      <c r="EI52" s="244"/>
      <c r="EJ52" s="244"/>
      <c r="EK52" s="244"/>
      <c r="EL52" s="244"/>
      <c r="EM52" s="244"/>
      <c r="EN52" s="244"/>
      <c r="EO52" s="244"/>
      <c r="EP52" s="244"/>
      <c r="EQ52" s="244"/>
      <c r="ER52" s="244"/>
      <c r="ES52" s="244"/>
      <c r="ET52" s="244"/>
      <c r="EU52" s="244"/>
      <c r="EV52" s="244"/>
      <c r="EW52" s="244"/>
      <c r="EX52" s="244"/>
      <c r="EY52" s="244"/>
      <c r="EZ52" s="244"/>
      <c r="FA52" s="244"/>
      <c r="FB52" s="244"/>
      <c r="FC52" s="244"/>
      <c r="FD52" s="244"/>
      <c r="FE52" s="244"/>
      <c r="FF52" s="244"/>
      <c r="FG52" s="244"/>
      <c r="FH52" s="244"/>
      <c r="FI52" s="244"/>
      <c r="FJ52" s="244"/>
      <c r="FK52" s="244"/>
      <c r="FL52" s="244"/>
      <c r="FM52" s="244"/>
      <c r="FN52" s="244"/>
      <c r="FO52" s="244"/>
      <c r="FP52" s="244"/>
      <c r="FQ52" s="244"/>
      <c r="FR52" s="244"/>
      <c r="FS52" s="244"/>
      <c r="FT52" s="244"/>
      <c r="FU52" s="244"/>
      <c r="FV52" s="244"/>
      <c r="FW52" s="244"/>
      <c r="FX52" s="244"/>
      <c r="FY52" s="244"/>
      <c r="FZ52" s="244"/>
      <c r="GA52" s="244"/>
      <c r="GB52" s="244"/>
      <c r="GC52" s="244"/>
      <c r="GD52" s="244"/>
      <c r="GE52" s="244"/>
      <c r="GF52" s="244"/>
      <c r="GG52" s="244"/>
      <c r="GH52" s="244"/>
      <c r="GI52" s="244"/>
      <c r="GJ52" s="244"/>
      <c r="GK52" s="244"/>
      <c r="GL52" s="244"/>
      <c r="GM52" s="244"/>
      <c r="GN52" s="244"/>
      <c r="GO52" s="244"/>
      <c r="GP52" s="244"/>
      <c r="GQ52" s="244"/>
      <c r="GR52" s="244"/>
      <c r="GS52" s="244"/>
      <c r="GT52" s="244"/>
      <c r="GU52" s="244"/>
      <c r="GV52" s="244"/>
      <c r="GW52" s="244"/>
      <c r="GX52" s="244"/>
      <c r="GY52" s="244"/>
      <c r="GZ52" s="244"/>
      <c r="HA52" s="244"/>
      <c r="HB52" s="244"/>
      <c r="HC52" s="244"/>
      <c r="HD52" s="244"/>
      <c r="HE52" s="244"/>
      <c r="HF52" s="244"/>
      <c r="HG52" s="244"/>
      <c r="HH52" s="244"/>
      <c r="HI52" s="244"/>
      <c r="HJ52" s="244"/>
      <c r="HK52" s="244"/>
      <c r="HL52" s="244"/>
      <c r="HM52" s="244"/>
      <c r="HN52" s="244"/>
      <c r="HO52" s="244"/>
      <c r="HP52" s="244"/>
      <c r="HQ52" s="244"/>
      <c r="HR52" s="244"/>
      <c r="HS52" s="244"/>
      <c r="HT52" s="244"/>
      <c r="HU52" s="244"/>
      <c r="HV52" s="244"/>
      <c r="HW52" s="244"/>
      <c r="HX52" s="244"/>
      <c r="HY52" s="244"/>
      <c r="HZ52" s="244"/>
      <c r="IA52" s="244"/>
      <c r="IB52" s="244"/>
      <c r="IC52" s="244"/>
      <c r="ID52" s="244"/>
      <c r="IE52" s="244"/>
      <c r="IF52" s="244"/>
      <c r="IG52" s="244"/>
      <c r="IH52" s="244"/>
      <c r="II52" s="244"/>
      <c r="IJ52" s="244"/>
      <c r="IK52" s="244"/>
      <c r="IL52" s="244"/>
      <c r="IM52" s="244"/>
      <c r="IN52" s="244"/>
      <c r="IO52" s="244"/>
      <c r="IP52" s="244"/>
      <c r="IQ52" s="244"/>
      <c r="IR52" s="244"/>
      <c r="IS52" s="244"/>
      <c r="IT52" s="244"/>
      <c r="IU52" s="244"/>
      <c r="IV52" s="244"/>
    </row>
    <row r="53" spans="1:256" ht="17.25">
      <c r="A53" s="474"/>
      <c r="B53" s="480"/>
      <c r="C53" s="540"/>
      <c r="D53" s="541"/>
      <c r="E53" s="541"/>
      <c r="F53" s="541"/>
      <c r="G53" s="541"/>
      <c r="H53" s="541"/>
      <c r="I53" s="541"/>
      <c r="J53" s="542"/>
      <c r="K53" s="332"/>
      <c r="L53" s="520"/>
      <c r="M53" s="521"/>
      <c r="N53" s="522"/>
      <c r="O53" s="732">
        <v>13</v>
      </c>
      <c r="P53" s="694"/>
      <c r="Q53" s="695"/>
      <c r="R53" s="407" t="str">
        <f t="shared" si="0"/>
        <v xml:space="preserve">  </v>
      </c>
      <c r="S53" s="696" t="s">
        <v>667</v>
      </c>
      <c r="T53" s="697"/>
      <c r="U53" s="408" t="str">
        <f t="shared" si="1"/>
        <v>〇</v>
      </c>
      <c r="V53" s="694">
        <v>15</v>
      </c>
      <c r="W53" s="694"/>
      <c r="X53" s="695"/>
      <c r="Y53" s="520"/>
      <c r="Z53" s="521"/>
      <c r="AA53" s="522"/>
      <c r="AB53" s="322"/>
      <c r="AC53" s="512"/>
      <c r="AD53" s="512"/>
      <c r="AE53" s="512"/>
      <c r="AF53" s="512"/>
      <c r="AG53" s="512"/>
      <c r="AH53" s="512"/>
      <c r="AI53" s="512"/>
      <c r="AJ53" s="512"/>
      <c r="AK53" s="512"/>
      <c r="AL53" s="322"/>
      <c r="AM53" s="540"/>
      <c r="AN53" s="541"/>
      <c r="AO53" s="541"/>
      <c r="AP53" s="541"/>
      <c r="AQ53" s="541"/>
      <c r="AR53" s="542"/>
      <c r="AS53" s="765"/>
      <c r="AT53" s="765"/>
      <c r="AU53" s="765"/>
      <c r="AV53" s="304"/>
      <c r="AW53" s="248"/>
      <c r="AX53" s="248"/>
      <c r="AY53" s="248"/>
      <c r="AZ53" s="248"/>
      <c r="BA53" s="248"/>
      <c r="BB53" s="248"/>
      <c r="BC53" s="248"/>
      <c r="BD53" s="248"/>
      <c r="BE53" s="248"/>
      <c r="BF53" s="248"/>
      <c r="BG53" s="244"/>
      <c r="BH53" s="244"/>
      <c r="BI53" s="244"/>
      <c r="BJ53" s="244"/>
      <c r="BK53" s="244"/>
      <c r="BL53" s="244"/>
      <c r="BM53" s="244"/>
      <c r="BN53" s="244"/>
      <c r="BO53" s="244"/>
      <c r="BP53" s="244"/>
      <c r="BQ53" s="244"/>
      <c r="BR53" s="244"/>
      <c r="BS53" s="244"/>
      <c r="BT53" s="244"/>
      <c r="BU53" s="244"/>
      <c r="BV53" s="244"/>
      <c r="BW53" s="244"/>
      <c r="BX53" s="244"/>
      <c r="BY53" s="244"/>
      <c r="BZ53" s="244"/>
      <c r="CA53" s="244"/>
      <c r="CB53" s="244"/>
      <c r="CC53" s="244"/>
      <c r="CD53" s="244"/>
      <c r="CE53" s="244"/>
      <c r="CF53" s="244"/>
      <c r="CG53" s="244"/>
      <c r="CH53" s="244"/>
      <c r="CI53" s="244"/>
      <c r="CJ53" s="244"/>
      <c r="CK53" s="244"/>
      <c r="CL53" s="244"/>
      <c r="CM53" s="244"/>
      <c r="CN53" s="244"/>
      <c r="CO53" s="244"/>
      <c r="CP53" s="244"/>
      <c r="CQ53" s="244"/>
      <c r="CR53" s="244"/>
      <c r="CS53" s="244"/>
      <c r="CT53" s="244"/>
      <c r="CU53" s="244"/>
      <c r="CV53" s="244"/>
      <c r="CW53" s="244"/>
      <c r="CX53" s="244"/>
      <c r="CY53" s="244"/>
      <c r="CZ53" s="244"/>
      <c r="DA53" s="244"/>
      <c r="DB53" s="244"/>
      <c r="DC53" s="244"/>
      <c r="DD53" s="244"/>
      <c r="DE53" s="244"/>
      <c r="DF53" s="244"/>
      <c r="DG53" s="244"/>
      <c r="DH53" s="244"/>
      <c r="DI53" s="244"/>
      <c r="DJ53" s="244"/>
      <c r="DK53" s="244"/>
      <c r="DL53" s="244"/>
      <c r="DM53" s="244"/>
      <c r="DN53" s="244"/>
      <c r="DO53" s="244"/>
      <c r="DP53" s="244"/>
      <c r="DQ53" s="244"/>
      <c r="DR53" s="244"/>
      <c r="DS53" s="244"/>
      <c r="DT53" s="244"/>
      <c r="DU53" s="244"/>
      <c r="DV53" s="244"/>
      <c r="DW53" s="244"/>
      <c r="DX53" s="244"/>
      <c r="DY53" s="244"/>
      <c r="DZ53" s="244"/>
      <c r="EA53" s="244"/>
      <c r="EB53" s="244"/>
      <c r="EC53" s="244"/>
      <c r="ED53" s="244"/>
      <c r="EE53" s="244"/>
      <c r="EF53" s="244"/>
      <c r="EG53" s="244"/>
      <c r="EH53" s="244"/>
      <c r="EI53" s="244"/>
      <c r="EJ53" s="244"/>
      <c r="EK53" s="244"/>
      <c r="EL53" s="244"/>
      <c r="EM53" s="244"/>
      <c r="EN53" s="244"/>
      <c r="EO53" s="244"/>
      <c r="EP53" s="244"/>
      <c r="EQ53" s="244"/>
      <c r="ER53" s="244"/>
      <c r="ES53" s="244"/>
      <c r="ET53" s="244"/>
      <c r="EU53" s="244"/>
      <c r="EV53" s="244"/>
      <c r="EW53" s="244"/>
      <c r="EX53" s="244"/>
      <c r="EY53" s="244"/>
      <c r="EZ53" s="244"/>
      <c r="FA53" s="244"/>
      <c r="FB53" s="244"/>
      <c r="FC53" s="244"/>
      <c r="FD53" s="244"/>
      <c r="FE53" s="244"/>
      <c r="FF53" s="244"/>
      <c r="FG53" s="244"/>
      <c r="FH53" s="244"/>
      <c r="FI53" s="244"/>
      <c r="FJ53" s="244"/>
      <c r="FK53" s="244"/>
      <c r="FL53" s="244"/>
      <c r="FM53" s="244"/>
      <c r="FN53" s="244"/>
      <c r="FO53" s="244"/>
      <c r="FP53" s="244"/>
      <c r="FQ53" s="244"/>
      <c r="FR53" s="244"/>
      <c r="FS53" s="244"/>
      <c r="FT53" s="244"/>
      <c r="FU53" s="244"/>
      <c r="FV53" s="244"/>
      <c r="FW53" s="244"/>
      <c r="FX53" s="244"/>
      <c r="FY53" s="244"/>
      <c r="FZ53" s="244"/>
      <c r="GA53" s="244"/>
      <c r="GB53" s="244"/>
      <c r="GC53" s="244"/>
      <c r="GD53" s="244"/>
      <c r="GE53" s="244"/>
      <c r="GF53" s="244"/>
      <c r="GG53" s="244"/>
      <c r="GH53" s="244"/>
      <c r="GI53" s="244"/>
      <c r="GJ53" s="244"/>
      <c r="GK53" s="244"/>
      <c r="GL53" s="244"/>
      <c r="GM53" s="244"/>
      <c r="GN53" s="244"/>
      <c r="GO53" s="244"/>
      <c r="GP53" s="244"/>
      <c r="GQ53" s="244"/>
      <c r="GR53" s="244"/>
      <c r="GS53" s="244"/>
      <c r="GT53" s="244"/>
      <c r="GU53" s="244"/>
      <c r="GV53" s="244"/>
      <c r="GW53" s="244"/>
      <c r="GX53" s="244"/>
      <c r="GY53" s="244"/>
      <c r="GZ53" s="244"/>
      <c r="HA53" s="244"/>
      <c r="HB53" s="244"/>
      <c r="HC53" s="244"/>
      <c r="HD53" s="244"/>
      <c r="HE53" s="244"/>
      <c r="HF53" s="244"/>
      <c r="HG53" s="244"/>
      <c r="HH53" s="244"/>
      <c r="HI53" s="244"/>
      <c r="HJ53" s="244"/>
      <c r="HK53" s="244"/>
      <c r="HL53" s="244"/>
      <c r="HM53" s="244"/>
      <c r="HN53" s="244"/>
      <c r="HO53" s="244"/>
      <c r="HP53" s="244"/>
      <c r="HQ53" s="244"/>
      <c r="HR53" s="244"/>
      <c r="HS53" s="244"/>
      <c r="HT53" s="244"/>
      <c r="HU53" s="244"/>
      <c r="HV53" s="244"/>
      <c r="HW53" s="244"/>
      <c r="HX53" s="244"/>
      <c r="HY53" s="244"/>
      <c r="HZ53" s="244"/>
      <c r="IA53" s="244"/>
      <c r="IB53" s="244"/>
      <c r="IC53" s="244"/>
      <c r="ID53" s="244"/>
      <c r="IE53" s="244"/>
      <c r="IF53" s="244"/>
      <c r="IG53" s="244"/>
      <c r="IH53" s="244"/>
      <c r="II53" s="244"/>
      <c r="IJ53" s="244"/>
      <c r="IK53" s="244"/>
      <c r="IL53" s="244"/>
      <c r="IM53" s="244"/>
      <c r="IN53" s="244"/>
      <c r="IO53" s="244"/>
      <c r="IP53" s="244"/>
      <c r="IQ53" s="244"/>
      <c r="IR53" s="244"/>
      <c r="IS53" s="244"/>
      <c r="IT53" s="244"/>
      <c r="IU53" s="244"/>
      <c r="IV53" s="244"/>
    </row>
    <row r="54" spans="1:256" ht="17.25">
      <c r="A54" s="475"/>
      <c r="B54" s="481"/>
      <c r="C54" s="543"/>
      <c r="D54" s="544"/>
      <c r="E54" s="544"/>
      <c r="F54" s="544"/>
      <c r="G54" s="544"/>
      <c r="H54" s="544"/>
      <c r="I54" s="544"/>
      <c r="J54" s="545"/>
      <c r="K54" s="332"/>
      <c r="L54" s="523"/>
      <c r="M54" s="524"/>
      <c r="N54" s="525"/>
      <c r="O54" s="733"/>
      <c r="P54" s="734"/>
      <c r="Q54" s="735"/>
      <c r="R54" s="413" t="str">
        <f t="shared" si="0"/>
        <v xml:space="preserve">  </v>
      </c>
      <c r="S54" s="708" t="s">
        <v>668</v>
      </c>
      <c r="T54" s="709"/>
      <c r="U54" s="414" t="str">
        <f t="shared" si="1"/>
        <v xml:space="preserve">  </v>
      </c>
      <c r="V54" s="734"/>
      <c r="W54" s="734"/>
      <c r="X54" s="735"/>
      <c r="Y54" s="523"/>
      <c r="Z54" s="524"/>
      <c r="AA54" s="525"/>
      <c r="AB54" s="322"/>
      <c r="AC54" s="512"/>
      <c r="AD54" s="512"/>
      <c r="AE54" s="512"/>
      <c r="AF54" s="512"/>
      <c r="AG54" s="512"/>
      <c r="AH54" s="512"/>
      <c r="AI54" s="512"/>
      <c r="AJ54" s="512"/>
      <c r="AK54" s="512"/>
      <c r="AL54" s="322"/>
      <c r="AM54" s="543"/>
      <c r="AN54" s="544"/>
      <c r="AO54" s="544"/>
      <c r="AP54" s="544"/>
      <c r="AQ54" s="544"/>
      <c r="AR54" s="545"/>
      <c r="AS54" s="765"/>
      <c r="AT54" s="765"/>
      <c r="AU54" s="765"/>
      <c r="AV54" s="304"/>
      <c r="AW54" s="248"/>
      <c r="AX54" s="248"/>
      <c r="AY54" s="248"/>
      <c r="AZ54" s="248"/>
      <c r="BA54" s="248"/>
      <c r="BB54" s="248"/>
      <c r="BC54" s="248"/>
      <c r="BD54" s="248"/>
      <c r="BE54" s="248"/>
      <c r="BF54" s="248"/>
      <c r="BG54" s="244"/>
      <c r="BH54" s="244"/>
      <c r="BI54" s="244"/>
      <c r="BJ54" s="244"/>
      <c r="BK54" s="244"/>
      <c r="BL54" s="244"/>
      <c r="BM54" s="244"/>
      <c r="BN54" s="244"/>
      <c r="BO54" s="244"/>
      <c r="BP54" s="244"/>
      <c r="BQ54" s="244"/>
      <c r="BR54" s="244"/>
      <c r="BS54" s="244"/>
      <c r="BT54" s="244"/>
      <c r="BU54" s="244"/>
      <c r="BV54" s="244"/>
      <c r="BW54" s="244"/>
      <c r="BX54" s="244"/>
      <c r="BY54" s="244"/>
      <c r="BZ54" s="244"/>
      <c r="CA54" s="244"/>
      <c r="CB54" s="244"/>
      <c r="CC54" s="244"/>
      <c r="CD54" s="244"/>
      <c r="CE54" s="244"/>
      <c r="CF54" s="244"/>
      <c r="CG54" s="244"/>
      <c r="CH54" s="244"/>
      <c r="CI54" s="244"/>
      <c r="CJ54" s="244"/>
      <c r="CK54" s="244"/>
      <c r="CL54" s="244"/>
      <c r="CM54" s="244"/>
      <c r="CN54" s="244"/>
      <c r="CO54" s="244"/>
      <c r="CP54" s="244"/>
      <c r="CQ54" s="244"/>
      <c r="CR54" s="244"/>
      <c r="CS54" s="244"/>
      <c r="CT54" s="244"/>
      <c r="CU54" s="244"/>
      <c r="CV54" s="244"/>
      <c r="CW54" s="244"/>
      <c r="CX54" s="244"/>
      <c r="CY54" s="244"/>
      <c r="CZ54" s="244"/>
      <c r="DA54" s="244"/>
      <c r="DB54" s="244"/>
      <c r="DC54" s="244"/>
      <c r="DD54" s="244"/>
      <c r="DE54" s="244"/>
      <c r="DF54" s="244"/>
      <c r="DG54" s="244"/>
      <c r="DH54" s="244"/>
      <c r="DI54" s="244"/>
      <c r="DJ54" s="244"/>
      <c r="DK54" s="244"/>
      <c r="DL54" s="244"/>
      <c r="DM54" s="244"/>
      <c r="DN54" s="244"/>
      <c r="DO54" s="244"/>
      <c r="DP54" s="244"/>
      <c r="DQ54" s="244"/>
      <c r="DR54" s="244"/>
      <c r="DS54" s="244"/>
      <c r="DT54" s="244"/>
      <c r="DU54" s="244"/>
      <c r="DV54" s="244"/>
      <c r="DW54" s="244"/>
      <c r="DX54" s="244"/>
      <c r="DY54" s="244"/>
      <c r="DZ54" s="244"/>
      <c r="EA54" s="244"/>
      <c r="EB54" s="244"/>
      <c r="EC54" s="244"/>
      <c r="ED54" s="244"/>
      <c r="EE54" s="244"/>
      <c r="EF54" s="244"/>
      <c r="EG54" s="244"/>
      <c r="EH54" s="244"/>
      <c r="EI54" s="244"/>
      <c r="EJ54" s="244"/>
      <c r="EK54" s="244"/>
      <c r="EL54" s="244"/>
      <c r="EM54" s="244"/>
      <c r="EN54" s="244"/>
      <c r="EO54" s="244"/>
      <c r="EP54" s="244"/>
      <c r="EQ54" s="244"/>
      <c r="ER54" s="244"/>
      <c r="ES54" s="244"/>
      <c r="ET54" s="244"/>
      <c r="EU54" s="244"/>
      <c r="EV54" s="244"/>
      <c r="EW54" s="244"/>
      <c r="EX54" s="244"/>
      <c r="EY54" s="244"/>
      <c r="EZ54" s="244"/>
      <c r="FA54" s="244"/>
      <c r="FB54" s="244"/>
      <c r="FC54" s="244"/>
      <c r="FD54" s="244"/>
      <c r="FE54" s="244"/>
      <c r="FF54" s="244"/>
      <c r="FG54" s="244"/>
      <c r="FH54" s="244"/>
      <c r="FI54" s="244"/>
      <c r="FJ54" s="244"/>
      <c r="FK54" s="244"/>
      <c r="FL54" s="244"/>
      <c r="FM54" s="244"/>
      <c r="FN54" s="244"/>
      <c r="FO54" s="244"/>
      <c r="FP54" s="244"/>
      <c r="FQ54" s="244"/>
      <c r="FR54" s="244"/>
      <c r="FS54" s="244"/>
      <c r="FT54" s="244"/>
      <c r="FU54" s="244"/>
      <c r="FV54" s="244"/>
      <c r="FW54" s="244"/>
      <c r="FX54" s="244"/>
      <c r="FY54" s="244"/>
      <c r="FZ54" s="244"/>
      <c r="GA54" s="244"/>
      <c r="GB54" s="244"/>
      <c r="GC54" s="244"/>
      <c r="GD54" s="244"/>
      <c r="GE54" s="244"/>
      <c r="GF54" s="244"/>
      <c r="GG54" s="244"/>
      <c r="GH54" s="244"/>
      <c r="GI54" s="244"/>
      <c r="GJ54" s="244"/>
      <c r="GK54" s="244"/>
      <c r="GL54" s="244"/>
      <c r="GM54" s="244"/>
      <c r="GN54" s="244"/>
      <c r="GO54" s="244"/>
      <c r="GP54" s="244"/>
      <c r="GQ54" s="244"/>
      <c r="GR54" s="244"/>
      <c r="GS54" s="244"/>
      <c r="GT54" s="244"/>
      <c r="GU54" s="244"/>
      <c r="GV54" s="244"/>
      <c r="GW54" s="244"/>
      <c r="GX54" s="244"/>
      <c r="GY54" s="244"/>
      <c r="GZ54" s="244"/>
      <c r="HA54" s="244"/>
      <c r="HB54" s="244"/>
      <c r="HC54" s="244"/>
      <c r="HD54" s="244"/>
      <c r="HE54" s="244"/>
      <c r="HF54" s="244"/>
      <c r="HG54" s="244"/>
      <c r="HH54" s="244"/>
      <c r="HI54" s="244"/>
      <c r="HJ54" s="244"/>
      <c r="HK54" s="244"/>
      <c r="HL54" s="244"/>
      <c r="HM54" s="244"/>
      <c r="HN54" s="244"/>
      <c r="HO54" s="244"/>
      <c r="HP54" s="244"/>
      <c r="HQ54" s="244"/>
      <c r="HR54" s="244"/>
      <c r="HS54" s="244"/>
      <c r="HT54" s="244"/>
      <c r="HU54" s="244"/>
      <c r="HV54" s="244"/>
      <c r="HW54" s="244"/>
      <c r="HX54" s="244"/>
      <c r="HY54" s="244"/>
      <c r="HZ54" s="244"/>
      <c r="IA54" s="244"/>
      <c r="IB54" s="244"/>
      <c r="IC54" s="244"/>
      <c r="ID54" s="244"/>
      <c r="IE54" s="244"/>
      <c r="IF54" s="244"/>
      <c r="IG54" s="244"/>
      <c r="IH54" s="244"/>
      <c r="II54" s="244"/>
      <c r="IJ54" s="244"/>
      <c r="IK54" s="244"/>
      <c r="IL54" s="244"/>
      <c r="IM54" s="244"/>
      <c r="IN54" s="244"/>
      <c r="IO54" s="244"/>
      <c r="IP54" s="244"/>
      <c r="IQ54" s="244"/>
      <c r="IR54" s="244"/>
      <c r="IS54" s="244"/>
      <c r="IT54" s="244"/>
      <c r="IU54" s="244"/>
      <c r="IV54" s="244"/>
    </row>
    <row r="56" spans="1:256" ht="18.75">
      <c r="A56" s="493" t="s">
        <v>341</v>
      </c>
      <c r="B56" s="493"/>
      <c r="C56" s="493"/>
      <c r="D56" s="493"/>
      <c r="E56" s="493"/>
      <c r="F56" s="493"/>
      <c r="G56" s="493"/>
      <c r="H56" s="493"/>
      <c r="I56" s="493"/>
      <c r="J56" s="493"/>
      <c r="K56" s="493"/>
      <c r="L56" s="493"/>
      <c r="M56" s="493"/>
      <c r="N56" s="493"/>
      <c r="O56" s="493"/>
      <c r="P56" s="493"/>
      <c r="Q56" s="493"/>
      <c r="R56" s="493"/>
      <c r="S56" s="493"/>
      <c r="T56" s="493"/>
      <c r="U56" s="493"/>
      <c r="V56" s="493"/>
      <c r="W56" s="493"/>
      <c r="X56" s="493"/>
      <c r="Y56" s="493"/>
      <c r="Z56" s="493"/>
      <c r="AA56" s="493"/>
      <c r="AB56" s="493"/>
      <c r="AC56" s="493"/>
      <c r="AD56" s="493"/>
      <c r="AE56" s="493"/>
      <c r="AF56" s="493"/>
      <c r="AG56" s="493"/>
      <c r="AH56" s="493"/>
      <c r="AI56" s="493"/>
      <c r="AJ56" s="493"/>
      <c r="AK56" s="493"/>
      <c r="AL56" s="493"/>
      <c r="AM56" s="493"/>
      <c r="AN56" s="493"/>
      <c r="AO56" s="493"/>
      <c r="AP56" s="493"/>
      <c r="AQ56" s="493"/>
      <c r="AR56" s="493"/>
      <c r="AS56" s="305"/>
      <c r="AT56" s="305"/>
      <c r="AU56" s="305"/>
      <c r="AW56" s="306"/>
      <c r="AX56" s="306"/>
      <c r="AY56" s="306"/>
      <c r="AZ56" s="306"/>
      <c r="BA56" s="306"/>
      <c r="BB56" s="306"/>
      <c r="BC56" s="306"/>
      <c r="BD56" s="306"/>
      <c r="BE56" s="250" t="s">
        <v>0</v>
      </c>
      <c r="BF56" s="250" t="s">
        <v>349</v>
      </c>
      <c r="BG56" s="250" t="s">
        <v>0</v>
      </c>
      <c r="BH56" s="250" t="s">
        <v>349</v>
      </c>
      <c r="BI56" s="250" t="s">
        <v>0</v>
      </c>
      <c r="BJ56" s="250" t="s">
        <v>349</v>
      </c>
      <c r="BK56" s="306"/>
      <c r="BL56" s="306"/>
      <c r="BM56" s="306"/>
      <c r="BN56" s="306"/>
      <c r="BO56" s="306"/>
      <c r="BP56" s="306"/>
      <c r="BQ56" s="306"/>
      <c r="BR56" s="306"/>
      <c r="BS56" s="306"/>
      <c r="BT56" s="306"/>
      <c r="BU56" s="306"/>
      <c r="BV56" s="306"/>
      <c r="BW56" s="306"/>
      <c r="BX56" s="306"/>
      <c r="BY56" s="306"/>
      <c r="BZ56" s="306"/>
      <c r="CA56" s="306"/>
      <c r="CB56" s="306"/>
      <c r="CC56" s="306"/>
      <c r="CD56" s="306"/>
      <c r="CE56" s="306"/>
      <c r="CF56" s="306"/>
      <c r="CG56" s="306"/>
      <c r="CH56" s="306"/>
      <c r="CI56" s="306"/>
      <c r="CJ56" s="306"/>
      <c r="CK56" s="306"/>
      <c r="CL56" s="306"/>
      <c r="CM56" s="306"/>
      <c r="CN56" s="306"/>
      <c r="CO56" s="306"/>
      <c r="CP56" s="306"/>
      <c r="CQ56" s="306"/>
      <c r="CR56" s="306"/>
      <c r="CS56" s="306"/>
      <c r="CT56" s="306"/>
      <c r="CU56" s="306"/>
      <c r="CV56" s="306"/>
      <c r="CW56" s="306"/>
      <c r="CX56" s="306"/>
      <c r="CY56" s="306"/>
      <c r="CZ56" s="306"/>
      <c r="DA56" s="306"/>
      <c r="DB56" s="306"/>
      <c r="DC56" s="306"/>
      <c r="DD56" s="306"/>
      <c r="DE56" s="306"/>
      <c r="DF56" s="306"/>
      <c r="DG56" s="306"/>
      <c r="DH56" s="306"/>
      <c r="DI56" s="306"/>
      <c r="DJ56" s="306"/>
      <c r="DK56" s="306"/>
      <c r="DL56" s="306"/>
      <c r="DM56" s="306"/>
      <c r="DN56" s="306"/>
      <c r="DO56" s="306"/>
      <c r="DP56" s="306"/>
      <c r="DQ56" s="306"/>
      <c r="DR56" s="306"/>
      <c r="DS56" s="306"/>
      <c r="DT56" s="306"/>
      <c r="DU56" s="306"/>
      <c r="DV56" s="306"/>
      <c r="DW56" s="306"/>
      <c r="DX56" s="306"/>
      <c r="DY56" s="306"/>
      <c r="DZ56" s="306"/>
      <c r="EA56" s="306"/>
      <c r="EB56" s="306"/>
      <c r="EC56" s="306"/>
      <c r="ED56" s="306"/>
      <c r="EE56" s="306"/>
      <c r="EF56" s="306"/>
      <c r="EG56" s="306"/>
      <c r="EH56" s="306"/>
      <c r="EI56" s="306"/>
      <c r="EJ56" s="306"/>
      <c r="EK56" s="306"/>
      <c r="EL56" s="306"/>
      <c r="EM56" s="306"/>
      <c r="EN56" s="306"/>
      <c r="EO56" s="306"/>
      <c r="EP56" s="306"/>
      <c r="EQ56" s="306"/>
      <c r="ER56" s="306"/>
      <c r="ES56" s="306"/>
      <c r="ET56" s="306"/>
      <c r="EU56" s="306"/>
      <c r="EV56" s="306"/>
      <c r="EW56" s="306"/>
      <c r="EX56" s="306"/>
      <c r="EY56" s="306"/>
      <c r="EZ56" s="306"/>
      <c r="FA56" s="306"/>
      <c r="FB56" s="306"/>
      <c r="FC56" s="306"/>
      <c r="FD56" s="306"/>
      <c r="FE56" s="306"/>
      <c r="FF56" s="306"/>
      <c r="FG56" s="306"/>
      <c r="FH56" s="306"/>
      <c r="FI56" s="306"/>
      <c r="FJ56" s="306"/>
      <c r="FK56" s="306"/>
      <c r="FL56" s="306"/>
      <c r="FM56" s="306"/>
      <c r="FN56" s="306"/>
      <c r="FO56" s="306"/>
      <c r="FP56" s="306"/>
      <c r="FQ56" s="306"/>
      <c r="FR56" s="306"/>
      <c r="FS56" s="306"/>
      <c r="FT56" s="306"/>
      <c r="FU56" s="306"/>
      <c r="FV56" s="306"/>
      <c r="FW56" s="306"/>
      <c r="FX56" s="306"/>
      <c r="FY56" s="306"/>
      <c r="FZ56" s="306"/>
      <c r="GA56" s="306"/>
      <c r="GB56" s="306"/>
      <c r="GC56" s="306"/>
      <c r="GD56" s="306"/>
      <c r="GE56" s="306"/>
      <c r="GF56" s="306"/>
      <c r="GG56" s="306"/>
      <c r="GH56" s="306"/>
      <c r="GI56" s="306"/>
      <c r="GJ56" s="306"/>
      <c r="GK56" s="306"/>
      <c r="GL56" s="306"/>
      <c r="GM56" s="306"/>
      <c r="GN56" s="306"/>
      <c r="GO56" s="306"/>
      <c r="GP56" s="306"/>
      <c r="GQ56" s="306"/>
      <c r="GR56" s="306"/>
      <c r="GS56" s="306"/>
      <c r="GT56" s="306"/>
      <c r="GU56" s="306"/>
      <c r="GV56" s="306"/>
      <c r="GW56" s="306"/>
      <c r="GX56" s="306"/>
      <c r="GY56" s="306"/>
      <c r="GZ56" s="306"/>
      <c r="HA56" s="306"/>
      <c r="HB56" s="306"/>
      <c r="HC56" s="306"/>
      <c r="HD56" s="306"/>
      <c r="HE56" s="306"/>
      <c r="HF56" s="306"/>
      <c r="HG56" s="306"/>
      <c r="HH56" s="306"/>
      <c r="HI56" s="306"/>
      <c r="HJ56" s="306"/>
      <c r="HK56" s="306"/>
      <c r="HL56" s="306"/>
      <c r="HM56" s="306"/>
      <c r="HN56" s="306"/>
      <c r="HO56" s="306"/>
      <c r="HP56" s="306"/>
      <c r="HQ56" s="306"/>
      <c r="HR56" s="306"/>
      <c r="HS56" s="306"/>
      <c r="HT56" s="306"/>
      <c r="HU56" s="306"/>
      <c r="HV56" s="306"/>
      <c r="HW56" s="306"/>
      <c r="HX56" s="306"/>
      <c r="HY56" s="306"/>
      <c r="HZ56" s="306"/>
      <c r="IA56" s="306"/>
      <c r="IB56" s="306"/>
      <c r="IC56" s="306"/>
      <c r="ID56" s="306"/>
      <c r="IE56" s="306"/>
      <c r="IF56" s="306"/>
      <c r="IG56" s="306"/>
      <c r="IH56" s="306"/>
      <c r="II56" s="306"/>
      <c r="IJ56" s="306"/>
      <c r="IK56" s="306"/>
      <c r="IL56" s="306"/>
      <c r="IM56" s="306"/>
      <c r="IN56" s="306"/>
      <c r="IO56" s="306"/>
      <c r="IP56" s="306"/>
      <c r="IQ56" s="306"/>
      <c r="IR56" s="306"/>
      <c r="IS56" s="306"/>
      <c r="IT56" s="306"/>
      <c r="IU56" s="306"/>
      <c r="IV56" s="306"/>
    </row>
    <row r="57" spans="1:256">
      <c r="A57" s="306"/>
      <c r="B57" s="306"/>
      <c r="AW57" s="306"/>
      <c r="AX57" s="306"/>
      <c r="AY57" s="306"/>
      <c r="AZ57" s="306"/>
      <c r="BA57" s="306"/>
      <c r="BD57" s="306"/>
      <c r="BE57" s="251" t="str">
        <f>IF($T$56&lt;7,"A",IF(AND($T$56&gt;=7,$T$56&lt;13),"B","C"))</f>
        <v>A</v>
      </c>
      <c r="BF57" s="251"/>
      <c r="BG57" s="252"/>
      <c r="BH57" s="252"/>
      <c r="BI57" s="252"/>
      <c r="BJ57" s="252"/>
      <c r="BK57" s="306"/>
      <c r="BL57" s="306"/>
      <c r="BM57" s="306"/>
      <c r="BN57" s="306"/>
      <c r="BO57" s="306"/>
      <c r="BP57" s="306"/>
      <c r="BQ57" s="306"/>
      <c r="BR57" s="306"/>
      <c r="BS57" s="306"/>
      <c r="BT57" s="306"/>
      <c r="BU57" s="306"/>
      <c r="BV57" s="306"/>
      <c r="BW57" s="306"/>
      <c r="BX57" s="306"/>
      <c r="BY57" s="306"/>
      <c r="BZ57" s="306"/>
      <c r="CA57" s="306"/>
      <c r="CB57" s="306"/>
      <c r="CC57" s="306"/>
      <c r="CD57" s="306"/>
      <c r="CE57" s="306"/>
      <c r="CF57" s="306"/>
      <c r="CG57" s="306"/>
      <c r="CH57" s="306"/>
      <c r="CI57" s="306"/>
      <c r="CJ57" s="306"/>
      <c r="CK57" s="306"/>
      <c r="CL57" s="306"/>
      <c r="CM57" s="306"/>
      <c r="CN57" s="306"/>
      <c r="CO57" s="306"/>
      <c r="CP57" s="306"/>
      <c r="CQ57" s="306"/>
      <c r="CR57" s="306"/>
      <c r="CS57" s="306"/>
      <c r="CT57" s="306"/>
      <c r="CU57" s="306"/>
      <c r="CV57" s="306"/>
      <c r="CW57" s="306"/>
      <c r="CX57" s="306"/>
      <c r="CY57" s="306"/>
      <c r="CZ57" s="306"/>
      <c r="DA57" s="306"/>
      <c r="DB57" s="306"/>
      <c r="DC57" s="306"/>
      <c r="DD57" s="306"/>
      <c r="DE57" s="306"/>
      <c r="DF57" s="306"/>
      <c r="DG57" s="306"/>
      <c r="DH57" s="306"/>
      <c r="DI57" s="306"/>
      <c r="DJ57" s="306"/>
      <c r="DK57" s="306"/>
      <c r="DL57" s="306"/>
      <c r="DM57" s="306"/>
      <c r="DN57" s="306"/>
      <c r="DO57" s="306"/>
      <c r="DP57" s="306"/>
      <c r="DQ57" s="306"/>
      <c r="DR57" s="306"/>
      <c r="DS57" s="306"/>
      <c r="DT57" s="306"/>
      <c r="DU57" s="306"/>
      <c r="DV57" s="306"/>
      <c r="DW57" s="306"/>
      <c r="DX57" s="306"/>
      <c r="DY57" s="306"/>
      <c r="DZ57" s="306"/>
      <c r="EA57" s="306"/>
      <c r="EB57" s="306"/>
      <c r="EC57" s="306"/>
      <c r="ED57" s="306"/>
      <c r="EE57" s="306"/>
      <c r="EF57" s="306"/>
      <c r="EG57" s="306"/>
      <c r="EH57" s="306"/>
      <c r="EI57" s="306"/>
      <c r="EJ57" s="306"/>
      <c r="EK57" s="306"/>
      <c r="EL57" s="306"/>
      <c r="EM57" s="306"/>
      <c r="EN57" s="306"/>
      <c r="EO57" s="306"/>
      <c r="EP57" s="306"/>
      <c r="EQ57" s="306"/>
      <c r="ER57" s="306"/>
      <c r="ES57" s="306"/>
      <c r="ET57" s="306"/>
      <c r="EU57" s="306"/>
      <c r="EV57" s="306"/>
      <c r="EW57" s="306"/>
      <c r="EX57" s="306"/>
      <c r="EY57" s="306"/>
      <c r="EZ57" s="306"/>
      <c r="FA57" s="306"/>
      <c r="FB57" s="306"/>
      <c r="FC57" s="306"/>
      <c r="FD57" s="306"/>
      <c r="FE57" s="306"/>
      <c r="FF57" s="306"/>
      <c r="FG57" s="306"/>
      <c r="FH57" s="306"/>
      <c r="FI57" s="306"/>
      <c r="FJ57" s="306"/>
      <c r="FK57" s="306"/>
      <c r="FL57" s="306"/>
      <c r="FM57" s="306"/>
      <c r="FN57" s="306"/>
      <c r="FO57" s="306"/>
      <c r="FP57" s="306"/>
      <c r="FQ57" s="306"/>
      <c r="FR57" s="306"/>
      <c r="FS57" s="306"/>
      <c r="FT57" s="306"/>
      <c r="FU57" s="306"/>
      <c r="FV57" s="306"/>
      <c r="FW57" s="306"/>
      <c r="FX57" s="306"/>
      <c r="FY57" s="306"/>
      <c r="FZ57" s="306"/>
      <c r="GA57" s="306"/>
      <c r="GB57" s="306"/>
      <c r="GC57" s="306"/>
      <c r="GD57" s="306"/>
      <c r="GE57" s="306"/>
      <c r="GF57" s="306"/>
      <c r="GG57" s="306"/>
      <c r="GH57" s="306"/>
      <c r="GI57" s="306"/>
      <c r="GJ57" s="306"/>
      <c r="GK57" s="306"/>
      <c r="GL57" s="306"/>
      <c r="GM57" s="306"/>
      <c r="GN57" s="306"/>
      <c r="GO57" s="306"/>
      <c r="GP57" s="306"/>
      <c r="GQ57" s="306"/>
      <c r="GR57" s="306"/>
      <c r="GS57" s="306"/>
      <c r="GT57" s="306"/>
      <c r="GU57" s="306"/>
      <c r="GV57" s="306"/>
      <c r="GW57" s="306"/>
      <c r="GX57" s="306"/>
      <c r="GY57" s="306"/>
      <c r="GZ57" s="306"/>
      <c r="HA57" s="306"/>
      <c r="HB57" s="306"/>
      <c r="HC57" s="306"/>
      <c r="HD57" s="306"/>
      <c r="HE57" s="306"/>
      <c r="HF57" s="306"/>
      <c r="HG57" s="306"/>
      <c r="HH57" s="306"/>
      <c r="HI57" s="306"/>
      <c r="HJ57" s="306"/>
      <c r="HK57" s="306"/>
      <c r="HL57" s="306"/>
      <c r="HM57" s="306"/>
      <c r="HN57" s="306"/>
      <c r="HO57" s="306"/>
      <c r="HP57" s="306"/>
      <c r="HQ57" s="306"/>
      <c r="HR57" s="306"/>
      <c r="HS57" s="306"/>
      <c r="HT57" s="306"/>
      <c r="HU57" s="306"/>
      <c r="HV57" s="306"/>
      <c r="HW57" s="306"/>
      <c r="HX57" s="306"/>
      <c r="HY57" s="306"/>
      <c r="HZ57" s="306"/>
      <c r="IA57" s="306"/>
      <c r="IB57" s="306"/>
      <c r="IC57" s="306"/>
      <c r="ID57" s="306"/>
      <c r="IE57" s="306"/>
      <c r="IF57" s="306"/>
      <c r="IG57" s="306"/>
      <c r="IH57" s="306"/>
      <c r="II57" s="306"/>
      <c r="IJ57" s="306"/>
      <c r="IK57" s="306"/>
      <c r="IL57" s="306"/>
      <c r="IM57" s="306"/>
      <c r="IN57" s="306"/>
      <c r="IO57" s="306"/>
      <c r="IP57" s="306"/>
      <c r="IQ57" s="306"/>
      <c r="IR57" s="306"/>
      <c r="IS57" s="306"/>
      <c r="IT57" s="306"/>
      <c r="IU57" s="306"/>
      <c r="IV57" s="306"/>
    </row>
    <row r="58" spans="1:256" s="347" customFormat="1" ht="15" customHeight="1">
      <c r="A58" s="748" t="s">
        <v>246</v>
      </c>
      <c r="B58" s="766" t="s">
        <v>465</v>
      </c>
      <c r="C58" s="766"/>
      <c r="D58" s="766"/>
      <c r="E58" s="744" t="str">
        <f>B62</f>
        <v xml:space="preserve"> ＳＯＲＡ－ Ｒ</v>
      </c>
      <c r="F58" s="744"/>
      <c r="G58" s="744"/>
      <c r="H58" s="744"/>
      <c r="I58" s="744"/>
      <c r="J58" s="744" t="str">
        <f>B68</f>
        <v xml:space="preserve"> Ｆ・ヒルズ B</v>
      </c>
      <c r="K58" s="744"/>
      <c r="L58" s="744"/>
      <c r="M58" s="744"/>
      <c r="N58" s="744"/>
      <c r="O58" s="744" t="str">
        <f>B74</f>
        <v xml:space="preserve"> ソルティーズ</v>
      </c>
      <c r="P58" s="744"/>
      <c r="Q58" s="744"/>
      <c r="R58" s="744"/>
      <c r="S58" s="744"/>
      <c r="T58" s="744" t="str">
        <f>B80</f>
        <v xml:space="preserve"> ＳＵＺＵＫＩ  ２</v>
      </c>
      <c r="U58" s="744"/>
      <c r="V58" s="744"/>
      <c r="W58" s="744"/>
      <c r="X58" s="744"/>
      <c r="Y58" s="744" t="str">
        <f>B86</f>
        <v xml:space="preserve"> 富士見ファミリー B</v>
      </c>
      <c r="Z58" s="744"/>
      <c r="AA58" s="744"/>
      <c r="AB58" s="744"/>
      <c r="AC58" s="744"/>
      <c r="AD58" s="744" t="str">
        <f>B92</f>
        <v xml:space="preserve"> 桜町アクティブ</v>
      </c>
      <c r="AE58" s="744"/>
      <c r="AF58" s="744"/>
      <c r="AG58" s="744"/>
      <c r="AH58" s="744"/>
      <c r="AI58" s="744" t="str">
        <f>B98</f>
        <v xml:space="preserve"> Ｒ-Stones ２５</v>
      </c>
      <c r="AJ58" s="744"/>
      <c r="AK58" s="744"/>
      <c r="AL58" s="744"/>
      <c r="AM58" s="752"/>
      <c r="AN58" s="766" t="s">
        <v>342</v>
      </c>
      <c r="AO58" s="766"/>
      <c r="AP58" s="766"/>
      <c r="AQ58" s="766" t="s">
        <v>249</v>
      </c>
      <c r="AR58" s="766"/>
      <c r="AS58" s="766"/>
      <c r="AT58" s="767" t="s">
        <v>250</v>
      </c>
      <c r="AU58" s="766" t="s">
        <v>343</v>
      </c>
      <c r="AV58" s="253"/>
    </row>
    <row r="59" spans="1:256" s="347" customFormat="1" ht="15" customHeight="1">
      <c r="A59" s="749"/>
      <c r="B59" s="766"/>
      <c r="C59" s="766"/>
      <c r="D59" s="766"/>
      <c r="E59" s="744"/>
      <c r="F59" s="744"/>
      <c r="G59" s="744"/>
      <c r="H59" s="744"/>
      <c r="I59" s="744"/>
      <c r="J59" s="744"/>
      <c r="K59" s="744"/>
      <c r="L59" s="744"/>
      <c r="M59" s="744"/>
      <c r="N59" s="744"/>
      <c r="O59" s="744"/>
      <c r="P59" s="744"/>
      <c r="Q59" s="744"/>
      <c r="R59" s="744"/>
      <c r="S59" s="744"/>
      <c r="T59" s="744"/>
      <c r="U59" s="744"/>
      <c r="V59" s="744"/>
      <c r="W59" s="744"/>
      <c r="X59" s="744"/>
      <c r="Y59" s="744"/>
      <c r="Z59" s="744"/>
      <c r="AA59" s="744"/>
      <c r="AB59" s="744"/>
      <c r="AC59" s="744"/>
      <c r="AD59" s="744"/>
      <c r="AE59" s="744"/>
      <c r="AF59" s="744"/>
      <c r="AG59" s="744"/>
      <c r="AH59" s="744"/>
      <c r="AI59" s="744"/>
      <c r="AJ59" s="744"/>
      <c r="AK59" s="744"/>
      <c r="AL59" s="744"/>
      <c r="AM59" s="752"/>
      <c r="AN59" s="766"/>
      <c r="AO59" s="766"/>
      <c r="AP59" s="766"/>
      <c r="AQ59" s="766"/>
      <c r="AR59" s="766"/>
      <c r="AS59" s="766"/>
      <c r="AT59" s="767"/>
      <c r="AU59" s="766"/>
      <c r="AV59" s="253"/>
    </row>
    <row r="60" spans="1:256" s="347" customFormat="1" ht="15" customHeight="1">
      <c r="A60" s="749"/>
      <c r="B60" s="766"/>
      <c r="C60" s="766"/>
      <c r="D60" s="766"/>
      <c r="E60" s="744"/>
      <c r="F60" s="744"/>
      <c r="G60" s="744"/>
      <c r="H60" s="744"/>
      <c r="I60" s="744"/>
      <c r="J60" s="744"/>
      <c r="K60" s="744"/>
      <c r="L60" s="744"/>
      <c r="M60" s="744"/>
      <c r="N60" s="744"/>
      <c r="O60" s="744"/>
      <c r="P60" s="744"/>
      <c r="Q60" s="744"/>
      <c r="R60" s="744"/>
      <c r="S60" s="744"/>
      <c r="T60" s="744"/>
      <c r="U60" s="744"/>
      <c r="V60" s="744"/>
      <c r="W60" s="744"/>
      <c r="X60" s="744"/>
      <c r="Y60" s="744"/>
      <c r="Z60" s="744"/>
      <c r="AA60" s="744"/>
      <c r="AB60" s="744"/>
      <c r="AC60" s="744"/>
      <c r="AD60" s="744"/>
      <c r="AE60" s="744"/>
      <c r="AF60" s="744"/>
      <c r="AG60" s="744"/>
      <c r="AH60" s="744"/>
      <c r="AI60" s="744"/>
      <c r="AJ60" s="744"/>
      <c r="AK60" s="744"/>
      <c r="AL60" s="744"/>
      <c r="AM60" s="752"/>
      <c r="AN60" s="766"/>
      <c r="AO60" s="766"/>
      <c r="AP60" s="766"/>
      <c r="AQ60" s="766"/>
      <c r="AR60" s="766"/>
      <c r="AS60" s="766"/>
      <c r="AT60" s="767"/>
      <c r="AU60" s="766"/>
      <c r="AV60" s="253"/>
    </row>
    <row r="61" spans="1:256" s="347" customFormat="1" ht="15" customHeight="1">
      <c r="A61" s="750"/>
      <c r="B61" s="766"/>
      <c r="C61" s="766"/>
      <c r="D61" s="766"/>
      <c r="E61" s="744"/>
      <c r="F61" s="744"/>
      <c r="G61" s="744"/>
      <c r="H61" s="744"/>
      <c r="I61" s="744"/>
      <c r="J61" s="744"/>
      <c r="K61" s="744"/>
      <c r="L61" s="744"/>
      <c r="M61" s="744"/>
      <c r="N61" s="744"/>
      <c r="O61" s="744"/>
      <c r="P61" s="744"/>
      <c r="Q61" s="744"/>
      <c r="R61" s="744"/>
      <c r="S61" s="744"/>
      <c r="T61" s="744"/>
      <c r="U61" s="744"/>
      <c r="V61" s="744"/>
      <c r="W61" s="744"/>
      <c r="X61" s="744"/>
      <c r="Y61" s="744"/>
      <c r="Z61" s="744"/>
      <c r="AA61" s="744"/>
      <c r="AB61" s="744"/>
      <c r="AC61" s="744"/>
      <c r="AD61" s="744"/>
      <c r="AE61" s="744"/>
      <c r="AF61" s="744"/>
      <c r="AG61" s="744"/>
      <c r="AH61" s="744"/>
      <c r="AI61" s="744"/>
      <c r="AJ61" s="744"/>
      <c r="AK61" s="744"/>
      <c r="AL61" s="744"/>
      <c r="AM61" s="752"/>
      <c r="AN61" s="766"/>
      <c r="AO61" s="766"/>
      <c r="AP61" s="766"/>
      <c r="AQ61" s="766"/>
      <c r="AR61" s="766"/>
      <c r="AS61" s="766"/>
      <c r="AT61" s="767"/>
      <c r="AU61" s="766"/>
      <c r="AV61" s="253"/>
    </row>
    <row r="62" spans="1:256" ht="14.25" customHeight="1">
      <c r="A62" s="755" t="str">
        <f>C3</f>
        <v>Ｃグループ</v>
      </c>
      <c r="B62" s="744" t="str">
        <f>C5</f>
        <v xml:space="preserve"> ＳＯＲＡ－ Ｒ</v>
      </c>
      <c r="C62" s="744"/>
      <c r="D62" s="744"/>
      <c r="E62" s="254"/>
      <c r="F62" s="255"/>
      <c r="G62" s="255"/>
      <c r="H62" s="255"/>
      <c r="I62" s="256"/>
      <c r="J62" s="257">
        <f>COUNTIF(K65:K67,"○")</f>
        <v>2</v>
      </c>
      <c r="K62" s="257"/>
      <c r="L62" s="258" t="s">
        <v>495</v>
      </c>
      <c r="M62" s="258"/>
      <c r="N62" s="259">
        <f>COUNTIF(M65:M67,"○")</f>
        <v>0</v>
      </c>
      <c r="O62" s="255"/>
      <c r="P62" s="255"/>
      <c r="Q62" s="260"/>
      <c r="R62" s="260"/>
      <c r="S62" s="256"/>
      <c r="T62" s="257">
        <f>COUNTIF(U65:U67,"○")</f>
        <v>0</v>
      </c>
      <c r="U62" s="257"/>
      <c r="V62" s="258" t="s">
        <v>496</v>
      </c>
      <c r="W62" s="258"/>
      <c r="X62" s="259">
        <f>COUNTIF(W65:W67,"○")</f>
        <v>2</v>
      </c>
      <c r="Y62" s="257">
        <f>COUNTIF(Z65:Z67,"○")</f>
        <v>0</v>
      </c>
      <c r="Z62" s="257"/>
      <c r="AA62" s="258" t="s">
        <v>497</v>
      </c>
      <c r="AB62" s="258"/>
      <c r="AC62" s="259">
        <f>COUNTIF(AB65:AB67,"○")</f>
        <v>2</v>
      </c>
      <c r="AD62" s="255"/>
      <c r="AE62" s="255"/>
      <c r="AF62" s="260"/>
      <c r="AG62" s="260"/>
      <c r="AH62" s="256"/>
      <c r="AI62" s="257">
        <f>COUNTIF(AJ65:AJ67,"○")</f>
        <v>2</v>
      </c>
      <c r="AJ62" s="257"/>
      <c r="AK62" s="258" t="s">
        <v>498</v>
      </c>
      <c r="AL62" s="258"/>
      <c r="AM62" s="259">
        <f>COUNTIF(AL65:AL67,"○")</f>
        <v>1</v>
      </c>
      <c r="AN62" s="768">
        <f>COUNTIF(E63:AM63,"○")</f>
        <v>2</v>
      </c>
      <c r="AO62" s="770" t="s">
        <v>499</v>
      </c>
      <c r="AP62" s="772">
        <f>COUNTIF(E64:AM64,"○")</f>
        <v>2</v>
      </c>
      <c r="AQ62" s="768">
        <f>IF(AS66=0,10,AQ66/AS66)</f>
        <v>0.8</v>
      </c>
      <c r="AR62" s="770"/>
      <c r="AS62" s="772"/>
      <c r="AT62" s="774">
        <f>SUM(E65:E67,J65:J67,O65:O67,T65:T67,Y65:Y67,AD65:AD67,AI65:AI67)/SUM(I65:I67,N65:N67,S65:S67,X65:X67,AC65:AC67,AH65:AH67,AM65:AM67)</f>
        <v>1</v>
      </c>
      <c r="AU62" s="742">
        <f>IF(AND($AV$105=28,AV62=4),RANK(BE62,BE$62:BE$98,0),"")</f>
        <v>4</v>
      </c>
      <c r="AV62" s="253">
        <f>AN62+AP62</f>
        <v>4</v>
      </c>
      <c r="AW62" s="247">
        <f>SUM(E62:AM62)</f>
        <v>9</v>
      </c>
      <c r="AX62" s="247">
        <f>SUM(AQ66:AS67)</f>
        <v>9</v>
      </c>
      <c r="AZ62" s="670">
        <f>RANK(AN62,AN62:AN103,1)</f>
        <v>3</v>
      </c>
      <c r="BA62" s="670">
        <f>RANK(BF62,BF62:BF103,1)</f>
        <v>3</v>
      </c>
      <c r="BB62" s="670">
        <f>RANK(AT62,AT62:AT103,1)</f>
        <v>4</v>
      </c>
      <c r="BC62" s="670">
        <f>AZ62*100</f>
        <v>300</v>
      </c>
      <c r="BD62" s="670">
        <f>BA62*10</f>
        <v>30</v>
      </c>
      <c r="BE62" s="671">
        <f>SUM(BB62:BD67)</f>
        <v>334</v>
      </c>
      <c r="BF62" s="670">
        <f>AQ62-AS62</f>
        <v>0.8</v>
      </c>
      <c r="BG62" s="247"/>
      <c r="BH62" s="247"/>
      <c r="BI62" s="247"/>
      <c r="BJ62" s="247"/>
      <c r="BK62" s="247"/>
      <c r="BL62" s="247"/>
      <c r="BM62" s="247"/>
      <c r="BN62" s="247"/>
      <c r="BO62" s="247"/>
      <c r="BP62" s="247"/>
      <c r="BQ62" s="247"/>
      <c r="BR62" s="247"/>
      <c r="BS62" s="247"/>
      <c r="BT62" s="247"/>
      <c r="BU62" s="247"/>
      <c r="BV62" s="247"/>
      <c r="BW62" s="247"/>
      <c r="BX62" s="247"/>
      <c r="BY62" s="247"/>
      <c r="BZ62" s="247"/>
      <c r="CA62" s="247"/>
      <c r="CB62" s="247"/>
      <c r="CC62" s="247"/>
      <c r="CD62" s="247"/>
      <c r="CE62" s="247"/>
      <c r="CF62" s="247"/>
      <c r="CG62" s="247"/>
      <c r="CH62" s="247"/>
      <c r="CI62" s="247"/>
      <c r="CJ62" s="247"/>
      <c r="CK62" s="247"/>
      <c r="CL62" s="247"/>
      <c r="CM62" s="247"/>
      <c r="CN62" s="247"/>
      <c r="CO62" s="247"/>
      <c r="CP62" s="247"/>
      <c r="CQ62" s="247"/>
      <c r="CR62" s="247"/>
      <c r="CS62" s="247"/>
      <c r="CT62" s="247"/>
      <c r="CU62" s="247"/>
      <c r="CV62" s="247"/>
      <c r="CW62" s="247"/>
      <c r="CX62" s="247"/>
      <c r="CY62" s="247"/>
      <c r="CZ62" s="247"/>
      <c r="DA62" s="247"/>
      <c r="DB62" s="247"/>
      <c r="DC62" s="247"/>
    </row>
    <row r="63" spans="1:256" ht="15" hidden="1" customHeight="1">
      <c r="A63" s="756"/>
      <c r="B63" s="744"/>
      <c r="C63" s="744"/>
      <c r="D63" s="744"/>
      <c r="E63" s="261"/>
      <c r="F63" s="262"/>
      <c r="G63" s="262"/>
      <c r="H63" s="262"/>
      <c r="I63" s="263"/>
      <c r="J63" s="264" t="str">
        <f>IF(J62&gt;N62,"○","　")</f>
        <v>○</v>
      </c>
      <c r="K63" s="264"/>
      <c r="L63" s="343"/>
      <c r="M63" s="343"/>
      <c r="N63" s="265"/>
      <c r="O63" s="262"/>
      <c r="P63" s="262"/>
      <c r="Q63" s="266"/>
      <c r="R63" s="266"/>
      <c r="S63" s="263"/>
      <c r="T63" s="264" t="str">
        <f>IF(T62&gt;X62,"○","　")</f>
        <v>　</v>
      </c>
      <c r="U63" s="264"/>
      <c r="V63" s="343"/>
      <c r="W63" s="343"/>
      <c r="X63" s="265"/>
      <c r="Y63" s="264" t="str">
        <f>IF(Y62&gt;AC62,"○","　")</f>
        <v>　</v>
      </c>
      <c r="Z63" s="264"/>
      <c r="AA63" s="343"/>
      <c r="AB63" s="343"/>
      <c r="AC63" s="265"/>
      <c r="AD63" s="262"/>
      <c r="AE63" s="262"/>
      <c r="AF63" s="266"/>
      <c r="AG63" s="266"/>
      <c r="AH63" s="263"/>
      <c r="AI63" s="264" t="str">
        <f>IF(AI62&gt;AM62,"○","　")</f>
        <v>○</v>
      </c>
      <c r="AJ63" s="264"/>
      <c r="AK63" s="343"/>
      <c r="AL63" s="343"/>
      <c r="AM63" s="265"/>
      <c r="AN63" s="768"/>
      <c r="AO63" s="770"/>
      <c r="AP63" s="772"/>
      <c r="AQ63" s="768"/>
      <c r="AR63" s="770"/>
      <c r="AS63" s="772"/>
      <c r="AT63" s="774"/>
      <c r="AU63" s="743"/>
      <c r="AV63" s="253"/>
      <c r="AZ63" s="670"/>
      <c r="BA63" s="670"/>
      <c r="BB63" s="670"/>
      <c r="BC63" s="670"/>
      <c r="BD63" s="670"/>
      <c r="BE63" s="671"/>
      <c r="BF63" s="670"/>
      <c r="BG63" s="247"/>
      <c r="BH63" s="247"/>
      <c r="BI63" s="247"/>
      <c r="BJ63" s="247"/>
      <c r="BK63" s="247"/>
      <c r="BL63" s="247"/>
      <c r="BM63" s="247"/>
      <c r="BN63" s="247"/>
      <c r="BO63" s="247"/>
      <c r="BP63" s="247"/>
      <c r="BQ63" s="247"/>
      <c r="BR63" s="247"/>
      <c r="BS63" s="247"/>
      <c r="BT63" s="247"/>
      <c r="BU63" s="247"/>
      <c r="BV63" s="247"/>
      <c r="BW63" s="247"/>
      <c r="BX63" s="247"/>
      <c r="BY63" s="247"/>
      <c r="BZ63" s="247"/>
      <c r="CA63" s="247"/>
      <c r="CB63" s="247"/>
      <c r="CC63" s="247"/>
      <c r="CD63" s="247"/>
      <c r="CE63" s="247"/>
      <c r="CF63" s="247"/>
      <c r="CG63" s="247"/>
      <c r="CH63" s="247"/>
      <c r="CI63" s="247"/>
      <c r="CJ63" s="247"/>
      <c r="CK63" s="247"/>
      <c r="CL63" s="247"/>
      <c r="CM63" s="247"/>
      <c r="CN63" s="247"/>
      <c r="CO63" s="247"/>
      <c r="CP63" s="247"/>
      <c r="CQ63" s="247"/>
      <c r="CR63" s="247"/>
      <c r="CS63" s="247"/>
      <c r="CT63" s="247"/>
      <c r="CU63" s="247"/>
      <c r="CV63" s="247"/>
      <c r="CW63" s="247"/>
      <c r="CX63" s="247"/>
      <c r="CY63" s="247"/>
      <c r="CZ63" s="247"/>
      <c r="DA63" s="247"/>
      <c r="DB63" s="247"/>
      <c r="DC63" s="247"/>
    </row>
    <row r="64" spans="1:256" ht="15" hidden="1" customHeight="1">
      <c r="A64" s="756"/>
      <c r="B64" s="744"/>
      <c r="C64" s="744"/>
      <c r="D64" s="744"/>
      <c r="E64" s="261"/>
      <c r="F64" s="262"/>
      <c r="G64" s="262"/>
      <c r="H64" s="262"/>
      <c r="I64" s="263"/>
      <c r="J64" s="264"/>
      <c r="K64" s="264"/>
      <c r="L64" s="343"/>
      <c r="M64" s="343"/>
      <c r="N64" s="265" t="str">
        <f>IF(N62&gt;J62,"○","　")</f>
        <v>　</v>
      </c>
      <c r="O64" s="262"/>
      <c r="P64" s="262"/>
      <c r="Q64" s="266"/>
      <c r="R64" s="266"/>
      <c r="S64" s="263"/>
      <c r="T64" s="264"/>
      <c r="U64" s="264"/>
      <c r="V64" s="343"/>
      <c r="W64" s="343"/>
      <c r="X64" s="265" t="str">
        <f>IF(X62&gt;T62,"○","　")</f>
        <v>○</v>
      </c>
      <c r="Y64" s="264"/>
      <c r="Z64" s="264"/>
      <c r="AA64" s="343"/>
      <c r="AB64" s="343"/>
      <c r="AC64" s="265" t="str">
        <f>IF(AC62&gt;Y62,"○","　")</f>
        <v>○</v>
      </c>
      <c r="AD64" s="262"/>
      <c r="AE64" s="262"/>
      <c r="AF64" s="266"/>
      <c r="AG64" s="266"/>
      <c r="AH64" s="263"/>
      <c r="AI64" s="264"/>
      <c r="AJ64" s="264"/>
      <c r="AK64" s="343"/>
      <c r="AL64" s="343"/>
      <c r="AM64" s="265" t="str">
        <f>IF(AM62&gt;AI62,"○","　")</f>
        <v>　</v>
      </c>
      <c r="AN64" s="768"/>
      <c r="AO64" s="770"/>
      <c r="AP64" s="772"/>
      <c r="AQ64" s="768"/>
      <c r="AR64" s="770"/>
      <c r="AS64" s="772"/>
      <c r="AT64" s="774"/>
      <c r="AU64" s="743"/>
      <c r="AV64" s="253"/>
      <c r="AZ64" s="670"/>
      <c r="BA64" s="670"/>
      <c r="BB64" s="670"/>
      <c r="BC64" s="670"/>
      <c r="BD64" s="670"/>
      <c r="BE64" s="671"/>
      <c r="BF64" s="670"/>
      <c r="BG64" s="247"/>
      <c r="BH64" s="247"/>
      <c r="BI64" s="247"/>
      <c r="BJ64" s="247"/>
      <c r="BK64" s="247"/>
      <c r="BL64" s="247"/>
      <c r="BM64" s="247"/>
      <c r="BN64" s="247"/>
      <c r="BO64" s="247"/>
      <c r="BP64" s="247"/>
      <c r="BQ64" s="247"/>
      <c r="BR64" s="247"/>
      <c r="BS64" s="247"/>
      <c r="BT64" s="247"/>
      <c r="BU64" s="247"/>
      <c r="BV64" s="247"/>
      <c r="BW64" s="247"/>
      <c r="BX64" s="247"/>
      <c r="BY64" s="247"/>
      <c r="BZ64" s="247"/>
      <c r="CA64" s="247"/>
      <c r="CB64" s="247"/>
      <c r="CC64" s="247"/>
      <c r="CD64" s="247"/>
      <c r="CE64" s="247"/>
      <c r="CF64" s="247"/>
      <c r="CG64" s="247"/>
      <c r="CH64" s="247"/>
      <c r="CI64" s="247"/>
      <c r="CJ64" s="247"/>
      <c r="CK64" s="247"/>
      <c r="CL64" s="247"/>
      <c r="CM64" s="247"/>
      <c r="CN64" s="247"/>
      <c r="CO64" s="247"/>
      <c r="CP64" s="247"/>
      <c r="CQ64" s="247"/>
      <c r="CR64" s="247"/>
      <c r="CS64" s="247"/>
      <c r="CT64" s="247"/>
      <c r="CU64" s="247"/>
      <c r="CV64" s="247"/>
      <c r="CW64" s="247"/>
      <c r="CX64" s="247"/>
      <c r="CY64" s="247"/>
      <c r="CZ64" s="247"/>
      <c r="DA64" s="247"/>
      <c r="DB64" s="247"/>
      <c r="DC64" s="247"/>
    </row>
    <row r="65" spans="1:107" ht="14.25" customHeight="1">
      <c r="A65" s="756"/>
      <c r="B65" s="744"/>
      <c r="C65" s="744"/>
      <c r="D65" s="744"/>
      <c r="E65" s="261"/>
      <c r="F65" s="262"/>
      <c r="G65" s="262"/>
      <c r="H65" s="262"/>
      <c r="I65" s="263"/>
      <c r="J65" s="267">
        <f>O13</f>
        <v>15</v>
      </c>
      <c r="K65" s="343" t="str">
        <f>IF(J65&gt;N65,"○","　")</f>
        <v>○</v>
      </c>
      <c r="L65" s="343" t="s">
        <v>499</v>
      </c>
      <c r="M65" s="343" t="str">
        <f>IF(N65&gt;J65,"○","　")</f>
        <v>　</v>
      </c>
      <c r="N65" s="268">
        <f>V13</f>
        <v>9</v>
      </c>
      <c r="O65" s="266"/>
      <c r="P65" s="266"/>
      <c r="Q65" s="266"/>
      <c r="R65" s="266"/>
      <c r="S65" s="269"/>
      <c r="T65" s="267">
        <f>O34</f>
        <v>15</v>
      </c>
      <c r="U65" s="343" t="str">
        <f>IF(T65&gt;X65,"○","　")</f>
        <v>　</v>
      </c>
      <c r="V65" s="343" t="s">
        <v>499</v>
      </c>
      <c r="W65" s="343" t="str">
        <f>IF(X65&gt;T65,"○","　")</f>
        <v>○</v>
      </c>
      <c r="X65" s="268">
        <f>V34</f>
        <v>17</v>
      </c>
      <c r="Y65" s="267">
        <f>O46</f>
        <v>13</v>
      </c>
      <c r="Z65" s="343" t="str">
        <f>IF(Y65&gt;AC65,"○","　")</f>
        <v>　</v>
      </c>
      <c r="AA65" s="343" t="s">
        <v>499</v>
      </c>
      <c r="AB65" s="343" t="str">
        <f>IF(AC65&gt;Y65,"○","　")</f>
        <v>○</v>
      </c>
      <c r="AC65" s="268">
        <f>V46</f>
        <v>15</v>
      </c>
      <c r="AD65" s="266"/>
      <c r="AE65" s="266"/>
      <c r="AF65" s="266"/>
      <c r="AG65" s="266"/>
      <c r="AH65" s="269"/>
      <c r="AI65" s="267">
        <f>O22</f>
        <v>7</v>
      </c>
      <c r="AJ65" s="343" t="str">
        <f>IF(AI65&gt;AM65,"○","　")</f>
        <v>　</v>
      </c>
      <c r="AK65" s="343" t="s">
        <v>499</v>
      </c>
      <c r="AL65" s="343" t="str">
        <f>IF(AM65&gt;AI65,"○","　")</f>
        <v>○</v>
      </c>
      <c r="AM65" s="268">
        <f>V22</f>
        <v>15</v>
      </c>
      <c r="AN65" s="768"/>
      <c r="AO65" s="770"/>
      <c r="AP65" s="772"/>
      <c r="AQ65" s="768"/>
      <c r="AR65" s="770"/>
      <c r="AS65" s="772"/>
      <c r="AT65" s="774"/>
      <c r="AU65" s="743"/>
      <c r="AV65" s="253"/>
      <c r="AZ65" s="670"/>
      <c r="BA65" s="670"/>
      <c r="BB65" s="670"/>
      <c r="BC65" s="670"/>
      <c r="BD65" s="670"/>
      <c r="BE65" s="671"/>
      <c r="BF65" s="670"/>
      <c r="BG65" s="247"/>
      <c r="BH65" s="247"/>
      <c r="BI65" s="247"/>
      <c r="BJ65" s="247"/>
      <c r="BK65" s="247"/>
      <c r="BL65" s="247"/>
      <c r="BM65" s="247"/>
      <c r="BN65" s="247"/>
      <c r="BO65" s="247"/>
      <c r="BP65" s="247"/>
      <c r="BQ65" s="247"/>
      <c r="BR65" s="247"/>
      <c r="BS65" s="247"/>
      <c r="BT65" s="247"/>
      <c r="BU65" s="247"/>
      <c r="BV65" s="247"/>
      <c r="BW65" s="247"/>
      <c r="BX65" s="247"/>
      <c r="BY65" s="247"/>
      <c r="BZ65" s="247"/>
      <c r="CA65" s="247"/>
      <c r="CB65" s="247"/>
      <c r="CC65" s="247"/>
      <c r="CD65" s="247"/>
      <c r="CE65" s="247"/>
      <c r="CF65" s="247"/>
      <c r="CG65" s="247"/>
      <c r="CH65" s="247"/>
      <c r="CI65" s="247"/>
      <c r="CJ65" s="247"/>
      <c r="CK65" s="247"/>
      <c r="CL65" s="247"/>
      <c r="CM65" s="247"/>
      <c r="CN65" s="247"/>
      <c r="CO65" s="247"/>
      <c r="CP65" s="247"/>
      <c r="CQ65" s="247"/>
      <c r="CR65" s="247"/>
      <c r="CS65" s="247"/>
      <c r="CT65" s="247"/>
      <c r="CU65" s="247"/>
      <c r="CV65" s="247"/>
      <c r="CW65" s="247"/>
      <c r="CX65" s="247"/>
      <c r="CY65" s="247"/>
      <c r="CZ65" s="247"/>
      <c r="DA65" s="247"/>
      <c r="DB65" s="247"/>
      <c r="DC65" s="247"/>
    </row>
    <row r="66" spans="1:107" ht="14.25" customHeight="1">
      <c r="A66" s="756"/>
      <c r="B66" s="744"/>
      <c r="C66" s="744"/>
      <c r="D66" s="744"/>
      <c r="E66" s="261"/>
      <c r="F66" s="262"/>
      <c r="G66" s="262"/>
      <c r="H66" s="262"/>
      <c r="I66" s="263"/>
      <c r="J66" s="267">
        <f>O14</f>
        <v>15</v>
      </c>
      <c r="K66" s="343" t="str">
        <f>IF(J66&gt;N66,"○","　")</f>
        <v>○</v>
      </c>
      <c r="L66" s="343" t="s">
        <v>255</v>
      </c>
      <c r="M66" s="343" t="str">
        <f>IF(N66&gt;J66,"○","　")</f>
        <v>　</v>
      </c>
      <c r="N66" s="268">
        <f>V14</f>
        <v>10</v>
      </c>
      <c r="O66" s="266"/>
      <c r="P66" s="266"/>
      <c r="Q66" s="266"/>
      <c r="R66" s="266"/>
      <c r="S66" s="269"/>
      <c r="T66" s="267">
        <f>O35</f>
        <v>13</v>
      </c>
      <c r="U66" s="343" t="str">
        <f>IF(T66&gt;X66,"○","　")</f>
        <v>　</v>
      </c>
      <c r="V66" s="343" t="s">
        <v>255</v>
      </c>
      <c r="W66" s="343" t="str">
        <f>IF(X66&gt;T66,"○","　")</f>
        <v>○</v>
      </c>
      <c r="X66" s="268">
        <f>V35</f>
        <v>15</v>
      </c>
      <c r="Y66" s="267">
        <f>O47</f>
        <v>12</v>
      </c>
      <c r="Z66" s="343" t="str">
        <f>IF(Y66&gt;AC66,"○","　")</f>
        <v>　</v>
      </c>
      <c r="AA66" s="343" t="s">
        <v>255</v>
      </c>
      <c r="AB66" s="343" t="str">
        <f>IF(AC66&gt;Y66,"○","　")</f>
        <v>○</v>
      </c>
      <c r="AC66" s="268">
        <f>V47</f>
        <v>15</v>
      </c>
      <c r="AD66" s="266"/>
      <c r="AE66" s="266"/>
      <c r="AF66" s="266"/>
      <c r="AG66" s="266"/>
      <c r="AH66" s="269"/>
      <c r="AI66" s="267">
        <f>O23</f>
        <v>15</v>
      </c>
      <c r="AJ66" s="343" t="str">
        <f>IF(AI66&gt;AM66,"○","　")</f>
        <v>○</v>
      </c>
      <c r="AK66" s="343" t="s">
        <v>255</v>
      </c>
      <c r="AL66" s="343" t="str">
        <f>IF(AM66&gt;AI66,"○","　")</f>
        <v>　</v>
      </c>
      <c r="AM66" s="268">
        <f>V23</f>
        <v>11</v>
      </c>
      <c r="AN66" s="768"/>
      <c r="AO66" s="770"/>
      <c r="AP66" s="772"/>
      <c r="AQ66" s="768">
        <f>SUM(E62,J62,O62,T62,Y62,AD62,AI62)</f>
        <v>4</v>
      </c>
      <c r="AR66" s="770" t="s">
        <v>255</v>
      </c>
      <c r="AS66" s="772">
        <f>SUM(I62,N62,S62,X62,AC62,AH62,AM62)</f>
        <v>5</v>
      </c>
      <c r="AT66" s="774"/>
      <c r="AU66" s="743"/>
      <c r="AV66" s="253"/>
      <c r="AZ66" s="670"/>
      <c r="BA66" s="670"/>
      <c r="BB66" s="670"/>
      <c r="BC66" s="670"/>
      <c r="BD66" s="670"/>
      <c r="BE66" s="671"/>
      <c r="BF66" s="670"/>
      <c r="BG66" s="247"/>
      <c r="BH66" s="247"/>
      <c r="BI66" s="247"/>
      <c r="BJ66" s="247"/>
      <c r="BK66" s="247"/>
      <c r="BL66" s="247"/>
      <c r="BM66" s="247"/>
      <c r="BN66" s="247"/>
      <c r="BO66" s="247"/>
      <c r="BP66" s="247"/>
      <c r="BQ66" s="247"/>
      <c r="BR66" s="247"/>
      <c r="BS66" s="247"/>
      <c r="BT66" s="247"/>
      <c r="BU66" s="247"/>
      <c r="BV66" s="247"/>
      <c r="BW66" s="247"/>
      <c r="BX66" s="247"/>
      <c r="BY66" s="247"/>
      <c r="BZ66" s="247"/>
      <c r="CA66" s="247"/>
      <c r="CB66" s="247"/>
      <c r="CC66" s="247"/>
      <c r="CD66" s="247"/>
      <c r="CE66" s="247"/>
      <c r="CF66" s="247"/>
      <c r="CG66" s="247"/>
      <c r="CH66" s="247"/>
      <c r="CI66" s="247"/>
      <c r="CJ66" s="247"/>
      <c r="CK66" s="247"/>
      <c r="CL66" s="247"/>
      <c r="CM66" s="247"/>
      <c r="CN66" s="247"/>
      <c r="CO66" s="247"/>
      <c r="CP66" s="247"/>
      <c r="CQ66" s="247"/>
      <c r="CR66" s="247"/>
      <c r="CS66" s="247"/>
      <c r="CT66" s="247"/>
      <c r="CU66" s="247"/>
      <c r="CV66" s="247"/>
      <c r="CW66" s="247"/>
      <c r="CX66" s="247"/>
      <c r="CY66" s="247"/>
      <c r="CZ66" s="247"/>
      <c r="DA66" s="247"/>
      <c r="DB66" s="247"/>
      <c r="DC66" s="247"/>
    </row>
    <row r="67" spans="1:107" ht="14.25" customHeight="1">
      <c r="A67" s="756"/>
      <c r="B67" s="744"/>
      <c r="C67" s="744"/>
      <c r="D67" s="744"/>
      <c r="E67" s="270"/>
      <c r="F67" s="271"/>
      <c r="G67" s="271"/>
      <c r="H67" s="271"/>
      <c r="I67" s="272"/>
      <c r="J67" s="267">
        <f>O15</f>
        <v>0</v>
      </c>
      <c r="K67" s="343" t="str">
        <f>IF(J67&gt;N67,"○","　")</f>
        <v>　</v>
      </c>
      <c r="L67" s="343" t="s">
        <v>255</v>
      </c>
      <c r="M67" s="343" t="str">
        <f>IF(N67&gt;J67,"○","　")</f>
        <v>　</v>
      </c>
      <c r="N67" s="268">
        <f>V15</f>
        <v>0</v>
      </c>
      <c r="O67" s="273"/>
      <c r="P67" s="273"/>
      <c r="Q67" s="273"/>
      <c r="R67" s="273"/>
      <c r="S67" s="274"/>
      <c r="T67" s="267">
        <f>O36</f>
        <v>0</v>
      </c>
      <c r="U67" s="343" t="str">
        <f>IF(T67&gt;X67,"○","　")</f>
        <v>　</v>
      </c>
      <c r="V67" s="343" t="s">
        <v>255</v>
      </c>
      <c r="W67" s="343" t="str">
        <f>IF(X67&gt;T67,"○","　")</f>
        <v>　</v>
      </c>
      <c r="X67" s="268">
        <f>V36</f>
        <v>0</v>
      </c>
      <c r="Y67" s="267">
        <f>O48</f>
        <v>0</v>
      </c>
      <c r="Z67" s="343" t="str">
        <f>IF(Y67&gt;AC67,"○","　")</f>
        <v>　</v>
      </c>
      <c r="AA67" s="343" t="s">
        <v>255</v>
      </c>
      <c r="AB67" s="343" t="str">
        <f>IF(AC67&gt;Y67,"○","　")</f>
        <v>　</v>
      </c>
      <c r="AC67" s="268">
        <f>V48</f>
        <v>0</v>
      </c>
      <c r="AD67" s="273"/>
      <c r="AE67" s="273"/>
      <c r="AF67" s="273"/>
      <c r="AG67" s="273"/>
      <c r="AH67" s="274"/>
      <c r="AI67" s="267">
        <f>O24</f>
        <v>16</v>
      </c>
      <c r="AJ67" s="343" t="str">
        <f>IF(AI67&gt;AM67,"○","　")</f>
        <v>○</v>
      </c>
      <c r="AK67" s="343" t="s">
        <v>255</v>
      </c>
      <c r="AL67" s="343" t="str">
        <f>IF(AM67&gt;AI67,"○","　")</f>
        <v>　</v>
      </c>
      <c r="AM67" s="268">
        <f>V24</f>
        <v>14</v>
      </c>
      <c r="AN67" s="769"/>
      <c r="AO67" s="771"/>
      <c r="AP67" s="773"/>
      <c r="AQ67" s="769"/>
      <c r="AR67" s="771"/>
      <c r="AS67" s="773"/>
      <c r="AT67" s="775"/>
      <c r="AU67" s="743"/>
      <c r="AV67" s="253"/>
      <c r="AZ67" s="670"/>
      <c r="BA67" s="670"/>
      <c r="BB67" s="670"/>
      <c r="BC67" s="670"/>
      <c r="BD67" s="670"/>
      <c r="BE67" s="671"/>
      <c r="BF67" s="670"/>
      <c r="BG67" s="247"/>
      <c r="BH67" s="247"/>
      <c r="BI67" s="247"/>
      <c r="BJ67" s="247"/>
      <c r="BK67" s="247"/>
      <c r="BL67" s="247"/>
      <c r="BM67" s="247"/>
      <c r="BN67" s="247"/>
      <c r="BO67" s="247"/>
      <c r="BP67" s="247"/>
      <c r="BQ67" s="247"/>
      <c r="BR67" s="247"/>
      <c r="BS67" s="247"/>
      <c r="BT67" s="247"/>
      <c r="BU67" s="247"/>
      <c r="BV67" s="247"/>
      <c r="BW67" s="247"/>
      <c r="BX67" s="247"/>
      <c r="BY67" s="247"/>
      <c r="BZ67" s="247"/>
      <c r="CA67" s="247"/>
      <c r="CB67" s="247"/>
      <c r="CC67" s="247"/>
      <c r="CD67" s="247"/>
      <c r="CE67" s="247"/>
      <c r="CF67" s="247"/>
      <c r="CG67" s="247"/>
      <c r="CH67" s="247"/>
      <c r="CI67" s="247"/>
      <c r="CJ67" s="247"/>
      <c r="CK67" s="247"/>
      <c r="CL67" s="247"/>
      <c r="CM67" s="247"/>
      <c r="CN67" s="247"/>
      <c r="CO67" s="247"/>
      <c r="CP67" s="247"/>
      <c r="CQ67" s="247"/>
      <c r="CR67" s="247"/>
      <c r="CS67" s="247"/>
      <c r="CT67" s="247"/>
      <c r="CU67" s="247"/>
      <c r="CV67" s="247"/>
      <c r="CW67" s="247"/>
      <c r="CX67" s="247"/>
      <c r="CY67" s="247"/>
      <c r="CZ67" s="247"/>
      <c r="DA67" s="247"/>
      <c r="DB67" s="247"/>
      <c r="DC67" s="247"/>
    </row>
    <row r="68" spans="1:107" ht="14.25" customHeight="1">
      <c r="A68" s="756"/>
      <c r="B68" s="744" t="str">
        <f>C6</f>
        <v xml:space="preserve"> Ｆ・ヒルズ B</v>
      </c>
      <c r="C68" s="744"/>
      <c r="D68" s="744"/>
      <c r="E68" s="275">
        <f>COUNTIF(F71:F73,"○")</f>
        <v>0</v>
      </c>
      <c r="F68" s="276"/>
      <c r="G68" s="276" t="str">
        <f>L62</f>
        <v>①</v>
      </c>
      <c r="H68" s="276"/>
      <c r="I68" s="276">
        <f>COUNTIF(H71:H73,"○")</f>
        <v>2</v>
      </c>
      <c r="J68" s="277"/>
      <c r="K68" s="278"/>
      <c r="L68" s="278"/>
      <c r="M68" s="278"/>
      <c r="N68" s="279"/>
      <c r="O68" s="255"/>
      <c r="P68" s="255"/>
      <c r="Q68" s="260"/>
      <c r="R68" s="260"/>
      <c r="S68" s="256"/>
      <c r="T68" s="257">
        <f>COUNTIF(U71:U73,"○")</f>
        <v>1</v>
      </c>
      <c r="U68" s="257"/>
      <c r="V68" s="258" t="s">
        <v>500</v>
      </c>
      <c r="W68" s="258"/>
      <c r="X68" s="259">
        <f>COUNTIF(W71:W73,"○")</f>
        <v>2</v>
      </c>
      <c r="Y68" s="257">
        <f>COUNTIF(Z71:Z73,"○")</f>
        <v>2</v>
      </c>
      <c r="Z68" s="257"/>
      <c r="AA68" s="258" t="s">
        <v>501</v>
      </c>
      <c r="AB68" s="258"/>
      <c r="AC68" s="259">
        <f>COUNTIF(AB71:AB73,"○")</f>
        <v>1</v>
      </c>
      <c r="AD68" s="257">
        <f>COUNTIF(AE71:AE73,"○")</f>
        <v>0</v>
      </c>
      <c r="AE68" s="257"/>
      <c r="AF68" s="258" t="s">
        <v>502</v>
      </c>
      <c r="AG68" s="258"/>
      <c r="AH68" s="259">
        <f>COUNTIF(AG71:AG73,"○")</f>
        <v>2</v>
      </c>
      <c r="AI68" s="255"/>
      <c r="AJ68" s="255"/>
      <c r="AK68" s="260"/>
      <c r="AL68" s="260"/>
      <c r="AM68" s="256"/>
      <c r="AN68" s="776">
        <f>COUNTIF(E69:AM69,"○")</f>
        <v>1</v>
      </c>
      <c r="AO68" s="777" t="s">
        <v>255</v>
      </c>
      <c r="AP68" s="778">
        <f>COUNTIF(E70:AM70,"○")</f>
        <v>3</v>
      </c>
      <c r="AQ68" s="776">
        <f>IF(AS72=0,10,AQ72/AS72)</f>
        <v>0.42857142857142855</v>
      </c>
      <c r="AR68" s="777"/>
      <c r="AS68" s="778"/>
      <c r="AT68" s="774">
        <f>SUM(E71:E73,J71:J73,O71:O73,T71:T73,Y71:Y73,AD71:AD73,AI71:AI73)/SUM(I71:I73,N71:N73,S71:S73,X71:X73,AC71:AC73,AH71:AH73,AM71:AM73)</f>
        <v>0.87586206896551722</v>
      </c>
      <c r="AU68" s="743">
        <f>IF(AND($AV$105=28,AV68=4),RANK(BE68,BE$62:BE$98,0),"")</f>
        <v>7</v>
      </c>
      <c r="AV68" s="253">
        <f>AN68+AP68</f>
        <v>4</v>
      </c>
      <c r="AW68" s="247">
        <f>SUM(E68:AM68)</f>
        <v>10</v>
      </c>
      <c r="AX68" s="247">
        <f>SUM(AQ72:AS73)</f>
        <v>10</v>
      </c>
      <c r="AZ68" s="670">
        <f>RANK(AN68,AN62:AN109,1)</f>
        <v>1</v>
      </c>
      <c r="BA68" s="670">
        <f>RANK(BF68,BF62:BF103,1)</f>
        <v>1</v>
      </c>
      <c r="BB68" s="670">
        <f>RANK(AT68,AT62:AT103,1)</f>
        <v>1</v>
      </c>
      <c r="BC68" s="670">
        <f>AZ68*100</f>
        <v>100</v>
      </c>
      <c r="BD68" s="670">
        <f>BA68*10</f>
        <v>10</v>
      </c>
      <c r="BE68" s="671">
        <f>SUM(BB68:BD73)</f>
        <v>111</v>
      </c>
      <c r="BF68" s="670">
        <f>AQ68-AS68</f>
        <v>0.42857142857142855</v>
      </c>
      <c r="BG68" s="247"/>
      <c r="BH68" s="247"/>
      <c r="BI68" s="247"/>
      <c r="BJ68" s="247"/>
      <c r="BK68" s="247"/>
      <c r="BL68" s="247"/>
      <c r="BM68" s="247"/>
      <c r="BN68" s="247"/>
      <c r="BO68" s="247"/>
      <c r="BP68" s="247"/>
      <c r="BQ68" s="247"/>
      <c r="BR68" s="247"/>
      <c r="BS68" s="247"/>
      <c r="BT68" s="247"/>
      <c r="BU68" s="247"/>
      <c r="BV68" s="247"/>
      <c r="BW68" s="247"/>
      <c r="BX68" s="247"/>
      <c r="BY68" s="247"/>
      <c r="BZ68" s="247"/>
      <c r="CA68" s="247"/>
      <c r="CB68" s="247"/>
      <c r="CC68" s="247"/>
      <c r="CD68" s="247"/>
      <c r="CE68" s="247"/>
      <c r="CF68" s="247"/>
      <c r="CG68" s="247"/>
      <c r="CH68" s="247"/>
      <c r="CI68" s="247"/>
      <c r="CJ68" s="247"/>
      <c r="CK68" s="247"/>
      <c r="CL68" s="247"/>
      <c r="CM68" s="247"/>
      <c r="CN68" s="247"/>
      <c r="CO68" s="247"/>
      <c r="CP68" s="247"/>
      <c r="CQ68" s="247"/>
      <c r="CR68" s="247"/>
      <c r="CS68" s="247"/>
      <c r="CT68" s="247"/>
      <c r="CU68" s="247"/>
      <c r="CV68" s="247"/>
      <c r="CW68" s="247"/>
      <c r="CX68" s="247"/>
      <c r="CY68" s="247"/>
      <c r="CZ68" s="247"/>
      <c r="DA68" s="247"/>
      <c r="DB68" s="247"/>
      <c r="DC68" s="247"/>
    </row>
    <row r="69" spans="1:107" ht="1.5" hidden="1" customHeight="1">
      <c r="A69" s="756"/>
      <c r="B69" s="744"/>
      <c r="C69" s="744"/>
      <c r="D69" s="744"/>
      <c r="E69" s="280" t="str">
        <f>IF(E68&gt;I68,"○","　")</f>
        <v>　</v>
      </c>
      <c r="F69" s="281"/>
      <c r="G69" s="281"/>
      <c r="H69" s="281"/>
      <c r="I69" s="348"/>
      <c r="J69" s="282"/>
      <c r="K69" s="283"/>
      <c r="L69" s="283"/>
      <c r="M69" s="283"/>
      <c r="N69" s="284"/>
      <c r="O69" s="262"/>
      <c r="P69" s="262"/>
      <c r="Q69" s="266"/>
      <c r="R69" s="266"/>
      <c r="S69" s="263"/>
      <c r="T69" s="264" t="str">
        <f>IF(T68&gt;X68,"○","　")</f>
        <v>　</v>
      </c>
      <c r="U69" s="264"/>
      <c r="V69" s="343"/>
      <c r="W69" s="343"/>
      <c r="X69" s="265"/>
      <c r="Y69" s="264" t="str">
        <f>IF(Y68&gt;AC68,"○","　")</f>
        <v>○</v>
      </c>
      <c r="Z69" s="264"/>
      <c r="AA69" s="343"/>
      <c r="AB69" s="343"/>
      <c r="AC69" s="265"/>
      <c r="AD69" s="264" t="str">
        <f>IF(AD68&gt;AH68,"○","　")</f>
        <v>　</v>
      </c>
      <c r="AE69" s="264"/>
      <c r="AF69" s="343"/>
      <c r="AG69" s="343"/>
      <c r="AH69" s="265"/>
      <c r="AI69" s="262"/>
      <c r="AJ69" s="262"/>
      <c r="AK69" s="266"/>
      <c r="AL69" s="266"/>
      <c r="AM69" s="263"/>
      <c r="AN69" s="768"/>
      <c r="AO69" s="770"/>
      <c r="AP69" s="772"/>
      <c r="AQ69" s="768"/>
      <c r="AR69" s="770"/>
      <c r="AS69" s="772"/>
      <c r="AT69" s="774"/>
      <c r="AU69" s="743"/>
      <c r="AV69" s="253"/>
      <c r="AZ69" s="670"/>
      <c r="BA69" s="670"/>
      <c r="BB69" s="670"/>
      <c r="BC69" s="670"/>
      <c r="BD69" s="670"/>
      <c r="BE69" s="671"/>
      <c r="BF69" s="670"/>
      <c r="BG69" s="247"/>
      <c r="BH69" s="247"/>
      <c r="BI69" s="247"/>
      <c r="BJ69" s="247"/>
      <c r="BK69" s="247"/>
      <c r="BL69" s="247"/>
      <c r="BM69" s="247"/>
      <c r="BN69" s="247"/>
      <c r="BO69" s="247"/>
      <c r="BP69" s="247"/>
      <c r="BQ69" s="247"/>
      <c r="BR69" s="247"/>
      <c r="BS69" s="247"/>
      <c r="BT69" s="247"/>
      <c r="BU69" s="247"/>
      <c r="BV69" s="247"/>
      <c r="BW69" s="247"/>
      <c r="BX69" s="247"/>
      <c r="BY69" s="247"/>
      <c r="BZ69" s="247"/>
      <c r="CA69" s="247"/>
      <c r="CB69" s="247"/>
      <c r="CC69" s="247"/>
      <c r="CD69" s="247"/>
      <c r="CE69" s="247"/>
      <c r="CF69" s="247"/>
      <c r="CG69" s="247"/>
      <c r="CH69" s="247"/>
      <c r="CI69" s="247"/>
      <c r="CJ69" s="247"/>
      <c r="CK69" s="247"/>
      <c r="CL69" s="247"/>
      <c r="CM69" s="247"/>
      <c r="CN69" s="247"/>
      <c r="CO69" s="247"/>
      <c r="CP69" s="247"/>
      <c r="CQ69" s="247"/>
      <c r="CR69" s="247"/>
      <c r="CS69" s="247"/>
      <c r="CT69" s="247"/>
      <c r="CU69" s="247"/>
      <c r="CV69" s="247"/>
      <c r="CW69" s="247"/>
      <c r="CX69" s="247"/>
      <c r="CY69" s="247"/>
      <c r="CZ69" s="247"/>
      <c r="DA69" s="247"/>
      <c r="DB69" s="247"/>
      <c r="DC69" s="247"/>
    </row>
    <row r="70" spans="1:107" ht="14.25" hidden="1" customHeight="1">
      <c r="A70" s="756"/>
      <c r="B70" s="744"/>
      <c r="C70" s="744"/>
      <c r="D70" s="744"/>
      <c r="E70" s="280"/>
      <c r="F70" s="281"/>
      <c r="G70" s="281"/>
      <c r="H70" s="281"/>
      <c r="I70" s="348" t="str">
        <f>IF(I68&gt;E68,"○","　")</f>
        <v>○</v>
      </c>
      <c r="J70" s="282"/>
      <c r="K70" s="283"/>
      <c r="L70" s="283"/>
      <c r="M70" s="283"/>
      <c r="N70" s="284"/>
      <c r="O70" s="262"/>
      <c r="P70" s="262"/>
      <c r="Q70" s="266"/>
      <c r="R70" s="266"/>
      <c r="S70" s="263"/>
      <c r="T70" s="264"/>
      <c r="U70" s="264"/>
      <c r="V70" s="343"/>
      <c r="W70" s="343"/>
      <c r="X70" s="265" t="str">
        <f>IF(X68&gt;T68,"○","　")</f>
        <v>○</v>
      </c>
      <c r="Y70" s="264"/>
      <c r="Z70" s="264"/>
      <c r="AA70" s="343"/>
      <c r="AB70" s="343"/>
      <c r="AC70" s="265" t="str">
        <f>IF(AC68&gt;Y68,"○","　")</f>
        <v>　</v>
      </c>
      <c r="AD70" s="264"/>
      <c r="AE70" s="264"/>
      <c r="AF70" s="343"/>
      <c r="AG70" s="343"/>
      <c r="AH70" s="265" t="str">
        <f>IF(AH68&gt;AD68,"○","　")</f>
        <v>○</v>
      </c>
      <c r="AI70" s="262"/>
      <c r="AJ70" s="262"/>
      <c r="AK70" s="266"/>
      <c r="AL70" s="266"/>
      <c r="AM70" s="263"/>
      <c r="AN70" s="768"/>
      <c r="AO70" s="770"/>
      <c r="AP70" s="772"/>
      <c r="AQ70" s="768"/>
      <c r="AR70" s="770"/>
      <c r="AS70" s="772"/>
      <c r="AT70" s="774"/>
      <c r="AU70" s="743"/>
      <c r="AV70" s="253"/>
      <c r="AZ70" s="670"/>
      <c r="BA70" s="670"/>
      <c r="BB70" s="670"/>
      <c r="BC70" s="670"/>
      <c r="BD70" s="670"/>
      <c r="BE70" s="671"/>
      <c r="BF70" s="670"/>
      <c r="BG70" s="247"/>
      <c r="BH70" s="247"/>
      <c r="BI70" s="247"/>
      <c r="BJ70" s="247"/>
      <c r="BK70" s="247"/>
      <c r="BL70" s="247"/>
      <c r="BM70" s="247"/>
      <c r="BN70" s="247"/>
      <c r="BO70" s="247"/>
      <c r="BP70" s="247"/>
      <c r="BQ70" s="247"/>
      <c r="BR70" s="247"/>
      <c r="BS70" s="247"/>
      <c r="BT70" s="247"/>
      <c r="BU70" s="247"/>
      <c r="BV70" s="247"/>
      <c r="BW70" s="247"/>
      <c r="BX70" s="247"/>
      <c r="BY70" s="247"/>
      <c r="BZ70" s="247"/>
      <c r="CA70" s="247"/>
      <c r="CB70" s="247"/>
      <c r="CC70" s="247"/>
      <c r="CD70" s="247"/>
      <c r="CE70" s="247"/>
      <c r="CF70" s="247"/>
      <c r="CG70" s="247"/>
      <c r="CH70" s="247"/>
      <c r="CI70" s="247"/>
      <c r="CJ70" s="247"/>
      <c r="CK70" s="247"/>
      <c r="CL70" s="247"/>
      <c r="CM70" s="247"/>
      <c r="CN70" s="247"/>
      <c r="CO70" s="247"/>
      <c r="CP70" s="247"/>
      <c r="CQ70" s="247"/>
      <c r="CR70" s="247"/>
      <c r="CS70" s="247"/>
      <c r="CT70" s="247"/>
      <c r="CU70" s="247"/>
      <c r="CV70" s="247"/>
      <c r="CW70" s="247"/>
      <c r="CX70" s="247"/>
      <c r="CY70" s="247"/>
      <c r="CZ70" s="247"/>
      <c r="DA70" s="247"/>
      <c r="DB70" s="247"/>
      <c r="DC70" s="247"/>
    </row>
    <row r="71" spans="1:107" ht="14.25" customHeight="1">
      <c r="A71" s="756"/>
      <c r="B71" s="744"/>
      <c r="C71" s="744"/>
      <c r="D71" s="744"/>
      <c r="E71" s="280">
        <f>N65</f>
        <v>9</v>
      </c>
      <c r="F71" s="281" t="str">
        <f>IF(E71&gt;I71,"○","　")</f>
        <v>　</v>
      </c>
      <c r="G71" s="281" t="s">
        <v>499</v>
      </c>
      <c r="H71" s="281" t="str">
        <f>IF(I71&gt;E71,"○","　")</f>
        <v>○</v>
      </c>
      <c r="I71" s="281">
        <f>J65</f>
        <v>15</v>
      </c>
      <c r="J71" s="282"/>
      <c r="K71" s="283"/>
      <c r="L71" s="283"/>
      <c r="M71" s="283"/>
      <c r="N71" s="284"/>
      <c r="O71" s="266"/>
      <c r="P71" s="266"/>
      <c r="Q71" s="266"/>
      <c r="R71" s="266"/>
      <c r="S71" s="269"/>
      <c r="T71" s="267">
        <f>O25</f>
        <v>15</v>
      </c>
      <c r="U71" s="343" t="str">
        <f>IF(T71&gt;X71,"○","　")</f>
        <v>○</v>
      </c>
      <c r="V71" s="343" t="s">
        <v>499</v>
      </c>
      <c r="W71" s="343" t="str">
        <f>IF(X71&gt;T71,"○","　")</f>
        <v>　</v>
      </c>
      <c r="X71" s="268">
        <f>V25</f>
        <v>13</v>
      </c>
      <c r="Y71" s="267">
        <f>O37</f>
        <v>14</v>
      </c>
      <c r="Z71" s="343" t="str">
        <f>IF(Y71&gt;AC71,"○","　")</f>
        <v>　</v>
      </c>
      <c r="AA71" s="343" t="s">
        <v>499</v>
      </c>
      <c r="AB71" s="343" t="str">
        <f>IF(AC71&gt;Y71,"○","　")</f>
        <v>○</v>
      </c>
      <c r="AC71" s="268">
        <f>V37</f>
        <v>16</v>
      </c>
      <c r="AD71" s="267">
        <f>O49</f>
        <v>11</v>
      </c>
      <c r="AE71" s="343" t="str">
        <f>IF(AD71&gt;AH71,"○","　")</f>
        <v>　</v>
      </c>
      <c r="AF71" s="343" t="s">
        <v>499</v>
      </c>
      <c r="AG71" s="343" t="str">
        <f>IF(AH71&gt;AD71,"○","　")</f>
        <v>○</v>
      </c>
      <c r="AH71" s="268">
        <f>V49</f>
        <v>15</v>
      </c>
      <c r="AI71" s="266"/>
      <c r="AJ71" s="266"/>
      <c r="AK71" s="266"/>
      <c r="AL71" s="266"/>
      <c r="AM71" s="269"/>
      <c r="AN71" s="768"/>
      <c r="AO71" s="770"/>
      <c r="AP71" s="772"/>
      <c r="AQ71" s="768"/>
      <c r="AR71" s="770"/>
      <c r="AS71" s="772"/>
      <c r="AT71" s="774"/>
      <c r="AU71" s="743"/>
      <c r="AV71" s="253"/>
      <c r="AZ71" s="670"/>
      <c r="BA71" s="670"/>
      <c r="BB71" s="670"/>
      <c r="BC71" s="670"/>
      <c r="BD71" s="670"/>
      <c r="BE71" s="671"/>
      <c r="BF71" s="670"/>
      <c r="BG71" s="247"/>
      <c r="BH71" s="247"/>
      <c r="BI71" s="247"/>
      <c r="BJ71" s="247"/>
      <c r="BK71" s="247"/>
      <c r="BL71" s="247"/>
      <c r="BM71" s="247"/>
      <c r="BN71" s="247"/>
      <c r="BO71" s="247"/>
      <c r="BP71" s="247"/>
      <c r="BQ71" s="247"/>
      <c r="BR71" s="247"/>
      <c r="BS71" s="247"/>
      <c r="BT71" s="247"/>
      <c r="BU71" s="247"/>
      <c r="BV71" s="247"/>
      <c r="BW71" s="247"/>
      <c r="BX71" s="247"/>
      <c r="BY71" s="247"/>
      <c r="BZ71" s="247"/>
      <c r="CA71" s="247"/>
      <c r="CB71" s="247"/>
      <c r="CC71" s="247"/>
      <c r="CD71" s="247"/>
      <c r="CE71" s="247"/>
      <c r="CF71" s="247"/>
      <c r="CG71" s="247"/>
      <c r="CH71" s="247"/>
      <c r="CI71" s="247"/>
      <c r="CJ71" s="247"/>
      <c r="CK71" s="247"/>
      <c r="CL71" s="247"/>
      <c r="CM71" s="247"/>
      <c r="CN71" s="247"/>
      <c r="CO71" s="247"/>
      <c r="CP71" s="247"/>
      <c r="CQ71" s="247"/>
      <c r="CR71" s="247"/>
      <c r="CS71" s="247"/>
      <c r="CT71" s="247"/>
      <c r="CU71" s="247"/>
      <c r="CV71" s="247"/>
      <c r="CW71" s="247"/>
      <c r="CX71" s="247"/>
      <c r="CY71" s="247"/>
      <c r="CZ71" s="247"/>
      <c r="DA71" s="247"/>
      <c r="DB71" s="247"/>
      <c r="DC71" s="247"/>
    </row>
    <row r="72" spans="1:107" ht="14.25" customHeight="1">
      <c r="A72" s="756"/>
      <c r="B72" s="744"/>
      <c r="C72" s="744"/>
      <c r="D72" s="744"/>
      <c r="E72" s="280">
        <f>N66</f>
        <v>10</v>
      </c>
      <c r="F72" s="281" t="str">
        <f>IF(E72&gt;I72,"○","　")</f>
        <v>　</v>
      </c>
      <c r="G72" s="281" t="s">
        <v>255</v>
      </c>
      <c r="H72" s="281" t="str">
        <f>IF(I72&gt;E72,"○","　")</f>
        <v>○</v>
      </c>
      <c r="I72" s="281">
        <f>J66</f>
        <v>15</v>
      </c>
      <c r="J72" s="282"/>
      <c r="K72" s="283"/>
      <c r="L72" s="283"/>
      <c r="M72" s="283"/>
      <c r="N72" s="284"/>
      <c r="O72" s="266"/>
      <c r="P72" s="266"/>
      <c r="Q72" s="266"/>
      <c r="R72" s="266"/>
      <c r="S72" s="269"/>
      <c r="T72" s="267">
        <f>O26</f>
        <v>13</v>
      </c>
      <c r="U72" s="343" t="str">
        <f>IF(T72&gt;X72,"○","　")</f>
        <v>　</v>
      </c>
      <c r="V72" s="343" t="s">
        <v>255</v>
      </c>
      <c r="W72" s="343" t="str">
        <f>IF(X72&gt;T72,"○","　")</f>
        <v>○</v>
      </c>
      <c r="X72" s="268">
        <f>V26</f>
        <v>15</v>
      </c>
      <c r="Y72" s="267">
        <f>O38</f>
        <v>17</v>
      </c>
      <c r="Z72" s="343" t="str">
        <f>IF(Y72&gt;AC72,"○","　")</f>
        <v>○</v>
      </c>
      <c r="AA72" s="343" t="s">
        <v>255</v>
      </c>
      <c r="AB72" s="343" t="str">
        <f>IF(AC72&gt;Y72,"○","　")</f>
        <v>　</v>
      </c>
      <c r="AC72" s="268">
        <f>V38</f>
        <v>15</v>
      </c>
      <c r="AD72" s="267">
        <f>O50</f>
        <v>11</v>
      </c>
      <c r="AE72" s="343" t="str">
        <f>IF(AD72&gt;AH72,"○","　")</f>
        <v>　</v>
      </c>
      <c r="AF72" s="343" t="s">
        <v>255</v>
      </c>
      <c r="AG72" s="343" t="str">
        <f>IF(AH72&gt;AD72,"○","　")</f>
        <v>○</v>
      </c>
      <c r="AH72" s="268">
        <f>V50</f>
        <v>15</v>
      </c>
      <c r="AI72" s="266"/>
      <c r="AJ72" s="266"/>
      <c r="AK72" s="266"/>
      <c r="AL72" s="266"/>
      <c r="AM72" s="269"/>
      <c r="AN72" s="768"/>
      <c r="AO72" s="770"/>
      <c r="AP72" s="772"/>
      <c r="AQ72" s="768">
        <f>SUM(E68,J68,O68,T68,Y68,AD68,AI68)</f>
        <v>3</v>
      </c>
      <c r="AR72" s="770" t="s">
        <v>255</v>
      </c>
      <c r="AS72" s="772">
        <f>SUM(I68,N68,S68,X68,AC68,AH68,AM68)</f>
        <v>7</v>
      </c>
      <c r="AT72" s="774"/>
      <c r="AU72" s="743"/>
      <c r="AV72" s="253"/>
      <c r="AZ72" s="670"/>
      <c r="BA72" s="670"/>
      <c r="BB72" s="670"/>
      <c r="BC72" s="670"/>
      <c r="BD72" s="670"/>
      <c r="BE72" s="671"/>
      <c r="BF72" s="670"/>
      <c r="BG72" s="247"/>
      <c r="BH72" s="247"/>
      <c r="BI72" s="247"/>
      <c r="BJ72" s="247"/>
      <c r="BK72" s="247"/>
      <c r="BL72" s="247"/>
      <c r="BM72" s="247"/>
      <c r="BN72" s="247"/>
      <c r="BO72" s="247"/>
      <c r="BP72" s="247"/>
      <c r="BQ72" s="247"/>
      <c r="BR72" s="247"/>
      <c r="BS72" s="247"/>
      <c r="BT72" s="247"/>
      <c r="BU72" s="247"/>
      <c r="BV72" s="247"/>
      <c r="BW72" s="247"/>
      <c r="BX72" s="247"/>
      <c r="BY72" s="247"/>
      <c r="BZ72" s="247"/>
      <c r="CA72" s="247"/>
      <c r="CB72" s="247"/>
      <c r="CC72" s="247"/>
      <c r="CD72" s="247"/>
      <c r="CE72" s="247"/>
      <c r="CF72" s="247"/>
      <c r="CG72" s="247"/>
      <c r="CH72" s="247"/>
      <c r="CI72" s="247"/>
      <c r="CJ72" s="247"/>
      <c r="CK72" s="247"/>
      <c r="CL72" s="247"/>
      <c r="CM72" s="247"/>
      <c r="CN72" s="247"/>
      <c r="CO72" s="247"/>
      <c r="CP72" s="247"/>
      <c r="CQ72" s="247"/>
      <c r="CR72" s="247"/>
      <c r="CS72" s="247"/>
      <c r="CT72" s="247"/>
      <c r="CU72" s="247"/>
      <c r="CV72" s="247"/>
      <c r="CW72" s="247"/>
      <c r="CX72" s="247"/>
      <c r="CY72" s="247"/>
      <c r="CZ72" s="247"/>
      <c r="DA72" s="247"/>
      <c r="DB72" s="247"/>
      <c r="DC72" s="247"/>
    </row>
    <row r="73" spans="1:107" ht="14.25" customHeight="1">
      <c r="A73" s="756"/>
      <c r="B73" s="744"/>
      <c r="C73" s="744"/>
      <c r="D73" s="744"/>
      <c r="E73" s="285">
        <f>N67</f>
        <v>0</v>
      </c>
      <c r="F73" s="286" t="str">
        <f>IF(E73&gt;I73,"○","　")</f>
        <v>　</v>
      </c>
      <c r="G73" s="286" t="s">
        <v>255</v>
      </c>
      <c r="H73" s="286" t="str">
        <f>IF(I73&gt;E73,"○","　")</f>
        <v>　</v>
      </c>
      <c r="I73" s="286">
        <f>J67</f>
        <v>0</v>
      </c>
      <c r="J73" s="287"/>
      <c r="K73" s="288"/>
      <c r="L73" s="288"/>
      <c r="M73" s="288"/>
      <c r="N73" s="289"/>
      <c r="O73" s="273"/>
      <c r="P73" s="273"/>
      <c r="Q73" s="273"/>
      <c r="R73" s="273"/>
      <c r="S73" s="274"/>
      <c r="T73" s="267">
        <f>O27</f>
        <v>12</v>
      </c>
      <c r="U73" s="343" t="str">
        <f>IF(T73&gt;X73,"○","　")</f>
        <v>　</v>
      </c>
      <c r="V73" s="343" t="s">
        <v>255</v>
      </c>
      <c r="W73" s="343" t="str">
        <f>IF(X73&gt;T73,"○","　")</f>
        <v>○</v>
      </c>
      <c r="X73" s="268">
        <f>V27</f>
        <v>15</v>
      </c>
      <c r="Y73" s="267">
        <f>O39</f>
        <v>15</v>
      </c>
      <c r="Z73" s="343" t="str">
        <f>IF(Y73&gt;AC73,"○","　")</f>
        <v>○</v>
      </c>
      <c r="AA73" s="343" t="s">
        <v>255</v>
      </c>
      <c r="AB73" s="343" t="str">
        <f>IF(AC73&gt;Y73,"○","　")</f>
        <v>　</v>
      </c>
      <c r="AC73" s="268">
        <f>V39</f>
        <v>11</v>
      </c>
      <c r="AD73" s="290">
        <f>O51</f>
        <v>0</v>
      </c>
      <c r="AE73" s="344" t="str">
        <f>IF(AD73&gt;AH73,"○","　")</f>
        <v>　</v>
      </c>
      <c r="AF73" s="344" t="s">
        <v>255</v>
      </c>
      <c r="AG73" s="344" t="str">
        <f>IF(AH73&gt;AD73,"○","　")</f>
        <v>　</v>
      </c>
      <c r="AH73" s="291">
        <f>V51</f>
        <v>0</v>
      </c>
      <c r="AI73" s="273"/>
      <c r="AJ73" s="273"/>
      <c r="AK73" s="273"/>
      <c r="AL73" s="273"/>
      <c r="AM73" s="274"/>
      <c r="AN73" s="769"/>
      <c r="AO73" s="771"/>
      <c r="AP73" s="773"/>
      <c r="AQ73" s="769"/>
      <c r="AR73" s="771"/>
      <c r="AS73" s="773"/>
      <c r="AT73" s="775"/>
      <c r="AU73" s="743"/>
      <c r="AV73" s="253"/>
      <c r="AZ73" s="670"/>
      <c r="BA73" s="670"/>
      <c r="BB73" s="670"/>
      <c r="BC73" s="670"/>
      <c r="BD73" s="670"/>
      <c r="BE73" s="671"/>
      <c r="BF73" s="670"/>
      <c r="BG73" s="247"/>
      <c r="BH73" s="247"/>
      <c r="BI73" s="247"/>
      <c r="BJ73" s="247"/>
      <c r="BK73" s="247"/>
      <c r="BL73" s="247"/>
      <c r="BM73" s="247"/>
      <c r="BN73" s="247"/>
      <c r="BO73" s="247"/>
      <c r="BP73" s="247"/>
      <c r="BQ73" s="247"/>
      <c r="BR73" s="247"/>
      <c r="BS73" s="247"/>
      <c r="BT73" s="247"/>
      <c r="BU73" s="247"/>
      <c r="BV73" s="247"/>
      <c r="BW73" s="247"/>
      <c r="BX73" s="247"/>
      <c r="BY73" s="247"/>
      <c r="BZ73" s="247"/>
      <c r="CA73" s="247"/>
      <c r="CB73" s="247"/>
      <c r="CC73" s="247"/>
      <c r="CD73" s="247"/>
      <c r="CE73" s="247"/>
      <c r="CF73" s="247"/>
      <c r="CG73" s="247"/>
      <c r="CH73" s="247"/>
      <c r="CI73" s="247"/>
      <c r="CJ73" s="247"/>
      <c r="CK73" s="247"/>
      <c r="CL73" s="247"/>
      <c r="CM73" s="247"/>
      <c r="CN73" s="247"/>
      <c r="CO73" s="247"/>
      <c r="CP73" s="247"/>
      <c r="CQ73" s="247"/>
      <c r="CR73" s="247"/>
      <c r="CS73" s="247"/>
      <c r="CT73" s="247"/>
      <c r="CU73" s="247"/>
      <c r="CV73" s="247"/>
      <c r="CW73" s="247"/>
      <c r="CX73" s="247"/>
      <c r="CY73" s="247"/>
      <c r="CZ73" s="247"/>
      <c r="DA73" s="247"/>
      <c r="DB73" s="247"/>
      <c r="DC73" s="247"/>
    </row>
    <row r="74" spans="1:107" ht="14.25" customHeight="1">
      <c r="A74" s="756"/>
      <c r="B74" s="744" t="str">
        <f>C7</f>
        <v xml:space="preserve"> ソルティーズ</v>
      </c>
      <c r="C74" s="744"/>
      <c r="D74" s="744"/>
      <c r="E74" s="277"/>
      <c r="F74" s="278"/>
      <c r="G74" s="278"/>
      <c r="H74" s="278"/>
      <c r="I74" s="279"/>
      <c r="J74" s="278"/>
      <c r="K74" s="278"/>
      <c r="L74" s="278"/>
      <c r="M74" s="278"/>
      <c r="N74" s="279"/>
      <c r="O74" s="254"/>
      <c r="P74" s="255"/>
      <c r="Q74" s="255"/>
      <c r="R74" s="255"/>
      <c r="S74" s="256"/>
      <c r="T74" s="257">
        <f>COUNTIF(U77:U79,"○")</f>
        <v>1</v>
      </c>
      <c r="U74" s="257"/>
      <c r="V74" s="258" t="s">
        <v>503</v>
      </c>
      <c r="W74" s="258"/>
      <c r="X74" s="259">
        <f>COUNTIF(W77:W79,"○")</f>
        <v>2</v>
      </c>
      <c r="Y74" s="257">
        <f>COUNTIF(Z77:Z79,"○")</f>
        <v>2</v>
      </c>
      <c r="Z74" s="257"/>
      <c r="AA74" s="258" t="s">
        <v>504</v>
      </c>
      <c r="AB74" s="258"/>
      <c r="AC74" s="259">
        <f>COUNTIF(AB77:AB79,"○")</f>
        <v>0</v>
      </c>
      <c r="AD74" s="257">
        <f>COUNTIF(AE77:AE79,"○")</f>
        <v>2</v>
      </c>
      <c r="AE74" s="257"/>
      <c r="AF74" s="258" t="s">
        <v>505</v>
      </c>
      <c r="AG74" s="258"/>
      <c r="AH74" s="259">
        <f>COUNTIF(AG77:AG79,"○")</f>
        <v>0</v>
      </c>
      <c r="AI74" s="257">
        <f>COUNTIF(AJ77:AJ79,"○")</f>
        <v>0</v>
      </c>
      <c r="AJ74" s="257"/>
      <c r="AK74" s="258" t="s">
        <v>506</v>
      </c>
      <c r="AL74" s="258"/>
      <c r="AM74" s="259">
        <f>COUNTIF(AL77:AL79,"○")</f>
        <v>2</v>
      </c>
      <c r="AN74" s="776">
        <f>COUNTIF(E75:AM75,"○")</f>
        <v>2</v>
      </c>
      <c r="AO74" s="777" t="s">
        <v>255</v>
      </c>
      <c r="AP74" s="778">
        <f>COUNTIF(E76:AM76,"○")</f>
        <v>2</v>
      </c>
      <c r="AQ74" s="776">
        <f>IF(AS78=0,10,AQ78/AS78)</f>
        <v>1.25</v>
      </c>
      <c r="AR74" s="777"/>
      <c r="AS74" s="778"/>
      <c r="AT74" s="779">
        <f>SUM(E77:E79,J77:J79,O77:O79,T77:T79,Y77:Y79,AD77:AD79,AI77:AI79)/SUM(I77:I79,N77:N79,S77:S79,X77:X79,AC77:AC79,AH77:AH79,AM77:AM79)</f>
        <v>1.0625</v>
      </c>
      <c r="AU74" s="743">
        <f>IF(AND($AV$105=28,AV74=4),RANK(BE74,BE$62:BE$98,0),"")</f>
        <v>3</v>
      </c>
      <c r="AV74" s="253">
        <f>AN74+AP74</f>
        <v>4</v>
      </c>
      <c r="AW74" s="247">
        <f>SUM(E74:AM74)</f>
        <v>9</v>
      </c>
      <c r="AX74" s="247">
        <f>SUM(AQ78:AS79)</f>
        <v>9</v>
      </c>
      <c r="AZ74" s="670">
        <f>RANK(AN74,AN62:AN103,1)</f>
        <v>3</v>
      </c>
      <c r="BA74" s="670">
        <f>RANK(BF74,BF62:BF103,1)</f>
        <v>5</v>
      </c>
      <c r="BB74" s="670">
        <f>RANK(AT74,AT62:AT103,1)</f>
        <v>5</v>
      </c>
      <c r="BC74" s="670">
        <f>AZ74*100</f>
        <v>300</v>
      </c>
      <c r="BD74" s="670">
        <f>BA74*10</f>
        <v>50</v>
      </c>
      <c r="BE74" s="671">
        <f>SUM(BB74:BD79)</f>
        <v>355</v>
      </c>
      <c r="BF74" s="670">
        <f>AQ74-AS74</f>
        <v>1.25</v>
      </c>
      <c r="BG74" s="247"/>
      <c r="BH74" s="247"/>
      <c r="BI74" s="247"/>
      <c r="BJ74" s="247"/>
      <c r="BK74" s="247"/>
      <c r="BL74" s="247"/>
      <c r="BM74" s="247"/>
      <c r="BN74" s="247"/>
      <c r="BO74" s="247"/>
      <c r="BP74" s="247"/>
      <c r="BQ74" s="247"/>
      <c r="BR74" s="247"/>
      <c r="BS74" s="247"/>
      <c r="BT74" s="247"/>
      <c r="BU74" s="247"/>
      <c r="BV74" s="247"/>
      <c r="BW74" s="247"/>
      <c r="BX74" s="247"/>
      <c r="BY74" s="247"/>
      <c r="BZ74" s="247"/>
      <c r="CA74" s="247"/>
      <c r="CB74" s="247"/>
      <c r="CC74" s="247"/>
      <c r="CD74" s="247"/>
      <c r="CE74" s="247"/>
      <c r="CF74" s="247"/>
      <c r="CG74" s="247"/>
      <c r="CH74" s="247"/>
      <c r="CI74" s="247"/>
      <c r="CJ74" s="247"/>
      <c r="CK74" s="247"/>
      <c r="CL74" s="247"/>
      <c r="CM74" s="247"/>
      <c r="CN74" s="247"/>
      <c r="CO74" s="247"/>
      <c r="CP74" s="247"/>
      <c r="CQ74" s="247"/>
      <c r="CR74" s="247"/>
      <c r="CS74" s="247"/>
      <c r="CT74" s="247"/>
      <c r="CU74" s="247"/>
      <c r="CV74" s="247"/>
      <c r="CW74" s="247"/>
      <c r="CX74" s="247"/>
      <c r="CY74" s="247"/>
      <c r="CZ74" s="247"/>
      <c r="DA74" s="247"/>
      <c r="DB74" s="247"/>
      <c r="DC74" s="247"/>
    </row>
    <row r="75" spans="1:107" ht="13.5" hidden="1" customHeight="1">
      <c r="A75" s="756"/>
      <c r="B75" s="744"/>
      <c r="C75" s="744"/>
      <c r="D75" s="744"/>
      <c r="E75" s="282"/>
      <c r="F75" s="283"/>
      <c r="G75" s="283"/>
      <c r="H75" s="283"/>
      <c r="I75" s="284"/>
      <c r="J75" s="283"/>
      <c r="K75" s="283"/>
      <c r="L75" s="283"/>
      <c r="M75" s="283"/>
      <c r="N75" s="284"/>
      <c r="O75" s="261"/>
      <c r="P75" s="262"/>
      <c r="Q75" s="262"/>
      <c r="R75" s="262"/>
      <c r="S75" s="263"/>
      <c r="T75" s="264" t="str">
        <f>IF(T74&gt;X74,"○","　")</f>
        <v>　</v>
      </c>
      <c r="U75" s="264"/>
      <c r="V75" s="343"/>
      <c r="W75" s="343"/>
      <c r="X75" s="265"/>
      <c r="Y75" s="264" t="str">
        <f>IF(Y74&gt;AC74,"○","　")</f>
        <v>○</v>
      </c>
      <c r="Z75" s="264"/>
      <c r="AA75" s="343"/>
      <c r="AB75" s="343"/>
      <c r="AC75" s="265"/>
      <c r="AD75" s="264" t="str">
        <f>IF(AD74&gt;AH74,"○","　")</f>
        <v>○</v>
      </c>
      <c r="AE75" s="264"/>
      <c r="AF75" s="343"/>
      <c r="AG75" s="343"/>
      <c r="AH75" s="265"/>
      <c r="AI75" s="264" t="str">
        <f>IF(AI74&gt;AM74,"○","　")</f>
        <v>　</v>
      </c>
      <c r="AJ75" s="264"/>
      <c r="AK75" s="343"/>
      <c r="AL75" s="343"/>
      <c r="AM75" s="265"/>
      <c r="AN75" s="768"/>
      <c r="AO75" s="770"/>
      <c r="AP75" s="772"/>
      <c r="AQ75" s="768"/>
      <c r="AR75" s="770"/>
      <c r="AS75" s="772"/>
      <c r="AT75" s="774"/>
      <c r="AU75" s="743"/>
      <c r="AV75" s="253"/>
      <c r="AZ75" s="670"/>
      <c r="BA75" s="670"/>
      <c r="BB75" s="670"/>
      <c r="BC75" s="670"/>
      <c r="BD75" s="670"/>
      <c r="BE75" s="671"/>
      <c r="BF75" s="670"/>
      <c r="BG75" s="247"/>
      <c r="BH75" s="247"/>
      <c r="BI75" s="247"/>
      <c r="BJ75" s="247"/>
      <c r="BK75" s="247"/>
      <c r="BL75" s="247"/>
      <c r="BM75" s="247"/>
      <c r="BN75" s="247"/>
      <c r="BO75" s="247"/>
      <c r="BP75" s="247"/>
      <c r="BQ75" s="247"/>
      <c r="BR75" s="247"/>
      <c r="BS75" s="247"/>
      <c r="BT75" s="247"/>
      <c r="BU75" s="247"/>
      <c r="BV75" s="247"/>
      <c r="BW75" s="247"/>
      <c r="BX75" s="247"/>
      <c r="BY75" s="247"/>
      <c r="BZ75" s="247"/>
      <c r="CA75" s="247"/>
      <c r="CB75" s="247"/>
      <c r="CC75" s="247"/>
      <c r="CD75" s="247"/>
      <c r="CE75" s="247"/>
      <c r="CF75" s="247"/>
      <c r="CG75" s="247"/>
      <c r="CH75" s="247"/>
      <c r="CI75" s="247"/>
      <c r="CJ75" s="247"/>
      <c r="CK75" s="247"/>
      <c r="CL75" s="247"/>
      <c r="CM75" s="247"/>
      <c r="CN75" s="247"/>
      <c r="CO75" s="247"/>
      <c r="CP75" s="247"/>
      <c r="CQ75" s="247"/>
      <c r="CR75" s="247"/>
      <c r="CS75" s="247"/>
      <c r="CT75" s="247"/>
      <c r="CU75" s="247"/>
      <c r="CV75" s="247"/>
      <c r="CW75" s="247"/>
      <c r="CX75" s="247"/>
      <c r="CY75" s="247"/>
      <c r="CZ75" s="247"/>
      <c r="DA75" s="247"/>
      <c r="DB75" s="247"/>
      <c r="DC75" s="247"/>
    </row>
    <row r="76" spans="1:107" ht="14.25" hidden="1" customHeight="1">
      <c r="A76" s="756"/>
      <c r="B76" s="744"/>
      <c r="C76" s="744"/>
      <c r="D76" s="744"/>
      <c r="E76" s="282"/>
      <c r="F76" s="283"/>
      <c r="G76" s="283"/>
      <c r="H76" s="283"/>
      <c r="I76" s="284"/>
      <c r="J76" s="283"/>
      <c r="K76" s="283"/>
      <c r="L76" s="283"/>
      <c r="M76" s="283"/>
      <c r="N76" s="284"/>
      <c r="O76" s="261"/>
      <c r="P76" s="262"/>
      <c r="Q76" s="262"/>
      <c r="R76" s="262"/>
      <c r="S76" s="263"/>
      <c r="T76" s="264"/>
      <c r="U76" s="264"/>
      <c r="V76" s="343"/>
      <c r="W76" s="343"/>
      <c r="X76" s="265" t="str">
        <f>IF(X74&gt;T74,"○","　")</f>
        <v>○</v>
      </c>
      <c r="Y76" s="264"/>
      <c r="Z76" s="264"/>
      <c r="AA76" s="343"/>
      <c r="AB76" s="343"/>
      <c r="AC76" s="265" t="str">
        <f>IF(AC74&gt;Y74,"○","　")</f>
        <v>　</v>
      </c>
      <c r="AD76" s="264"/>
      <c r="AE76" s="264"/>
      <c r="AF76" s="343"/>
      <c r="AG76" s="343"/>
      <c r="AH76" s="265" t="str">
        <f>IF(AH74&gt;AD74,"○","　")</f>
        <v>　</v>
      </c>
      <c r="AI76" s="264"/>
      <c r="AJ76" s="264"/>
      <c r="AK76" s="343"/>
      <c r="AL76" s="343"/>
      <c r="AM76" s="265" t="str">
        <f>IF(AM74&gt;AI74,"○","　")</f>
        <v>○</v>
      </c>
      <c r="AN76" s="768"/>
      <c r="AO76" s="770"/>
      <c r="AP76" s="772"/>
      <c r="AQ76" s="768"/>
      <c r="AR76" s="770"/>
      <c r="AS76" s="772"/>
      <c r="AT76" s="774"/>
      <c r="AU76" s="743"/>
      <c r="AV76" s="253"/>
      <c r="AZ76" s="670"/>
      <c r="BA76" s="670"/>
      <c r="BB76" s="670"/>
      <c r="BC76" s="670"/>
      <c r="BD76" s="670"/>
      <c r="BE76" s="671"/>
      <c r="BF76" s="670"/>
      <c r="BG76" s="247"/>
      <c r="BH76" s="247"/>
      <c r="BI76" s="247"/>
      <c r="BJ76" s="247"/>
      <c r="BK76" s="247"/>
      <c r="BL76" s="247"/>
      <c r="BM76" s="247"/>
      <c r="BN76" s="247"/>
      <c r="BO76" s="247"/>
      <c r="BP76" s="247"/>
      <c r="BQ76" s="247"/>
      <c r="BR76" s="247"/>
      <c r="BS76" s="247"/>
      <c r="BT76" s="247"/>
      <c r="BU76" s="247"/>
      <c r="BV76" s="247"/>
      <c r="BW76" s="247"/>
      <c r="BX76" s="247"/>
      <c r="BY76" s="247"/>
      <c r="BZ76" s="247"/>
      <c r="CA76" s="247"/>
      <c r="CB76" s="247"/>
      <c r="CC76" s="247"/>
      <c r="CD76" s="247"/>
      <c r="CE76" s="247"/>
      <c r="CF76" s="247"/>
      <c r="CG76" s="247"/>
      <c r="CH76" s="247"/>
      <c r="CI76" s="247"/>
      <c r="CJ76" s="247"/>
      <c r="CK76" s="247"/>
      <c r="CL76" s="247"/>
      <c r="CM76" s="247"/>
      <c r="CN76" s="247"/>
      <c r="CO76" s="247"/>
      <c r="CP76" s="247"/>
      <c r="CQ76" s="247"/>
      <c r="CR76" s="247"/>
      <c r="CS76" s="247"/>
      <c r="CT76" s="247"/>
      <c r="CU76" s="247"/>
      <c r="CV76" s="247"/>
      <c r="CW76" s="247"/>
      <c r="CX76" s="247"/>
      <c r="CY76" s="247"/>
      <c r="CZ76" s="247"/>
      <c r="DA76" s="247"/>
      <c r="DB76" s="247"/>
      <c r="DC76" s="247"/>
    </row>
    <row r="77" spans="1:107" ht="14.25" customHeight="1">
      <c r="A77" s="756"/>
      <c r="B77" s="744"/>
      <c r="C77" s="744"/>
      <c r="D77" s="744"/>
      <c r="E77" s="282"/>
      <c r="F77" s="283"/>
      <c r="G77" s="283"/>
      <c r="H77" s="283"/>
      <c r="I77" s="284"/>
      <c r="J77" s="283"/>
      <c r="K77" s="283"/>
      <c r="L77" s="283"/>
      <c r="M77" s="283"/>
      <c r="N77" s="284"/>
      <c r="O77" s="261"/>
      <c r="P77" s="262"/>
      <c r="Q77" s="262"/>
      <c r="R77" s="262"/>
      <c r="S77" s="263"/>
      <c r="T77" s="267">
        <f>O16</f>
        <v>15</v>
      </c>
      <c r="U77" s="343" t="str">
        <f>IF(T77&gt;X77,"○","　")</f>
        <v>○</v>
      </c>
      <c r="V77" s="343" t="s">
        <v>499</v>
      </c>
      <c r="W77" s="343" t="str">
        <f>IF(X77&gt;T77,"○","　")</f>
        <v>　</v>
      </c>
      <c r="X77" s="268">
        <f>V16</f>
        <v>11</v>
      </c>
      <c r="Y77" s="267">
        <f>O28</f>
        <v>15</v>
      </c>
      <c r="Z77" s="343" t="str">
        <f>IF(Y77&gt;AC77,"○","　")</f>
        <v>○</v>
      </c>
      <c r="AA77" s="343" t="s">
        <v>499</v>
      </c>
      <c r="AB77" s="343" t="str">
        <f>IF(AC77&gt;Y77,"○","　")</f>
        <v>　</v>
      </c>
      <c r="AC77" s="268">
        <f>V28</f>
        <v>7</v>
      </c>
      <c r="AD77" s="267">
        <f>O40</f>
        <v>15</v>
      </c>
      <c r="AE77" s="343" t="str">
        <f>IF(AD77&gt;AH77,"○","　")</f>
        <v>○</v>
      </c>
      <c r="AF77" s="343" t="s">
        <v>499</v>
      </c>
      <c r="AG77" s="343" t="str">
        <f>IF(AH77&gt;AD77,"○","　")</f>
        <v>　</v>
      </c>
      <c r="AH77" s="268">
        <f>V40</f>
        <v>10</v>
      </c>
      <c r="AI77" s="267">
        <f>O52</f>
        <v>10</v>
      </c>
      <c r="AJ77" s="343" t="str">
        <f>IF(AI77&gt;AM77,"○","　")</f>
        <v>　</v>
      </c>
      <c r="AK77" s="343" t="s">
        <v>499</v>
      </c>
      <c r="AL77" s="343" t="str">
        <f>IF(AM77&gt;AI77,"○","　")</f>
        <v>○</v>
      </c>
      <c r="AM77" s="268">
        <f>V52</f>
        <v>15</v>
      </c>
      <c r="AN77" s="768"/>
      <c r="AO77" s="770"/>
      <c r="AP77" s="772"/>
      <c r="AQ77" s="768"/>
      <c r="AR77" s="770"/>
      <c r="AS77" s="772"/>
      <c r="AT77" s="774"/>
      <c r="AU77" s="743"/>
      <c r="AV77" s="253"/>
      <c r="AZ77" s="670"/>
      <c r="BA77" s="670"/>
      <c r="BB77" s="670"/>
      <c r="BC77" s="670"/>
      <c r="BD77" s="670"/>
      <c r="BE77" s="671"/>
      <c r="BF77" s="670"/>
      <c r="BG77" s="247"/>
      <c r="BH77" s="247"/>
      <c r="BI77" s="247"/>
      <c r="BJ77" s="247"/>
      <c r="BK77" s="247"/>
      <c r="BL77" s="247"/>
      <c r="BM77" s="247"/>
      <c r="BN77" s="247"/>
      <c r="BO77" s="247"/>
      <c r="BP77" s="247"/>
      <c r="BQ77" s="247"/>
      <c r="BR77" s="247"/>
      <c r="BS77" s="247"/>
      <c r="BT77" s="247"/>
      <c r="BU77" s="247"/>
      <c r="BV77" s="247"/>
      <c r="BW77" s="247"/>
      <c r="BX77" s="247"/>
      <c r="BY77" s="247"/>
      <c r="BZ77" s="247"/>
      <c r="CA77" s="247"/>
      <c r="CB77" s="247"/>
      <c r="CC77" s="247"/>
      <c r="CD77" s="247"/>
      <c r="CE77" s="247"/>
      <c r="CF77" s="247"/>
      <c r="CG77" s="247"/>
      <c r="CH77" s="247"/>
      <c r="CI77" s="247"/>
      <c r="CJ77" s="247"/>
      <c r="CK77" s="247"/>
      <c r="CL77" s="247"/>
      <c r="CM77" s="247"/>
      <c r="CN77" s="247"/>
      <c r="CO77" s="247"/>
      <c r="CP77" s="247"/>
      <c r="CQ77" s="247"/>
      <c r="CR77" s="247"/>
      <c r="CS77" s="247"/>
      <c r="CT77" s="247"/>
      <c r="CU77" s="247"/>
      <c r="CV77" s="247"/>
      <c r="CW77" s="247"/>
      <c r="CX77" s="247"/>
      <c r="CY77" s="247"/>
      <c r="CZ77" s="247"/>
      <c r="DA77" s="247"/>
      <c r="DB77" s="247"/>
      <c r="DC77" s="247"/>
    </row>
    <row r="78" spans="1:107" ht="14.25" customHeight="1">
      <c r="A78" s="756"/>
      <c r="B78" s="744"/>
      <c r="C78" s="744"/>
      <c r="D78" s="744"/>
      <c r="E78" s="282"/>
      <c r="F78" s="283"/>
      <c r="G78" s="283"/>
      <c r="H78" s="283"/>
      <c r="I78" s="284"/>
      <c r="J78" s="283"/>
      <c r="K78" s="283"/>
      <c r="L78" s="283"/>
      <c r="M78" s="283"/>
      <c r="N78" s="284"/>
      <c r="O78" s="261"/>
      <c r="P78" s="262"/>
      <c r="Q78" s="262"/>
      <c r="R78" s="262"/>
      <c r="S78" s="263"/>
      <c r="T78" s="267">
        <f>O17</f>
        <v>14</v>
      </c>
      <c r="U78" s="343" t="str">
        <f>IF(T78&gt;X78,"○","　")</f>
        <v>　</v>
      </c>
      <c r="V78" s="343" t="s">
        <v>255</v>
      </c>
      <c r="W78" s="343" t="str">
        <f>IF(X78&gt;T78,"○","　")</f>
        <v>○</v>
      </c>
      <c r="X78" s="268">
        <f>V17</f>
        <v>16</v>
      </c>
      <c r="Y78" s="267">
        <f>O29</f>
        <v>15</v>
      </c>
      <c r="Z78" s="343" t="str">
        <f>IF(Y78&gt;AC78,"○","　")</f>
        <v>○</v>
      </c>
      <c r="AA78" s="343" t="s">
        <v>255</v>
      </c>
      <c r="AB78" s="343" t="str">
        <f>IF(AC78&gt;Y78,"○","　")</f>
        <v>　</v>
      </c>
      <c r="AC78" s="268">
        <f>V29</f>
        <v>13</v>
      </c>
      <c r="AD78" s="267">
        <f>O41</f>
        <v>15</v>
      </c>
      <c r="AE78" s="343" t="str">
        <f>IF(AD78&gt;AH78,"○","　")</f>
        <v>○</v>
      </c>
      <c r="AF78" s="343" t="s">
        <v>255</v>
      </c>
      <c r="AG78" s="343" t="str">
        <f>IF(AH78&gt;AD78,"○","　")</f>
        <v>　</v>
      </c>
      <c r="AH78" s="268">
        <f>V41</f>
        <v>10</v>
      </c>
      <c r="AI78" s="267">
        <f>O53</f>
        <v>13</v>
      </c>
      <c r="AJ78" s="343" t="str">
        <f>IF(AI78&gt;AM78,"○","　")</f>
        <v>　</v>
      </c>
      <c r="AK78" s="343" t="s">
        <v>255</v>
      </c>
      <c r="AL78" s="343" t="str">
        <f>IF(AM78&gt;AI78,"○","　")</f>
        <v>○</v>
      </c>
      <c r="AM78" s="268">
        <f>V53</f>
        <v>15</v>
      </c>
      <c r="AN78" s="768"/>
      <c r="AO78" s="770"/>
      <c r="AP78" s="772"/>
      <c r="AQ78" s="768">
        <f>SUM(E74,J74,O74,T74,Y74,AD74,AI74)</f>
        <v>5</v>
      </c>
      <c r="AR78" s="770" t="s">
        <v>255</v>
      </c>
      <c r="AS78" s="772">
        <f>SUM(I74,N74,S74,X74,AC74,AH74,AM74)</f>
        <v>4</v>
      </c>
      <c r="AT78" s="774"/>
      <c r="AU78" s="743"/>
      <c r="AV78" s="253"/>
      <c r="AZ78" s="670"/>
      <c r="BA78" s="670"/>
      <c r="BB78" s="670"/>
      <c r="BC78" s="670"/>
      <c r="BD78" s="670"/>
      <c r="BE78" s="671"/>
      <c r="BF78" s="670"/>
      <c r="BG78" s="247"/>
      <c r="BH78" s="247"/>
      <c r="BI78" s="247"/>
      <c r="BJ78" s="247"/>
      <c r="BK78" s="247"/>
      <c r="BL78" s="247"/>
      <c r="BM78" s="247"/>
      <c r="BN78" s="247"/>
      <c r="BO78" s="247"/>
      <c r="BP78" s="247"/>
      <c r="BQ78" s="247"/>
      <c r="BR78" s="247"/>
      <c r="BS78" s="247"/>
      <c r="BT78" s="247"/>
      <c r="BU78" s="247"/>
      <c r="BV78" s="247"/>
      <c r="BW78" s="247"/>
      <c r="BX78" s="247"/>
      <c r="BY78" s="247"/>
      <c r="BZ78" s="247"/>
      <c r="CA78" s="247"/>
      <c r="CB78" s="247"/>
      <c r="CC78" s="247"/>
      <c r="CD78" s="247"/>
      <c r="CE78" s="247"/>
      <c r="CF78" s="247"/>
      <c r="CG78" s="247"/>
      <c r="CH78" s="247"/>
      <c r="CI78" s="247"/>
      <c r="CJ78" s="247"/>
      <c r="CK78" s="247"/>
      <c r="CL78" s="247"/>
      <c r="CM78" s="247"/>
      <c r="CN78" s="247"/>
      <c r="CO78" s="247"/>
      <c r="CP78" s="247"/>
      <c r="CQ78" s="247"/>
      <c r="CR78" s="247"/>
      <c r="CS78" s="247"/>
      <c r="CT78" s="247"/>
      <c r="CU78" s="247"/>
      <c r="CV78" s="247"/>
      <c r="CW78" s="247"/>
      <c r="CX78" s="247"/>
      <c r="CY78" s="247"/>
      <c r="CZ78" s="247"/>
      <c r="DA78" s="247"/>
      <c r="DB78" s="247"/>
      <c r="DC78" s="247"/>
    </row>
    <row r="79" spans="1:107" ht="14.25" customHeight="1">
      <c r="A79" s="756"/>
      <c r="B79" s="744"/>
      <c r="C79" s="744"/>
      <c r="D79" s="744"/>
      <c r="E79" s="287"/>
      <c r="F79" s="288"/>
      <c r="G79" s="288"/>
      <c r="H79" s="288"/>
      <c r="I79" s="289"/>
      <c r="J79" s="288"/>
      <c r="K79" s="288"/>
      <c r="L79" s="288"/>
      <c r="M79" s="288"/>
      <c r="N79" s="289"/>
      <c r="O79" s="270"/>
      <c r="P79" s="271"/>
      <c r="Q79" s="271"/>
      <c r="R79" s="271"/>
      <c r="S79" s="272"/>
      <c r="T79" s="267">
        <f>O18</f>
        <v>7</v>
      </c>
      <c r="U79" s="343" t="str">
        <f>IF(T79&gt;X79,"○","　")</f>
        <v>　</v>
      </c>
      <c r="V79" s="343" t="s">
        <v>255</v>
      </c>
      <c r="W79" s="343" t="str">
        <f>IF(X79&gt;T79,"○","　")</f>
        <v>○</v>
      </c>
      <c r="X79" s="268">
        <f>V18</f>
        <v>15</v>
      </c>
      <c r="Y79" s="267">
        <f>O30</f>
        <v>0</v>
      </c>
      <c r="Z79" s="343" t="str">
        <f>IF(Y79&gt;AC79,"○","　")</f>
        <v>　</v>
      </c>
      <c r="AA79" s="343" t="s">
        <v>255</v>
      </c>
      <c r="AB79" s="343" t="str">
        <f>IF(AC79&gt;Y79,"○","　")</f>
        <v>　</v>
      </c>
      <c r="AC79" s="268">
        <f>V30</f>
        <v>0</v>
      </c>
      <c r="AD79" s="290">
        <f>O42</f>
        <v>0</v>
      </c>
      <c r="AE79" s="344" t="str">
        <f>IF(AD79&gt;AH79,"○","　")</f>
        <v>　</v>
      </c>
      <c r="AF79" s="344" t="s">
        <v>255</v>
      </c>
      <c r="AG79" s="344" t="str">
        <f>IF(AH79&gt;AD79,"○","　")</f>
        <v>　</v>
      </c>
      <c r="AH79" s="291">
        <f>V42</f>
        <v>0</v>
      </c>
      <c r="AI79" s="292">
        <f>O54</f>
        <v>0</v>
      </c>
      <c r="AJ79" s="344" t="str">
        <f>IF(AI79&gt;AM79,"○","　")</f>
        <v>　</v>
      </c>
      <c r="AK79" s="344" t="s">
        <v>255</v>
      </c>
      <c r="AL79" s="344" t="str">
        <f>IF(AM79&gt;AI79,"○","　")</f>
        <v>　</v>
      </c>
      <c r="AM79" s="291">
        <f>V54</f>
        <v>0</v>
      </c>
      <c r="AN79" s="769"/>
      <c r="AO79" s="771"/>
      <c r="AP79" s="773"/>
      <c r="AQ79" s="769"/>
      <c r="AR79" s="771"/>
      <c r="AS79" s="773"/>
      <c r="AT79" s="775"/>
      <c r="AU79" s="743"/>
      <c r="AV79" s="253"/>
      <c r="AZ79" s="670"/>
      <c r="BA79" s="670"/>
      <c r="BB79" s="670"/>
      <c r="BC79" s="670"/>
      <c r="BD79" s="670"/>
      <c r="BE79" s="671"/>
      <c r="BF79" s="670"/>
      <c r="BG79" s="247"/>
      <c r="BH79" s="247"/>
      <c r="BI79" s="247"/>
      <c r="BJ79" s="247"/>
      <c r="BK79" s="247"/>
      <c r="BL79" s="247"/>
      <c r="BM79" s="247"/>
      <c r="BN79" s="247"/>
      <c r="BO79" s="247"/>
      <c r="BP79" s="247"/>
      <c r="BQ79" s="247"/>
      <c r="BR79" s="247"/>
      <c r="BS79" s="247"/>
      <c r="BT79" s="247"/>
      <c r="BU79" s="247"/>
      <c r="BV79" s="247"/>
      <c r="BW79" s="247"/>
      <c r="BX79" s="247"/>
      <c r="BY79" s="247"/>
      <c r="BZ79" s="247"/>
      <c r="CA79" s="247"/>
      <c r="CB79" s="247"/>
      <c r="CC79" s="247"/>
      <c r="CD79" s="247"/>
      <c r="CE79" s="247"/>
      <c r="CF79" s="247"/>
      <c r="CG79" s="247"/>
      <c r="CH79" s="247"/>
      <c r="CI79" s="247"/>
      <c r="CJ79" s="247"/>
      <c r="CK79" s="247"/>
      <c r="CL79" s="247"/>
      <c r="CM79" s="247"/>
      <c r="CN79" s="247"/>
      <c r="CO79" s="247"/>
      <c r="CP79" s="247"/>
      <c r="CQ79" s="247"/>
      <c r="CR79" s="247"/>
      <c r="CS79" s="247"/>
      <c r="CT79" s="247"/>
      <c r="CU79" s="247"/>
      <c r="CV79" s="247"/>
      <c r="CW79" s="247"/>
      <c r="CX79" s="247"/>
      <c r="CY79" s="247"/>
      <c r="CZ79" s="247"/>
      <c r="DA79" s="247"/>
      <c r="DB79" s="247"/>
      <c r="DC79" s="247"/>
    </row>
    <row r="80" spans="1:107" ht="14.25" customHeight="1">
      <c r="A80" s="756"/>
      <c r="B80" s="744" t="str">
        <f>C8</f>
        <v xml:space="preserve"> ＳＵＺＵＫＩ  ２</v>
      </c>
      <c r="C80" s="744"/>
      <c r="D80" s="744"/>
      <c r="E80" s="275">
        <f>COUNTIF(F83:F85,"○")</f>
        <v>2</v>
      </c>
      <c r="F80" s="276"/>
      <c r="G80" s="276" t="str">
        <f>V62</f>
        <v>⑧</v>
      </c>
      <c r="H80" s="276"/>
      <c r="I80" s="293">
        <f>COUNTIF(H83:H85,"○")</f>
        <v>0</v>
      </c>
      <c r="J80" s="276">
        <f>COUNTIF(K83:K85,"○")</f>
        <v>2</v>
      </c>
      <c r="K80" s="276"/>
      <c r="L80" s="276" t="str">
        <f>V68</f>
        <v>⑤</v>
      </c>
      <c r="M80" s="276"/>
      <c r="N80" s="293">
        <f>COUNTIF(M83:M85,"○")</f>
        <v>1</v>
      </c>
      <c r="O80" s="257">
        <f>COUNTIF(P83:P85,"○")</f>
        <v>2</v>
      </c>
      <c r="P80" s="257"/>
      <c r="Q80" s="258" t="str">
        <f>V74</f>
        <v>②</v>
      </c>
      <c r="R80" s="258"/>
      <c r="S80" s="259">
        <f>COUNTIF(R83:R85,"○")</f>
        <v>1</v>
      </c>
      <c r="T80" s="254"/>
      <c r="U80" s="255"/>
      <c r="V80" s="255"/>
      <c r="W80" s="255"/>
      <c r="X80" s="256"/>
      <c r="Y80" s="255"/>
      <c r="Z80" s="255"/>
      <c r="AA80" s="260"/>
      <c r="AB80" s="260"/>
      <c r="AC80" s="256"/>
      <c r="AD80" s="255"/>
      <c r="AE80" s="255"/>
      <c r="AF80" s="260"/>
      <c r="AG80" s="260"/>
      <c r="AH80" s="256"/>
      <c r="AI80" s="257">
        <f>COUNTIF(AJ83:AJ85,"○")</f>
        <v>2</v>
      </c>
      <c r="AJ80" s="257"/>
      <c r="AK80" s="258" t="s">
        <v>507</v>
      </c>
      <c r="AL80" s="258"/>
      <c r="AM80" s="259">
        <f>COUNTIF(AL83:AL85,"○")</f>
        <v>0</v>
      </c>
      <c r="AN80" s="776">
        <f>COUNTIF(E81:AM81,"○")</f>
        <v>4</v>
      </c>
      <c r="AO80" s="777" t="s">
        <v>255</v>
      </c>
      <c r="AP80" s="778">
        <f>COUNTIF(E82:AM82,"○")</f>
        <v>0</v>
      </c>
      <c r="AQ80" s="776">
        <f>IF(AS84=0,10,AQ84/AS84)</f>
        <v>4</v>
      </c>
      <c r="AR80" s="777"/>
      <c r="AS80" s="778"/>
      <c r="AT80" s="779">
        <f>SUM(E83:E85,J83:J85,O83:O85,T83:T85,Y83:Y85,AD83:AD85,AI83:AI85)/SUM(I83:I85,N83:N85,S83:S85,X83:X85,AC83:AC85,AH83:AH85,AM83:AM85)</f>
        <v>1.1951219512195121</v>
      </c>
      <c r="AU80" s="743">
        <f>IF(AND($AV$105=28,AV80=4),RANK(BE80,BE$62:BE$98,0),"")</f>
        <v>1</v>
      </c>
      <c r="AV80" s="253">
        <f>AN80+AP80</f>
        <v>4</v>
      </c>
      <c r="AW80" s="247">
        <f>SUM(E80:AM80)</f>
        <v>10</v>
      </c>
      <c r="AX80" s="247">
        <f>SUM(AQ84:AS85)</f>
        <v>10</v>
      </c>
      <c r="AZ80" s="670">
        <f>RANK(AN80,AN62:AN103,1)</f>
        <v>7</v>
      </c>
      <c r="BA80" s="670">
        <f>RANK(BF80,BF62:BF103,1)</f>
        <v>7</v>
      </c>
      <c r="BB80" s="670">
        <f>RANK(AT80,AT62:AT103,1)</f>
        <v>7</v>
      </c>
      <c r="BC80" s="670">
        <f>AZ80*100</f>
        <v>700</v>
      </c>
      <c r="BD80" s="670">
        <f>BA80*10</f>
        <v>70</v>
      </c>
      <c r="BE80" s="671">
        <f>SUM(BB80:BD85)</f>
        <v>777</v>
      </c>
      <c r="BF80" s="670">
        <f>AQ80-AS80</f>
        <v>4</v>
      </c>
      <c r="BG80" s="247"/>
      <c r="BH80" s="247"/>
      <c r="BI80" s="247"/>
      <c r="BJ80" s="247"/>
      <c r="BK80" s="247"/>
      <c r="BL80" s="247"/>
      <c r="BM80" s="247"/>
      <c r="BN80" s="247"/>
      <c r="BO80" s="247"/>
      <c r="BP80" s="247"/>
      <c r="BQ80" s="247"/>
      <c r="BR80" s="247"/>
      <c r="BS80" s="247"/>
      <c r="BT80" s="247"/>
      <c r="BU80" s="247"/>
      <c r="BV80" s="247"/>
      <c r="BW80" s="247"/>
      <c r="BX80" s="247"/>
      <c r="BY80" s="247"/>
      <c r="BZ80" s="247"/>
      <c r="CA80" s="247"/>
      <c r="CB80" s="247"/>
      <c r="CC80" s="247"/>
      <c r="CD80" s="247"/>
      <c r="CE80" s="247"/>
      <c r="CF80" s="247"/>
      <c r="CG80" s="247"/>
      <c r="CH80" s="247"/>
      <c r="CI80" s="247"/>
      <c r="CJ80" s="247"/>
      <c r="CK80" s="247"/>
      <c r="CL80" s="247"/>
      <c r="CM80" s="247"/>
      <c r="CN80" s="247"/>
      <c r="CO80" s="247"/>
      <c r="CP80" s="247"/>
      <c r="CQ80" s="247"/>
      <c r="CR80" s="247"/>
      <c r="CS80" s="247"/>
      <c r="CT80" s="247"/>
      <c r="CU80" s="247"/>
      <c r="CV80" s="247"/>
      <c r="CW80" s="247"/>
      <c r="CX80" s="247"/>
      <c r="CY80" s="247"/>
      <c r="CZ80" s="247"/>
      <c r="DA80" s="247"/>
      <c r="DB80" s="247"/>
      <c r="DC80" s="247"/>
    </row>
    <row r="81" spans="1:107" ht="13.5" hidden="1" customHeight="1">
      <c r="A81" s="756"/>
      <c r="B81" s="744"/>
      <c r="C81" s="744"/>
      <c r="D81" s="744"/>
      <c r="E81" s="280" t="str">
        <f>IF(E80&gt;I80,"○","　")</f>
        <v>○</v>
      </c>
      <c r="F81" s="281"/>
      <c r="G81" s="281"/>
      <c r="H81" s="281"/>
      <c r="I81" s="348"/>
      <c r="J81" s="281" t="str">
        <f>IF(J80&gt;N80,"○","　")</f>
        <v>○</v>
      </c>
      <c r="K81" s="281"/>
      <c r="L81" s="281"/>
      <c r="M81" s="281"/>
      <c r="N81" s="348"/>
      <c r="O81" s="264" t="str">
        <f>IF(O80&gt;S80,"○","　")</f>
        <v>○</v>
      </c>
      <c r="P81" s="264"/>
      <c r="Q81" s="343"/>
      <c r="R81" s="343"/>
      <c r="S81" s="265"/>
      <c r="T81" s="261"/>
      <c r="U81" s="262"/>
      <c r="V81" s="262"/>
      <c r="W81" s="262"/>
      <c r="X81" s="263"/>
      <c r="Y81" s="262"/>
      <c r="Z81" s="262"/>
      <c r="AA81" s="266"/>
      <c r="AB81" s="266"/>
      <c r="AC81" s="263"/>
      <c r="AD81" s="262"/>
      <c r="AE81" s="262"/>
      <c r="AF81" s="266"/>
      <c r="AG81" s="266"/>
      <c r="AH81" s="263"/>
      <c r="AI81" s="264" t="str">
        <f>IF(AI80&gt;AM80,"○","　")</f>
        <v>○</v>
      </c>
      <c r="AJ81" s="264"/>
      <c r="AK81" s="343"/>
      <c r="AL81" s="343"/>
      <c r="AM81" s="265"/>
      <c r="AN81" s="768"/>
      <c r="AO81" s="770"/>
      <c r="AP81" s="772"/>
      <c r="AQ81" s="768"/>
      <c r="AR81" s="770"/>
      <c r="AS81" s="772"/>
      <c r="AT81" s="774"/>
      <c r="AU81" s="743"/>
      <c r="AV81" s="253"/>
      <c r="AZ81" s="670"/>
      <c r="BA81" s="670"/>
      <c r="BB81" s="670"/>
      <c r="BC81" s="670"/>
      <c r="BD81" s="670"/>
      <c r="BE81" s="671"/>
      <c r="BF81" s="670"/>
      <c r="BG81" s="247"/>
      <c r="BH81" s="247"/>
      <c r="BI81" s="247"/>
      <c r="BJ81" s="247"/>
      <c r="BK81" s="247"/>
      <c r="BL81" s="247"/>
      <c r="BM81" s="247"/>
      <c r="BN81" s="247"/>
      <c r="BO81" s="247"/>
      <c r="BP81" s="247"/>
      <c r="BQ81" s="247"/>
      <c r="BR81" s="247"/>
      <c r="BS81" s="247"/>
      <c r="BT81" s="247"/>
      <c r="BU81" s="247"/>
      <c r="BV81" s="247"/>
      <c r="BW81" s="247"/>
      <c r="BX81" s="247"/>
      <c r="BY81" s="247"/>
      <c r="BZ81" s="247"/>
      <c r="CA81" s="247"/>
      <c r="CB81" s="247"/>
      <c r="CC81" s="247"/>
      <c r="CD81" s="247"/>
      <c r="CE81" s="247"/>
      <c r="CF81" s="247"/>
      <c r="CG81" s="247"/>
      <c r="CH81" s="247"/>
      <c r="CI81" s="247"/>
      <c r="CJ81" s="247"/>
      <c r="CK81" s="247"/>
      <c r="CL81" s="247"/>
      <c r="CM81" s="247"/>
      <c r="CN81" s="247"/>
      <c r="CO81" s="247"/>
      <c r="CP81" s="247"/>
      <c r="CQ81" s="247"/>
      <c r="CR81" s="247"/>
      <c r="CS81" s="247"/>
      <c r="CT81" s="247"/>
      <c r="CU81" s="247"/>
      <c r="CV81" s="247"/>
      <c r="CW81" s="247"/>
      <c r="CX81" s="247"/>
      <c r="CY81" s="247"/>
      <c r="CZ81" s="247"/>
      <c r="DA81" s="247"/>
      <c r="DB81" s="247"/>
      <c r="DC81" s="247"/>
    </row>
    <row r="82" spans="1:107" ht="14.25" hidden="1" customHeight="1">
      <c r="A82" s="756"/>
      <c r="B82" s="744"/>
      <c r="C82" s="744"/>
      <c r="D82" s="744"/>
      <c r="E82" s="280"/>
      <c r="F82" s="281"/>
      <c r="G82" s="281"/>
      <c r="H82" s="281"/>
      <c r="I82" s="348" t="str">
        <f>IF(I80&gt;E80,"○","　")</f>
        <v>　</v>
      </c>
      <c r="J82" s="281"/>
      <c r="K82" s="281"/>
      <c r="L82" s="281"/>
      <c r="M82" s="281"/>
      <c r="N82" s="348" t="str">
        <f>IF(N80&gt;J80,"○","　")</f>
        <v>　</v>
      </c>
      <c r="O82" s="264"/>
      <c r="P82" s="264"/>
      <c r="Q82" s="343"/>
      <c r="R82" s="343"/>
      <c r="S82" s="265" t="str">
        <f>IF(S80&gt;O80,"○","　")</f>
        <v>　</v>
      </c>
      <c r="T82" s="261"/>
      <c r="U82" s="262"/>
      <c r="V82" s="262"/>
      <c r="W82" s="262"/>
      <c r="X82" s="263"/>
      <c r="Y82" s="262"/>
      <c r="Z82" s="262"/>
      <c r="AA82" s="266"/>
      <c r="AB82" s="266"/>
      <c r="AC82" s="263"/>
      <c r="AD82" s="262"/>
      <c r="AE82" s="262"/>
      <c r="AF82" s="266"/>
      <c r="AG82" s="266"/>
      <c r="AH82" s="263"/>
      <c r="AI82" s="264"/>
      <c r="AJ82" s="264"/>
      <c r="AK82" s="343"/>
      <c r="AL82" s="343"/>
      <c r="AM82" s="265" t="str">
        <f>IF(AM80&gt;AI80,"○","　")</f>
        <v>　</v>
      </c>
      <c r="AN82" s="768"/>
      <c r="AO82" s="770"/>
      <c r="AP82" s="772"/>
      <c r="AQ82" s="768"/>
      <c r="AR82" s="770"/>
      <c r="AS82" s="772"/>
      <c r="AT82" s="774"/>
      <c r="AU82" s="743"/>
      <c r="AV82" s="253"/>
      <c r="AZ82" s="670"/>
      <c r="BA82" s="670"/>
      <c r="BB82" s="670"/>
      <c r="BC82" s="670"/>
      <c r="BD82" s="670"/>
      <c r="BE82" s="671"/>
      <c r="BF82" s="670"/>
      <c r="BG82" s="247"/>
      <c r="BH82" s="247"/>
      <c r="BI82" s="247"/>
      <c r="BJ82" s="247"/>
      <c r="BK82" s="247"/>
      <c r="BL82" s="247"/>
      <c r="BM82" s="247"/>
      <c r="BN82" s="247"/>
      <c r="BO82" s="247"/>
      <c r="BP82" s="247"/>
      <c r="BQ82" s="247"/>
      <c r="BR82" s="247"/>
      <c r="BS82" s="247"/>
      <c r="BT82" s="247"/>
      <c r="BU82" s="247"/>
      <c r="BV82" s="247"/>
      <c r="BW82" s="247"/>
      <c r="BX82" s="247"/>
      <c r="BY82" s="247"/>
      <c r="BZ82" s="247"/>
      <c r="CA82" s="247"/>
      <c r="CB82" s="247"/>
      <c r="CC82" s="247"/>
      <c r="CD82" s="247"/>
      <c r="CE82" s="247"/>
      <c r="CF82" s="247"/>
      <c r="CG82" s="247"/>
      <c r="CH82" s="247"/>
      <c r="CI82" s="247"/>
      <c r="CJ82" s="247"/>
      <c r="CK82" s="247"/>
      <c r="CL82" s="247"/>
      <c r="CM82" s="247"/>
      <c r="CN82" s="247"/>
      <c r="CO82" s="247"/>
      <c r="CP82" s="247"/>
      <c r="CQ82" s="247"/>
      <c r="CR82" s="247"/>
      <c r="CS82" s="247"/>
      <c r="CT82" s="247"/>
      <c r="CU82" s="247"/>
      <c r="CV82" s="247"/>
      <c r="CW82" s="247"/>
      <c r="CX82" s="247"/>
      <c r="CY82" s="247"/>
      <c r="CZ82" s="247"/>
      <c r="DA82" s="247"/>
      <c r="DB82" s="247"/>
      <c r="DC82" s="247"/>
    </row>
    <row r="83" spans="1:107" ht="14.25" customHeight="1">
      <c r="A83" s="756"/>
      <c r="B83" s="744"/>
      <c r="C83" s="744"/>
      <c r="D83" s="744"/>
      <c r="E83" s="280">
        <f>X65</f>
        <v>17</v>
      </c>
      <c r="F83" s="281" t="str">
        <f>IF(E83&gt;I83,"○","　")</f>
        <v>○</v>
      </c>
      <c r="G83" s="281" t="s">
        <v>499</v>
      </c>
      <c r="H83" s="281" t="str">
        <f>IF(I83&gt;E83,"○","　")</f>
        <v>　</v>
      </c>
      <c r="I83" s="348">
        <f>T65</f>
        <v>15</v>
      </c>
      <c r="J83" s="281">
        <f>X71</f>
        <v>13</v>
      </c>
      <c r="K83" s="281" t="str">
        <f>IF(J83&gt;N83,"○","　")</f>
        <v>　</v>
      </c>
      <c r="L83" s="281" t="s">
        <v>499</v>
      </c>
      <c r="M83" s="281" t="str">
        <f>IF(N83&gt;J83,"○","　")</f>
        <v>○</v>
      </c>
      <c r="N83" s="348">
        <f>T71</f>
        <v>15</v>
      </c>
      <c r="O83" s="343">
        <f>X77</f>
        <v>11</v>
      </c>
      <c r="P83" s="343" t="str">
        <f>IF(O83&gt;S83,"○","　")</f>
        <v>　</v>
      </c>
      <c r="Q83" s="343" t="s">
        <v>499</v>
      </c>
      <c r="R83" s="343" t="str">
        <f>IF(S83&gt;O83,"○","　")</f>
        <v>○</v>
      </c>
      <c r="S83" s="345">
        <f>T77</f>
        <v>15</v>
      </c>
      <c r="T83" s="261"/>
      <c r="U83" s="262"/>
      <c r="V83" s="262"/>
      <c r="W83" s="262"/>
      <c r="X83" s="263"/>
      <c r="Y83" s="266"/>
      <c r="Z83" s="266"/>
      <c r="AA83" s="266"/>
      <c r="AB83" s="266"/>
      <c r="AC83" s="269"/>
      <c r="AD83" s="266"/>
      <c r="AE83" s="266"/>
      <c r="AF83" s="266"/>
      <c r="AG83" s="266"/>
      <c r="AH83" s="269"/>
      <c r="AI83" s="267">
        <f>O43</f>
        <v>15</v>
      </c>
      <c r="AJ83" s="343" t="str">
        <f>IF(AI83&gt;AM83,"○","　")</f>
        <v>○</v>
      </c>
      <c r="AK83" s="343" t="s">
        <v>499</v>
      </c>
      <c r="AL83" s="343" t="str">
        <f>IF(AM83&gt;AI83,"○","　")</f>
        <v>　</v>
      </c>
      <c r="AM83" s="268">
        <f>V43</f>
        <v>11</v>
      </c>
      <c r="AN83" s="768"/>
      <c r="AO83" s="770"/>
      <c r="AP83" s="772"/>
      <c r="AQ83" s="768"/>
      <c r="AR83" s="770"/>
      <c r="AS83" s="772"/>
      <c r="AT83" s="774"/>
      <c r="AU83" s="743"/>
      <c r="AV83" s="253"/>
      <c r="AZ83" s="670"/>
      <c r="BA83" s="670"/>
      <c r="BB83" s="670"/>
      <c r="BC83" s="670"/>
      <c r="BD83" s="670"/>
      <c r="BE83" s="671"/>
      <c r="BF83" s="670"/>
      <c r="BG83" s="247"/>
      <c r="BH83" s="247"/>
      <c r="BI83" s="247"/>
      <c r="BJ83" s="247"/>
      <c r="BK83" s="247"/>
      <c r="BL83" s="247"/>
      <c r="BM83" s="247"/>
      <c r="BN83" s="247"/>
      <c r="BO83" s="247"/>
      <c r="BP83" s="247"/>
      <c r="BQ83" s="247"/>
      <c r="BR83" s="247"/>
      <c r="BS83" s="247"/>
      <c r="BT83" s="247"/>
      <c r="BU83" s="247"/>
      <c r="BV83" s="247"/>
      <c r="BW83" s="247"/>
      <c r="BX83" s="247"/>
      <c r="BY83" s="247"/>
      <c r="BZ83" s="247"/>
      <c r="CA83" s="247"/>
      <c r="CB83" s="247"/>
      <c r="CC83" s="247"/>
      <c r="CD83" s="247"/>
      <c r="CE83" s="247"/>
      <c r="CF83" s="247"/>
      <c r="CG83" s="247"/>
      <c r="CH83" s="247"/>
      <c r="CI83" s="247"/>
      <c r="CJ83" s="247"/>
      <c r="CK83" s="247"/>
      <c r="CL83" s="247"/>
      <c r="CM83" s="247"/>
      <c r="CN83" s="247"/>
      <c r="CO83" s="247"/>
      <c r="CP83" s="247"/>
      <c r="CQ83" s="247"/>
      <c r="CR83" s="247"/>
      <c r="CS83" s="247"/>
      <c r="CT83" s="247"/>
      <c r="CU83" s="247"/>
      <c r="CV83" s="247"/>
      <c r="CW83" s="247"/>
      <c r="CX83" s="247"/>
      <c r="CY83" s="247"/>
      <c r="CZ83" s="247"/>
      <c r="DA83" s="247"/>
      <c r="DB83" s="247"/>
      <c r="DC83" s="247"/>
    </row>
    <row r="84" spans="1:107" ht="14.25" customHeight="1">
      <c r="A84" s="756"/>
      <c r="B84" s="744"/>
      <c r="C84" s="744"/>
      <c r="D84" s="744"/>
      <c r="E84" s="280">
        <f>X66</f>
        <v>15</v>
      </c>
      <c r="F84" s="281" t="str">
        <f>IF(E84&gt;I84,"○","　")</f>
        <v>○</v>
      </c>
      <c r="G84" s="281" t="s">
        <v>255</v>
      </c>
      <c r="H84" s="281" t="str">
        <f>IF(I84&gt;E84,"○","　")</f>
        <v>　</v>
      </c>
      <c r="I84" s="348">
        <f>T66</f>
        <v>13</v>
      </c>
      <c r="J84" s="281">
        <f>X72</f>
        <v>15</v>
      </c>
      <c r="K84" s="281" t="str">
        <f>IF(J84&gt;N84,"○","　")</f>
        <v>○</v>
      </c>
      <c r="L84" s="281" t="s">
        <v>255</v>
      </c>
      <c r="M84" s="281" t="str">
        <f>IF(N84&gt;J84,"○","　")</f>
        <v>　</v>
      </c>
      <c r="N84" s="348">
        <f>T72</f>
        <v>13</v>
      </c>
      <c r="O84" s="343">
        <f>X78</f>
        <v>16</v>
      </c>
      <c r="P84" s="343" t="str">
        <f>IF(O84&gt;S84,"○","　")</f>
        <v>○</v>
      </c>
      <c r="Q84" s="343" t="s">
        <v>255</v>
      </c>
      <c r="R84" s="343" t="str">
        <f>IF(S84&gt;O84,"○","　")</f>
        <v>　</v>
      </c>
      <c r="S84" s="345">
        <f>T78</f>
        <v>14</v>
      </c>
      <c r="T84" s="261"/>
      <c r="U84" s="262"/>
      <c r="V84" s="262"/>
      <c r="W84" s="262"/>
      <c r="X84" s="263"/>
      <c r="Y84" s="266"/>
      <c r="Z84" s="266"/>
      <c r="AA84" s="266"/>
      <c r="AB84" s="266"/>
      <c r="AC84" s="269"/>
      <c r="AD84" s="266"/>
      <c r="AE84" s="266"/>
      <c r="AF84" s="266"/>
      <c r="AG84" s="266"/>
      <c r="AH84" s="269"/>
      <c r="AI84" s="267">
        <f>O44</f>
        <v>15</v>
      </c>
      <c r="AJ84" s="343" t="str">
        <f>IF(AI84&gt;AM84,"○","　")</f>
        <v>○</v>
      </c>
      <c r="AK84" s="343" t="s">
        <v>255</v>
      </c>
      <c r="AL84" s="343" t="str">
        <f>IF(AM84&gt;AI84,"○","　")</f>
        <v>　</v>
      </c>
      <c r="AM84" s="268">
        <f>V44</f>
        <v>8</v>
      </c>
      <c r="AN84" s="768"/>
      <c r="AO84" s="770"/>
      <c r="AP84" s="772"/>
      <c r="AQ84" s="768">
        <f>SUM(E80,J80,O80,T80,Y80,AD80,AI80)</f>
        <v>8</v>
      </c>
      <c r="AR84" s="770" t="s">
        <v>255</v>
      </c>
      <c r="AS84" s="772">
        <f>SUM(I80,N80,S80,X80,AC80,AH80,AM80)</f>
        <v>2</v>
      </c>
      <c r="AT84" s="774"/>
      <c r="AU84" s="743"/>
      <c r="AV84" s="253"/>
      <c r="AZ84" s="670"/>
      <c r="BA84" s="670"/>
      <c r="BB84" s="670"/>
      <c r="BC84" s="670"/>
      <c r="BD84" s="670"/>
      <c r="BE84" s="671"/>
      <c r="BF84" s="670"/>
      <c r="BG84" s="247"/>
      <c r="BH84" s="247"/>
      <c r="BI84" s="247"/>
      <c r="BJ84" s="247"/>
      <c r="BK84" s="247"/>
      <c r="BL84" s="247"/>
      <c r="BM84" s="247"/>
      <c r="BN84" s="247"/>
      <c r="BO84" s="247"/>
      <c r="BP84" s="247"/>
      <c r="BQ84" s="247"/>
      <c r="BR84" s="247"/>
      <c r="BS84" s="247"/>
      <c r="BT84" s="247"/>
      <c r="BU84" s="247"/>
      <c r="BV84" s="247"/>
      <c r="BW84" s="247"/>
      <c r="BX84" s="247"/>
      <c r="BY84" s="247"/>
      <c r="BZ84" s="247"/>
      <c r="CA84" s="247"/>
      <c r="CB84" s="247"/>
      <c r="CC84" s="247"/>
      <c r="CD84" s="247"/>
      <c r="CE84" s="247"/>
      <c r="CF84" s="247"/>
      <c r="CG84" s="247"/>
      <c r="CH84" s="247"/>
      <c r="CI84" s="247"/>
      <c r="CJ84" s="247"/>
      <c r="CK84" s="247"/>
      <c r="CL84" s="247"/>
      <c r="CM84" s="247"/>
      <c r="CN84" s="247"/>
      <c r="CO84" s="247"/>
      <c r="CP84" s="247"/>
      <c r="CQ84" s="247"/>
      <c r="CR84" s="247"/>
      <c r="CS84" s="247"/>
      <c r="CT84" s="247"/>
      <c r="CU84" s="247"/>
      <c r="CV84" s="247"/>
      <c r="CW84" s="247"/>
      <c r="CX84" s="247"/>
      <c r="CY84" s="247"/>
      <c r="CZ84" s="247"/>
      <c r="DA84" s="247"/>
      <c r="DB84" s="247"/>
      <c r="DC84" s="247"/>
    </row>
    <row r="85" spans="1:107" ht="14.25" customHeight="1">
      <c r="A85" s="756"/>
      <c r="B85" s="744"/>
      <c r="C85" s="744"/>
      <c r="D85" s="744"/>
      <c r="E85" s="285">
        <f>X67</f>
        <v>0</v>
      </c>
      <c r="F85" s="286" t="str">
        <f>IF(E85&gt;I85,"○","　")</f>
        <v>　</v>
      </c>
      <c r="G85" s="286" t="s">
        <v>255</v>
      </c>
      <c r="H85" s="286" t="str">
        <f>IF(I85&gt;E85,"○","　")</f>
        <v>　</v>
      </c>
      <c r="I85" s="349">
        <f>T67</f>
        <v>0</v>
      </c>
      <c r="J85" s="286">
        <f>X73</f>
        <v>15</v>
      </c>
      <c r="K85" s="286" t="str">
        <f>IF(J85&gt;N85,"○","　")</f>
        <v>○</v>
      </c>
      <c r="L85" s="286" t="s">
        <v>255</v>
      </c>
      <c r="M85" s="286" t="str">
        <f>IF(N85&gt;J85,"○","　")</f>
        <v>　</v>
      </c>
      <c r="N85" s="349">
        <f>T73</f>
        <v>12</v>
      </c>
      <c r="O85" s="344">
        <f>X79</f>
        <v>15</v>
      </c>
      <c r="P85" s="344" t="str">
        <f>IF(O85&gt;S85,"○","　")</f>
        <v>○</v>
      </c>
      <c r="Q85" s="344" t="s">
        <v>255</v>
      </c>
      <c r="R85" s="344" t="str">
        <f>IF(S85&gt;O85,"○","　")</f>
        <v>　</v>
      </c>
      <c r="S85" s="346">
        <f>T79</f>
        <v>7</v>
      </c>
      <c r="T85" s="270"/>
      <c r="U85" s="271"/>
      <c r="V85" s="271"/>
      <c r="W85" s="271"/>
      <c r="X85" s="272"/>
      <c r="Y85" s="273"/>
      <c r="Z85" s="273"/>
      <c r="AA85" s="273"/>
      <c r="AB85" s="273"/>
      <c r="AC85" s="274"/>
      <c r="AD85" s="273"/>
      <c r="AE85" s="273"/>
      <c r="AF85" s="273"/>
      <c r="AG85" s="273"/>
      <c r="AH85" s="274"/>
      <c r="AI85" s="292">
        <f>O45</f>
        <v>0</v>
      </c>
      <c r="AJ85" s="344" t="str">
        <f>IF(AI85&gt;AM85,"○","　")</f>
        <v>　</v>
      </c>
      <c r="AK85" s="344" t="s">
        <v>255</v>
      </c>
      <c r="AL85" s="344" t="str">
        <f>IF(AM85&gt;AI85,"○","　")</f>
        <v>　</v>
      </c>
      <c r="AM85" s="291">
        <f>V45</f>
        <v>0</v>
      </c>
      <c r="AN85" s="769"/>
      <c r="AO85" s="771"/>
      <c r="AP85" s="773"/>
      <c r="AQ85" s="769"/>
      <c r="AR85" s="771"/>
      <c r="AS85" s="773"/>
      <c r="AT85" s="775"/>
      <c r="AU85" s="743"/>
      <c r="AV85" s="253"/>
      <c r="AZ85" s="670"/>
      <c r="BA85" s="670"/>
      <c r="BB85" s="670"/>
      <c r="BC85" s="670"/>
      <c r="BD85" s="670"/>
      <c r="BE85" s="671"/>
      <c r="BF85" s="670"/>
      <c r="BG85" s="247"/>
      <c r="BH85" s="247"/>
      <c r="BI85" s="247"/>
      <c r="BJ85" s="247"/>
      <c r="BK85" s="247"/>
      <c r="BL85" s="247"/>
      <c r="BM85" s="247"/>
      <c r="BN85" s="247"/>
      <c r="BO85" s="247"/>
      <c r="BP85" s="247"/>
      <c r="BQ85" s="247"/>
      <c r="BR85" s="247"/>
      <c r="BS85" s="247"/>
      <c r="BT85" s="247"/>
      <c r="BU85" s="247"/>
      <c r="BV85" s="247"/>
      <c r="BW85" s="247"/>
      <c r="BX85" s="247"/>
      <c r="BY85" s="247"/>
      <c r="BZ85" s="247"/>
      <c r="CA85" s="247"/>
      <c r="CB85" s="247"/>
      <c r="CC85" s="247"/>
      <c r="CD85" s="247"/>
      <c r="CE85" s="247"/>
      <c r="CF85" s="247"/>
      <c r="CG85" s="247"/>
      <c r="CH85" s="247"/>
      <c r="CI85" s="247"/>
      <c r="CJ85" s="247"/>
      <c r="CK85" s="247"/>
      <c r="CL85" s="247"/>
      <c r="CM85" s="247"/>
      <c r="CN85" s="247"/>
      <c r="CO85" s="247"/>
      <c r="CP85" s="247"/>
      <c r="CQ85" s="247"/>
      <c r="CR85" s="247"/>
      <c r="CS85" s="247"/>
      <c r="CT85" s="247"/>
      <c r="CU85" s="247"/>
      <c r="CV85" s="247"/>
      <c r="CW85" s="247"/>
      <c r="CX85" s="247"/>
      <c r="CY85" s="247"/>
      <c r="CZ85" s="247"/>
      <c r="DA85" s="247"/>
      <c r="DB85" s="247"/>
      <c r="DC85" s="247"/>
    </row>
    <row r="86" spans="1:107" ht="14.25" customHeight="1">
      <c r="A86" s="756"/>
      <c r="B86" s="744" t="str">
        <f>Q5</f>
        <v xml:space="preserve"> 富士見ファミリー B</v>
      </c>
      <c r="C86" s="744"/>
      <c r="D86" s="744"/>
      <c r="E86" s="294">
        <f>COUNTIF(F89:F91,"○")</f>
        <v>2</v>
      </c>
      <c r="F86" s="257"/>
      <c r="G86" s="258" t="str">
        <f>AA62</f>
        <v>⑫</v>
      </c>
      <c r="H86" s="258"/>
      <c r="I86" s="259">
        <f>COUNTIF(H89:H91,"○")</f>
        <v>0</v>
      </c>
      <c r="J86" s="257">
        <f>COUNTIF(K89:K91,"○")</f>
        <v>1</v>
      </c>
      <c r="K86" s="257"/>
      <c r="L86" s="258" t="str">
        <f>AA68</f>
        <v>⑨</v>
      </c>
      <c r="M86" s="258"/>
      <c r="N86" s="259">
        <f>COUNTIF(M89:M91,"○")</f>
        <v>2</v>
      </c>
      <c r="O86" s="257">
        <f>COUNTIF(P89:P91,"○")</f>
        <v>0</v>
      </c>
      <c r="P86" s="257"/>
      <c r="Q86" s="258" t="str">
        <f>AA74</f>
        <v>⑥</v>
      </c>
      <c r="R86" s="258"/>
      <c r="S86" s="259">
        <f>COUNTIF(R89:R91,"○")</f>
        <v>2</v>
      </c>
      <c r="T86" s="255"/>
      <c r="U86" s="255"/>
      <c r="V86" s="260"/>
      <c r="W86" s="260"/>
      <c r="X86" s="256"/>
      <c r="Y86" s="254"/>
      <c r="Z86" s="255"/>
      <c r="AA86" s="255"/>
      <c r="AB86" s="255"/>
      <c r="AC86" s="256"/>
      <c r="AD86" s="257">
        <f>COUNTIF(AE89:AE91,"○")</f>
        <v>1</v>
      </c>
      <c r="AE86" s="257"/>
      <c r="AF86" s="258" t="s">
        <v>508</v>
      </c>
      <c r="AG86" s="258"/>
      <c r="AH86" s="259">
        <f>COUNTIF(AG89:AG91,"○")</f>
        <v>2</v>
      </c>
      <c r="AI86" s="255"/>
      <c r="AJ86" s="255"/>
      <c r="AK86" s="260"/>
      <c r="AL86" s="260"/>
      <c r="AM86" s="256"/>
      <c r="AN86" s="776">
        <f>COUNTIF(E87:AM87,"○")</f>
        <v>1</v>
      </c>
      <c r="AO86" s="777" t="s">
        <v>255</v>
      </c>
      <c r="AP86" s="778">
        <f>COUNTIF(E88:AM88,"○")</f>
        <v>3</v>
      </c>
      <c r="AQ86" s="776">
        <f>IF(AS90=0,10,AQ90/AS90)</f>
        <v>0.66666666666666663</v>
      </c>
      <c r="AR86" s="777"/>
      <c r="AS86" s="778"/>
      <c r="AT86" s="779">
        <f>SUM(E89:E91,J89:J91,O89:O91,T89:T91,Y89:Y91,AD89:AD91,AI89:AI91)/SUM(I89:I91,N89:N91,S89:S91,X89:X91,AC89:AC91,AH89:AH91,AM89:AM91)</f>
        <v>0.94117647058823528</v>
      </c>
      <c r="AU86" s="743">
        <f>IF(AND($AV$105=28,AV86=4),RANK(BE86,BE$62:BE$98,0),"")</f>
        <v>6</v>
      </c>
      <c r="AV86" s="253">
        <f>AN86+AP86</f>
        <v>4</v>
      </c>
      <c r="AW86" s="247">
        <f>SUM(E86:AM86)</f>
        <v>10</v>
      </c>
      <c r="AX86" s="247">
        <f>SUM(AQ90:AS91)</f>
        <v>10</v>
      </c>
      <c r="AZ86" s="670">
        <f>RANK(AN86,AN62:AN103,1)</f>
        <v>1</v>
      </c>
      <c r="BA86" s="670">
        <f>RANK(BF86,BF62:BF103,1)</f>
        <v>2</v>
      </c>
      <c r="BB86" s="670">
        <f>RANK(AT86,AT62:AT103,1)</f>
        <v>3</v>
      </c>
      <c r="BC86" s="670">
        <f>AZ86*100</f>
        <v>100</v>
      </c>
      <c r="BD86" s="670">
        <f>BA86*10</f>
        <v>20</v>
      </c>
      <c r="BE86" s="671">
        <f>SUM(BB86:BD91)</f>
        <v>123</v>
      </c>
      <c r="BF86" s="670">
        <f>AQ86-AS86</f>
        <v>0.66666666666666663</v>
      </c>
      <c r="BG86" s="247"/>
      <c r="BH86" s="247"/>
      <c r="BI86" s="247"/>
      <c r="BJ86" s="247"/>
      <c r="BK86" s="247"/>
      <c r="BL86" s="247"/>
      <c r="BM86" s="247"/>
      <c r="BN86" s="247"/>
      <c r="BO86" s="247"/>
      <c r="BP86" s="247"/>
      <c r="BQ86" s="247"/>
      <c r="BR86" s="247"/>
      <c r="BS86" s="247"/>
      <c r="BT86" s="247"/>
      <c r="BU86" s="247"/>
      <c r="BV86" s="247"/>
      <c r="BW86" s="247"/>
      <c r="BX86" s="247"/>
      <c r="BY86" s="247"/>
      <c r="BZ86" s="247"/>
      <c r="CA86" s="247"/>
      <c r="CB86" s="247"/>
      <c r="CC86" s="247"/>
      <c r="CD86" s="247"/>
      <c r="CE86" s="247"/>
      <c r="CF86" s="247"/>
      <c r="CG86" s="247"/>
      <c r="CH86" s="247"/>
      <c r="CI86" s="247"/>
      <c r="CJ86" s="247"/>
      <c r="CK86" s="247"/>
      <c r="CL86" s="247"/>
      <c r="CM86" s="247"/>
      <c r="CN86" s="247"/>
      <c r="CO86" s="247"/>
      <c r="CP86" s="247"/>
      <c r="CQ86" s="247"/>
      <c r="CR86" s="247"/>
      <c r="CS86" s="247"/>
      <c r="CT86" s="247"/>
      <c r="CU86" s="247"/>
      <c r="CV86" s="247"/>
      <c r="CW86" s="247"/>
      <c r="CX86" s="247"/>
      <c r="CY86" s="247"/>
      <c r="CZ86" s="247"/>
      <c r="DA86" s="247"/>
      <c r="DB86" s="247"/>
      <c r="DC86" s="247"/>
    </row>
    <row r="87" spans="1:107" ht="0.75" hidden="1" customHeight="1">
      <c r="A87" s="756"/>
      <c r="B87" s="744"/>
      <c r="C87" s="744"/>
      <c r="D87" s="744"/>
      <c r="E87" s="295" t="str">
        <f>IF(E86&gt;I86,"○","　")</f>
        <v>○</v>
      </c>
      <c r="F87" s="264"/>
      <c r="G87" s="343"/>
      <c r="H87" s="343"/>
      <c r="I87" s="265"/>
      <c r="J87" s="264" t="str">
        <f>IF(J86&gt;N86,"○","　")</f>
        <v>　</v>
      </c>
      <c r="K87" s="264"/>
      <c r="L87" s="343"/>
      <c r="M87" s="343"/>
      <c r="N87" s="265"/>
      <c r="O87" s="264" t="str">
        <f>IF(O86&gt;S86,"○","　")</f>
        <v>　</v>
      </c>
      <c r="P87" s="264"/>
      <c r="Q87" s="343"/>
      <c r="R87" s="343"/>
      <c r="S87" s="265"/>
      <c r="T87" s="262"/>
      <c r="U87" s="262"/>
      <c r="V87" s="266"/>
      <c r="W87" s="266"/>
      <c r="X87" s="263"/>
      <c r="Y87" s="261"/>
      <c r="Z87" s="262"/>
      <c r="AA87" s="262"/>
      <c r="AB87" s="262"/>
      <c r="AC87" s="263"/>
      <c r="AD87" s="264" t="str">
        <f>IF(AD86&gt;AH86,"○","　")</f>
        <v>　</v>
      </c>
      <c r="AE87" s="264"/>
      <c r="AF87" s="343"/>
      <c r="AG87" s="343"/>
      <c r="AH87" s="265"/>
      <c r="AI87" s="262"/>
      <c r="AJ87" s="262"/>
      <c r="AK87" s="266"/>
      <c r="AL87" s="266"/>
      <c r="AM87" s="263"/>
      <c r="AN87" s="768"/>
      <c r="AO87" s="770"/>
      <c r="AP87" s="772"/>
      <c r="AQ87" s="768"/>
      <c r="AR87" s="770"/>
      <c r="AS87" s="772"/>
      <c r="AT87" s="774"/>
      <c r="AU87" s="743"/>
      <c r="AV87" s="253"/>
      <c r="AZ87" s="670"/>
      <c r="BA87" s="670"/>
      <c r="BB87" s="670"/>
      <c r="BC87" s="670"/>
      <c r="BD87" s="670"/>
      <c r="BE87" s="671"/>
      <c r="BF87" s="670"/>
      <c r="BG87" s="247"/>
      <c r="BH87" s="247"/>
      <c r="BI87" s="247"/>
      <c r="BJ87" s="247"/>
      <c r="BK87" s="247"/>
      <c r="BL87" s="247"/>
      <c r="BM87" s="247"/>
      <c r="BN87" s="247"/>
      <c r="BO87" s="247"/>
      <c r="BP87" s="247"/>
      <c r="BQ87" s="247"/>
      <c r="BR87" s="247"/>
      <c r="BS87" s="247"/>
      <c r="BT87" s="247"/>
      <c r="BU87" s="247"/>
      <c r="BV87" s="247"/>
      <c r="BW87" s="247"/>
      <c r="BX87" s="247"/>
      <c r="BY87" s="247"/>
      <c r="BZ87" s="247"/>
      <c r="CA87" s="247"/>
      <c r="CB87" s="247"/>
      <c r="CC87" s="247"/>
      <c r="CD87" s="247"/>
      <c r="CE87" s="247"/>
      <c r="CF87" s="247"/>
      <c r="CG87" s="247"/>
      <c r="CH87" s="247"/>
      <c r="CI87" s="247"/>
      <c r="CJ87" s="247"/>
      <c r="CK87" s="247"/>
      <c r="CL87" s="247"/>
      <c r="CM87" s="247"/>
      <c r="CN87" s="247"/>
      <c r="CO87" s="247"/>
      <c r="CP87" s="247"/>
      <c r="CQ87" s="247"/>
      <c r="CR87" s="247"/>
      <c r="CS87" s="247"/>
      <c r="CT87" s="247"/>
      <c r="CU87" s="247"/>
      <c r="CV87" s="247"/>
      <c r="CW87" s="247"/>
      <c r="CX87" s="247"/>
      <c r="CY87" s="247"/>
      <c r="CZ87" s="247"/>
      <c r="DA87" s="247"/>
      <c r="DB87" s="247"/>
      <c r="DC87" s="247"/>
    </row>
    <row r="88" spans="1:107" ht="14.25" hidden="1" customHeight="1">
      <c r="A88" s="756"/>
      <c r="B88" s="744"/>
      <c r="C88" s="744"/>
      <c r="D88" s="744"/>
      <c r="E88" s="295"/>
      <c r="F88" s="264"/>
      <c r="G88" s="343"/>
      <c r="H88" s="343"/>
      <c r="I88" s="265" t="str">
        <f>IF(I86&gt;E86,"○","　")</f>
        <v>　</v>
      </c>
      <c r="J88" s="264"/>
      <c r="K88" s="264"/>
      <c r="L88" s="343"/>
      <c r="M88" s="343"/>
      <c r="N88" s="265" t="str">
        <f>IF(N86&gt;J86,"○","　")</f>
        <v>○</v>
      </c>
      <c r="O88" s="264"/>
      <c r="P88" s="264"/>
      <c r="Q88" s="343"/>
      <c r="R88" s="343"/>
      <c r="S88" s="265" t="str">
        <f>IF(S86&gt;O86,"○","　")</f>
        <v>○</v>
      </c>
      <c r="T88" s="262"/>
      <c r="U88" s="262"/>
      <c r="V88" s="266"/>
      <c r="W88" s="266"/>
      <c r="X88" s="263"/>
      <c r="Y88" s="261"/>
      <c r="Z88" s="262"/>
      <c r="AA88" s="262"/>
      <c r="AB88" s="262"/>
      <c r="AC88" s="263"/>
      <c r="AD88" s="264"/>
      <c r="AE88" s="264"/>
      <c r="AF88" s="343"/>
      <c r="AG88" s="343"/>
      <c r="AH88" s="265" t="str">
        <f>IF(AH86&gt;AD86,"○","　")</f>
        <v>○</v>
      </c>
      <c r="AI88" s="262"/>
      <c r="AJ88" s="262"/>
      <c r="AK88" s="266"/>
      <c r="AL88" s="266"/>
      <c r="AM88" s="263"/>
      <c r="AN88" s="768"/>
      <c r="AO88" s="770"/>
      <c r="AP88" s="772"/>
      <c r="AQ88" s="768"/>
      <c r="AR88" s="770"/>
      <c r="AS88" s="772"/>
      <c r="AT88" s="774"/>
      <c r="AU88" s="743"/>
      <c r="AV88" s="253"/>
      <c r="AZ88" s="670"/>
      <c r="BA88" s="670"/>
      <c r="BB88" s="670"/>
      <c r="BC88" s="670"/>
      <c r="BD88" s="670"/>
      <c r="BE88" s="671"/>
      <c r="BF88" s="670"/>
      <c r="BG88" s="247"/>
      <c r="BH88" s="247"/>
      <c r="BI88" s="247"/>
      <c r="BJ88" s="247"/>
      <c r="BK88" s="247"/>
      <c r="BL88" s="247"/>
      <c r="BM88" s="247"/>
      <c r="BN88" s="247"/>
      <c r="BO88" s="247"/>
      <c r="BP88" s="247"/>
      <c r="BQ88" s="247"/>
      <c r="BR88" s="247"/>
      <c r="BS88" s="247"/>
      <c r="BT88" s="247"/>
      <c r="BU88" s="247"/>
      <c r="BV88" s="247"/>
      <c r="BW88" s="247"/>
      <c r="BX88" s="247"/>
      <c r="BY88" s="247"/>
      <c r="BZ88" s="247"/>
      <c r="CA88" s="247"/>
      <c r="CB88" s="247"/>
      <c r="CC88" s="247"/>
      <c r="CD88" s="247"/>
      <c r="CE88" s="247"/>
      <c r="CF88" s="247"/>
      <c r="CG88" s="247"/>
      <c r="CH88" s="247"/>
      <c r="CI88" s="247"/>
      <c r="CJ88" s="247"/>
      <c r="CK88" s="247"/>
      <c r="CL88" s="247"/>
      <c r="CM88" s="247"/>
      <c r="CN88" s="247"/>
      <c r="CO88" s="247"/>
      <c r="CP88" s="247"/>
      <c r="CQ88" s="247"/>
      <c r="CR88" s="247"/>
      <c r="CS88" s="247"/>
      <c r="CT88" s="247"/>
      <c r="CU88" s="247"/>
      <c r="CV88" s="247"/>
      <c r="CW88" s="247"/>
      <c r="CX88" s="247"/>
      <c r="CY88" s="247"/>
      <c r="CZ88" s="247"/>
      <c r="DA88" s="247"/>
      <c r="DB88" s="247"/>
      <c r="DC88" s="247"/>
    </row>
    <row r="89" spans="1:107" ht="14.25" customHeight="1">
      <c r="A89" s="756"/>
      <c r="B89" s="744"/>
      <c r="C89" s="744"/>
      <c r="D89" s="744"/>
      <c r="E89" s="341">
        <f>AC65</f>
        <v>15</v>
      </c>
      <c r="F89" s="343" t="str">
        <f>IF(E89&gt;I89,"○","　")</f>
        <v>○</v>
      </c>
      <c r="G89" s="343" t="s">
        <v>499</v>
      </c>
      <c r="H89" s="343" t="str">
        <f>IF(I89&gt;E89,"○","　")</f>
        <v>　</v>
      </c>
      <c r="I89" s="345">
        <f>Y65</f>
        <v>13</v>
      </c>
      <c r="J89" s="343">
        <f>AC71</f>
        <v>16</v>
      </c>
      <c r="K89" s="343" t="str">
        <f>IF(J89&gt;N89,"○","　")</f>
        <v>○</v>
      </c>
      <c r="L89" s="343" t="s">
        <v>499</v>
      </c>
      <c r="M89" s="343" t="str">
        <f>IF(N89&gt;J89,"○","　")</f>
        <v>　</v>
      </c>
      <c r="N89" s="345">
        <f>Y71</f>
        <v>14</v>
      </c>
      <c r="O89" s="343">
        <f>AC77</f>
        <v>7</v>
      </c>
      <c r="P89" s="343" t="str">
        <f>IF(O89&gt;S89,"○","　")</f>
        <v>　</v>
      </c>
      <c r="Q89" s="343" t="s">
        <v>499</v>
      </c>
      <c r="R89" s="343" t="str">
        <f>IF(S89&gt;O89,"○","　")</f>
        <v>○</v>
      </c>
      <c r="S89" s="345">
        <f>Y77</f>
        <v>15</v>
      </c>
      <c r="T89" s="266"/>
      <c r="U89" s="266"/>
      <c r="V89" s="266"/>
      <c r="W89" s="266"/>
      <c r="X89" s="269"/>
      <c r="Y89" s="261"/>
      <c r="Z89" s="262"/>
      <c r="AA89" s="262"/>
      <c r="AB89" s="262"/>
      <c r="AC89" s="263"/>
      <c r="AD89" s="267">
        <f>O19</f>
        <v>11</v>
      </c>
      <c r="AE89" s="343" t="str">
        <f>IF(AD89&gt;AH89,"○","　")</f>
        <v>　</v>
      </c>
      <c r="AF89" s="343" t="s">
        <v>499</v>
      </c>
      <c r="AG89" s="343" t="str">
        <f>IF(AH89&gt;AD89,"○","　")</f>
        <v>○</v>
      </c>
      <c r="AH89" s="268">
        <f>V19</f>
        <v>15</v>
      </c>
      <c r="AI89" s="266"/>
      <c r="AJ89" s="266"/>
      <c r="AK89" s="266"/>
      <c r="AL89" s="266"/>
      <c r="AM89" s="269"/>
      <c r="AN89" s="768"/>
      <c r="AO89" s="770"/>
      <c r="AP89" s="772"/>
      <c r="AQ89" s="768"/>
      <c r="AR89" s="770"/>
      <c r="AS89" s="772"/>
      <c r="AT89" s="774"/>
      <c r="AU89" s="743"/>
      <c r="AV89" s="253"/>
      <c r="AZ89" s="670"/>
      <c r="BA89" s="670"/>
      <c r="BB89" s="670"/>
      <c r="BC89" s="670"/>
      <c r="BD89" s="670"/>
      <c r="BE89" s="671"/>
      <c r="BF89" s="670"/>
      <c r="BG89" s="247"/>
      <c r="BH89" s="247"/>
      <c r="BI89" s="247"/>
      <c r="BJ89" s="247"/>
      <c r="BK89" s="247"/>
      <c r="BL89" s="247"/>
      <c r="BM89" s="247"/>
      <c r="BN89" s="247"/>
      <c r="BO89" s="247"/>
      <c r="BP89" s="247"/>
      <c r="BQ89" s="247"/>
      <c r="BR89" s="247"/>
      <c r="BS89" s="247"/>
      <c r="BT89" s="247"/>
      <c r="BU89" s="247"/>
      <c r="BV89" s="247"/>
      <c r="BW89" s="247"/>
      <c r="BX89" s="247"/>
      <c r="BY89" s="247"/>
      <c r="BZ89" s="247"/>
      <c r="CA89" s="247"/>
      <c r="CB89" s="247"/>
      <c r="CC89" s="247"/>
      <c r="CD89" s="247"/>
      <c r="CE89" s="247"/>
      <c r="CF89" s="247"/>
      <c r="CG89" s="247"/>
      <c r="CH89" s="247"/>
      <c r="CI89" s="247"/>
      <c r="CJ89" s="247"/>
      <c r="CK89" s="247"/>
      <c r="CL89" s="247"/>
      <c r="CM89" s="247"/>
      <c r="CN89" s="247"/>
      <c r="CO89" s="247"/>
      <c r="CP89" s="247"/>
      <c r="CQ89" s="247"/>
      <c r="CR89" s="247"/>
      <c r="CS89" s="247"/>
      <c r="CT89" s="247"/>
      <c r="CU89" s="247"/>
      <c r="CV89" s="247"/>
      <c r="CW89" s="247"/>
      <c r="CX89" s="247"/>
      <c r="CY89" s="247"/>
      <c r="CZ89" s="247"/>
      <c r="DA89" s="247"/>
      <c r="DB89" s="247"/>
      <c r="DC89" s="247"/>
    </row>
    <row r="90" spans="1:107" ht="14.25" customHeight="1">
      <c r="A90" s="756"/>
      <c r="B90" s="744"/>
      <c r="C90" s="744"/>
      <c r="D90" s="744"/>
      <c r="E90" s="341">
        <f>AC66</f>
        <v>15</v>
      </c>
      <c r="F90" s="343" t="str">
        <f>IF(E90&gt;I90,"○","　")</f>
        <v>○</v>
      </c>
      <c r="G90" s="343" t="s">
        <v>255</v>
      </c>
      <c r="H90" s="343" t="str">
        <f>IF(I90&gt;E90,"○","　")</f>
        <v>　</v>
      </c>
      <c r="I90" s="345">
        <f>Y66</f>
        <v>12</v>
      </c>
      <c r="J90" s="343">
        <f>AC72</f>
        <v>15</v>
      </c>
      <c r="K90" s="343" t="str">
        <f>IF(J90&gt;N90,"○","　")</f>
        <v>　</v>
      </c>
      <c r="L90" s="343" t="s">
        <v>255</v>
      </c>
      <c r="M90" s="343" t="str">
        <f>IF(N90&gt;J90,"○","　")</f>
        <v>○</v>
      </c>
      <c r="N90" s="345">
        <f>Y72</f>
        <v>17</v>
      </c>
      <c r="O90" s="343">
        <f>AC78</f>
        <v>13</v>
      </c>
      <c r="P90" s="343" t="str">
        <f>IF(O90&gt;S90,"○","　")</f>
        <v>　</v>
      </c>
      <c r="Q90" s="343" t="s">
        <v>255</v>
      </c>
      <c r="R90" s="343" t="str">
        <f>IF(S90&gt;O90,"○","　")</f>
        <v>○</v>
      </c>
      <c r="S90" s="345">
        <f>Y78</f>
        <v>15</v>
      </c>
      <c r="T90" s="266"/>
      <c r="U90" s="266"/>
      <c r="V90" s="266"/>
      <c r="W90" s="266"/>
      <c r="X90" s="269"/>
      <c r="Y90" s="261"/>
      <c r="Z90" s="262"/>
      <c r="AA90" s="262"/>
      <c r="AB90" s="262"/>
      <c r="AC90" s="263"/>
      <c r="AD90" s="267">
        <f>O20</f>
        <v>15</v>
      </c>
      <c r="AE90" s="343" t="str">
        <f>IF(AD90&gt;AH90,"○","　")</f>
        <v>○</v>
      </c>
      <c r="AF90" s="343" t="s">
        <v>255</v>
      </c>
      <c r="AG90" s="343" t="str">
        <f>IF(AH90&gt;AD90,"○","　")</f>
        <v>　</v>
      </c>
      <c r="AH90" s="268">
        <f>V20</f>
        <v>5</v>
      </c>
      <c r="AI90" s="266"/>
      <c r="AJ90" s="266"/>
      <c r="AK90" s="266"/>
      <c r="AL90" s="266"/>
      <c r="AM90" s="269"/>
      <c r="AN90" s="768"/>
      <c r="AO90" s="770"/>
      <c r="AP90" s="772"/>
      <c r="AQ90" s="768">
        <f>SUM(E86,J86,O86,T86,Y86,AD86,AI86)</f>
        <v>4</v>
      </c>
      <c r="AR90" s="770" t="s">
        <v>255</v>
      </c>
      <c r="AS90" s="772">
        <f>SUM(I86,N86,S86,X86,AC86,AH86,AM86)</f>
        <v>6</v>
      </c>
      <c r="AT90" s="774"/>
      <c r="AU90" s="743"/>
      <c r="AV90" s="253"/>
      <c r="AZ90" s="670"/>
      <c r="BA90" s="670"/>
      <c r="BB90" s="670"/>
      <c r="BC90" s="670"/>
      <c r="BD90" s="670"/>
      <c r="BE90" s="671"/>
      <c r="BF90" s="670"/>
      <c r="BG90" s="247"/>
      <c r="BH90" s="247"/>
      <c r="BI90" s="247"/>
      <c r="BJ90" s="247"/>
      <c r="BK90" s="247"/>
      <c r="BL90" s="247"/>
      <c r="BM90" s="247"/>
      <c r="BN90" s="247"/>
      <c r="BO90" s="247"/>
      <c r="BP90" s="247"/>
      <c r="BQ90" s="247"/>
      <c r="BR90" s="247"/>
      <c r="BS90" s="247"/>
      <c r="BT90" s="247"/>
      <c r="BU90" s="247"/>
      <c r="BV90" s="247"/>
      <c r="BW90" s="247"/>
      <c r="BX90" s="247"/>
      <c r="BY90" s="247"/>
      <c r="BZ90" s="247"/>
      <c r="CA90" s="247"/>
      <c r="CB90" s="247"/>
      <c r="CC90" s="247"/>
      <c r="CD90" s="247"/>
      <c r="CE90" s="247"/>
      <c r="CF90" s="247"/>
      <c r="CG90" s="247"/>
      <c r="CH90" s="247"/>
      <c r="CI90" s="247"/>
      <c r="CJ90" s="247"/>
      <c r="CK90" s="247"/>
      <c r="CL90" s="247"/>
      <c r="CM90" s="247"/>
      <c r="CN90" s="247"/>
      <c r="CO90" s="247"/>
      <c r="CP90" s="247"/>
      <c r="CQ90" s="247"/>
      <c r="CR90" s="247"/>
      <c r="CS90" s="247"/>
      <c r="CT90" s="247"/>
      <c r="CU90" s="247"/>
      <c r="CV90" s="247"/>
      <c r="CW90" s="247"/>
      <c r="CX90" s="247"/>
      <c r="CY90" s="247"/>
      <c r="CZ90" s="247"/>
      <c r="DA90" s="247"/>
      <c r="DB90" s="247"/>
      <c r="DC90" s="247"/>
    </row>
    <row r="91" spans="1:107" ht="14.25" customHeight="1">
      <c r="A91" s="756"/>
      <c r="B91" s="744"/>
      <c r="C91" s="744"/>
      <c r="D91" s="744"/>
      <c r="E91" s="342">
        <f>AC67</f>
        <v>0</v>
      </c>
      <c r="F91" s="344" t="str">
        <f>IF(E91&gt;I91,"○","　")</f>
        <v>　</v>
      </c>
      <c r="G91" s="344" t="s">
        <v>255</v>
      </c>
      <c r="H91" s="344" t="str">
        <f>IF(I91&gt;E91,"○","　")</f>
        <v>　</v>
      </c>
      <c r="I91" s="346">
        <f>Y67</f>
        <v>0</v>
      </c>
      <c r="J91" s="344">
        <f>AC73</f>
        <v>11</v>
      </c>
      <c r="K91" s="344" t="str">
        <f>IF(J91&gt;N91,"○","　")</f>
        <v>　</v>
      </c>
      <c r="L91" s="344" t="s">
        <v>255</v>
      </c>
      <c r="M91" s="344" t="str">
        <f>IF(N91&gt;J91,"○","　")</f>
        <v>○</v>
      </c>
      <c r="N91" s="346">
        <f>Y73</f>
        <v>15</v>
      </c>
      <c r="O91" s="344">
        <f>AC79</f>
        <v>0</v>
      </c>
      <c r="P91" s="344" t="str">
        <f>IF(O91&gt;S91,"○","　")</f>
        <v>　</v>
      </c>
      <c r="Q91" s="344" t="s">
        <v>255</v>
      </c>
      <c r="R91" s="344" t="str">
        <f>IF(S91&gt;O91,"○","　")</f>
        <v>　</v>
      </c>
      <c r="S91" s="346">
        <f>Y79</f>
        <v>0</v>
      </c>
      <c r="T91" s="273"/>
      <c r="U91" s="273"/>
      <c r="V91" s="273"/>
      <c r="W91" s="273"/>
      <c r="X91" s="274"/>
      <c r="Y91" s="270"/>
      <c r="Z91" s="271"/>
      <c r="AA91" s="271"/>
      <c r="AB91" s="271"/>
      <c r="AC91" s="272"/>
      <c r="AD91" s="267">
        <f>O21</f>
        <v>10</v>
      </c>
      <c r="AE91" s="343" t="str">
        <f>IF(AD91&gt;AH91,"○","　")</f>
        <v>　</v>
      </c>
      <c r="AF91" s="343" t="s">
        <v>255</v>
      </c>
      <c r="AG91" s="343" t="str">
        <f>IF(AH91&gt;AD91,"○","　")</f>
        <v>○</v>
      </c>
      <c r="AH91" s="268">
        <f>V21</f>
        <v>15</v>
      </c>
      <c r="AI91" s="273"/>
      <c r="AJ91" s="273"/>
      <c r="AK91" s="273"/>
      <c r="AL91" s="273"/>
      <c r="AM91" s="274"/>
      <c r="AN91" s="769"/>
      <c r="AO91" s="771"/>
      <c r="AP91" s="773"/>
      <c r="AQ91" s="769"/>
      <c r="AR91" s="771"/>
      <c r="AS91" s="773"/>
      <c r="AT91" s="775"/>
      <c r="AU91" s="743"/>
      <c r="AV91" s="253"/>
      <c r="AZ91" s="670"/>
      <c r="BA91" s="670"/>
      <c r="BB91" s="670"/>
      <c r="BC91" s="670"/>
      <c r="BD91" s="670"/>
      <c r="BE91" s="671"/>
      <c r="BF91" s="670"/>
      <c r="BG91" s="247"/>
      <c r="BH91" s="247"/>
      <c r="BI91" s="247"/>
      <c r="BJ91" s="247"/>
      <c r="BK91" s="247"/>
      <c r="BL91" s="247"/>
      <c r="BM91" s="247"/>
      <c r="BN91" s="247"/>
      <c r="BO91" s="247"/>
      <c r="BP91" s="247"/>
      <c r="BQ91" s="247"/>
      <c r="BR91" s="247"/>
      <c r="BS91" s="247"/>
      <c r="BT91" s="247"/>
      <c r="BU91" s="247"/>
      <c r="BV91" s="247"/>
      <c r="BW91" s="247"/>
      <c r="BX91" s="247"/>
      <c r="BY91" s="247"/>
      <c r="BZ91" s="247"/>
      <c r="CA91" s="247"/>
      <c r="CB91" s="247"/>
      <c r="CC91" s="247"/>
      <c r="CD91" s="247"/>
      <c r="CE91" s="247"/>
      <c r="CF91" s="247"/>
      <c r="CG91" s="247"/>
      <c r="CH91" s="247"/>
      <c r="CI91" s="247"/>
      <c r="CJ91" s="247"/>
      <c r="CK91" s="247"/>
      <c r="CL91" s="247"/>
      <c r="CM91" s="247"/>
      <c r="CN91" s="247"/>
      <c r="CO91" s="247"/>
      <c r="CP91" s="247"/>
      <c r="CQ91" s="247"/>
      <c r="CR91" s="247"/>
      <c r="CS91" s="247"/>
      <c r="CT91" s="247"/>
      <c r="CU91" s="247"/>
      <c r="CV91" s="247"/>
      <c r="CW91" s="247"/>
      <c r="CX91" s="247"/>
      <c r="CY91" s="247"/>
      <c r="CZ91" s="247"/>
      <c r="DA91" s="247"/>
      <c r="DB91" s="247"/>
      <c r="DC91" s="247"/>
    </row>
    <row r="92" spans="1:107" ht="14.25" customHeight="1">
      <c r="A92" s="756"/>
      <c r="B92" s="744" t="str">
        <f>Q6</f>
        <v xml:space="preserve"> 桜町アクティブ</v>
      </c>
      <c r="C92" s="744"/>
      <c r="D92" s="744"/>
      <c r="E92" s="254"/>
      <c r="F92" s="255"/>
      <c r="G92" s="260"/>
      <c r="H92" s="260"/>
      <c r="I92" s="256"/>
      <c r="J92" s="257">
        <f>COUNTIF(K95:K97,"○")</f>
        <v>2</v>
      </c>
      <c r="K92" s="257"/>
      <c r="L92" s="258" t="str">
        <f>AF68</f>
        <v>⑬</v>
      </c>
      <c r="M92" s="258"/>
      <c r="N92" s="259">
        <f>COUNTIF(M95:M97,"○")</f>
        <v>0</v>
      </c>
      <c r="O92" s="257">
        <f>COUNTIF(P95:P97,"○")</f>
        <v>0</v>
      </c>
      <c r="P92" s="257"/>
      <c r="Q92" s="258" t="str">
        <f>AF74</f>
        <v>⑩</v>
      </c>
      <c r="R92" s="258"/>
      <c r="S92" s="259">
        <f>COUNTIF(R95:R97,"○")</f>
        <v>2</v>
      </c>
      <c r="T92" s="255"/>
      <c r="U92" s="255"/>
      <c r="V92" s="260"/>
      <c r="W92" s="260"/>
      <c r="X92" s="256"/>
      <c r="Y92" s="257">
        <f>COUNTIF(Z95:Z97,"○")</f>
        <v>2</v>
      </c>
      <c r="Z92" s="257"/>
      <c r="AA92" s="258" t="str">
        <f>AF86</f>
        <v>③</v>
      </c>
      <c r="AB92" s="258"/>
      <c r="AC92" s="259">
        <f>COUNTIF(AB95:AB97,"○")</f>
        <v>1</v>
      </c>
      <c r="AD92" s="254"/>
      <c r="AE92" s="255"/>
      <c r="AF92" s="255"/>
      <c r="AG92" s="255"/>
      <c r="AH92" s="256"/>
      <c r="AI92" s="257">
        <f>COUNTIF(AJ95:AJ97,"○")</f>
        <v>0</v>
      </c>
      <c r="AJ92" s="257"/>
      <c r="AK92" s="258" t="s">
        <v>509</v>
      </c>
      <c r="AL92" s="258"/>
      <c r="AM92" s="259">
        <f>COUNTIF(AL95:AL97,"○")</f>
        <v>2</v>
      </c>
      <c r="AN92" s="776">
        <f>COUNTIF(E93:AM93,"○")</f>
        <v>2</v>
      </c>
      <c r="AO92" s="777" t="s">
        <v>255</v>
      </c>
      <c r="AP92" s="778">
        <f>COUNTIF(E94:AM94,"○")</f>
        <v>2</v>
      </c>
      <c r="AQ92" s="776">
        <f>IF(AS96=0,10,AQ96/AS96)</f>
        <v>0.8</v>
      </c>
      <c r="AR92" s="777"/>
      <c r="AS92" s="778"/>
      <c r="AT92" s="779">
        <f>SUM(E95:E97,J95:J97,O95:O97,T95:T97,Y95:Y97,AD95:AD97,AI95:AI97)/SUM(I95:I97,N95:N97,S95:S97,X95:X97,AC95:AC97,AH95:AH97,AM95:AM97)</f>
        <v>0.88983050847457623</v>
      </c>
      <c r="AU92" s="743">
        <f>IF(AND($AV$105=28,AV92=4),RANK(BE92,BE$62:BE$98,0),"")</f>
        <v>5</v>
      </c>
      <c r="AV92" s="253">
        <f>AN92+AP92</f>
        <v>4</v>
      </c>
      <c r="AW92" s="247">
        <f>SUM(E92:AM92)</f>
        <v>9</v>
      </c>
      <c r="AX92" s="247">
        <f>SUM(AQ96:AS97)</f>
        <v>9</v>
      </c>
      <c r="AZ92" s="670">
        <f>RANK(AN92,AN62:AN103,1)</f>
        <v>3</v>
      </c>
      <c r="BA92" s="670">
        <f>RANK(BF92,BF62:BF103,1)</f>
        <v>3</v>
      </c>
      <c r="BB92" s="670">
        <f>RANK(AT92,AT62:AT103,1)</f>
        <v>2</v>
      </c>
      <c r="BC92" s="670">
        <f>AZ92*100</f>
        <v>300</v>
      </c>
      <c r="BD92" s="670">
        <f>BA92*10</f>
        <v>30</v>
      </c>
      <c r="BE92" s="671">
        <f>SUM(BB92:BD97)</f>
        <v>332</v>
      </c>
      <c r="BF92" s="670">
        <f>AQ92-AS92</f>
        <v>0.8</v>
      </c>
      <c r="BG92" s="247"/>
      <c r="BH92" s="247"/>
      <c r="BI92" s="247"/>
      <c r="BJ92" s="247"/>
      <c r="BK92" s="247"/>
      <c r="BL92" s="247"/>
      <c r="BM92" s="247"/>
      <c r="BN92" s="247"/>
      <c r="BO92" s="247"/>
      <c r="BP92" s="247"/>
      <c r="BQ92" s="247"/>
      <c r="BR92" s="247"/>
      <c r="BS92" s="247"/>
      <c r="BT92" s="247"/>
      <c r="BU92" s="247"/>
      <c r="BV92" s="247"/>
      <c r="BW92" s="247"/>
      <c r="BX92" s="247"/>
      <c r="BY92" s="247"/>
      <c r="BZ92" s="247"/>
      <c r="CA92" s="247"/>
      <c r="CB92" s="247"/>
      <c r="CC92" s="247"/>
      <c r="CD92" s="247"/>
      <c r="CE92" s="247"/>
      <c r="CF92" s="247"/>
      <c r="CG92" s="247"/>
      <c r="CH92" s="247"/>
      <c r="CI92" s="247"/>
      <c r="CJ92" s="247"/>
      <c r="CK92" s="247"/>
      <c r="CL92" s="247"/>
      <c r="CM92" s="247"/>
      <c r="CN92" s="247"/>
      <c r="CO92" s="247"/>
      <c r="CP92" s="247"/>
      <c r="CQ92" s="247"/>
      <c r="CR92" s="247"/>
      <c r="CS92" s="247"/>
      <c r="CT92" s="247"/>
      <c r="CU92" s="247"/>
      <c r="CV92" s="247"/>
      <c r="CW92" s="247"/>
      <c r="CX92" s="247"/>
      <c r="CY92" s="247"/>
      <c r="CZ92" s="247"/>
      <c r="DA92" s="247"/>
      <c r="DB92" s="247"/>
      <c r="DC92" s="247"/>
    </row>
    <row r="93" spans="1:107" ht="2.25" hidden="1" customHeight="1">
      <c r="A93" s="756"/>
      <c r="B93" s="744"/>
      <c r="C93" s="744"/>
      <c r="D93" s="744"/>
      <c r="E93" s="261"/>
      <c r="F93" s="262"/>
      <c r="G93" s="266"/>
      <c r="H93" s="266"/>
      <c r="I93" s="263"/>
      <c r="J93" s="264" t="str">
        <f>IF(J92&gt;N92,"○","　")</f>
        <v>○</v>
      </c>
      <c r="K93" s="264"/>
      <c r="L93" s="343"/>
      <c r="M93" s="343"/>
      <c r="N93" s="265"/>
      <c r="O93" s="264" t="str">
        <f>IF(O92&gt;S92,"○","　")</f>
        <v>　</v>
      </c>
      <c r="P93" s="264"/>
      <c r="Q93" s="343"/>
      <c r="R93" s="343"/>
      <c r="S93" s="265"/>
      <c r="T93" s="262"/>
      <c r="U93" s="262"/>
      <c r="V93" s="266"/>
      <c r="W93" s="266"/>
      <c r="X93" s="263"/>
      <c r="Y93" s="264" t="str">
        <f>IF(Y92&gt;AC92,"○","　")</f>
        <v>○</v>
      </c>
      <c r="Z93" s="264"/>
      <c r="AA93" s="343"/>
      <c r="AB93" s="343"/>
      <c r="AC93" s="265"/>
      <c r="AD93" s="261"/>
      <c r="AE93" s="262"/>
      <c r="AF93" s="262"/>
      <c r="AG93" s="262"/>
      <c r="AH93" s="263"/>
      <c r="AI93" s="264" t="str">
        <f>IF(AI92&gt;AM92,"○","　")</f>
        <v>　</v>
      </c>
      <c r="AJ93" s="264"/>
      <c r="AK93" s="343"/>
      <c r="AL93" s="343"/>
      <c r="AM93" s="265"/>
      <c r="AN93" s="768"/>
      <c r="AO93" s="770"/>
      <c r="AP93" s="772"/>
      <c r="AQ93" s="768"/>
      <c r="AR93" s="770"/>
      <c r="AS93" s="772"/>
      <c r="AT93" s="774"/>
      <c r="AU93" s="743"/>
      <c r="AV93" s="253"/>
      <c r="AZ93" s="670"/>
      <c r="BA93" s="670"/>
      <c r="BB93" s="670"/>
      <c r="BC93" s="670"/>
      <c r="BD93" s="670"/>
      <c r="BE93" s="671"/>
      <c r="BF93" s="670"/>
      <c r="BG93" s="247"/>
      <c r="BH93" s="247"/>
      <c r="BI93" s="247"/>
      <c r="BJ93" s="247"/>
      <c r="BK93" s="247"/>
      <c r="BL93" s="247"/>
      <c r="BM93" s="247"/>
      <c r="BN93" s="247"/>
      <c r="BO93" s="247"/>
      <c r="BP93" s="247"/>
      <c r="BQ93" s="247"/>
      <c r="BR93" s="247"/>
      <c r="BS93" s="247"/>
      <c r="BT93" s="247"/>
      <c r="BU93" s="247"/>
      <c r="BV93" s="247"/>
      <c r="BW93" s="247"/>
      <c r="BX93" s="247"/>
      <c r="BY93" s="247"/>
      <c r="BZ93" s="247"/>
      <c r="CA93" s="247"/>
      <c r="CB93" s="247"/>
      <c r="CC93" s="247"/>
      <c r="CD93" s="247"/>
      <c r="CE93" s="247"/>
      <c r="CF93" s="247"/>
      <c r="CG93" s="247"/>
      <c r="CH93" s="247"/>
      <c r="CI93" s="247"/>
      <c r="CJ93" s="247"/>
      <c r="CK93" s="247"/>
      <c r="CL93" s="247"/>
      <c r="CM93" s="247"/>
      <c r="CN93" s="247"/>
      <c r="CO93" s="247"/>
      <c r="CP93" s="247"/>
      <c r="CQ93" s="247"/>
      <c r="CR93" s="247"/>
      <c r="CS93" s="247"/>
      <c r="CT93" s="247"/>
      <c r="CU93" s="247"/>
      <c r="CV93" s="247"/>
      <c r="CW93" s="247"/>
      <c r="CX93" s="247"/>
      <c r="CY93" s="247"/>
      <c r="CZ93" s="247"/>
      <c r="DA93" s="247"/>
      <c r="DB93" s="247"/>
      <c r="DC93" s="247"/>
    </row>
    <row r="94" spans="1:107" ht="14.25" hidden="1" customHeight="1">
      <c r="A94" s="756"/>
      <c r="B94" s="744"/>
      <c r="C94" s="744"/>
      <c r="D94" s="744"/>
      <c r="E94" s="261"/>
      <c r="F94" s="262"/>
      <c r="G94" s="266"/>
      <c r="H94" s="266"/>
      <c r="I94" s="263"/>
      <c r="J94" s="264"/>
      <c r="K94" s="264"/>
      <c r="L94" s="343"/>
      <c r="M94" s="343"/>
      <c r="N94" s="265" t="str">
        <f>IF(N92&gt;J92,"○","　")</f>
        <v>　</v>
      </c>
      <c r="O94" s="264"/>
      <c r="P94" s="264"/>
      <c r="Q94" s="343"/>
      <c r="R94" s="343"/>
      <c r="S94" s="265" t="str">
        <f>IF(S92&gt;O92,"○","　")</f>
        <v>○</v>
      </c>
      <c r="T94" s="262"/>
      <c r="U94" s="262"/>
      <c r="V94" s="266"/>
      <c r="W94" s="266"/>
      <c r="X94" s="263"/>
      <c r="Y94" s="264"/>
      <c r="Z94" s="264"/>
      <c r="AA94" s="343"/>
      <c r="AB94" s="343"/>
      <c r="AC94" s="265" t="str">
        <f>IF(AC92&gt;Y92,"○","　")</f>
        <v>　</v>
      </c>
      <c r="AD94" s="261"/>
      <c r="AE94" s="262"/>
      <c r="AF94" s="262"/>
      <c r="AG94" s="262"/>
      <c r="AH94" s="263"/>
      <c r="AI94" s="264"/>
      <c r="AJ94" s="264"/>
      <c r="AK94" s="343"/>
      <c r="AL94" s="343"/>
      <c r="AM94" s="265" t="str">
        <f>IF(AM92&gt;AI92,"○","　")</f>
        <v>○</v>
      </c>
      <c r="AN94" s="768"/>
      <c r="AO94" s="770"/>
      <c r="AP94" s="772"/>
      <c r="AQ94" s="768"/>
      <c r="AR94" s="770"/>
      <c r="AS94" s="772"/>
      <c r="AT94" s="774"/>
      <c r="AU94" s="743"/>
      <c r="AV94" s="253"/>
      <c r="AZ94" s="670"/>
      <c r="BA94" s="670"/>
      <c r="BB94" s="670"/>
      <c r="BC94" s="670"/>
      <c r="BD94" s="670"/>
      <c r="BE94" s="671"/>
      <c r="BF94" s="670"/>
      <c r="BG94" s="247"/>
      <c r="BH94" s="247"/>
      <c r="BI94" s="247"/>
      <c r="BJ94" s="247"/>
      <c r="BK94" s="247"/>
      <c r="BL94" s="247"/>
      <c r="BM94" s="247"/>
      <c r="BN94" s="247"/>
      <c r="BO94" s="247"/>
      <c r="BP94" s="247"/>
      <c r="BQ94" s="247"/>
      <c r="BR94" s="247"/>
      <c r="BS94" s="247"/>
      <c r="BT94" s="247"/>
      <c r="BU94" s="247"/>
      <c r="BV94" s="247"/>
      <c r="BW94" s="247"/>
      <c r="BX94" s="247"/>
      <c r="BY94" s="247"/>
      <c r="BZ94" s="247"/>
      <c r="CA94" s="247"/>
      <c r="CB94" s="247"/>
      <c r="CC94" s="247"/>
      <c r="CD94" s="247"/>
      <c r="CE94" s="247"/>
      <c r="CF94" s="247"/>
      <c r="CG94" s="247"/>
      <c r="CH94" s="247"/>
      <c r="CI94" s="247"/>
      <c r="CJ94" s="247"/>
      <c r="CK94" s="247"/>
      <c r="CL94" s="247"/>
      <c r="CM94" s="247"/>
      <c r="CN94" s="247"/>
      <c r="CO94" s="247"/>
      <c r="CP94" s="247"/>
      <c r="CQ94" s="247"/>
      <c r="CR94" s="247"/>
      <c r="CS94" s="247"/>
      <c r="CT94" s="247"/>
      <c r="CU94" s="247"/>
      <c r="CV94" s="247"/>
      <c r="CW94" s="247"/>
      <c r="CX94" s="247"/>
      <c r="CY94" s="247"/>
      <c r="CZ94" s="247"/>
      <c r="DA94" s="247"/>
      <c r="DB94" s="247"/>
      <c r="DC94" s="247"/>
    </row>
    <row r="95" spans="1:107" ht="14.25" customHeight="1">
      <c r="A95" s="756"/>
      <c r="B95" s="744"/>
      <c r="C95" s="744"/>
      <c r="D95" s="744"/>
      <c r="E95" s="296"/>
      <c r="F95" s="266"/>
      <c r="G95" s="266"/>
      <c r="H95" s="266"/>
      <c r="I95" s="269"/>
      <c r="J95" s="343">
        <f>AH71</f>
        <v>15</v>
      </c>
      <c r="K95" s="343" t="str">
        <f>IF(J95&gt;N95,"○","　")</f>
        <v>○</v>
      </c>
      <c r="L95" s="343" t="s">
        <v>499</v>
      </c>
      <c r="M95" s="343" t="str">
        <f>IF(N95&gt;J95,"○","　")</f>
        <v>　</v>
      </c>
      <c r="N95" s="345">
        <f>AD71</f>
        <v>11</v>
      </c>
      <c r="O95" s="343">
        <f>AH77</f>
        <v>10</v>
      </c>
      <c r="P95" s="343" t="str">
        <f>IF(O95&gt;S95,"○","　")</f>
        <v>　</v>
      </c>
      <c r="Q95" s="343" t="s">
        <v>499</v>
      </c>
      <c r="R95" s="343" t="str">
        <f>IF(S95&gt;O95,"○","　")</f>
        <v>○</v>
      </c>
      <c r="S95" s="345">
        <f>AD77</f>
        <v>15</v>
      </c>
      <c r="T95" s="266"/>
      <c r="U95" s="266"/>
      <c r="V95" s="266"/>
      <c r="W95" s="266"/>
      <c r="X95" s="269"/>
      <c r="Y95" s="343">
        <f>AH89</f>
        <v>15</v>
      </c>
      <c r="Z95" s="343" t="str">
        <f>IF(Y95&gt;AC95,"○","　")</f>
        <v>○</v>
      </c>
      <c r="AA95" s="343" t="s">
        <v>499</v>
      </c>
      <c r="AB95" s="343" t="str">
        <f>IF(AC95&gt;Y95,"○","　")</f>
        <v>　</v>
      </c>
      <c r="AC95" s="345">
        <f>AD89</f>
        <v>11</v>
      </c>
      <c r="AD95" s="261"/>
      <c r="AE95" s="262"/>
      <c r="AF95" s="262"/>
      <c r="AG95" s="262"/>
      <c r="AH95" s="263"/>
      <c r="AI95" s="267">
        <f>O31</f>
        <v>7</v>
      </c>
      <c r="AJ95" s="343" t="str">
        <f>IF(AI95&gt;AM95,"○","　")</f>
        <v>　</v>
      </c>
      <c r="AK95" s="343" t="s">
        <v>499</v>
      </c>
      <c r="AL95" s="343" t="str">
        <f>IF(AM95&gt;AI95,"○","　")</f>
        <v>○</v>
      </c>
      <c r="AM95" s="268">
        <f>V31</f>
        <v>15</v>
      </c>
      <c r="AN95" s="768"/>
      <c r="AO95" s="770"/>
      <c r="AP95" s="772"/>
      <c r="AQ95" s="768"/>
      <c r="AR95" s="770"/>
      <c r="AS95" s="772"/>
      <c r="AT95" s="774"/>
      <c r="AU95" s="743"/>
      <c r="AV95" s="253"/>
      <c r="AZ95" s="670"/>
      <c r="BA95" s="670"/>
      <c r="BB95" s="670"/>
      <c r="BC95" s="670"/>
      <c r="BD95" s="670"/>
      <c r="BE95" s="671"/>
      <c r="BF95" s="670"/>
      <c r="BG95" s="247"/>
      <c r="BH95" s="247"/>
      <c r="BI95" s="247"/>
      <c r="BJ95" s="247"/>
      <c r="BK95" s="247"/>
      <c r="BL95" s="247"/>
      <c r="BM95" s="247"/>
      <c r="BN95" s="247"/>
      <c r="BO95" s="247"/>
      <c r="BP95" s="247"/>
      <c r="BQ95" s="247"/>
      <c r="BR95" s="247"/>
      <c r="BS95" s="247"/>
      <c r="BT95" s="247"/>
      <c r="BU95" s="247"/>
      <c r="BV95" s="247"/>
      <c r="BW95" s="247"/>
      <c r="BX95" s="247"/>
      <c r="BY95" s="247"/>
      <c r="BZ95" s="247"/>
      <c r="CA95" s="247"/>
      <c r="CB95" s="247"/>
      <c r="CC95" s="247"/>
      <c r="CD95" s="247"/>
      <c r="CE95" s="247"/>
      <c r="CF95" s="247"/>
      <c r="CG95" s="247"/>
      <c r="CH95" s="247"/>
      <c r="CI95" s="247"/>
      <c r="CJ95" s="247"/>
      <c r="CK95" s="247"/>
      <c r="CL95" s="247"/>
      <c r="CM95" s="247"/>
      <c r="CN95" s="247"/>
      <c r="CO95" s="247"/>
      <c r="CP95" s="247"/>
      <c r="CQ95" s="247"/>
      <c r="CR95" s="247"/>
      <c r="CS95" s="247"/>
      <c r="CT95" s="247"/>
      <c r="CU95" s="247"/>
      <c r="CV95" s="247"/>
      <c r="CW95" s="247"/>
      <c r="CX95" s="247"/>
      <c r="CY95" s="247"/>
      <c r="CZ95" s="247"/>
      <c r="DA95" s="247"/>
      <c r="DB95" s="247"/>
      <c r="DC95" s="247"/>
    </row>
    <row r="96" spans="1:107" ht="14.25" customHeight="1">
      <c r="A96" s="756"/>
      <c r="B96" s="744"/>
      <c r="C96" s="744"/>
      <c r="D96" s="744"/>
      <c r="E96" s="296"/>
      <c r="F96" s="266"/>
      <c r="G96" s="266"/>
      <c r="H96" s="266"/>
      <c r="I96" s="269"/>
      <c r="J96" s="343">
        <f>AH72</f>
        <v>15</v>
      </c>
      <c r="K96" s="343" t="str">
        <f>IF(J96&gt;N96,"○","　")</f>
        <v>○</v>
      </c>
      <c r="L96" s="343" t="s">
        <v>255</v>
      </c>
      <c r="M96" s="343" t="str">
        <f>IF(N96&gt;J96,"○","　")</f>
        <v>　</v>
      </c>
      <c r="N96" s="345">
        <f>AD72</f>
        <v>11</v>
      </c>
      <c r="O96" s="343">
        <f>AH78</f>
        <v>10</v>
      </c>
      <c r="P96" s="343" t="str">
        <f>IF(O96&gt;S96,"○","　")</f>
        <v>　</v>
      </c>
      <c r="Q96" s="343" t="s">
        <v>255</v>
      </c>
      <c r="R96" s="343" t="str">
        <f>IF(S96&gt;O96,"○","　")</f>
        <v>○</v>
      </c>
      <c r="S96" s="345">
        <f>AD78</f>
        <v>15</v>
      </c>
      <c r="T96" s="266"/>
      <c r="U96" s="266"/>
      <c r="V96" s="266"/>
      <c r="W96" s="266"/>
      <c r="X96" s="269"/>
      <c r="Y96" s="343">
        <f>AH90</f>
        <v>5</v>
      </c>
      <c r="Z96" s="343" t="str">
        <f>IF(Y96&gt;AC96,"○","　")</f>
        <v>　</v>
      </c>
      <c r="AA96" s="343" t="s">
        <v>255</v>
      </c>
      <c r="AB96" s="343" t="str">
        <f>IF(AC96&gt;Y96,"○","　")</f>
        <v>○</v>
      </c>
      <c r="AC96" s="345">
        <f>AD90</f>
        <v>15</v>
      </c>
      <c r="AD96" s="261"/>
      <c r="AE96" s="262"/>
      <c r="AF96" s="262"/>
      <c r="AG96" s="262"/>
      <c r="AH96" s="263"/>
      <c r="AI96" s="267">
        <f>O32</f>
        <v>13</v>
      </c>
      <c r="AJ96" s="343" t="str">
        <f>IF(AI96&gt;AM96,"○","　")</f>
        <v>　</v>
      </c>
      <c r="AK96" s="343" t="s">
        <v>255</v>
      </c>
      <c r="AL96" s="343" t="str">
        <f>IF(AM96&gt;AI96,"○","　")</f>
        <v>○</v>
      </c>
      <c r="AM96" s="268">
        <f>V32</f>
        <v>15</v>
      </c>
      <c r="AN96" s="768"/>
      <c r="AO96" s="770"/>
      <c r="AP96" s="772"/>
      <c r="AQ96" s="768">
        <f>SUM(E92,J92,O92,T92,Y92,AD92,AI92)</f>
        <v>4</v>
      </c>
      <c r="AR96" s="770" t="s">
        <v>255</v>
      </c>
      <c r="AS96" s="772">
        <f>SUM(I92,N92,S92,X92,AC92,AH92,AM92)</f>
        <v>5</v>
      </c>
      <c r="AT96" s="774"/>
      <c r="AU96" s="743"/>
      <c r="AV96" s="253"/>
      <c r="AZ96" s="670"/>
      <c r="BA96" s="670"/>
      <c r="BB96" s="670"/>
      <c r="BC96" s="670"/>
      <c r="BD96" s="670"/>
      <c r="BE96" s="671"/>
      <c r="BF96" s="670"/>
      <c r="BG96" s="247"/>
      <c r="BH96" s="247"/>
      <c r="BI96" s="247"/>
      <c r="BJ96" s="247"/>
      <c r="BK96" s="247"/>
      <c r="BL96" s="247"/>
      <c r="BM96" s="247"/>
      <c r="BN96" s="247"/>
      <c r="BO96" s="247"/>
      <c r="BP96" s="247"/>
      <c r="BQ96" s="247"/>
      <c r="BR96" s="247"/>
      <c r="BS96" s="247"/>
      <c r="BT96" s="247"/>
      <c r="BU96" s="247"/>
      <c r="BV96" s="247"/>
      <c r="BW96" s="247"/>
      <c r="BX96" s="247"/>
      <c r="BY96" s="247"/>
      <c r="BZ96" s="247"/>
      <c r="CA96" s="247"/>
      <c r="CB96" s="247"/>
      <c r="CC96" s="247"/>
      <c r="CD96" s="247"/>
      <c r="CE96" s="247"/>
      <c r="CF96" s="247"/>
      <c r="CG96" s="247"/>
      <c r="CH96" s="247"/>
      <c r="CI96" s="247"/>
      <c r="CJ96" s="247"/>
      <c r="CK96" s="247"/>
      <c r="CL96" s="247"/>
      <c r="CM96" s="247"/>
      <c r="CN96" s="247"/>
      <c r="CO96" s="247"/>
      <c r="CP96" s="247"/>
      <c r="CQ96" s="247"/>
      <c r="CR96" s="247"/>
      <c r="CS96" s="247"/>
      <c r="CT96" s="247"/>
      <c r="CU96" s="247"/>
      <c r="CV96" s="247"/>
      <c r="CW96" s="247"/>
      <c r="CX96" s="247"/>
      <c r="CY96" s="247"/>
      <c r="CZ96" s="247"/>
      <c r="DA96" s="247"/>
      <c r="DB96" s="247"/>
      <c r="DC96" s="247"/>
    </row>
    <row r="97" spans="1:107" ht="14.25" customHeight="1">
      <c r="A97" s="756"/>
      <c r="B97" s="744"/>
      <c r="C97" s="744"/>
      <c r="D97" s="744"/>
      <c r="E97" s="297"/>
      <c r="F97" s="273"/>
      <c r="G97" s="273"/>
      <c r="H97" s="273"/>
      <c r="I97" s="274"/>
      <c r="J97" s="344">
        <f>AH73</f>
        <v>0</v>
      </c>
      <c r="K97" s="344" t="str">
        <f>IF(J97&gt;N97,"○","　")</f>
        <v>　</v>
      </c>
      <c r="L97" s="344" t="s">
        <v>255</v>
      </c>
      <c r="M97" s="344" t="str">
        <f>IF(N97&gt;J97,"○","　")</f>
        <v>　</v>
      </c>
      <c r="N97" s="346">
        <f>AD73</f>
        <v>0</v>
      </c>
      <c r="O97" s="344">
        <f>AH79</f>
        <v>0</v>
      </c>
      <c r="P97" s="344" t="str">
        <f>IF(O97&gt;S97,"○","　")</f>
        <v>　</v>
      </c>
      <c r="Q97" s="344" t="s">
        <v>255</v>
      </c>
      <c r="R97" s="344" t="str">
        <f>IF(S97&gt;O97,"○","　")</f>
        <v>　</v>
      </c>
      <c r="S97" s="346">
        <f>AD79</f>
        <v>0</v>
      </c>
      <c r="T97" s="273"/>
      <c r="U97" s="273"/>
      <c r="V97" s="273"/>
      <c r="W97" s="273"/>
      <c r="X97" s="274"/>
      <c r="Y97" s="344">
        <f>AH91</f>
        <v>15</v>
      </c>
      <c r="Z97" s="344" t="str">
        <f>IF(Y97&gt;AC97,"○","　")</f>
        <v>○</v>
      </c>
      <c r="AA97" s="344" t="s">
        <v>255</v>
      </c>
      <c r="AB97" s="344" t="str">
        <f>IF(AC97&gt;Y97,"○","　")</f>
        <v>　</v>
      </c>
      <c r="AC97" s="346">
        <f>AD91</f>
        <v>10</v>
      </c>
      <c r="AD97" s="270"/>
      <c r="AE97" s="271"/>
      <c r="AF97" s="271"/>
      <c r="AG97" s="271"/>
      <c r="AH97" s="272"/>
      <c r="AI97" s="292">
        <f>O33</f>
        <v>0</v>
      </c>
      <c r="AJ97" s="344" t="str">
        <f>IF(AI97&gt;AM97,"○","　")</f>
        <v>　</v>
      </c>
      <c r="AK97" s="344" t="s">
        <v>255</v>
      </c>
      <c r="AL97" s="344" t="str">
        <f>IF(AM97&gt;AI97,"○","　")</f>
        <v>　</v>
      </c>
      <c r="AM97" s="291">
        <f>V33</f>
        <v>0</v>
      </c>
      <c r="AN97" s="769"/>
      <c r="AO97" s="771"/>
      <c r="AP97" s="773"/>
      <c r="AQ97" s="769"/>
      <c r="AR97" s="771"/>
      <c r="AS97" s="773"/>
      <c r="AT97" s="775"/>
      <c r="AU97" s="743"/>
      <c r="AV97" s="253"/>
      <c r="AZ97" s="670"/>
      <c r="BA97" s="670"/>
      <c r="BB97" s="670"/>
      <c r="BC97" s="670"/>
      <c r="BD97" s="670"/>
      <c r="BE97" s="671"/>
      <c r="BF97" s="670"/>
      <c r="BG97" s="247"/>
      <c r="BH97" s="247"/>
      <c r="BI97" s="247"/>
      <c r="BJ97" s="247"/>
      <c r="BK97" s="247"/>
      <c r="BL97" s="247"/>
      <c r="BM97" s="247"/>
      <c r="BN97" s="247"/>
      <c r="BO97" s="247"/>
      <c r="BP97" s="247"/>
      <c r="BQ97" s="247"/>
      <c r="BR97" s="247"/>
      <c r="BS97" s="247"/>
      <c r="BT97" s="247"/>
      <c r="BU97" s="247"/>
      <c r="BV97" s="247"/>
      <c r="BW97" s="247"/>
      <c r="BX97" s="247"/>
      <c r="BY97" s="247"/>
      <c r="BZ97" s="247"/>
      <c r="CA97" s="247"/>
      <c r="CB97" s="247"/>
      <c r="CC97" s="247"/>
      <c r="CD97" s="247"/>
      <c r="CE97" s="247"/>
      <c r="CF97" s="247"/>
      <c r="CG97" s="247"/>
      <c r="CH97" s="247"/>
      <c r="CI97" s="247"/>
      <c r="CJ97" s="247"/>
      <c r="CK97" s="247"/>
      <c r="CL97" s="247"/>
      <c r="CM97" s="247"/>
      <c r="CN97" s="247"/>
      <c r="CO97" s="247"/>
      <c r="CP97" s="247"/>
      <c r="CQ97" s="247"/>
      <c r="CR97" s="247"/>
      <c r="CS97" s="247"/>
      <c r="CT97" s="247"/>
      <c r="CU97" s="247"/>
      <c r="CV97" s="247"/>
      <c r="CW97" s="247"/>
      <c r="CX97" s="247"/>
      <c r="CY97" s="247"/>
      <c r="CZ97" s="247"/>
      <c r="DA97" s="247"/>
      <c r="DB97" s="247"/>
      <c r="DC97" s="247"/>
    </row>
    <row r="98" spans="1:107" ht="14.25" customHeight="1">
      <c r="A98" s="756"/>
      <c r="B98" s="744" t="str">
        <f>Q7</f>
        <v xml:space="preserve"> Ｒ-Stones ２５</v>
      </c>
      <c r="C98" s="744"/>
      <c r="D98" s="744"/>
      <c r="E98" s="294">
        <f>COUNTIF(F101:F103,"○")</f>
        <v>1</v>
      </c>
      <c r="F98" s="257"/>
      <c r="G98" s="258" t="str">
        <f>AK62</f>
        <v>④</v>
      </c>
      <c r="H98" s="258"/>
      <c r="I98" s="259">
        <f>COUNTIF(H101:H103,"○")</f>
        <v>2</v>
      </c>
      <c r="J98" s="255"/>
      <c r="K98" s="255"/>
      <c r="L98" s="260"/>
      <c r="M98" s="260"/>
      <c r="N98" s="256"/>
      <c r="O98" s="257">
        <f>COUNTIF(P101:P103,"○")</f>
        <v>2</v>
      </c>
      <c r="P98" s="257"/>
      <c r="Q98" s="258" t="str">
        <f>AK74</f>
        <v>⑭</v>
      </c>
      <c r="R98" s="258"/>
      <c r="S98" s="259">
        <f>COUNTIF(R101:R103,"○")</f>
        <v>0</v>
      </c>
      <c r="T98" s="257">
        <f>COUNTIF(U101:U103,"○")</f>
        <v>0</v>
      </c>
      <c r="U98" s="257"/>
      <c r="V98" s="258" t="str">
        <f>AK80</f>
        <v>⑪</v>
      </c>
      <c r="W98" s="258"/>
      <c r="X98" s="259">
        <f>COUNTIF(W101:W103,"○")</f>
        <v>2</v>
      </c>
      <c r="Y98" s="255"/>
      <c r="Z98" s="255"/>
      <c r="AA98" s="260"/>
      <c r="AB98" s="260"/>
      <c r="AC98" s="256"/>
      <c r="AD98" s="257">
        <f>COUNTIF(AE101:AE103,"○")</f>
        <v>2</v>
      </c>
      <c r="AE98" s="257"/>
      <c r="AF98" s="258" t="str">
        <f>AK92</f>
        <v>⑦</v>
      </c>
      <c r="AG98" s="258"/>
      <c r="AH98" s="259">
        <f>COUNTIF(AG101:AG103,"○")</f>
        <v>0</v>
      </c>
      <c r="AI98" s="254"/>
      <c r="AJ98" s="255"/>
      <c r="AK98" s="255"/>
      <c r="AL98" s="255"/>
      <c r="AM98" s="256"/>
      <c r="AN98" s="776">
        <f>COUNTIF(E99:AM99,"○")</f>
        <v>2</v>
      </c>
      <c r="AO98" s="777" t="s">
        <v>255</v>
      </c>
      <c r="AP98" s="778">
        <f>COUNTIF(E100:AM100,"○")</f>
        <v>2</v>
      </c>
      <c r="AQ98" s="776">
        <f>IF(AS102=0,10,AQ102/AS102)</f>
        <v>1.25</v>
      </c>
      <c r="AR98" s="777"/>
      <c r="AS98" s="778"/>
      <c r="AT98" s="779">
        <f>SUM(E101:E103,J101:J103,O101:O103,T101:T103,Y101:Y103,AD101:AD103,AI101:AI103)/SUM(I101:I103,N101:N103,S101:S103,X101:X103,AC101:AC103,AH101:AH103,AM101:AM103)</f>
        <v>1.072072072072072</v>
      </c>
      <c r="AU98" s="743">
        <f>IF(AND($AV$105=28,AV98=4),RANK(BE98,BE$62:BE$98,0),"")</f>
        <v>2</v>
      </c>
      <c r="AV98" s="253">
        <f>AN98+AP98</f>
        <v>4</v>
      </c>
      <c r="AW98" s="247">
        <f>SUM(E98:AM98)</f>
        <v>9</v>
      </c>
      <c r="AX98" s="247">
        <f>SUM(AQ102:AS103)</f>
        <v>9</v>
      </c>
      <c r="AZ98" s="670">
        <f>RANK(AN98,AN62:AN103,1)</f>
        <v>3</v>
      </c>
      <c r="BA98" s="670">
        <f>RANK(BF98,BF62:BF103,1)</f>
        <v>5</v>
      </c>
      <c r="BB98" s="670">
        <f>RANK(AT98,AT62:AT103,1)</f>
        <v>6</v>
      </c>
      <c r="BC98" s="670">
        <f>AZ98*100</f>
        <v>300</v>
      </c>
      <c r="BD98" s="670">
        <f>BA98*10</f>
        <v>50</v>
      </c>
      <c r="BE98" s="671">
        <f>SUM(BB98:BD103)</f>
        <v>356</v>
      </c>
      <c r="BF98" s="672">
        <f>AQ98-AS98</f>
        <v>1.25</v>
      </c>
      <c r="BG98" s="247"/>
      <c r="BH98" s="247"/>
      <c r="BI98" s="247"/>
      <c r="BJ98" s="247"/>
      <c r="BK98" s="247"/>
      <c r="BL98" s="247"/>
      <c r="BM98" s="247"/>
      <c r="BN98" s="247"/>
      <c r="BO98" s="247"/>
      <c r="BP98" s="247"/>
      <c r="BQ98" s="247"/>
      <c r="BR98" s="247"/>
      <c r="BS98" s="247"/>
      <c r="BT98" s="247"/>
      <c r="BU98" s="247"/>
      <c r="BV98" s="247"/>
      <c r="BW98" s="247"/>
      <c r="BX98" s="247"/>
      <c r="BY98" s="247"/>
      <c r="BZ98" s="247"/>
      <c r="CA98" s="247"/>
      <c r="CB98" s="247"/>
      <c r="CC98" s="247"/>
      <c r="CD98" s="247"/>
      <c r="CE98" s="247"/>
      <c r="CF98" s="247"/>
      <c r="CG98" s="247"/>
      <c r="CH98" s="247"/>
      <c r="CI98" s="247"/>
      <c r="CJ98" s="247"/>
      <c r="CK98" s="247"/>
      <c r="CL98" s="247"/>
      <c r="CM98" s="247"/>
      <c r="CN98" s="247"/>
      <c r="CO98" s="247"/>
      <c r="CP98" s="247"/>
      <c r="CQ98" s="247"/>
      <c r="CR98" s="247"/>
      <c r="CS98" s="247"/>
      <c r="CT98" s="247"/>
      <c r="CU98" s="247"/>
      <c r="CV98" s="247"/>
      <c r="CW98" s="247"/>
      <c r="CX98" s="247"/>
      <c r="CY98" s="247"/>
      <c r="CZ98" s="247"/>
      <c r="DA98" s="247"/>
      <c r="DB98" s="247"/>
      <c r="DC98" s="247"/>
    </row>
    <row r="99" spans="1:107" ht="14.25" hidden="1" customHeight="1">
      <c r="A99" s="756"/>
      <c r="B99" s="744"/>
      <c r="C99" s="744"/>
      <c r="D99" s="744"/>
      <c r="E99" s="295" t="str">
        <f>IF(E98&gt;I98,"○","　")</f>
        <v>　</v>
      </c>
      <c r="F99" s="264"/>
      <c r="G99" s="343"/>
      <c r="H99" s="343"/>
      <c r="I99" s="265"/>
      <c r="J99" s="262"/>
      <c r="K99" s="262"/>
      <c r="L99" s="266"/>
      <c r="M99" s="266"/>
      <c r="N99" s="263"/>
      <c r="O99" s="264" t="str">
        <f>IF(O98&gt;S98,"○","　")</f>
        <v>○</v>
      </c>
      <c r="P99" s="264"/>
      <c r="Q99" s="343"/>
      <c r="R99" s="343"/>
      <c r="S99" s="265"/>
      <c r="T99" s="264" t="str">
        <f>IF(T98&gt;X98,"○","　")</f>
        <v>　</v>
      </c>
      <c r="U99" s="264"/>
      <c r="V99" s="343"/>
      <c r="W99" s="343"/>
      <c r="X99" s="265"/>
      <c r="Y99" s="262"/>
      <c r="Z99" s="262"/>
      <c r="AA99" s="266"/>
      <c r="AB99" s="266"/>
      <c r="AC99" s="263"/>
      <c r="AD99" s="264" t="str">
        <f>IF(AD98&gt;AH98,"○","　")</f>
        <v>○</v>
      </c>
      <c r="AE99" s="264"/>
      <c r="AF99" s="343"/>
      <c r="AG99" s="343"/>
      <c r="AH99" s="265"/>
      <c r="AI99" s="261"/>
      <c r="AJ99" s="262"/>
      <c r="AK99" s="262"/>
      <c r="AL99" s="262"/>
      <c r="AM99" s="263"/>
      <c r="AN99" s="768"/>
      <c r="AO99" s="770"/>
      <c r="AP99" s="772"/>
      <c r="AQ99" s="768"/>
      <c r="AR99" s="770"/>
      <c r="AS99" s="772"/>
      <c r="AT99" s="774"/>
      <c r="AU99" s="743"/>
      <c r="AV99" s="253"/>
      <c r="AZ99" s="670"/>
      <c r="BA99" s="670"/>
      <c r="BB99" s="670"/>
      <c r="BC99" s="670"/>
      <c r="BD99" s="670"/>
      <c r="BE99" s="671"/>
      <c r="BF99" s="673"/>
      <c r="BG99" s="247"/>
      <c r="BH99" s="247"/>
      <c r="BI99" s="247"/>
      <c r="BJ99" s="247"/>
      <c r="BK99" s="247"/>
      <c r="BL99" s="247"/>
      <c r="BM99" s="247"/>
      <c r="BN99" s="247"/>
      <c r="BO99" s="247"/>
      <c r="BP99" s="247"/>
      <c r="BQ99" s="247"/>
      <c r="BR99" s="247"/>
      <c r="BS99" s="247"/>
      <c r="BT99" s="247"/>
      <c r="BU99" s="247"/>
      <c r="BV99" s="247"/>
      <c r="BW99" s="247"/>
      <c r="BX99" s="247"/>
      <c r="BY99" s="247"/>
      <c r="BZ99" s="247"/>
      <c r="CA99" s="247"/>
      <c r="CB99" s="247"/>
      <c r="CC99" s="247"/>
      <c r="CD99" s="247"/>
      <c r="CE99" s="247"/>
      <c r="CF99" s="247"/>
      <c r="CG99" s="247"/>
      <c r="CH99" s="247"/>
      <c r="CI99" s="247"/>
      <c r="CJ99" s="247"/>
      <c r="CK99" s="247"/>
      <c r="CL99" s="247"/>
      <c r="CM99" s="247"/>
      <c r="CN99" s="247"/>
      <c r="CO99" s="247"/>
      <c r="CP99" s="247"/>
      <c r="CQ99" s="247"/>
      <c r="CR99" s="247"/>
      <c r="CS99" s="247"/>
      <c r="CT99" s="247"/>
      <c r="CU99" s="247"/>
      <c r="CV99" s="247"/>
      <c r="CW99" s="247"/>
      <c r="CX99" s="247"/>
      <c r="CY99" s="247"/>
      <c r="CZ99" s="247"/>
      <c r="DA99" s="247"/>
      <c r="DB99" s="247"/>
      <c r="DC99" s="247"/>
    </row>
    <row r="100" spans="1:107" ht="14.25" hidden="1" customHeight="1">
      <c r="A100" s="756"/>
      <c r="B100" s="744"/>
      <c r="C100" s="744"/>
      <c r="D100" s="744"/>
      <c r="E100" s="295"/>
      <c r="F100" s="264"/>
      <c r="G100" s="343"/>
      <c r="H100" s="343"/>
      <c r="I100" s="265" t="str">
        <f>IF(I98&gt;E98,"○","　")</f>
        <v>○</v>
      </c>
      <c r="J100" s="262"/>
      <c r="K100" s="262"/>
      <c r="L100" s="266"/>
      <c r="M100" s="266"/>
      <c r="N100" s="263"/>
      <c r="O100" s="264"/>
      <c r="P100" s="264"/>
      <c r="Q100" s="343"/>
      <c r="R100" s="343"/>
      <c r="S100" s="265" t="str">
        <f>IF(S98&gt;O98,"○","　")</f>
        <v>　</v>
      </c>
      <c r="T100" s="264"/>
      <c r="U100" s="264"/>
      <c r="V100" s="343"/>
      <c r="W100" s="343"/>
      <c r="X100" s="265" t="str">
        <f>IF(X98&gt;T98,"○","　")</f>
        <v>○</v>
      </c>
      <c r="Y100" s="262"/>
      <c r="Z100" s="262"/>
      <c r="AA100" s="266"/>
      <c r="AB100" s="266"/>
      <c r="AC100" s="263"/>
      <c r="AD100" s="264"/>
      <c r="AE100" s="264"/>
      <c r="AF100" s="343"/>
      <c r="AG100" s="343"/>
      <c r="AH100" s="265" t="str">
        <f>IF(AH98&gt;AD98,"○","　")</f>
        <v>　</v>
      </c>
      <c r="AI100" s="261"/>
      <c r="AJ100" s="262"/>
      <c r="AK100" s="262"/>
      <c r="AL100" s="262"/>
      <c r="AM100" s="263"/>
      <c r="AN100" s="768"/>
      <c r="AO100" s="770"/>
      <c r="AP100" s="772"/>
      <c r="AQ100" s="768"/>
      <c r="AR100" s="770"/>
      <c r="AS100" s="772"/>
      <c r="AT100" s="774"/>
      <c r="AU100" s="743"/>
      <c r="AV100" s="253"/>
      <c r="AZ100" s="670"/>
      <c r="BA100" s="670"/>
      <c r="BB100" s="670"/>
      <c r="BC100" s="670"/>
      <c r="BD100" s="670"/>
      <c r="BE100" s="671"/>
      <c r="BF100" s="673"/>
      <c r="BG100" s="247"/>
      <c r="BH100" s="247"/>
      <c r="BI100" s="247"/>
      <c r="BJ100" s="247"/>
      <c r="BK100" s="247"/>
      <c r="BL100" s="247"/>
      <c r="BM100" s="247"/>
      <c r="BN100" s="247"/>
      <c r="BO100" s="247"/>
      <c r="BP100" s="247"/>
      <c r="BQ100" s="247"/>
      <c r="BR100" s="247"/>
      <c r="BS100" s="247"/>
      <c r="BT100" s="247"/>
      <c r="BU100" s="247"/>
      <c r="BV100" s="247"/>
      <c r="BW100" s="247"/>
      <c r="BX100" s="247"/>
      <c r="BY100" s="247"/>
      <c r="BZ100" s="247"/>
      <c r="CA100" s="247"/>
      <c r="CB100" s="247"/>
      <c r="CC100" s="247"/>
      <c r="CD100" s="247"/>
      <c r="CE100" s="247"/>
      <c r="CF100" s="247"/>
      <c r="CG100" s="247"/>
      <c r="CH100" s="247"/>
      <c r="CI100" s="247"/>
      <c r="CJ100" s="247"/>
      <c r="CK100" s="247"/>
      <c r="CL100" s="247"/>
      <c r="CM100" s="247"/>
      <c r="CN100" s="247"/>
      <c r="CO100" s="247"/>
      <c r="CP100" s="247"/>
      <c r="CQ100" s="247"/>
      <c r="CR100" s="247"/>
      <c r="CS100" s="247"/>
      <c r="CT100" s="247"/>
      <c r="CU100" s="247"/>
      <c r="CV100" s="247"/>
      <c r="CW100" s="247"/>
      <c r="CX100" s="247"/>
      <c r="CY100" s="247"/>
      <c r="CZ100" s="247"/>
      <c r="DA100" s="247"/>
      <c r="DB100" s="247"/>
      <c r="DC100" s="247"/>
    </row>
    <row r="101" spans="1:107" ht="14.25" customHeight="1">
      <c r="A101" s="756"/>
      <c r="B101" s="744"/>
      <c r="C101" s="744"/>
      <c r="D101" s="744"/>
      <c r="E101" s="341">
        <f>AM65</f>
        <v>15</v>
      </c>
      <c r="F101" s="343" t="str">
        <f>IF(E101&gt;I101,"○","　")</f>
        <v>○</v>
      </c>
      <c r="G101" s="343" t="s">
        <v>499</v>
      </c>
      <c r="H101" s="343" t="str">
        <f>IF(I101&gt;E101,"○","　")</f>
        <v>　</v>
      </c>
      <c r="I101" s="345">
        <f>AI65</f>
        <v>7</v>
      </c>
      <c r="J101" s="266"/>
      <c r="K101" s="266"/>
      <c r="L101" s="266"/>
      <c r="M101" s="266"/>
      <c r="N101" s="269"/>
      <c r="O101" s="343">
        <f>AM77</f>
        <v>15</v>
      </c>
      <c r="P101" s="343" t="str">
        <f>IF(O101&gt;S101,"○","　")</f>
        <v>○</v>
      </c>
      <c r="Q101" s="343" t="s">
        <v>499</v>
      </c>
      <c r="R101" s="343" t="str">
        <f>IF(S101&gt;O101,"○","　")</f>
        <v>　</v>
      </c>
      <c r="S101" s="345">
        <f>AI77</f>
        <v>10</v>
      </c>
      <c r="T101" s="343">
        <f>AM83</f>
        <v>11</v>
      </c>
      <c r="U101" s="343" t="str">
        <f>IF(T101&gt;X101,"○","　")</f>
        <v>　</v>
      </c>
      <c r="V101" s="343" t="s">
        <v>499</v>
      </c>
      <c r="W101" s="343" t="str">
        <f>IF(X101&gt;T101,"○","　")</f>
        <v>○</v>
      </c>
      <c r="X101" s="345">
        <f>AI83</f>
        <v>15</v>
      </c>
      <c r="Y101" s="266"/>
      <c r="Z101" s="266"/>
      <c r="AA101" s="266"/>
      <c r="AB101" s="266"/>
      <c r="AC101" s="269"/>
      <c r="AD101" s="343">
        <f>AM95</f>
        <v>15</v>
      </c>
      <c r="AE101" s="343" t="str">
        <f>IF(AD101&gt;AH101,"○","　")</f>
        <v>○</v>
      </c>
      <c r="AF101" s="343" t="s">
        <v>499</v>
      </c>
      <c r="AG101" s="343" t="str">
        <f>IF(AH101&gt;AD101,"○","　")</f>
        <v>　</v>
      </c>
      <c r="AH101" s="345">
        <f>AI95</f>
        <v>7</v>
      </c>
      <c r="AI101" s="261"/>
      <c r="AJ101" s="262"/>
      <c r="AK101" s="262"/>
      <c r="AL101" s="262"/>
      <c r="AM101" s="263"/>
      <c r="AN101" s="768"/>
      <c r="AO101" s="770"/>
      <c r="AP101" s="772"/>
      <c r="AQ101" s="768"/>
      <c r="AR101" s="770"/>
      <c r="AS101" s="772"/>
      <c r="AT101" s="774"/>
      <c r="AU101" s="743"/>
      <c r="AV101" s="253"/>
      <c r="AZ101" s="670"/>
      <c r="BA101" s="670"/>
      <c r="BB101" s="670"/>
      <c r="BC101" s="670"/>
      <c r="BD101" s="670"/>
      <c r="BE101" s="671"/>
      <c r="BF101" s="673"/>
      <c r="BG101" s="247"/>
      <c r="BH101" s="247"/>
      <c r="BI101" s="247"/>
      <c r="BJ101" s="247"/>
      <c r="BK101" s="247"/>
      <c r="BL101" s="247"/>
      <c r="BM101" s="247"/>
      <c r="BN101" s="247"/>
      <c r="BO101" s="247"/>
      <c r="BP101" s="247"/>
      <c r="BQ101" s="247"/>
      <c r="BR101" s="247"/>
      <c r="BS101" s="247"/>
      <c r="BT101" s="247"/>
      <c r="BU101" s="247"/>
      <c r="BV101" s="247"/>
      <c r="BW101" s="247"/>
      <c r="BX101" s="247"/>
      <c r="BY101" s="247"/>
      <c r="BZ101" s="247"/>
      <c r="CA101" s="247"/>
      <c r="CB101" s="247"/>
      <c r="CC101" s="247"/>
      <c r="CD101" s="247"/>
      <c r="CE101" s="247"/>
      <c r="CF101" s="247"/>
      <c r="CG101" s="247"/>
      <c r="CH101" s="247"/>
      <c r="CI101" s="247"/>
      <c r="CJ101" s="247"/>
      <c r="CK101" s="247"/>
      <c r="CL101" s="247"/>
      <c r="CM101" s="247"/>
      <c r="CN101" s="247"/>
      <c r="CO101" s="247"/>
      <c r="CP101" s="247"/>
      <c r="CQ101" s="247"/>
      <c r="CR101" s="247"/>
      <c r="CS101" s="247"/>
      <c r="CT101" s="247"/>
      <c r="CU101" s="247"/>
      <c r="CV101" s="247"/>
      <c r="CW101" s="247"/>
      <c r="CX101" s="247"/>
      <c r="CY101" s="247"/>
      <c r="CZ101" s="247"/>
      <c r="DA101" s="247"/>
      <c r="DB101" s="247"/>
      <c r="DC101" s="247"/>
    </row>
    <row r="102" spans="1:107" ht="14.25" customHeight="1">
      <c r="A102" s="756"/>
      <c r="B102" s="744"/>
      <c r="C102" s="744"/>
      <c r="D102" s="744"/>
      <c r="E102" s="341">
        <f>AM66</f>
        <v>11</v>
      </c>
      <c r="F102" s="343" t="str">
        <f>IF(E102&gt;I102,"○","　")</f>
        <v>　</v>
      </c>
      <c r="G102" s="343" t="s">
        <v>255</v>
      </c>
      <c r="H102" s="343" t="str">
        <f>IF(I102&gt;E102,"○","　")</f>
        <v>○</v>
      </c>
      <c r="I102" s="345">
        <f>AI66</f>
        <v>15</v>
      </c>
      <c r="J102" s="266"/>
      <c r="K102" s="266"/>
      <c r="L102" s="266"/>
      <c r="M102" s="266"/>
      <c r="N102" s="269"/>
      <c r="O102" s="343">
        <f>AM78</f>
        <v>15</v>
      </c>
      <c r="P102" s="343" t="str">
        <f>IF(O102&gt;S102,"○","　")</f>
        <v>○</v>
      </c>
      <c r="Q102" s="343" t="s">
        <v>255</v>
      </c>
      <c r="R102" s="343" t="str">
        <f>IF(S102&gt;O102,"○","　")</f>
        <v>　</v>
      </c>
      <c r="S102" s="345">
        <f>AI78</f>
        <v>13</v>
      </c>
      <c r="T102" s="343">
        <f>AM84</f>
        <v>8</v>
      </c>
      <c r="U102" s="343" t="str">
        <f>IF(T102&gt;X102,"○","　")</f>
        <v>　</v>
      </c>
      <c r="V102" s="343" t="s">
        <v>255</v>
      </c>
      <c r="W102" s="343" t="str">
        <f>IF(X102&gt;T102,"○","　")</f>
        <v>○</v>
      </c>
      <c r="X102" s="345">
        <f>AI84</f>
        <v>15</v>
      </c>
      <c r="Y102" s="266"/>
      <c r="Z102" s="266"/>
      <c r="AA102" s="266"/>
      <c r="AB102" s="266"/>
      <c r="AC102" s="269"/>
      <c r="AD102" s="343">
        <f>AM96</f>
        <v>15</v>
      </c>
      <c r="AE102" s="343" t="str">
        <f>IF(AD102&gt;AH102,"○","　")</f>
        <v>○</v>
      </c>
      <c r="AF102" s="343" t="s">
        <v>255</v>
      </c>
      <c r="AG102" s="343" t="str">
        <f>IF(AH102&gt;AD102,"○","　")</f>
        <v>　</v>
      </c>
      <c r="AH102" s="345">
        <f>AI96</f>
        <v>13</v>
      </c>
      <c r="AI102" s="261"/>
      <c r="AJ102" s="262"/>
      <c r="AK102" s="262"/>
      <c r="AL102" s="262"/>
      <c r="AM102" s="263"/>
      <c r="AN102" s="768"/>
      <c r="AO102" s="770"/>
      <c r="AP102" s="772"/>
      <c r="AQ102" s="768">
        <f>SUM(E98,J98,O98,T98,Y98,AD98,AI98)</f>
        <v>5</v>
      </c>
      <c r="AR102" s="770" t="s">
        <v>255</v>
      </c>
      <c r="AS102" s="772">
        <f>SUM(I98,N98,S98,X98,AC98,AH98,AM98)</f>
        <v>4</v>
      </c>
      <c r="AT102" s="774"/>
      <c r="AU102" s="743"/>
      <c r="AV102" s="253"/>
      <c r="AZ102" s="670"/>
      <c r="BA102" s="670"/>
      <c r="BB102" s="670"/>
      <c r="BC102" s="670"/>
      <c r="BD102" s="670"/>
      <c r="BE102" s="671"/>
      <c r="BF102" s="673"/>
      <c r="BG102" s="247"/>
      <c r="BH102" s="247"/>
      <c r="BI102" s="247"/>
      <c r="BJ102" s="247"/>
      <c r="BK102" s="247"/>
      <c r="BL102" s="247"/>
      <c r="BM102" s="247"/>
      <c r="BN102" s="247"/>
      <c r="BO102" s="247"/>
      <c r="BP102" s="247"/>
      <c r="BQ102" s="247"/>
      <c r="BR102" s="247"/>
      <c r="BS102" s="247"/>
      <c r="BT102" s="247"/>
      <c r="BU102" s="247"/>
      <c r="BV102" s="247"/>
      <c r="BW102" s="247"/>
      <c r="BX102" s="247"/>
      <c r="BY102" s="247"/>
      <c r="BZ102" s="247"/>
      <c r="CA102" s="247"/>
      <c r="CB102" s="247"/>
      <c r="CC102" s="247"/>
      <c r="CD102" s="247"/>
      <c r="CE102" s="247"/>
      <c r="CF102" s="247"/>
      <c r="CG102" s="247"/>
      <c r="CH102" s="247"/>
      <c r="CI102" s="247"/>
      <c r="CJ102" s="247"/>
      <c r="CK102" s="247"/>
      <c r="CL102" s="247"/>
      <c r="CM102" s="247"/>
      <c r="CN102" s="247"/>
      <c r="CO102" s="247"/>
      <c r="CP102" s="247"/>
      <c r="CQ102" s="247"/>
      <c r="CR102" s="247"/>
      <c r="CS102" s="247"/>
      <c r="CT102" s="247"/>
      <c r="CU102" s="247"/>
      <c r="CV102" s="247"/>
      <c r="CW102" s="247"/>
      <c r="CX102" s="247"/>
      <c r="CY102" s="247"/>
      <c r="CZ102" s="247"/>
      <c r="DA102" s="247"/>
      <c r="DB102" s="247"/>
      <c r="DC102" s="247"/>
    </row>
    <row r="103" spans="1:107" ht="14.25" customHeight="1">
      <c r="A103" s="757"/>
      <c r="B103" s="744"/>
      <c r="C103" s="744"/>
      <c r="D103" s="744"/>
      <c r="E103" s="342">
        <f>AM67</f>
        <v>14</v>
      </c>
      <c r="F103" s="344" t="str">
        <f>IF(E103&gt;I103,"○","　")</f>
        <v>　</v>
      </c>
      <c r="G103" s="344" t="s">
        <v>255</v>
      </c>
      <c r="H103" s="344" t="str">
        <f>IF(I103&gt;E103,"○","　")</f>
        <v>○</v>
      </c>
      <c r="I103" s="346">
        <f>AI67</f>
        <v>16</v>
      </c>
      <c r="J103" s="273"/>
      <c r="K103" s="273"/>
      <c r="L103" s="273"/>
      <c r="M103" s="273"/>
      <c r="N103" s="274"/>
      <c r="O103" s="344">
        <f>AM79</f>
        <v>0</v>
      </c>
      <c r="P103" s="344" t="str">
        <f>IF(O103&gt;S103,"○","　")</f>
        <v>　</v>
      </c>
      <c r="Q103" s="344" t="s">
        <v>255</v>
      </c>
      <c r="R103" s="344" t="str">
        <f>IF(S103&gt;O103,"○","　")</f>
        <v>　</v>
      </c>
      <c r="S103" s="346">
        <f>AI79</f>
        <v>0</v>
      </c>
      <c r="T103" s="344">
        <f>AM85</f>
        <v>0</v>
      </c>
      <c r="U103" s="344" t="str">
        <f>IF(T103&gt;X103,"○","　")</f>
        <v>　</v>
      </c>
      <c r="V103" s="344" t="s">
        <v>255</v>
      </c>
      <c r="W103" s="344" t="str">
        <f>IF(X103&gt;T103,"○","　")</f>
        <v>　</v>
      </c>
      <c r="X103" s="346">
        <f>AI85</f>
        <v>0</v>
      </c>
      <c r="Y103" s="273"/>
      <c r="Z103" s="273"/>
      <c r="AA103" s="273"/>
      <c r="AB103" s="273"/>
      <c r="AC103" s="274"/>
      <c r="AD103" s="344">
        <f>AM97</f>
        <v>0</v>
      </c>
      <c r="AE103" s="344" t="str">
        <f>IF(AD103&gt;AH103,"○","　")</f>
        <v>　</v>
      </c>
      <c r="AF103" s="344" t="s">
        <v>255</v>
      </c>
      <c r="AG103" s="344" t="str">
        <f>IF(AH103&gt;AD103,"○","　")</f>
        <v>　</v>
      </c>
      <c r="AH103" s="346">
        <f>AI97</f>
        <v>0</v>
      </c>
      <c r="AI103" s="270"/>
      <c r="AJ103" s="271"/>
      <c r="AK103" s="271"/>
      <c r="AL103" s="271"/>
      <c r="AM103" s="272"/>
      <c r="AN103" s="769"/>
      <c r="AO103" s="771"/>
      <c r="AP103" s="773"/>
      <c r="AQ103" s="769"/>
      <c r="AR103" s="771"/>
      <c r="AS103" s="773"/>
      <c r="AT103" s="775"/>
      <c r="AU103" s="743"/>
      <c r="AV103" s="253"/>
      <c r="AZ103" s="670"/>
      <c r="BA103" s="670"/>
      <c r="BB103" s="670"/>
      <c r="BC103" s="670"/>
      <c r="BD103" s="670"/>
      <c r="BE103" s="671"/>
      <c r="BF103" s="674"/>
      <c r="BG103" s="247"/>
      <c r="BH103" s="247"/>
      <c r="BI103" s="247"/>
      <c r="BJ103" s="247"/>
      <c r="BK103" s="247"/>
      <c r="BL103" s="247"/>
      <c r="BM103" s="247"/>
      <c r="BN103" s="247"/>
      <c r="BO103" s="247"/>
      <c r="BP103" s="247"/>
      <c r="BQ103" s="247"/>
      <c r="BR103" s="247"/>
      <c r="BS103" s="247"/>
      <c r="BT103" s="247"/>
      <c r="BU103" s="247"/>
      <c r="BV103" s="247"/>
      <c r="BW103" s="247"/>
      <c r="BX103" s="247"/>
      <c r="BY103" s="247"/>
      <c r="BZ103" s="247"/>
      <c r="CA103" s="247"/>
      <c r="CB103" s="247"/>
      <c r="CC103" s="247"/>
      <c r="CD103" s="247"/>
      <c r="CE103" s="247"/>
      <c r="CF103" s="247"/>
      <c r="CG103" s="247"/>
      <c r="CH103" s="247"/>
      <c r="CI103" s="247"/>
      <c r="CJ103" s="247"/>
      <c r="CK103" s="247"/>
      <c r="CL103" s="247"/>
      <c r="CM103" s="247"/>
      <c r="CN103" s="247"/>
      <c r="CO103" s="247"/>
      <c r="CP103" s="247"/>
      <c r="CQ103" s="247"/>
      <c r="CR103" s="247"/>
      <c r="CS103" s="247"/>
      <c r="CT103" s="247"/>
      <c r="CU103" s="247"/>
      <c r="CV103" s="247"/>
      <c r="CW103" s="247"/>
      <c r="CX103" s="247"/>
      <c r="CY103" s="247"/>
      <c r="CZ103" s="247"/>
      <c r="DA103" s="247"/>
      <c r="DB103" s="247"/>
      <c r="DC103" s="247"/>
    </row>
    <row r="104" spans="1:107">
      <c r="C104" s="298"/>
      <c r="D104" s="298"/>
      <c r="E104" s="347"/>
      <c r="F104" s="347"/>
      <c r="G104" s="347"/>
      <c r="H104" s="347"/>
      <c r="I104" s="347"/>
      <c r="J104" s="347"/>
      <c r="K104" s="347"/>
      <c r="L104" s="347"/>
      <c r="M104" s="347"/>
      <c r="N104" s="347"/>
      <c r="O104" s="347"/>
      <c r="P104" s="347"/>
      <c r="Q104" s="347"/>
      <c r="R104" s="347"/>
      <c r="S104" s="347"/>
      <c r="T104" s="347"/>
      <c r="U104" s="347"/>
      <c r="V104" s="347"/>
      <c r="W104" s="347"/>
      <c r="X104" s="347"/>
      <c r="Y104" s="347"/>
      <c r="Z104" s="347"/>
      <c r="AA104" s="347"/>
      <c r="AB104" s="347"/>
      <c r="AC104" s="347"/>
      <c r="AD104" s="347"/>
      <c r="AE104" s="347"/>
      <c r="AF104" s="347"/>
      <c r="AG104" s="347"/>
      <c r="AH104" s="347"/>
      <c r="AI104" s="347"/>
      <c r="AJ104" s="347"/>
      <c r="AK104" s="347"/>
      <c r="AL104" s="347"/>
      <c r="AM104" s="347"/>
      <c r="AN104" s="347"/>
      <c r="AO104" s="347"/>
      <c r="AP104" s="347"/>
      <c r="AQ104" s="347"/>
      <c r="AR104" s="347"/>
      <c r="AS104" s="347"/>
      <c r="AT104" s="347"/>
      <c r="AU104" s="347"/>
      <c r="AV104" s="347"/>
      <c r="AZ104" s="247"/>
      <c r="BA104" s="247"/>
      <c r="BB104" s="247"/>
      <c r="BC104" s="247"/>
      <c r="BD104" s="247"/>
      <c r="BE104" s="247"/>
      <c r="BF104" s="247"/>
      <c r="BG104" s="247"/>
      <c r="BH104" s="247"/>
      <c r="BI104" s="247"/>
      <c r="BJ104" s="247"/>
      <c r="BK104" s="247"/>
      <c r="BL104" s="247"/>
      <c r="BM104" s="247"/>
      <c r="BN104" s="247"/>
      <c r="BO104" s="247"/>
      <c r="BP104" s="247"/>
      <c r="BQ104" s="247"/>
      <c r="BR104" s="247"/>
      <c r="BS104" s="247"/>
      <c r="BT104" s="247"/>
      <c r="BU104" s="247"/>
      <c r="BV104" s="247"/>
      <c r="BW104" s="247"/>
      <c r="BX104" s="247"/>
      <c r="BY104" s="247"/>
      <c r="BZ104" s="247"/>
      <c r="CA104" s="247"/>
      <c r="CB104" s="247"/>
      <c r="CC104" s="247"/>
      <c r="CD104" s="247"/>
      <c r="CE104" s="247"/>
      <c r="CF104" s="247"/>
      <c r="CG104" s="247"/>
      <c r="CH104" s="247"/>
      <c r="CI104" s="247"/>
      <c r="CJ104" s="247"/>
      <c r="CK104" s="247"/>
      <c r="CL104" s="247"/>
      <c r="CM104" s="247"/>
      <c r="CN104" s="247"/>
      <c r="CO104" s="247"/>
      <c r="CP104" s="247"/>
      <c r="CQ104" s="247"/>
      <c r="CR104" s="247"/>
      <c r="CS104" s="247"/>
      <c r="CT104" s="247"/>
      <c r="CU104" s="247"/>
      <c r="CV104" s="247"/>
      <c r="CW104" s="247"/>
      <c r="CX104" s="247"/>
      <c r="CY104" s="247"/>
      <c r="CZ104" s="247"/>
      <c r="DA104" s="247"/>
      <c r="DB104" s="247"/>
      <c r="DC104" s="247"/>
    </row>
    <row r="105" spans="1:107">
      <c r="C105" s="347"/>
      <c r="D105" s="347"/>
      <c r="E105" s="347"/>
      <c r="F105" s="347"/>
      <c r="G105" s="347"/>
      <c r="H105" s="347"/>
      <c r="I105" s="347"/>
      <c r="J105" s="347"/>
      <c r="K105" s="347"/>
      <c r="L105" s="347"/>
      <c r="M105" s="347"/>
      <c r="N105" s="347"/>
      <c r="O105" s="347"/>
      <c r="P105" s="347"/>
      <c r="Q105" s="347"/>
      <c r="R105" s="347"/>
      <c r="S105" s="347"/>
      <c r="T105" s="347"/>
      <c r="U105" s="347"/>
      <c r="V105" s="347"/>
      <c r="W105" s="347"/>
      <c r="X105" s="347"/>
      <c r="Y105" s="347"/>
      <c r="Z105" s="347"/>
      <c r="AA105" s="347"/>
      <c r="AB105" s="347"/>
      <c r="AC105" s="347"/>
      <c r="AD105" s="347"/>
      <c r="AE105" s="347"/>
      <c r="AF105" s="347"/>
      <c r="AG105" s="347"/>
      <c r="AH105" s="347"/>
      <c r="AI105" s="347"/>
      <c r="AJ105" s="347"/>
      <c r="AK105" s="347"/>
      <c r="AL105" s="347"/>
      <c r="AM105" s="347"/>
      <c r="AN105" s="347"/>
      <c r="AO105" s="347"/>
      <c r="AP105" s="347"/>
      <c r="AQ105" s="347"/>
      <c r="AR105" s="347"/>
      <c r="AS105" s="347"/>
      <c r="AT105" s="347"/>
      <c r="AU105" s="347"/>
      <c r="AV105" s="299">
        <f>SUM(AV62:AV103)</f>
        <v>28</v>
      </c>
      <c r="AZ105" s="247"/>
      <c r="BA105" s="247"/>
      <c r="BB105" s="247"/>
      <c r="BC105" s="247"/>
      <c r="BD105" s="247"/>
      <c r="BE105" s="247"/>
      <c r="BF105" s="247"/>
      <c r="BG105" s="247"/>
      <c r="BH105" s="247"/>
      <c r="BI105" s="247"/>
      <c r="BJ105" s="247"/>
      <c r="BK105" s="247"/>
      <c r="BL105" s="247"/>
      <c r="BM105" s="247"/>
      <c r="BN105" s="247"/>
      <c r="BO105" s="247"/>
      <c r="BP105" s="247"/>
      <c r="BQ105" s="247"/>
      <c r="BR105" s="247"/>
      <c r="BS105" s="247"/>
      <c r="BT105" s="247"/>
      <c r="BU105" s="247"/>
      <c r="BV105" s="247"/>
      <c r="BW105" s="247"/>
      <c r="BX105" s="247"/>
      <c r="BY105" s="247"/>
      <c r="BZ105" s="247"/>
      <c r="CA105" s="247"/>
      <c r="CB105" s="247"/>
      <c r="CC105" s="247"/>
      <c r="CD105" s="247"/>
      <c r="CE105" s="247"/>
      <c r="CF105" s="247"/>
      <c r="CG105" s="247"/>
      <c r="CH105" s="247"/>
      <c r="CI105" s="247"/>
      <c r="CJ105" s="247"/>
      <c r="CK105" s="247"/>
      <c r="CL105" s="247"/>
      <c r="CM105" s="247"/>
      <c r="CN105" s="247"/>
      <c r="CO105" s="247"/>
      <c r="CP105" s="247"/>
      <c r="CQ105" s="247"/>
      <c r="CR105" s="247"/>
      <c r="CS105" s="247"/>
      <c r="CT105" s="247"/>
      <c r="CU105" s="247"/>
      <c r="CV105" s="247"/>
      <c r="CW105" s="247"/>
      <c r="CX105" s="247"/>
      <c r="CY105" s="247"/>
      <c r="CZ105" s="247"/>
      <c r="DA105" s="247"/>
      <c r="DB105" s="247"/>
      <c r="DC105" s="247"/>
    </row>
    <row r="106" spans="1:107">
      <c r="C106" s="347"/>
      <c r="D106" s="347"/>
      <c r="E106" s="347"/>
      <c r="F106" s="347"/>
      <c r="G106" s="347"/>
      <c r="H106" s="347"/>
      <c r="I106" s="347"/>
      <c r="J106" s="347"/>
      <c r="K106" s="347"/>
      <c r="L106" s="347"/>
      <c r="M106" s="347"/>
      <c r="N106" s="347"/>
      <c r="O106" s="347"/>
      <c r="P106" s="347"/>
      <c r="Q106" s="347"/>
      <c r="R106" s="347"/>
      <c r="S106" s="347"/>
      <c r="T106" s="347"/>
      <c r="U106" s="347"/>
      <c r="V106" s="347"/>
      <c r="W106" s="347">
        <f>SUM(AL65)</f>
        <v>0</v>
      </c>
      <c r="X106" s="347"/>
      <c r="Y106" s="347"/>
      <c r="Z106" s="347"/>
      <c r="AA106" s="347"/>
      <c r="AB106" s="347"/>
      <c r="AC106" s="347"/>
      <c r="AD106" s="347"/>
      <c r="AE106" s="347"/>
      <c r="AF106" s="347"/>
      <c r="AG106" s="347"/>
      <c r="AH106" s="347"/>
      <c r="AI106" s="347"/>
      <c r="AJ106" s="347"/>
      <c r="AK106" s="347"/>
      <c r="AL106" s="347"/>
      <c r="AM106" s="347"/>
      <c r="AN106" s="347"/>
      <c r="AO106" s="347"/>
      <c r="AP106" s="347"/>
      <c r="AQ106" s="347"/>
      <c r="AR106" s="347"/>
      <c r="AS106" s="347"/>
      <c r="AT106" s="347"/>
      <c r="AU106" s="347"/>
      <c r="AV106" s="347"/>
      <c r="AZ106" s="247"/>
      <c r="BA106" s="247"/>
      <c r="BB106" s="247"/>
      <c r="BC106" s="247"/>
      <c r="BD106" s="247"/>
      <c r="BE106" s="247"/>
      <c r="BF106" s="247"/>
      <c r="BG106" s="247"/>
      <c r="BH106" s="247"/>
      <c r="BI106" s="247"/>
      <c r="BJ106" s="247"/>
      <c r="BK106" s="247"/>
      <c r="BL106" s="247"/>
      <c r="BM106" s="247"/>
      <c r="BN106" s="247"/>
      <c r="BO106" s="247"/>
      <c r="BP106" s="247"/>
      <c r="BQ106" s="247"/>
      <c r="BR106" s="247"/>
      <c r="BS106" s="247"/>
      <c r="BT106" s="247"/>
      <c r="BU106" s="247"/>
      <c r="BV106" s="247"/>
      <c r="BW106" s="247"/>
      <c r="BX106" s="247"/>
      <c r="BY106" s="247"/>
      <c r="BZ106" s="247"/>
      <c r="CA106" s="247"/>
      <c r="CB106" s="247"/>
      <c r="CC106" s="247"/>
      <c r="CD106" s="247"/>
      <c r="CE106" s="247"/>
      <c r="CF106" s="247"/>
      <c r="CG106" s="247"/>
      <c r="CH106" s="247"/>
      <c r="CI106" s="247"/>
      <c r="CJ106" s="247"/>
      <c r="CK106" s="247"/>
      <c r="CL106" s="247"/>
      <c r="CM106" s="247"/>
      <c r="CN106" s="247"/>
      <c r="CO106" s="247"/>
      <c r="CP106" s="247"/>
      <c r="CQ106" s="247"/>
      <c r="CR106" s="247"/>
      <c r="CS106" s="247"/>
      <c r="CT106" s="247"/>
      <c r="CU106" s="247"/>
      <c r="CV106" s="247"/>
      <c r="CW106" s="247"/>
      <c r="CX106" s="247"/>
      <c r="CY106" s="247"/>
      <c r="CZ106" s="247"/>
      <c r="DA106" s="247"/>
      <c r="DB106" s="247"/>
      <c r="DC106" s="247"/>
    </row>
    <row r="107" spans="1:107">
      <c r="C107" s="347"/>
      <c r="D107" s="347"/>
      <c r="E107" s="347"/>
      <c r="F107" s="347"/>
      <c r="G107" s="347"/>
      <c r="H107" s="347"/>
      <c r="I107" s="347"/>
      <c r="J107" s="347"/>
      <c r="K107" s="347"/>
      <c r="L107" s="347"/>
      <c r="M107" s="347"/>
      <c r="N107" s="347"/>
      <c r="O107" s="347"/>
      <c r="P107" s="347"/>
      <c r="Q107" s="347"/>
      <c r="R107" s="347"/>
      <c r="S107" s="347"/>
      <c r="T107" s="347"/>
      <c r="U107" s="347"/>
      <c r="V107" s="347"/>
      <c r="W107" s="347"/>
      <c r="X107" s="347"/>
      <c r="Y107" s="347"/>
      <c r="Z107" s="347"/>
      <c r="AA107" s="347"/>
      <c r="AB107" s="347"/>
      <c r="AC107" s="347"/>
      <c r="AD107" s="347"/>
      <c r="AE107" s="347"/>
      <c r="AF107" s="347"/>
      <c r="AG107" s="347"/>
      <c r="AH107" s="347"/>
      <c r="AI107" s="347"/>
      <c r="AJ107" s="347"/>
      <c r="AK107" s="347"/>
      <c r="AL107" s="347"/>
      <c r="AM107" s="347"/>
      <c r="AN107" s="347"/>
      <c r="AO107" s="347"/>
      <c r="AP107" s="347"/>
      <c r="AQ107" s="347"/>
      <c r="AR107" s="347"/>
      <c r="AS107" s="347"/>
      <c r="AT107" s="347"/>
      <c r="AU107" s="347"/>
      <c r="AV107" s="347"/>
      <c r="AZ107" s="247"/>
      <c r="BA107" s="247"/>
      <c r="BB107" s="247"/>
      <c r="BC107" s="247"/>
      <c r="BD107" s="247"/>
      <c r="BE107" s="247"/>
      <c r="BF107" s="247"/>
      <c r="BG107" s="247"/>
      <c r="BH107" s="247"/>
      <c r="BI107" s="247"/>
      <c r="BJ107" s="247"/>
      <c r="BK107" s="247"/>
      <c r="BL107" s="247"/>
      <c r="BM107" s="247"/>
      <c r="BN107" s="247"/>
      <c r="BO107" s="247"/>
      <c r="BP107" s="247"/>
      <c r="BQ107" s="247"/>
      <c r="BR107" s="247"/>
      <c r="BS107" s="247"/>
      <c r="BT107" s="247"/>
      <c r="BU107" s="247"/>
      <c r="BV107" s="247"/>
      <c r="BW107" s="247"/>
      <c r="BX107" s="247"/>
      <c r="BY107" s="247"/>
      <c r="BZ107" s="247"/>
      <c r="CA107" s="247"/>
      <c r="CB107" s="247"/>
      <c r="CC107" s="247"/>
      <c r="CD107" s="247"/>
      <c r="CE107" s="247"/>
      <c r="CF107" s="247"/>
      <c r="CG107" s="247"/>
      <c r="CH107" s="247"/>
      <c r="CI107" s="247"/>
      <c r="CJ107" s="247"/>
      <c r="CK107" s="247"/>
      <c r="CL107" s="247"/>
      <c r="CM107" s="247"/>
      <c r="CN107" s="247"/>
      <c r="CO107" s="247"/>
      <c r="CP107" s="247"/>
      <c r="CQ107" s="247"/>
      <c r="CR107" s="247"/>
      <c r="CS107" s="247"/>
      <c r="CT107" s="247"/>
      <c r="CU107" s="247"/>
      <c r="CV107" s="247"/>
      <c r="CW107" s="247"/>
      <c r="CX107" s="247"/>
      <c r="CY107" s="247"/>
      <c r="CZ107" s="247"/>
      <c r="DA107" s="247"/>
      <c r="DB107" s="247"/>
      <c r="DC107" s="247"/>
    </row>
    <row r="119" spans="3:4">
      <c r="C119" s="298"/>
      <c r="D119" s="298"/>
    </row>
    <row r="149" spans="5:27" ht="13.5" hidden="1" customHeight="1">
      <c r="E149" s="300">
        <v>1</v>
      </c>
      <c r="F149" s="300"/>
      <c r="G149" s="300">
        <v>2</v>
      </c>
      <c r="H149" s="300"/>
      <c r="I149" s="300">
        <v>3</v>
      </c>
      <c r="J149" s="300">
        <v>4</v>
      </c>
      <c r="K149" s="300"/>
      <c r="L149" s="300">
        <v>5</v>
      </c>
      <c r="M149" s="300"/>
      <c r="N149" s="300">
        <v>6</v>
      </c>
      <c r="O149" s="300">
        <v>7</v>
      </c>
      <c r="P149" s="300"/>
      <c r="Q149" s="300">
        <v>8</v>
      </c>
      <c r="R149" s="300"/>
      <c r="S149" s="300">
        <v>9</v>
      </c>
      <c r="T149" s="300">
        <v>10</v>
      </c>
      <c r="U149" s="300"/>
      <c r="V149" s="300">
        <v>11</v>
      </c>
      <c r="X149" s="300">
        <v>12</v>
      </c>
      <c r="Y149" s="300">
        <v>13</v>
      </c>
      <c r="AA149" s="300">
        <v>14</v>
      </c>
    </row>
    <row r="150" spans="5:27" ht="13.5" hidden="1" customHeight="1">
      <c r="E150" s="301">
        <f>SUM(J65:J67,N65:N67)</f>
        <v>49</v>
      </c>
      <c r="F150" s="301">
        <f>SUM(U65)</f>
        <v>0</v>
      </c>
      <c r="G150" s="301">
        <f>SUM(T77:T79,X77:X79)</f>
        <v>78</v>
      </c>
      <c r="H150" s="301">
        <f>SUM(W65)</f>
        <v>0</v>
      </c>
      <c r="I150" s="301">
        <f>SUM(AD89:AD91,AH89:AH91)</f>
        <v>71</v>
      </c>
      <c r="J150" s="301">
        <f>SUM(AI65:AI67,AM65:AM67)</f>
        <v>78</v>
      </c>
      <c r="K150" s="301">
        <f>SUM(Z65)</f>
        <v>0</v>
      </c>
      <c r="L150" s="301">
        <f>SUM(T71:T73,X71:X73)</f>
        <v>83</v>
      </c>
      <c r="M150" s="301">
        <f>SUM(AB65)</f>
        <v>0</v>
      </c>
      <c r="N150" s="301">
        <f>SUM(Y77:Y79,AC77:AC79)</f>
        <v>50</v>
      </c>
      <c r="O150" s="301">
        <f>SUM(AI95:AI97,AM95:AM97)</f>
        <v>50</v>
      </c>
      <c r="P150" s="301">
        <f>SUM(AE65)</f>
        <v>0</v>
      </c>
      <c r="Q150" s="301">
        <f>SUM(T65:T67,X65:X67)</f>
        <v>60</v>
      </c>
      <c r="R150" s="301">
        <f>SUM(AG65)</f>
        <v>0</v>
      </c>
      <c r="S150" s="301">
        <f>SUM(Y71:Y73,AC71:AC73)</f>
        <v>88</v>
      </c>
      <c r="T150" s="301">
        <f>SUM(AD77:AD79,AH77:AH79)</f>
        <v>50</v>
      </c>
      <c r="U150" s="301">
        <f>SUM(AJ65)</f>
        <v>0</v>
      </c>
      <c r="V150" s="301">
        <f>SUM(AI83:AI85,AM83:AM85)</f>
        <v>49</v>
      </c>
      <c r="X150" s="301">
        <f>SUM(Y65:Y67,AC65:AC67)</f>
        <v>55</v>
      </c>
      <c r="Y150" s="301">
        <f>SUM(AD71:AD73,AH71:AH73)</f>
        <v>52</v>
      </c>
      <c r="AA150" s="301">
        <f>SUM(AI77:AI79,AM77:AM79)</f>
        <v>53</v>
      </c>
    </row>
    <row r="151" spans="5:27" ht="13.5" hidden="1" customHeight="1"/>
  </sheetData>
  <mergeCells count="391">
    <mergeCell ref="AQ96:AQ97"/>
    <mergeCell ref="AR96:AR97"/>
    <mergeCell ref="AS96:AS97"/>
    <mergeCell ref="B98:D103"/>
    <mergeCell ref="AN98:AN103"/>
    <mergeCell ref="AO98:AO103"/>
    <mergeCell ref="AP98:AP103"/>
    <mergeCell ref="AQ98:AS101"/>
    <mergeCell ref="AU92:AU97"/>
    <mergeCell ref="B92:D97"/>
    <mergeCell ref="AN92:AN97"/>
    <mergeCell ref="AO92:AO97"/>
    <mergeCell ref="AP92:AP97"/>
    <mergeCell ref="AQ92:AS95"/>
    <mergeCell ref="AT92:AT97"/>
    <mergeCell ref="AQ102:AQ103"/>
    <mergeCell ref="AR102:AR103"/>
    <mergeCell ref="AS102:AS103"/>
    <mergeCell ref="AT98:AT103"/>
    <mergeCell ref="AU98:AU103"/>
    <mergeCell ref="B86:D91"/>
    <mergeCell ref="AN86:AN91"/>
    <mergeCell ref="AO86:AO91"/>
    <mergeCell ref="AP86:AP91"/>
    <mergeCell ref="AQ86:AS89"/>
    <mergeCell ref="AU80:AU85"/>
    <mergeCell ref="B80:D85"/>
    <mergeCell ref="AN80:AN85"/>
    <mergeCell ref="AO80:AO85"/>
    <mergeCell ref="AP80:AP85"/>
    <mergeCell ref="AQ80:AS83"/>
    <mergeCell ref="AT80:AT85"/>
    <mergeCell ref="AQ90:AQ91"/>
    <mergeCell ref="AR90:AR91"/>
    <mergeCell ref="AS90:AS91"/>
    <mergeCell ref="AT86:AT91"/>
    <mergeCell ref="AU86:AU91"/>
    <mergeCell ref="AU74:AU79"/>
    <mergeCell ref="BA74:BA79"/>
    <mergeCell ref="BB74:BB79"/>
    <mergeCell ref="BC74:BC79"/>
    <mergeCell ref="BD74:BD79"/>
    <mergeCell ref="BE74:BE79"/>
    <mergeCell ref="BF74:BF79"/>
    <mergeCell ref="AQ84:AQ85"/>
    <mergeCell ref="AR84:AR85"/>
    <mergeCell ref="AS84:AS85"/>
    <mergeCell ref="AZ80:AZ85"/>
    <mergeCell ref="BA80:BA85"/>
    <mergeCell ref="BB80:BB85"/>
    <mergeCell ref="BC80:BC85"/>
    <mergeCell ref="BD80:BD85"/>
    <mergeCell ref="BE80:BE85"/>
    <mergeCell ref="BF80:BF85"/>
    <mergeCell ref="B68:D73"/>
    <mergeCell ref="AN68:AN73"/>
    <mergeCell ref="AO68:AO73"/>
    <mergeCell ref="AP68:AP73"/>
    <mergeCell ref="AQ68:AS71"/>
    <mergeCell ref="AT68:AT73"/>
    <mergeCell ref="AQ78:AQ79"/>
    <mergeCell ref="AR78:AR79"/>
    <mergeCell ref="AS78:AS79"/>
    <mergeCell ref="AT74:AT79"/>
    <mergeCell ref="BA62:BA67"/>
    <mergeCell ref="BB62:BB67"/>
    <mergeCell ref="BC62:BC67"/>
    <mergeCell ref="BD62:BD67"/>
    <mergeCell ref="BE62:BE67"/>
    <mergeCell ref="BF62:BF67"/>
    <mergeCell ref="AZ68:AZ73"/>
    <mergeCell ref="BA68:BA73"/>
    <mergeCell ref="BB68:BB73"/>
    <mergeCell ref="BC68:BC73"/>
    <mergeCell ref="BD68:BD73"/>
    <mergeCell ref="BE68:BE73"/>
    <mergeCell ref="BF68:BF73"/>
    <mergeCell ref="AT58:AT61"/>
    <mergeCell ref="AU58:AU61"/>
    <mergeCell ref="A62:A103"/>
    <mergeCell ref="B62:D67"/>
    <mergeCell ref="AN62:AN67"/>
    <mergeCell ref="AO62:AO67"/>
    <mergeCell ref="AP62:AP67"/>
    <mergeCell ref="AQ62:AS65"/>
    <mergeCell ref="AZ62:AZ67"/>
    <mergeCell ref="AZ74:AZ79"/>
    <mergeCell ref="AQ66:AQ67"/>
    <mergeCell ref="AR66:AR67"/>
    <mergeCell ref="AS66:AS67"/>
    <mergeCell ref="AT62:AT67"/>
    <mergeCell ref="AU62:AU67"/>
    <mergeCell ref="AQ72:AQ73"/>
    <mergeCell ref="AR72:AR73"/>
    <mergeCell ref="AS72:AS73"/>
    <mergeCell ref="B74:D79"/>
    <mergeCell ref="AN74:AN79"/>
    <mergeCell ref="AO74:AO79"/>
    <mergeCell ref="AP74:AP79"/>
    <mergeCell ref="AQ74:AS77"/>
    <mergeCell ref="AU68:AU73"/>
    <mergeCell ref="A56:AR56"/>
    <mergeCell ref="A58:A61"/>
    <mergeCell ref="B58:D61"/>
    <mergeCell ref="E58:I61"/>
    <mergeCell ref="J58:N61"/>
    <mergeCell ref="O58:S61"/>
    <mergeCell ref="T58:X61"/>
    <mergeCell ref="Y58:AC61"/>
    <mergeCell ref="AD58:AH61"/>
    <mergeCell ref="AI58:AM61"/>
    <mergeCell ref="AN58:AP61"/>
    <mergeCell ref="AQ58:AS61"/>
    <mergeCell ref="Y52:AA54"/>
    <mergeCell ref="AC52:AK54"/>
    <mergeCell ref="AM52:AR54"/>
    <mergeCell ref="AS52:AU54"/>
    <mergeCell ref="O53:Q53"/>
    <mergeCell ref="S53:T53"/>
    <mergeCell ref="V53:X53"/>
    <mergeCell ref="O54:Q54"/>
    <mergeCell ref="S54:T54"/>
    <mergeCell ref="V54:X54"/>
    <mergeCell ref="A49:B51"/>
    <mergeCell ref="C49:J51"/>
    <mergeCell ref="L49:N51"/>
    <mergeCell ref="O49:Q49"/>
    <mergeCell ref="S49:T49"/>
    <mergeCell ref="V49:X49"/>
    <mergeCell ref="A52:B54"/>
    <mergeCell ref="C52:J54"/>
    <mergeCell ref="L52:N54"/>
    <mergeCell ref="O52:Q52"/>
    <mergeCell ref="S52:T52"/>
    <mergeCell ref="V52:X52"/>
    <mergeCell ref="AS46:AU48"/>
    <mergeCell ref="O47:Q47"/>
    <mergeCell ref="S47:T47"/>
    <mergeCell ref="V47:X47"/>
    <mergeCell ref="O48:Q48"/>
    <mergeCell ref="S48:T48"/>
    <mergeCell ref="V48:X48"/>
    <mergeCell ref="AS49:AU51"/>
    <mergeCell ref="O50:Q50"/>
    <mergeCell ref="S50:T50"/>
    <mergeCell ref="V50:X50"/>
    <mergeCell ref="O51:Q51"/>
    <mergeCell ref="S51:T51"/>
    <mergeCell ref="V51:X51"/>
    <mergeCell ref="Y49:AA51"/>
    <mergeCell ref="AC49:AK51"/>
    <mergeCell ref="AM49:AR51"/>
    <mergeCell ref="A46:B48"/>
    <mergeCell ref="C46:J48"/>
    <mergeCell ref="L46:N48"/>
    <mergeCell ref="O46:Q46"/>
    <mergeCell ref="S46:T46"/>
    <mergeCell ref="V46:X46"/>
    <mergeCell ref="Y43:AA45"/>
    <mergeCell ref="AC43:AK45"/>
    <mergeCell ref="AM43:AR45"/>
    <mergeCell ref="Y46:AA48"/>
    <mergeCell ref="AC46:AK48"/>
    <mergeCell ref="AM46:AR48"/>
    <mergeCell ref="AS43:AU45"/>
    <mergeCell ref="O44:Q44"/>
    <mergeCell ref="S44:T44"/>
    <mergeCell ref="V44:X44"/>
    <mergeCell ref="O45:Q45"/>
    <mergeCell ref="S45:T45"/>
    <mergeCell ref="V45:X45"/>
    <mergeCell ref="A43:B45"/>
    <mergeCell ref="C43:J45"/>
    <mergeCell ref="L43:N45"/>
    <mergeCell ref="O43:Q43"/>
    <mergeCell ref="S43:T43"/>
    <mergeCell ref="V43:X43"/>
    <mergeCell ref="Y40:AA42"/>
    <mergeCell ref="AC40:AK42"/>
    <mergeCell ref="AM40:AR42"/>
    <mergeCell ref="AS40:AU42"/>
    <mergeCell ref="O41:Q41"/>
    <mergeCell ref="S41:T41"/>
    <mergeCell ref="V41:X41"/>
    <mergeCell ref="O42:Q42"/>
    <mergeCell ref="S42:T42"/>
    <mergeCell ref="V42:X42"/>
    <mergeCell ref="A37:B39"/>
    <mergeCell ref="C37:J39"/>
    <mergeCell ref="L37:N39"/>
    <mergeCell ref="O37:Q37"/>
    <mergeCell ref="S37:T37"/>
    <mergeCell ref="V37:X37"/>
    <mergeCell ref="A40:B42"/>
    <mergeCell ref="C40:J42"/>
    <mergeCell ref="L40:N42"/>
    <mergeCell ref="O40:Q40"/>
    <mergeCell ref="S40:T40"/>
    <mergeCell ref="V40:X40"/>
    <mergeCell ref="AS34:AU36"/>
    <mergeCell ref="O35:Q35"/>
    <mergeCell ref="S35:T35"/>
    <mergeCell ref="V35:X35"/>
    <mergeCell ref="O36:Q36"/>
    <mergeCell ref="S36:T36"/>
    <mergeCell ref="V36:X36"/>
    <mergeCell ref="AS37:AU39"/>
    <mergeCell ref="O38:Q38"/>
    <mergeCell ref="S38:T38"/>
    <mergeCell ref="V38:X38"/>
    <mergeCell ref="O39:Q39"/>
    <mergeCell ref="S39:T39"/>
    <mergeCell ref="V39:X39"/>
    <mergeCell ref="Y37:AA39"/>
    <mergeCell ref="AC37:AK39"/>
    <mergeCell ref="AM37:AR39"/>
    <mergeCell ref="A34:B36"/>
    <mergeCell ref="C34:J36"/>
    <mergeCell ref="L34:N36"/>
    <mergeCell ref="O34:Q34"/>
    <mergeCell ref="S34:T34"/>
    <mergeCell ref="V34:X34"/>
    <mergeCell ref="Y31:AA33"/>
    <mergeCell ref="AC31:AK33"/>
    <mergeCell ref="AM31:AR33"/>
    <mergeCell ref="Y34:AA36"/>
    <mergeCell ref="AC34:AK36"/>
    <mergeCell ref="AM34:AR36"/>
    <mergeCell ref="AS31:AU33"/>
    <mergeCell ref="O32:Q32"/>
    <mergeCell ref="S32:T32"/>
    <mergeCell ref="V32:X32"/>
    <mergeCell ref="O33:Q33"/>
    <mergeCell ref="S33:T33"/>
    <mergeCell ref="V33:X33"/>
    <mergeCell ref="A31:B33"/>
    <mergeCell ref="C31:J33"/>
    <mergeCell ref="L31:N33"/>
    <mergeCell ref="O31:Q31"/>
    <mergeCell ref="S31:T31"/>
    <mergeCell ref="V31:X31"/>
    <mergeCell ref="Y28:AA30"/>
    <mergeCell ref="AC28:AK30"/>
    <mergeCell ref="AM28:AR30"/>
    <mergeCell ref="AS28:AU30"/>
    <mergeCell ref="O29:Q29"/>
    <mergeCell ref="S29:T29"/>
    <mergeCell ref="V29:X29"/>
    <mergeCell ref="O30:Q30"/>
    <mergeCell ref="S30:T30"/>
    <mergeCell ref="V30:X30"/>
    <mergeCell ref="A25:B27"/>
    <mergeCell ref="C25:J27"/>
    <mergeCell ref="L25:N27"/>
    <mergeCell ref="O25:Q25"/>
    <mergeCell ref="S25:T25"/>
    <mergeCell ref="V25:X25"/>
    <mergeCell ref="A28:B30"/>
    <mergeCell ref="C28:J30"/>
    <mergeCell ref="L28:N30"/>
    <mergeCell ref="O28:Q28"/>
    <mergeCell ref="S28:T28"/>
    <mergeCell ref="V28:X28"/>
    <mergeCell ref="AS25:AU27"/>
    <mergeCell ref="O26:Q26"/>
    <mergeCell ref="S26:T26"/>
    <mergeCell ref="V26:X26"/>
    <mergeCell ref="O27:Q27"/>
    <mergeCell ref="S27:T27"/>
    <mergeCell ref="V27:X27"/>
    <mergeCell ref="Y25:AA27"/>
    <mergeCell ref="AC25:AK27"/>
    <mergeCell ref="AM25:AR27"/>
    <mergeCell ref="A22:B24"/>
    <mergeCell ref="C22:J24"/>
    <mergeCell ref="L22:N24"/>
    <mergeCell ref="O22:Q22"/>
    <mergeCell ref="S22:T22"/>
    <mergeCell ref="V22:X22"/>
    <mergeCell ref="Y19:AA21"/>
    <mergeCell ref="AC19:AK21"/>
    <mergeCell ref="AM19:AR21"/>
    <mergeCell ref="Y22:AA24"/>
    <mergeCell ref="AC22:AK24"/>
    <mergeCell ref="AM22:AR24"/>
    <mergeCell ref="AS16:AV18"/>
    <mergeCell ref="V17:X17"/>
    <mergeCell ref="AS22:AU24"/>
    <mergeCell ref="O23:Q23"/>
    <mergeCell ref="S23:T23"/>
    <mergeCell ref="V23:X23"/>
    <mergeCell ref="O24:Q24"/>
    <mergeCell ref="S24:T24"/>
    <mergeCell ref="V24:X24"/>
    <mergeCell ref="O16:Q16"/>
    <mergeCell ref="AS19:AU21"/>
    <mergeCell ref="AS12:AU12"/>
    <mergeCell ref="A13:B15"/>
    <mergeCell ref="C13:J15"/>
    <mergeCell ref="L13:N15"/>
    <mergeCell ref="O13:Q13"/>
    <mergeCell ref="S13:T13"/>
    <mergeCell ref="V13:X13"/>
    <mergeCell ref="Y13:AA15"/>
    <mergeCell ref="A12:B12"/>
    <mergeCell ref="C12:J12"/>
    <mergeCell ref="L12:AA12"/>
    <mergeCell ref="AC13:AK15"/>
    <mergeCell ref="AM13:AR15"/>
    <mergeCell ref="AS13:AU15"/>
    <mergeCell ref="O14:Q14"/>
    <mergeCell ref="S14:T14"/>
    <mergeCell ref="V14:X14"/>
    <mergeCell ref="Q7:AA7"/>
    <mergeCell ref="A19:B21"/>
    <mergeCell ref="C19:J21"/>
    <mergeCell ref="L19:N21"/>
    <mergeCell ref="O19:Q19"/>
    <mergeCell ref="S19:T19"/>
    <mergeCell ref="V19:X19"/>
    <mergeCell ref="AM12:AR12"/>
    <mergeCell ref="S16:T16"/>
    <mergeCell ref="V16:X16"/>
    <mergeCell ref="Y16:AA18"/>
    <mergeCell ref="AC16:AK18"/>
    <mergeCell ref="AM16:AR18"/>
    <mergeCell ref="O20:Q20"/>
    <mergeCell ref="S20:T20"/>
    <mergeCell ref="V20:X20"/>
    <mergeCell ref="O21:Q21"/>
    <mergeCell ref="S21:T21"/>
    <mergeCell ref="V21:X21"/>
    <mergeCell ref="O18:Q18"/>
    <mergeCell ref="S18:T18"/>
    <mergeCell ref="A16:B18"/>
    <mergeCell ref="C16:J18"/>
    <mergeCell ref="L16:N18"/>
    <mergeCell ref="AN1:AV1"/>
    <mergeCell ref="AO2:AV2"/>
    <mergeCell ref="A3:B3"/>
    <mergeCell ref="C3:L3"/>
    <mergeCell ref="AO3:AV3"/>
    <mergeCell ref="A4:B4"/>
    <mergeCell ref="C4:M4"/>
    <mergeCell ref="N4:P4"/>
    <mergeCell ref="Q4:AA4"/>
    <mergeCell ref="A5:B5"/>
    <mergeCell ref="AC12:AK12"/>
    <mergeCell ref="V18:X18"/>
    <mergeCell ref="A1:D2"/>
    <mergeCell ref="E1:AA2"/>
    <mergeCell ref="A8:B8"/>
    <mergeCell ref="C8:L8"/>
    <mergeCell ref="N8:O8"/>
    <mergeCell ref="Q8:AA8"/>
    <mergeCell ref="A6:B6"/>
    <mergeCell ref="C6:M6"/>
    <mergeCell ref="N6:P6"/>
    <mergeCell ref="Q6:AA6"/>
    <mergeCell ref="A7:B7"/>
    <mergeCell ref="C7:M7"/>
    <mergeCell ref="N7:P7"/>
    <mergeCell ref="O15:Q15"/>
    <mergeCell ref="S15:T15"/>
    <mergeCell ref="V15:X15"/>
    <mergeCell ref="C5:M5"/>
    <mergeCell ref="N5:P5"/>
    <mergeCell ref="Q5:AA5"/>
    <mergeCell ref="O17:Q17"/>
    <mergeCell ref="S17:T17"/>
    <mergeCell ref="AZ98:AZ103"/>
    <mergeCell ref="BA98:BA103"/>
    <mergeCell ref="BB98:BB103"/>
    <mergeCell ref="BC98:BC103"/>
    <mergeCell ref="BD98:BD103"/>
    <mergeCell ref="BE98:BE103"/>
    <mergeCell ref="BF98:BF103"/>
    <mergeCell ref="AZ86:AZ91"/>
    <mergeCell ref="BA86:BA91"/>
    <mergeCell ref="BB86:BB91"/>
    <mergeCell ref="BC86:BC91"/>
    <mergeCell ref="BD86:BD91"/>
    <mergeCell ref="BE86:BE91"/>
    <mergeCell ref="BF86:BF91"/>
    <mergeCell ref="AZ92:AZ97"/>
    <mergeCell ref="BA92:BA97"/>
    <mergeCell ref="BB92:BB97"/>
    <mergeCell ref="BC92:BC97"/>
    <mergeCell ref="BD92:BD97"/>
    <mergeCell ref="BE92:BE97"/>
    <mergeCell ref="BF92:BF97"/>
  </mergeCells>
  <phoneticPr fontId="2"/>
  <conditionalFormatting sqref="E150:V150 AA150 X150:Y150">
    <cfRule type="cellIs" dxfId="25" priority="1" stopIfTrue="1" operator="greaterThan">
      <formula>0</formula>
    </cfRule>
  </conditionalFormatting>
  <pageMargins left="0.7" right="0.19" top="0.75" bottom="0.75" header="0.3" footer="0.3"/>
  <pageSetup paperSize="9" scale="69" orientation="portrait" horizontalDpi="4294967293" verticalDpi="0" r:id="rId1"/>
  <rowBreaks count="1" manualBreakCount="1">
    <brk id="55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1" tint="0.499984740745262"/>
  </sheetPr>
  <dimension ref="A1:IV151"/>
  <sheetViews>
    <sheetView showGridLines="0" view="pageBreakPreview" topLeftCell="A65" zoomScale="70" zoomScaleNormal="80" zoomScaleSheetLayoutView="70" workbookViewId="0">
      <selection activeCell="AF91" sqref="AF91"/>
    </sheetView>
  </sheetViews>
  <sheetFormatPr defaultRowHeight="13.5"/>
  <cols>
    <col min="1" max="2" width="3.75" style="247" customWidth="1"/>
    <col min="3" max="4" width="3.75" style="245" customWidth="1"/>
    <col min="5" max="5" width="3.625" style="245" customWidth="1"/>
    <col min="6" max="6" width="3.75" style="245" hidden="1" customWidth="1"/>
    <col min="7" max="7" width="3.5" style="245" customWidth="1"/>
    <col min="8" max="8" width="3.75" style="245" hidden="1" customWidth="1"/>
    <col min="9" max="10" width="3.75" style="245" customWidth="1"/>
    <col min="11" max="11" width="3.75" style="245" hidden="1" customWidth="1"/>
    <col min="12" max="12" width="3.625" style="245" customWidth="1"/>
    <col min="13" max="13" width="3.75" style="245" hidden="1" customWidth="1"/>
    <col min="14" max="15" width="3.75" style="245" customWidth="1"/>
    <col min="16" max="16" width="3.75" style="245" hidden="1" customWidth="1"/>
    <col min="17" max="17" width="3.875" style="245" customWidth="1"/>
    <col min="18" max="18" width="3.75" style="245" hidden="1" customWidth="1"/>
    <col min="19" max="19" width="3.75" style="245" customWidth="1"/>
    <col min="20" max="20" width="3.875" style="245" customWidth="1"/>
    <col min="21" max="21" width="4.875" style="245" hidden="1" customWidth="1"/>
    <col min="22" max="22" width="3.875" style="245" customWidth="1"/>
    <col min="23" max="23" width="4.5" style="245" hidden="1" customWidth="1"/>
    <col min="24" max="25" width="3.75" style="245" customWidth="1"/>
    <col min="26" max="26" width="3.75" style="245" hidden="1" customWidth="1"/>
    <col min="27" max="27" width="3.75" style="245" customWidth="1"/>
    <col min="28" max="28" width="3.75" style="245" hidden="1" customWidth="1"/>
    <col min="29" max="29" width="3.875" style="245" customWidth="1"/>
    <col min="30" max="30" width="3.75" style="245" customWidth="1"/>
    <col min="31" max="31" width="3.75" style="245" hidden="1" customWidth="1"/>
    <col min="32" max="32" width="3.875" style="245" customWidth="1"/>
    <col min="33" max="33" width="3.75" style="245" hidden="1" customWidth="1"/>
    <col min="34" max="35" width="3.75" style="245" customWidth="1"/>
    <col min="36" max="36" width="3.75" style="245" hidden="1" customWidth="1"/>
    <col min="37" max="37" width="3.75" style="245" customWidth="1"/>
    <col min="38" max="38" width="3.75" style="245" hidden="1" customWidth="1"/>
    <col min="39" max="43" width="3.75" style="245" customWidth="1"/>
    <col min="44" max="45" width="3.875" style="245" customWidth="1"/>
    <col min="46" max="46" width="10.5" style="245" customWidth="1"/>
    <col min="47" max="47" width="8.625" style="245" customWidth="1"/>
    <col min="48" max="48" width="5.125" style="245" hidden="1" customWidth="1"/>
    <col min="49" max="50" width="9" style="247" hidden="1" customWidth="1"/>
    <col min="51" max="51" width="9" style="247"/>
    <col min="52" max="52" width="19" style="250" customWidth="1"/>
    <col min="53" max="53" width="8.875" style="250" customWidth="1"/>
    <col min="54" max="55" width="9" style="250"/>
    <col min="56" max="56" width="3.125" style="250" hidden="1" customWidth="1"/>
    <col min="57" max="57" width="16.25" style="250" hidden="1" customWidth="1"/>
    <col min="58" max="58" width="6.75" style="250" hidden="1" customWidth="1"/>
    <col min="59" max="59" width="16.25" style="250" hidden="1" customWidth="1"/>
    <col min="60" max="60" width="7.125" style="250" hidden="1" customWidth="1"/>
    <col min="61" max="61" width="16.25" style="250" hidden="1" customWidth="1"/>
    <col min="62" max="62" width="7.125" style="250" hidden="1" customWidth="1"/>
    <col min="63" max="63" width="3.125" style="250" hidden="1" customWidth="1"/>
    <col min="64" max="64" width="16.125" style="250" hidden="1" customWidth="1"/>
    <col min="65" max="65" width="8.375" style="250" hidden="1" customWidth="1"/>
    <col min="66" max="66" width="16.125" style="250" hidden="1" customWidth="1"/>
    <col min="67" max="67" width="8.375" style="250" hidden="1" customWidth="1"/>
    <col min="68" max="68" width="16.125" style="250" hidden="1" customWidth="1"/>
    <col min="69" max="69" width="8.375" style="250" hidden="1" customWidth="1"/>
    <col min="70" max="70" width="16.125" style="250" hidden="1" customWidth="1"/>
    <col min="71" max="71" width="8.375" style="250" hidden="1" customWidth="1"/>
    <col min="72" max="72" width="16.125" style="250" hidden="1" customWidth="1"/>
    <col min="73" max="73" width="8.375" style="250" hidden="1" customWidth="1"/>
    <col min="74" max="74" width="16.125" style="250" hidden="1" customWidth="1"/>
    <col min="75" max="75" width="8.375" style="250" hidden="1" customWidth="1"/>
    <col min="76" max="76" width="16.125" style="250" hidden="1" customWidth="1"/>
    <col min="77" max="77" width="8.375" style="250" hidden="1" customWidth="1"/>
    <col min="78" max="78" width="16.125" style="250" hidden="1" customWidth="1"/>
    <col min="79" max="79" width="8.375" style="250" hidden="1" customWidth="1"/>
    <col min="80" max="80" width="16.125" style="250" hidden="1" customWidth="1"/>
    <col min="81" max="81" width="8.375" style="250" hidden="1" customWidth="1"/>
    <col min="82" max="82" width="16.125" style="250" hidden="1" customWidth="1"/>
    <col min="83" max="83" width="8.375" style="250" hidden="1" customWidth="1"/>
    <col min="84" max="84" width="16.125" style="250" hidden="1" customWidth="1"/>
    <col min="85" max="85" width="8.375" style="250" hidden="1" customWidth="1"/>
    <col min="86" max="86" width="16.125" style="250" hidden="1" customWidth="1"/>
    <col min="87" max="87" width="8.375" style="250" hidden="1" customWidth="1"/>
    <col min="88" max="88" width="16.125" style="250" hidden="1" customWidth="1"/>
    <col min="89" max="89" width="8.375" style="250" hidden="1" customWidth="1"/>
    <col min="90" max="90" width="16.125" style="250" hidden="1" customWidth="1"/>
    <col min="91" max="91" width="8.375" style="250" hidden="1" customWidth="1"/>
    <col min="92" max="92" width="16.125" style="250" hidden="1" customWidth="1"/>
    <col min="93" max="93" width="8.375" style="250" hidden="1" customWidth="1"/>
    <col min="94" max="94" width="16.125" style="250" hidden="1" customWidth="1"/>
    <col min="95" max="95" width="8.375" style="250" hidden="1" customWidth="1"/>
    <col min="96" max="96" width="0" style="250" hidden="1" customWidth="1"/>
    <col min="97" max="98" width="1.75" style="250" hidden="1" customWidth="1"/>
    <col min="99" max="102" width="2.125" style="250" hidden="1" customWidth="1"/>
    <col min="103" max="105" width="2.375" style="250" hidden="1" customWidth="1"/>
    <col min="106" max="106" width="2.125" style="250" hidden="1" customWidth="1"/>
    <col min="107" max="107" width="0" style="250" hidden="1" customWidth="1"/>
    <col min="108" max="114" width="0" style="247" hidden="1" customWidth="1"/>
    <col min="115" max="16384" width="9" style="247"/>
  </cols>
  <sheetData>
    <row r="1" spans="1:256" ht="21" customHeight="1">
      <c r="A1" s="562" t="s">
        <v>427</v>
      </c>
      <c r="B1" s="563"/>
      <c r="C1" s="563"/>
      <c r="D1" s="564"/>
      <c r="E1" s="762" t="s">
        <v>350</v>
      </c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  <c r="R1" s="563"/>
      <c r="S1" s="563"/>
      <c r="T1" s="563"/>
      <c r="U1" s="563"/>
      <c r="V1" s="563"/>
      <c r="W1" s="563"/>
      <c r="X1" s="563"/>
      <c r="Y1" s="563"/>
      <c r="Z1" s="563"/>
      <c r="AA1" s="568"/>
      <c r="AB1" s="244"/>
      <c r="AC1" s="244"/>
      <c r="AD1" s="244"/>
      <c r="AE1" s="244"/>
      <c r="AF1" s="244"/>
      <c r="AG1" s="244"/>
      <c r="AH1" s="244"/>
      <c r="AI1" s="244"/>
      <c r="AJ1" s="244"/>
      <c r="AK1" s="244"/>
      <c r="AL1" s="244"/>
      <c r="AN1" s="579" t="s">
        <v>337</v>
      </c>
      <c r="AO1" s="579"/>
      <c r="AP1" s="579"/>
      <c r="AQ1" s="579"/>
      <c r="AR1" s="579"/>
      <c r="AS1" s="579"/>
      <c r="AT1" s="579"/>
      <c r="AU1" s="579"/>
      <c r="AV1" s="579"/>
      <c r="AW1" s="246"/>
      <c r="AX1" s="246"/>
      <c r="AY1" s="36" t="s">
        <v>435</v>
      </c>
      <c r="AZ1" s="36" t="s">
        <v>0</v>
      </c>
      <c r="BA1" s="246"/>
      <c r="BB1" s="246"/>
      <c r="BC1" s="246"/>
      <c r="BD1" s="246"/>
      <c r="BE1" s="246"/>
      <c r="BF1" s="246"/>
      <c r="BG1" s="246"/>
      <c r="BH1" s="246"/>
      <c r="BI1" s="246"/>
      <c r="BJ1" s="246"/>
      <c r="BK1" s="246"/>
      <c r="BL1" s="246"/>
      <c r="BM1" s="246"/>
      <c r="BN1" s="246"/>
      <c r="BO1" s="246"/>
      <c r="BP1" s="246"/>
      <c r="BQ1" s="246"/>
      <c r="BR1" s="246"/>
      <c r="BS1" s="246"/>
      <c r="BT1" s="246"/>
      <c r="BU1" s="246"/>
      <c r="BV1" s="246"/>
      <c r="BW1" s="246"/>
      <c r="BX1" s="246"/>
      <c r="BY1" s="246"/>
      <c r="BZ1" s="246"/>
      <c r="CA1" s="246"/>
      <c r="CB1" s="246"/>
      <c r="CC1" s="246"/>
      <c r="CD1" s="246"/>
      <c r="CE1" s="246"/>
      <c r="CF1" s="246"/>
      <c r="CG1" s="246"/>
      <c r="CH1" s="246"/>
      <c r="CI1" s="246"/>
      <c r="CJ1" s="246"/>
      <c r="CK1" s="246"/>
      <c r="CL1" s="246"/>
      <c r="CM1" s="246"/>
      <c r="CN1" s="246"/>
      <c r="CO1" s="246"/>
      <c r="CP1" s="246"/>
      <c r="CQ1" s="246"/>
      <c r="CR1" s="246"/>
      <c r="CS1" s="246"/>
      <c r="CT1" s="246"/>
      <c r="CU1" s="246"/>
      <c r="CV1" s="246"/>
      <c r="CW1" s="246"/>
      <c r="CX1" s="246"/>
      <c r="CY1" s="246"/>
      <c r="CZ1" s="246"/>
      <c r="DA1" s="246"/>
      <c r="DB1" s="246"/>
      <c r="DC1" s="246"/>
      <c r="DD1" s="246"/>
      <c r="DE1" s="246"/>
      <c r="DF1" s="246"/>
      <c r="DG1" s="246"/>
      <c r="DH1" s="246"/>
      <c r="DI1" s="246"/>
      <c r="DJ1" s="246"/>
      <c r="DK1" s="246"/>
      <c r="DL1" s="246"/>
      <c r="DM1" s="246"/>
      <c r="DN1" s="246"/>
      <c r="DO1" s="246"/>
      <c r="DP1" s="246"/>
      <c r="DQ1" s="246"/>
      <c r="DR1" s="246"/>
      <c r="DS1" s="246"/>
      <c r="DT1" s="246"/>
      <c r="DU1" s="246"/>
      <c r="DV1" s="246"/>
      <c r="DW1" s="246"/>
      <c r="DX1" s="246"/>
      <c r="DY1" s="246"/>
      <c r="DZ1" s="246"/>
      <c r="EA1" s="246"/>
      <c r="EB1" s="246"/>
      <c r="EC1" s="246"/>
      <c r="ED1" s="246"/>
      <c r="EE1" s="246"/>
      <c r="EF1" s="246"/>
      <c r="EG1" s="246"/>
      <c r="EH1" s="246"/>
      <c r="EI1" s="246"/>
      <c r="EJ1" s="246"/>
      <c r="EK1" s="246"/>
      <c r="EL1" s="246"/>
      <c r="EM1" s="246"/>
      <c r="EN1" s="246"/>
      <c r="EO1" s="246"/>
      <c r="EP1" s="246"/>
      <c r="EQ1" s="246"/>
      <c r="ER1" s="246"/>
      <c r="ES1" s="246"/>
      <c r="ET1" s="246"/>
      <c r="EU1" s="246"/>
      <c r="EV1" s="246"/>
      <c r="EW1" s="246"/>
      <c r="EX1" s="246"/>
      <c r="EY1" s="246"/>
      <c r="EZ1" s="246"/>
      <c r="FA1" s="246"/>
      <c r="FB1" s="246"/>
      <c r="FC1" s="246"/>
      <c r="FD1" s="246"/>
      <c r="FE1" s="246"/>
      <c r="FF1" s="246"/>
      <c r="FG1" s="246"/>
      <c r="FH1" s="246"/>
      <c r="FI1" s="246"/>
      <c r="FJ1" s="246"/>
      <c r="FK1" s="246"/>
      <c r="FL1" s="246"/>
      <c r="FM1" s="246"/>
      <c r="FN1" s="246"/>
      <c r="FO1" s="246"/>
      <c r="FP1" s="246"/>
      <c r="FQ1" s="246"/>
      <c r="FR1" s="246"/>
      <c r="FS1" s="246"/>
      <c r="FT1" s="246"/>
      <c r="FU1" s="246"/>
      <c r="FV1" s="246"/>
      <c r="FW1" s="246"/>
      <c r="FX1" s="246"/>
      <c r="FY1" s="246"/>
      <c r="FZ1" s="246"/>
      <c r="GA1" s="246"/>
      <c r="GB1" s="246"/>
      <c r="GC1" s="246"/>
      <c r="GD1" s="246"/>
      <c r="GE1" s="246"/>
      <c r="GF1" s="246"/>
      <c r="GG1" s="246"/>
      <c r="GH1" s="246"/>
      <c r="GI1" s="246"/>
      <c r="GJ1" s="246"/>
      <c r="GK1" s="246"/>
      <c r="GL1" s="246"/>
      <c r="GM1" s="246"/>
      <c r="GN1" s="246"/>
      <c r="GO1" s="246"/>
      <c r="GP1" s="246"/>
      <c r="GQ1" s="246"/>
      <c r="GR1" s="246"/>
      <c r="GS1" s="246"/>
      <c r="GT1" s="246"/>
      <c r="GU1" s="246"/>
      <c r="GV1" s="246"/>
      <c r="GW1" s="246"/>
      <c r="GX1" s="246"/>
      <c r="GY1" s="246"/>
      <c r="GZ1" s="246"/>
      <c r="HA1" s="246"/>
      <c r="HB1" s="246"/>
      <c r="HC1" s="246"/>
      <c r="HD1" s="246"/>
      <c r="HE1" s="246"/>
      <c r="HF1" s="246"/>
      <c r="HG1" s="246"/>
      <c r="HH1" s="246"/>
      <c r="HI1" s="246"/>
      <c r="HJ1" s="246"/>
      <c r="HK1" s="246"/>
      <c r="HL1" s="246"/>
      <c r="HM1" s="246"/>
      <c r="HN1" s="246"/>
      <c r="HO1" s="246"/>
      <c r="HP1" s="246"/>
      <c r="HQ1" s="246"/>
      <c r="HR1" s="246"/>
      <c r="HS1" s="246"/>
      <c r="HT1" s="246"/>
      <c r="HU1" s="246"/>
      <c r="HV1" s="246"/>
      <c r="HW1" s="246"/>
      <c r="HX1" s="246"/>
      <c r="HY1" s="246"/>
      <c r="HZ1" s="246"/>
      <c r="IA1" s="246"/>
      <c r="IB1" s="246"/>
      <c r="IC1" s="246"/>
      <c r="ID1" s="246"/>
      <c r="IE1" s="246"/>
      <c r="IF1" s="246"/>
      <c r="IG1" s="246"/>
      <c r="IH1" s="246"/>
      <c r="II1" s="246"/>
      <c r="IJ1" s="246"/>
      <c r="IK1" s="246"/>
      <c r="IL1" s="246"/>
      <c r="IM1" s="246"/>
      <c r="IN1" s="246"/>
      <c r="IO1" s="246"/>
      <c r="IP1" s="246"/>
      <c r="IQ1" s="246"/>
      <c r="IR1" s="246"/>
      <c r="IS1" s="246"/>
      <c r="IT1" s="246"/>
      <c r="IU1" s="246"/>
      <c r="IV1" s="246"/>
    </row>
    <row r="2" spans="1:256" ht="21" customHeight="1">
      <c r="A2" s="565"/>
      <c r="B2" s="566"/>
      <c r="C2" s="760"/>
      <c r="D2" s="761"/>
      <c r="E2" s="763"/>
      <c r="F2" s="760"/>
      <c r="G2" s="760"/>
      <c r="H2" s="760"/>
      <c r="I2" s="760"/>
      <c r="J2" s="760"/>
      <c r="K2" s="760"/>
      <c r="L2" s="760"/>
      <c r="M2" s="760"/>
      <c r="N2" s="760"/>
      <c r="O2" s="760"/>
      <c r="P2" s="760"/>
      <c r="Q2" s="760"/>
      <c r="R2" s="760"/>
      <c r="S2" s="760"/>
      <c r="T2" s="760"/>
      <c r="U2" s="760"/>
      <c r="V2" s="760"/>
      <c r="W2" s="760"/>
      <c r="X2" s="760"/>
      <c r="Y2" s="760"/>
      <c r="Z2" s="760"/>
      <c r="AA2" s="764"/>
      <c r="AB2" s="209"/>
      <c r="AC2" s="209"/>
      <c r="AD2" s="209"/>
      <c r="AE2" s="209"/>
      <c r="AF2" s="209"/>
      <c r="AG2" s="209"/>
      <c r="AH2" s="209"/>
      <c r="AI2" s="209"/>
      <c r="AJ2" s="209"/>
      <c r="AK2" s="209"/>
      <c r="AL2" s="244"/>
      <c r="AO2" s="570" t="s">
        <v>338</v>
      </c>
      <c r="AP2" s="570"/>
      <c r="AQ2" s="570"/>
      <c r="AR2" s="570"/>
      <c r="AS2" s="570"/>
      <c r="AT2" s="570"/>
      <c r="AU2" s="570"/>
      <c r="AV2" s="570"/>
      <c r="AW2" s="246"/>
      <c r="AX2" s="246"/>
      <c r="AY2" s="38" t="s">
        <v>448</v>
      </c>
      <c r="AZ2" s="39" t="s">
        <v>449</v>
      </c>
      <c r="BA2" s="246"/>
      <c r="BB2" s="246"/>
      <c r="BC2" s="246"/>
      <c r="BD2" s="246"/>
      <c r="BE2" s="246"/>
      <c r="BF2" s="246"/>
      <c r="BG2" s="246"/>
      <c r="BH2" s="246"/>
      <c r="BI2" s="246"/>
      <c r="BJ2" s="246"/>
      <c r="BK2" s="246"/>
      <c r="BL2" s="246"/>
      <c r="BM2" s="246"/>
      <c r="BN2" s="246"/>
      <c r="BO2" s="246"/>
      <c r="BP2" s="246"/>
      <c r="BQ2" s="246"/>
      <c r="BR2" s="246"/>
      <c r="BS2" s="246"/>
      <c r="BT2" s="246"/>
      <c r="BU2" s="246"/>
      <c r="BV2" s="246"/>
      <c r="BW2" s="246"/>
      <c r="BX2" s="246"/>
      <c r="BY2" s="246"/>
      <c r="BZ2" s="246"/>
      <c r="CA2" s="246"/>
      <c r="CB2" s="246"/>
      <c r="CC2" s="246"/>
      <c r="CD2" s="246"/>
      <c r="CE2" s="246"/>
      <c r="CF2" s="246"/>
      <c r="CG2" s="246"/>
      <c r="CH2" s="246"/>
      <c r="CI2" s="246"/>
      <c r="CJ2" s="246"/>
      <c r="CK2" s="246"/>
      <c r="CL2" s="246"/>
      <c r="CM2" s="246"/>
      <c r="CN2" s="246"/>
      <c r="CO2" s="246"/>
      <c r="CP2" s="246"/>
      <c r="CQ2" s="246"/>
      <c r="CR2" s="246"/>
      <c r="CS2" s="246"/>
      <c r="CT2" s="246"/>
      <c r="CU2" s="246"/>
      <c r="CV2" s="246"/>
      <c r="CW2" s="246"/>
      <c r="CX2" s="246"/>
      <c r="CY2" s="246"/>
      <c r="CZ2" s="246"/>
      <c r="DA2" s="246"/>
      <c r="DB2" s="246"/>
      <c r="DC2" s="246"/>
      <c r="DD2" s="246"/>
      <c r="DE2" s="246"/>
      <c r="DF2" s="246"/>
      <c r="DG2" s="246"/>
      <c r="DH2" s="246"/>
      <c r="DI2" s="246"/>
      <c r="DJ2" s="246"/>
      <c r="DK2" s="246"/>
      <c r="DL2" s="246"/>
      <c r="DM2" s="246"/>
      <c r="DN2" s="246"/>
      <c r="DO2" s="246"/>
      <c r="DP2" s="246"/>
      <c r="DQ2" s="246"/>
      <c r="DR2" s="246"/>
      <c r="DS2" s="246"/>
      <c r="DT2" s="246"/>
      <c r="DU2" s="246"/>
      <c r="DV2" s="246"/>
      <c r="DW2" s="246"/>
      <c r="DX2" s="246"/>
      <c r="DY2" s="246"/>
      <c r="DZ2" s="246"/>
      <c r="EA2" s="246"/>
      <c r="EB2" s="246"/>
      <c r="EC2" s="246"/>
      <c r="ED2" s="246"/>
      <c r="EE2" s="246"/>
      <c r="EF2" s="246"/>
      <c r="EG2" s="246"/>
      <c r="EH2" s="246"/>
      <c r="EI2" s="246"/>
      <c r="EJ2" s="246"/>
      <c r="EK2" s="246"/>
      <c r="EL2" s="246"/>
      <c r="EM2" s="246"/>
      <c r="EN2" s="246"/>
      <c r="EO2" s="246"/>
      <c r="EP2" s="246"/>
      <c r="EQ2" s="246"/>
      <c r="ER2" s="246"/>
      <c r="ES2" s="246"/>
      <c r="ET2" s="246"/>
      <c r="EU2" s="246"/>
      <c r="EV2" s="246"/>
      <c r="EW2" s="246"/>
      <c r="EX2" s="246"/>
      <c r="EY2" s="246"/>
      <c r="EZ2" s="246"/>
      <c r="FA2" s="246"/>
      <c r="FB2" s="246"/>
      <c r="FC2" s="246"/>
      <c r="FD2" s="246"/>
      <c r="FE2" s="246"/>
      <c r="FF2" s="246"/>
      <c r="FG2" s="246"/>
      <c r="FH2" s="246"/>
      <c r="FI2" s="246"/>
      <c r="FJ2" s="246"/>
      <c r="FK2" s="246"/>
      <c r="FL2" s="246"/>
      <c r="FM2" s="246"/>
      <c r="FN2" s="246"/>
      <c r="FO2" s="246"/>
      <c r="FP2" s="246"/>
      <c r="FQ2" s="246"/>
      <c r="FR2" s="246"/>
      <c r="FS2" s="246"/>
      <c r="FT2" s="246"/>
      <c r="FU2" s="246"/>
      <c r="FV2" s="246"/>
      <c r="FW2" s="246"/>
      <c r="FX2" s="246"/>
      <c r="FY2" s="246"/>
      <c r="FZ2" s="246"/>
      <c r="GA2" s="246"/>
      <c r="GB2" s="246"/>
      <c r="GC2" s="246"/>
      <c r="GD2" s="246"/>
      <c r="GE2" s="246"/>
      <c r="GF2" s="246"/>
      <c r="GG2" s="246"/>
      <c r="GH2" s="246"/>
      <c r="GI2" s="246"/>
      <c r="GJ2" s="246"/>
      <c r="GK2" s="246"/>
      <c r="GL2" s="246"/>
      <c r="GM2" s="246"/>
      <c r="GN2" s="246"/>
      <c r="GO2" s="246"/>
      <c r="GP2" s="246"/>
      <c r="GQ2" s="246"/>
      <c r="GR2" s="246"/>
      <c r="GS2" s="246"/>
      <c r="GT2" s="246"/>
      <c r="GU2" s="246"/>
      <c r="GV2" s="246"/>
      <c r="GW2" s="246"/>
      <c r="GX2" s="246"/>
      <c r="GY2" s="246"/>
      <c r="GZ2" s="246"/>
      <c r="HA2" s="246"/>
      <c r="HB2" s="246"/>
      <c r="HC2" s="246"/>
      <c r="HD2" s="246"/>
      <c r="HE2" s="246"/>
      <c r="HF2" s="246"/>
      <c r="HG2" s="246"/>
      <c r="HH2" s="246"/>
      <c r="HI2" s="246"/>
      <c r="HJ2" s="246"/>
      <c r="HK2" s="246"/>
      <c r="HL2" s="246"/>
      <c r="HM2" s="246"/>
      <c r="HN2" s="246"/>
      <c r="HO2" s="246"/>
      <c r="HP2" s="246"/>
      <c r="HQ2" s="246"/>
      <c r="HR2" s="246"/>
      <c r="HS2" s="246"/>
      <c r="HT2" s="246"/>
      <c r="HU2" s="246"/>
      <c r="HV2" s="246"/>
      <c r="HW2" s="246"/>
      <c r="HX2" s="246"/>
      <c r="HY2" s="246"/>
      <c r="HZ2" s="246"/>
      <c r="IA2" s="246"/>
      <c r="IB2" s="246"/>
      <c r="IC2" s="246"/>
      <c r="ID2" s="246"/>
      <c r="IE2" s="246"/>
      <c r="IF2" s="246"/>
      <c r="IG2" s="246"/>
      <c r="IH2" s="246"/>
      <c r="II2" s="246"/>
      <c r="IJ2" s="246"/>
      <c r="IK2" s="246"/>
      <c r="IL2" s="246"/>
      <c r="IM2" s="246"/>
      <c r="IN2" s="246"/>
      <c r="IO2" s="246"/>
      <c r="IP2" s="246"/>
      <c r="IQ2" s="246"/>
      <c r="IR2" s="246"/>
      <c r="IS2" s="246"/>
      <c r="IT2" s="246"/>
      <c r="IU2" s="246"/>
      <c r="IV2" s="246"/>
    </row>
    <row r="3" spans="1:256" ht="21" customHeight="1">
      <c r="A3" s="571" t="s">
        <v>240</v>
      </c>
      <c r="B3" s="572"/>
      <c r="C3" s="571" t="s">
        <v>351</v>
      </c>
      <c r="D3" s="573"/>
      <c r="E3" s="573"/>
      <c r="F3" s="573"/>
      <c r="G3" s="573"/>
      <c r="H3" s="573"/>
      <c r="I3" s="573"/>
      <c r="J3" s="573"/>
      <c r="K3" s="573"/>
      <c r="L3" s="572"/>
      <c r="M3" s="304"/>
      <c r="N3" s="323"/>
      <c r="O3" s="324"/>
      <c r="P3" s="325"/>
      <c r="Q3" s="325"/>
      <c r="R3" s="325"/>
      <c r="S3" s="325"/>
      <c r="T3" s="325"/>
      <c r="U3" s="325"/>
      <c r="V3" s="325"/>
      <c r="W3" s="325"/>
      <c r="X3" s="325"/>
      <c r="Y3" s="325"/>
      <c r="Z3" s="325"/>
      <c r="AA3" s="324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26"/>
      <c r="AN3" s="326"/>
      <c r="AO3" s="578" t="s">
        <v>339</v>
      </c>
      <c r="AP3" s="578"/>
      <c r="AQ3" s="578"/>
      <c r="AR3" s="578"/>
      <c r="AS3" s="578"/>
      <c r="AT3" s="578"/>
      <c r="AU3" s="578"/>
      <c r="AV3" s="578"/>
      <c r="AW3" s="246"/>
      <c r="AX3" s="246"/>
      <c r="AY3" s="38" t="s">
        <v>450</v>
      </c>
      <c r="AZ3" s="39" t="s">
        <v>451</v>
      </c>
      <c r="BA3" s="246"/>
      <c r="BB3" s="246"/>
      <c r="BC3" s="246"/>
      <c r="BD3" s="246"/>
      <c r="BE3" s="246"/>
      <c r="BF3" s="246"/>
      <c r="BG3" s="246"/>
      <c r="BH3" s="246"/>
      <c r="BI3" s="246"/>
      <c r="BJ3" s="246"/>
      <c r="BK3" s="246"/>
      <c r="BL3" s="246"/>
      <c r="BM3" s="246"/>
      <c r="BN3" s="246"/>
      <c r="BO3" s="246"/>
      <c r="BP3" s="246"/>
      <c r="BQ3" s="246"/>
      <c r="BR3" s="246"/>
      <c r="BS3" s="246"/>
      <c r="BT3" s="246"/>
      <c r="BU3" s="246"/>
      <c r="BV3" s="246"/>
      <c r="BW3" s="246"/>
      <c r="BX3" s="246"/>
      <c r="BY3" s="246"/>
      <c r="BZ3" s="246"/>
      <c r="CA3" s="246"/>
      <c r="CB3" s="246"/>
      <c r="CC3" s="246"/>
      <c r="CD3" s="246"/>
      <c r="CE3" s="246"/>
      <c r="CF3" s="246"/>
      <c r="CG3" s="246"/>
      <c r="CH3" s="246"/>
      <c r="CI3" s="246"/>
      <c r="CJ3" s="246"/>
      <c r="CK3" s="246"/>
      <c r="CL3" s="246"/>
      <c r="CM3" s="246"/>
      <c r="CN3" s="246"/>
      <c r="CO3" s="246"/>
      <c r="CP3" s="246"/>
      <c r="CQ3" s="246"/>
      <c r="CR3" s="246"/>
      <c r="CS3" s="246"/>
      <c r="CT3" s="246"/>
      <c r="CU3" s="246"/>
      <c r="CV3" s="246"/>
      <c r="CW3" s="246"/>
      <c r="CX3" s="246"/>
      <c r="CY3" s="246"/>
      <c r="CZ3" s="246"/>
      <c r="DA3" s="246"/>
      <c r="DB3" s="246"/>
      <c r="DC3" s="246"/>
      <c r="DD3" s="246"/>
      <c r="DE3" s="246"/>
      <c r="DF3" s="246"/>
      <c r="DG3" s="246"/>
      <c r="DH3" s="246"/>
      <c r="DI3" s="246"/>
      <c r="DJ3" s="246"/>
      <c r="DK3" s="246"/>
      <c r="DL3" s="246"/>
      <c r="DM3" s="246"/>
      <c r="DN3" s="246"/>
      <c r="DO3" s="246"/>
      <c r="DP3" s="246"/>
      <c r="DQ3" s="246"/>
      <c r="DR3" s="246"/>
      <c r="DS3" s="246"/>
      <c r="DT3" s="246"/>
      <c r="DU3" s="246"/>
      <c r="DV3" s="246"/>
      <c r="DW3" s="246"/>
      <c r="DX3" s="246"/>
      <c r="DY3" s="246"/>
      <c r="DZ3" s="246"/>
      <c r="EA3" s="246"/>
      <c r="EB3" s="246"/>
      <c r="EC3" s="246"/>
      <c r="ED3" s="246"/>
      <c r="EE3" s="246"/>
      <c r="EF3" s="246"/>
      <c r="EG3" s="246"/>
      <c r="EH3" s="246"/>
      <c r="EI3" s="246"/>
      <c r="EJ3" s="246"/>
      <c r="EK3" s="246"/>
      <c r="EL3" s="246"/>
      <c r="EM3" s="246"/>
      <c r="EN3" s="246"/>
      <c r="EO3" s="246"/>
      <c r="EP3" s="246"/>
      <c r="EQ3" s="246"/>
      <c r="ER3" s="246"/>
      <c r="ES3" s="246"/>
      <c r="ET3" s="246"/>
      <c r="EU3" s="246"/>
      <c r="EV3" s="246"/>
      <c r="EW3" s="246"/>
      <c r="EX3" s="246"/>
      <c r="EY3" s="246"/>
      <c r="EZ3" s="246"/>
      <c r="FA3" s="246"/>
      <c r="FB3" s="246"/>
      <c r="FC3" s="246"/>
      <c r="FD3" s="246"/>
      <c r="FE3" s="246"/>
      <c r="FF3" s="246"/>
      <c r="FG3" s="246"/>
      <c r="FH3" s="246"/>
      <c r="FI3" s="246"/>
      <c r="FJ3" s="246"/>
      <c r="FK3" s="246"/>
      <c r="FL3" s="246"/>
      <c r="FM3" s="246"/>
      <c r="FN3" s="246"/>
      <c r="FO3" s="246"/>
      <c r="FP3" s="246"/>
      <c r="FQ3" s="246"/>
      <c r="FR3" s="246"/>
      <c r="FS3" s="246"/>
      <c r="FT3" s="246"/>
      <c r="FU3" s="246"/>
      <c r="FV3" s="246"/>
      <c r="FW3" s="246"/>
      <c r="FX3" s="246"/>
      <c r="FY3" s="246"/>
      <c r="FZ3" s="246"/>
      <c r="GA3" s="246"/>
      <c r="GB3" s="246"/>
      <c r="GC3" s="246"/>
      <c r="GD3" s="246"/>
      <c r="GE3" s="246"/>
      <c r="GF3" s="246"/>
      <c r="GG3" s="246"/>
      <c r="GH3" s="246"/>
      <c r="GI3" s="246"/>
      <c r="GJ3" s="246"/>
      <c r="GK3" s="246"/>
      <c r="GL3" s="246"/>
      <c r="GM3" s="246"/>
      <c r="GN3" s="246"/>
      <c r="GO3" s="246"/>
      <c r="GP3" s="246"/>
      <c r="GQ3" s="246"/>
      <c r="GR3" s="246"/>
      <c r="GS3" s="246"/>
      <c r="GT3" s="246"/>
      <c r="GU3" s="246"/>
      <c r="GV3" s="246"/>
      <c r="GW3" s="246"/>
      <c r="GX3" s="246"/>
      <c r="GY3" s="246"/>
      <c r="GZ3" s="246"/>
      <c r="HA3" s="246"/>
      <c r="HB3" s="246"/>
      <c r="HC3" s="246"/>
      <c r="HD3" s="246"/>
      <c r="HE3" s="246"/>
      <c r="HF3" s="246"/>
      <c r="HG3" s="246"/>
      <c r="HH3" s="246"/>
      <c r="HI3" s="246"/>
      <c r="HJ3" s="246"/>
      <c r="HK3" s="246"/>
      <c r="HL3" s="246"/>
      <c r="HM3" s="246"/>
      <c r="HN3" s="246"/>
      <c r="HO3" s="246"/>
      <c r="HP3" s="246"/>
      <c r="HQ3" s="246"/>
      <c r="HR3" s="246"/>
      <c r="HS3" s="246"/>
      <c r="HT3" s="246"/>
      <c r="HU3" s="246"/>
      <c r="HV3" s="246"/>
      <c r="HW3" s="246"/>
      <c r="HX3" s="246"/>
      <c r="HY3" s="246"/>
      <c r="HZ3" s="246"/>
      <c r="IA3" s="246"/>
      <c r="IB3" s="246"/>
      <c r="IC3" s="246"/>
      <c r="ID3" s="246"/>
      <c r="IE3" s="246"/>
      <c r="IF3" s="246"/>
      <c r="IG3" s="246"/>
      <c r="IH3" s="246"/>
      <c r="II3" s="246"/>
      <c r="IJ3" s="246"/>
      <c r="IK3" s="246"/>
      <c r="IL3" s="246"/>
      <c r="IM3" s="246"/>
      <c r="IN3" s="246"/>
      <c r="IO3" s="246"/>
      <c r="IP3" s="246"/>
      <c r="IQ3" s="246"/>
      <c r="IR3" s="246"/>
      <c r="IS3" s="246"/>
      <c r="IT3" s="246"/>
      <c r="IU3" s="246"/>
      <c r="IV3" s="246"/>
    </row>
    <row r="4" spans="1:256" ht="21" customHeight="1">
      <c r="A4" s="556" t="s">
        <v>241</v>
      </c>
      <c r="B4" s="558"/>
      <c r="C4" s="556" t="s">
        <v>0</v>
      </c>
      <c r="D4" s="557"/>
      <c r="E4" s="557"/>
      <c r="F4" s="557"/>
      <c r="G4" s="557"/>
      <c r="H4" s="557"/>
      <c r="I4" s="557"/>
      <c r="J4" s="557"/>
      <c r="K4" s="557"/>
      <c r="L4" s="557"/>
      <c r="M4" s="558"/>
      <c r="N4" s="511" t="s">
        <v>242</v>
      </c>
      <c r="O4" s="511"/>
      <c r="P4" s="511"/>
      <c r="Q4" s="511" t="s">
        <v>0</v>
      </c>
      <c r="R4" s="511"/>
      <c r="S4" s="511"/>
      <c r="T4" s="511"/>
      <c r="U4" s="511"/>
      <c r="V4" s="511"/>
      <c r="W4" s="511"/>
      <c r="X4" s="511"/>
      <c r="Y4" s="511"/>
      <c r="Z4" s="511"/>
      <c r="AA4" s="511"/>
      <c r="AB4" s="311"/>
      <c r="AC4" s="311"/>
      <c r="AD4" s="311"/>
      <c r="AE4" s="311"/>
      <c r="AF4" s="311"/>
      <c r="AG4" s="311"/>
      <c r="AH4" s="311"/>
      <c r="AI4" s="311"/>
      <c r="AJ4" s="311"/>
      <c r="AK4" s="311"/>
      <c r="AL4" s="311"/>
      <c r="AM4" s="311"/>
      <c r="AN4" s="304"/>
      <c r="AO4" s="304"/>
      <c r="AP4" s="304"/>
      <c r="AQ4" s="304"/>
      <c r="AR4" s="311"/>
      <c r="AS4" s="163"/>
      <c r="AT4" s="163"/>
      <c r="AU4" s="163"/>
      <c r="AV4" s="163"/>
      <c r="AW4" s="246"/>
      <c r="AX4" s="246"/>
      <c r="AY4" s="38" t="s">
        <v>452</v>
      </c>
      <c r="AZ4" s="39" t="s">
        <v>136</v>
      </c>
      <c r="BA4" s="246"/>
      <c r="BB4" s="246"/>
      <c r="BC4" s="246"/>
      <c r="BD4" s="246"/>
      <c r="BE4" s="246"/>
      <c r="BF4" s="246"/>
      <c r="BG4" s="246"/>
      <c r="BH4" s="246"/>
      <c r="BI4" s="246"/>
      <c r="BJ4" s="246"/>
      <c r="BK4" s="246"/>
      <c r="BL4" s="246"/>
      <c r="BM4" s="246"/>
      <c r="BN4" s="246"/>
      <c r="BO4" s="246"/>
      <c r="BP4" s="246"/>
      <c r="BQ4" s="246"/>
      <c r="BR4" s="246"/>
      <c r="BS4" s="246"/>
      <c r="BT4" s="246"/>
      <c r="BU4" s="246"/>
      <c r="BV4" s="246"/>
      <c r="BW4" s="246"/>
      <c r="BX4" s="246"/>
      <c r="BY4" s="246"/>
      <c r="BZ4" s="246"/>
      <c r="CA4" s="246"/>
      <c r="CB4" s="246"/>
      <c r="CC4" s="246"/>
      <c r="CD4" s="246"/>
      <c r="CE4" s="246"/>
      <c r="CF4" s="246"/>
      <c r="CG4" s="246"/>
      <c r="CH4" s="246"/>
      <c r="CI4" s="246"/>
      <c r="CJ4" s="246"/>
      <c r="CK4" s="246"/>
      <c r="CL4" s="246"/>
      <c r="CM4" s="246"/>
      <c r="CN4" s="246"/>
      <c r="CO4" s="246"/>
      <c r="CP4" s="246"/>
      <c r="CQ4" s="246"/>
      <c r="CR4" s="246"/>
      <c r="CS4" s="246"/>
      <c r="CT4" s="246"/>
      <c r="CU4" s="246"/>
      <c r="CV4" s="246"/>
      <c r="CW4" s="246"/>
      <c r="CX4" s="246"/>
      <c r="CY4" s="246"/>
      <c r="CZ4" s="246"/>
      <c r="DA4" s="246"/>
      <c r="DB4" s="246"/>
      <c r="DC4" s="246"/>
      <c r="DD4" s="246"/>
      <c r="DE4" s="246"/>
      <c r="DF4" s="246"/>
      <c r="DG4" s="246"/>
      <c r="DH4" s="246"/>
      <c r="DI4" s="246"/>
      <c r="DJ4" s="246"/>
      <c r="DK4" s="246"/>
      <c r="DL4" s="246"/>
      <c r="DM4" s="246"/>
      <c r="DN4" s="246"/>
      <c r="DO4" s="246"/>
      <c r="DP4" s="246"/>
      <c r="DQ4" s="246"/>
      <c r="DR4" s="246"/>
      <c r="DS4" s="246"/>
      <c r="DT4" s="246"/>
      <c r="DU4" s="246"/>
      <c r="DV4" s="246"/>
      <c r="DW4" s="246"/>
      <c r="DX4" s="246"/>
      <c r="DY4" s="246"/>
      <c r="DZ4" s="246"/>
      <c r="EA4" s="246"/>
      <c r="EB4" s="246"/>
      <c r="EC4" s="246"/>
      <c r="ED4" s="246"/>
      <c r="EE4" s="246"/>
      <c r="EF4" s="246"/>
      <c r="EG4" s="246"/>
      <c r="EH4" s="246"/>
      <c r="EI4" s="246"/>
      <c r="EJ4" s="246"/>
      <c r="EK4" s="246"/>
      <c r="EL4" s="246"/>
      <c r="EM4" s="246"/>
      <c r="EN4" s="246"/>
      <c r="EO4" s="246"/>
      <c r="EP4" s="246"/>
      <c r="EQ4" s="246"/>
      <c r="ER4" s="246"/>
      <c r="ES4" s="246"/>
      <c r="ET4" s="246"/>
      <c r="EU4" s="246"/>
      <c r="EV4" s="246"/>
      <c r="EW4" s="246"/>
      <c r="EX4" s="246"/>
      <c r="EY4" s="246"/>
      <c r="EZ4" s="246"/>
      <c r="FA4" s="246"/>
      <c r="FB4" s="246"/>
      <c r="FC4" s="246"/>
      <c r="FD4" s="246"/>
      <c r="FE4" s="246"/>
      <c r="FF4" s="246"/>
      <c r="FG4" s="246"/>
      <c r="FH4" s="246"/>
      <c r="FI4" s="246"/>
      <c r="FJ4" s="246"/>
      <c r="FK4" s="246"/>
      <c r="FL4" s="246"/>
      <c r="FM4" s="246"/>
      <c r="FN4" s="246"/>
      <c r="FO4" s="246"/>
      <c r="FP4" s="246"/>
      <c r="FQ4" s="246"/>
      <c r="FR4" s="246"/>
      <c r="FS4" s="246"/>
      <c r="FT4" s="246"/>
      <c r="FU4" s="246"/>
      <c r="FV4" s="246"/>
      <c r="FW4" s="246"/>
      <c r="FX4" s="246"/>
      <c r="FY4" s="246"/>
      <c r="FZ4" s="246"/>
      <c r="GA4" s="246"/>
      <c r="GB4" s="246"/>
      <c r="GC4" s="246"/>
      <c r="GD4" s="246"/>
      <c r="GE4" s="246"/>
      <c r="GF4" s="246"/>
      <c r="GG4" s="246"/>
      <c r="GH4" s="246"/>
      <c r="GI4" s="246"/>
      <c r="GJ4" s="246"/>
      <c r="GK4" s="246"/>
      <c r="GL4" s="246"/>
      <c r="GM4" s="246"/>
      <c r="GN4" s="246"/>
      <c r="GO4" s="246"/>
      <c r="GP4" s="246"/>
      <c r="GQ4" s="246"/>
      <c r="GR4" s="246"/>
      <c r="GS4" s="246"/>
      <c r="GT4" s="246"/>
      <c r="GU4" s="246"/>
      <c r="GV4" s="246"/>
      <c r="GW4" s="246"/>
      <c r="GX4" s="246"/>
      <c r="GY4" s="246"/>
      <c r="GZ4" s="246"/>
      <c r="HA4" s="246"/>
      <c r="HB4" s="246"/>
      <c r="HC4" s="246"/>
      <c r="HD4" s="246"/>
      <c r="HE4" s="246"/>
      <c r="HF4" s="246"/>
      <c r="HG4" s="246"/>
      <c r="HH4" s="246"/>
      <c r="HI4" s="246"/>
      <c r="HJ4" s="246"/>
      <c r="HK4" s="246"/>
      <c r="HL4" s="246"/>
      <c r="HM4" s="246"/>
      <c r="HN4" s="246"/>
      <c r="HO4" s="246"/>
      <c r="HP4" s="246"/>
      <c r="HQ4" s="246"/>
      <c r="HR4" s="246"/>
      <c r="HS4" s="246"/>
      <c r="HT4" s="246"/>
      <c r="HU4" s="246"/>
      <c r="HV4" s="246"/>
      <c r="HW4" s="246"/>
      <c r="HX4" s="246"/>
      <c r="HY4" s="246"/>
      <c r="HZ4" s="246"/>
      <c r="IA4" s="246"/>
      <c r="IB4" s="246"/>
      <c r="IC4" s="246"/>
      <c r="ID4" s="246"/>
      <c r="IE4" s="246"/>
      <c r="IF4" s="246"/>
      <c r="IG4" s="246"/>
      <c r="IH4" s="246"/>
      <c r="II4" s="246"/>
      <c r="IJ4" s="246"/>
      <c r="IK4" s="246"/>
      <c r="IL4" s="246"/>
      <c r="IM4" s="246"/>
      <c r="IN4" s="246"/>
      <c r="IO4" s="246"/>
      <c r="IP4" s="246"/>
      <c r="IQ4" s="246"/>
      <c r="IR4" s="246"/>
      <c r="IS4" s="246"/>
      <c r="IT4" s="246"/>
      <c r="IU4" s="246"/>
      <c r="IV4" s="246"/>
    </row>
    <row r="5" spans="1:256" ht="21" customHeight="1">
      <c r="A5" s="556">
        <v>1</v>
      </c>
      <c r="B5" s="558"/>
      <c r="C5" s="559" t="str">
        <f>AZ2</f>
        <v xml:space="preserve"> くるくる</v>
      </c>
      <c r="D5" s="560"/>
      <c r="E5" s="560"/>
      <c r="F5" s="560"/>
      <c r="G5" s="560"/>
      <c r="H5" s="560"/>
      <c r="I5" s="560"/>
      <c r="J5" s="560"/>
      <c r="K5" s="560"/>
      <c r="L5" s="560"/>
      <c r="M5" s="561"/>
      <c r="N5" s="511">
        <v>5</v>
      </c>
      <c r="O5" s="511"/>
      <c r="P5" s="511"/>
      <c r="Q5" s="511" t="str">
        <f>AZ6</f>
        <v xml:space="preserve"> ラッコ ・ サザエ</v>
      </c>
      <c r="R5" s="511"/>
      <c r="S5" s="511"/>
      <c r="T5" s="511"/>
      <c r="U5" s="511"/>
      <c r="V5" s="511"/>
      <c r="W5" s="511"/>
      <c r="X5" s="511"/>
      <c r="Y5" s="511"/>
      <c r="Z5" s="511"/>
      <c r="AA5" s="511"/>
      <c r="AB5" s="311"/>
      <c r="AC5" s="311"/>
      <c r="AD5" s="311"/>
      <c r="AE5" s="311"/>
      <c r="AF5" s="311"/>
      <c r="AG5" s="311"/>
      <c r="AH5" s="311"/>
      <c r="AI5" s="311"/>
      <c r="AJ5" s="311"/>
      <c r="AK5" s="311"/>
      <c r="AL5" s="311"/>
      <c r="AM5" s="311"/>
      <c r="AN5" s="304"/>
      <c r="AO5" s="304"/>
      <c r="AP5" s="304"/>
      <c r="AQ5" s="304"/>
      <c r="AR5" s="304"/>
      <c r="AS5" s="163"/>
      <c r="AT5" s="163"/>
      <c r="AU5" s="163"/>
      <c r="AV5" s="163"/>
      <c r="AW5" s="246"/>
      <c r="AX5" s="246"/>
      <c r="AY5" s="38" t="s">
        <v>453</v>
      </c>
      <c r="AZ5" s="39" t="s">
        <v>137</v>
      </c>
      <c r="BA5" s="246"/>
      <c r="BB5" s="246"/>
      <c r="BC5" s="246"/>
      <c r="BD5" s="246"/>
      <c r="BE5" s="246"/>
      <c r="BF5" s="246"/>
      <c r="BG5" s="246"/>
      <c r="BH5" s="246"/>
      <c r="BI5" s="246"/>
      <c r="BJ5" s="246"/>
      <c r="BK5" s="246"/>
      <c r="BL5" s="246"/>
      <c r="BM5" s="246"/>
      <c r="BN5" s="246"/>
      <c r="BO5" s="246"/>
      <c r="BP5" s="246"/>
      <c r="BQ5" s="246"/>
      <c r="BR5" s="246"/>
      <c r="BS5" s="246"/>
      <c r="BT5" s="246"/>
      <c r="BU5" s="246"/>
      <c r="BV5" s="246"/>
      <c r="BW5" s="246"/>
      <c r="BX5" s="246"/>
      <c r="BY5" s="246"/>
      <c r="BZ5" s="246"/>
      <c r="CA5" s="246"/>
      <c r="CB5" s="246"/>
      <c r="CC5" s="246"/>
      <c r="CD5" s="246"/>
      <c r="CE5" s="246"/>
      <c r="CF5" s="246"/>
      <c r="CG5" s="246"/>
      <c r="CH5" s="246"/>
      <c r="CI5" s="246"/>
      <c r="CJ5" s="246"/>
      <c r="CK5" s="246"/>
      <c r="CL5" s="246"/>
      <c r="CM5" s="246"/>
      <c r="CN5" s="246"/>
      <c r="CO5" s="246"/>
      <c r="CP5" s="246"/>
      <c r="CQ5" s="246"/>
      <c r="CR5" s="246"/>
      <c r="CS5" s="246"/>
      <c r="CT5" s="246"/>
      <c r="CU5" s="246"/>
      <c r="CV5" s="246"/>
      <c r="CW5" s="246"/>
      <c r="CX5" s="246"/>
      <c r="CY5" s="246"/>
      <c r="CZ5" s="246"/>
      <c r="DA5" s="246"/>
      <c r="DB5" s="246"/>
      <c r="DC5" s="246"/>
      <c r="DD5" s="246"/>
      <c r="DE5" s="246"/>
      <c r="DF5" s="246"/>
      <c r="DG5" s="246"/>
      <c r="DH5" s="246"/>
      <c r="DI5" s="246"/>
      <c r="DJ5" s="246"/>
      <c r="DK5" s="246"/>
      <c r="DL5" s="246"/>
      <c r="DM5" s="246"/>
      <c r="DN5" s="246"/>
      <c r="DO5" s="246"/>
      <c r="DP5" s="246"/>
      <c r="DQ5" s="246"/>
      <c r="DR5" s="246"/>
      <c r="DS5" s="246"/>
      <c r="DT5" s="246"/>
      <c r="DU5" s="246"/>
      <c r="DV5" s="246"/>
      <c r="DW5" s="246"/>
      <c r="DX5" s="246"/>
      <c r="DY5" s="246"/>
      <c r="DZ5" s="246"/>
      <c r="EA5" s="246"/>
      <c r="EB5" s="246"/>
      <c r="EC5" s="246"/>
      <c r="ED5" s="246"/>
      <c r="EE5" s="246"/>
      <c r="EF5" s="246"/>
      <c r="EG5" s="246"/>
      <c r="EH5" s="246"/>
      <c r="EI5" s="246"/>
      <c r="EJ5" s="246"/>
      <c r="EK5" s="246"/>
      <c r="EL5" s="246"/>
      <c r="EM5" s="246"/>
      <c r="EN5" s="246"/>
      <c r="EO5" s="246"/>
      <c r="EP5" s="246"/>
      <c r="EQ5" s="246"/>
      <c r="ER5" s="246"/>
      <c r="ES5" s="246"/>
      <c r="ET5" s="246"/>
      <c r="EU5" s="246"/>
      <c r="EV5" s="246"/>
      <c r="EW5" s="246"/>
      <c r="EX5" s="246"/>
      <c r="EY5" s="246"/>
      <c r="EZ5" s="246"/>
      <c r="FA5" s="246"/>
      <c r="FB5" s="246"/>
      <c r="FC5" s="246"/>
      <c r="FD5" s="246"/>
      <c r="FE5" s="246"/>
      <c r="FF5" s="246"/>
      <c r="FG5" s="246"/>
      <c r="FH5" s="246"/>
      <c r="FI5" s="246"/>
      <c r="FJ5" s="246"/>
      <c r="FK5" s="246"/>
      <c r="FL5" s="246"/>
      <c r="FM5" s="246"/>
      <c r="FN5" s="246"/>
      <c r="FO5" s="246"/>
      <c r="FP5" s="246"/>
      <c r="FQ5" s="246"/>
      <c r="FR5" s="246"/>
      <c r="FS5" s="246"/>
      <c r="FT5" s="246"/>
      <c r="FU5" s="246"/>
      <c r="FV5" s="246"/>
      <c r="FW5" s="246"/>
      <c r="FX5" s="246"/>
      <c r="FY5" s="246"/>
      <c r="FZ5" s="246"/>
      <c r="GA5" s="246"/>
      <c r="GB5" s="246"/>
      <c r="GC5" s="246"/>
      <c r="GD5" s="246"/>
      <c r="GE5" s="246"/>
      <c r="GF5" s="246"/>
      <c r="GG5" s="246"/>
      <c r="GH5" s="246"/>
      <c r="GI5" s="246"/>
      <c r="GJ5" s="246"/>
      <c r="GK5" s="246"/>
      <c r="GL5" s="246"/>
      <c r="GM5" s="246"/>
      <c r="GN5" s="246"/>
      <c r="GO5" s="246"/>
      <c r="GP5" s="246"/>
      <c r="GQ5" s="246"/>
      <c r="GR5" s="246"/>
      <c r="GS5" s="246"/>
      <c r="GT5" s="246"/>
      <c r="GU5" s="246"/>
      <c r="GV5" s="246"/>
      <c r="GW5" s="246"/>
      <c r="GX5" s="246"/>
      <c r="GY5" s="246"/>
      <c r="GZ5" s="246"/>
      <c r="HA5" s="246"/>
      <c r="HB5" s="246"/>
      <c r="HC5" s="246"/>
      <c r="HD5" s="246"/>
      <c r="HE5" s="246"/>
      <c r="HF5" s="246"/>
      <c r="HG5" s="246"/>
      <c r="HH5" s="246"/>
      <c r="HI5" s="246"/>
      <c r="HJ5" s="246"/>
      <c r="HK5" s="246"/>
      <c r="HL5" s="246"/>
      <c r="HM5" s="246"/>
      <c r="HN5" s="246"/>
      <c r="HO5" s="246"/>
      <c r="HP5" s="246"/>
      <c r="HQ5" s="246"/>
      <c r="HR5" s="246"/>
      <c r="HS5" s="246"/>
      <c r="HT5" s="246"/>
      <c r="HU5" s="246"/>
      <c r="HV5" s="246"/>
      <c r="HW5" s="246"/>
      <c r="HX5" s="246"/>
      <c r="HY5" s="246"/>
      <c r="HZ5" s="246"/>
      <c r="IA5" s="246"/>
      <c r="IB5" s="246"/>
      <c r="IC5" s="246"/>
      <c r="ID5" s="246"/>
      <c r="IE5" s="246"/>
      <c r="IF5" s="246"/>
      <c r="IG5" s="246"/>
      <c r="IH5" s="246"/>
      <c r="II5" s="246"/>
      <c r="IJ5" s="246"/>
      <c r="IK5" s="246"/>
      <c r="IL5" s="246"/>
      <c r="IM5" s="246"/>
      <c r="IN5" s="246"/>
      <c r="IO5" s="246"/>
      <c r="IP5" s="246"/>
      <c r="IQ5" s="246"/>
      <c r="IR5" s="246"/>
      <c r="IS5" s="246"/>
      <c r="IT5" s="246"/>
      <c r="IU5" s="246"/>
      <c r="IV5" s="246"/>
    </row>
    <row r="6" spans="1:256" ht="21" customHeight="1">
      <c r="A6" s="556">
        <v>2</v>
      </c>
      <c r="B6" s="558"/>
      <c r="C6" s="559" t="str">
        <f>AZ3</f>
        <v xml:space="preserve"> マーベル</v>
      </c>
      <c r="D6" s="560"/>
      <c r="E6" s="560"/>
      <c r="F6" s="560"/>
      <c r="G6" s="560"/>
      <c r="H6" s="560"/>
      <c r="I6" s="560"/>
      <c r="J6" s="560"/>
      <c r="K6" s="560"/>
      <c r="L6" s="560"/>
      <c r="M6" s="561"/>
      <c r="N6" s="511">
        <v>6</v>
      </c>
      <c r="O6" s="511"/>
      <c r="P6" s="511"/>
      <c r="Q6" s="511" t="str">
        <f>AZ7</f>
        <v xml:space="preserve"> 大  地</v>
      </c>
      <c r="R6" s="511"/>
      <c r="S6" s="511"/>
      <c r="T6" s="511"/>
      <c r="U6" s="511"/>
      <c r="V6" s="511"/>
      <c r="W6" s="511"/>
      <c r="X6" s="511"/>
      <c r="Y6" s="511"/>
      <c r="Z6" s="511"/>
      <c r="AA6" s="511"/>
      <c r="AB6" s="311"/>
      <c r="AC6" s="311"/>
      <c r="AD6" s="311"/>
      <c r="AE6" s="311"/>
      <c r="AF6" s="311"/>
      <c r="AG6" s="311"/>
      <c r="AH6" s="311"/>
      <c r="AI6" s="311"/>
      <c r="AJ6" s="311"/>
      <c r="AK6" s="311"/>
      <c r="AL6" s="311"/>
      <c r="AM6" s="311"/>
      <c r="AN6" s="304"/>
      <c r="AO6" s="304"/>
      <c r="AP6" s="304"/>
      <c r="AQ6" s="304"/>
      <c r="AR6" s="304"/>
      <c r="AS6" s="163"/>
      <c r="AT6" s="163"/>
      <c r="AU6" s="163"/>
      <c r="AV6" s="163"/>
      <c r="AW6" s="246"/>
      <c r="AX6" s="246"/>
      <c r="AY6" s="38" t="s">
        <v>436</v>
      </c>
      <c r="AZ6" s="39" t="s">
        <v>454</v>
      </c>
      <c r="BA6" s="246"/>
      <c r="BB6" s="246"/>
      <c r="BC6" s="246"/>
      <c r="BD6" s="246"/>
      <c r="BE6" s="246"/>
      <c r="BF6" s="246"/>
      <c r="BG6" s="246"/>
      <c r="BH6" s="246"/>
      <c r="BI6" s="246"/>
      <c r="BJ6" s="246"/>
      <c r="BK6" s="246"/>
      <c r="BL6" s="246"/>
      <c r="BM6" s="246"/>
      <c r="BN6" s="246"/>
      <c r="BO6" s="246"/>
      <c r="BP6" s="246"/>
      <c r="BQ6" s="246"/>
      <c r="BR6" s="246"/>
      <c r="BS6" s="246"/>
      <c r="BT6" s="246"/>
      <c r="BU6" s="246"/>
      <c r="BV6" s="246"/>
      <c r="BW6" s="246"/>
      <c r="BX6" s="246"/>
      <c r="BY6" s="246"/>
      <c r="BZ6" s="246"/>
      <c r="CA6" s="246"/>
      <c r="CB6" s="246"/>
      <c r="CC6" s="246"/>
      <c r="CD6" s="246"/>
      <c r="CE6" s="246"/>
      <c r="CF6" s="246"/>
      <c r="CG6" s="246"/>
      <c r="CH6" s="246"/>
      <c r="CI6" s="246"/>
      <c r="CJ6" s="246"/>
      <c r="CK6" s="246"/>
      <c r="CL6" s="246"/>
      <c r="CM6" s="246"/>
      <c r="CN6" s="246"/>
      <c r="CO6" s="246"/>
      <c r="CP6" s="246"/>
      <c r="CQ6" s="246"/>
      <c r="CR6" s="246"/>
      <c r="CS6" s="246"/>
      <c r="CT6" s="246"/>
      <c r="CU6" s="246"/>
      <c r="CV6" s="246"/>
      <c r="CW6" s="246"/>
      <c r="CX6" s="246"/>
      <c r="CY6" s="246"/>
      <c r="CZ6" s="246"/>
      <c r="DA6" s="246"/>
      <c r="DB6" s="246"/>
      <c r="DC6" s="246"/>
      <c r="DD6" s="246"/>
      <c r="DE6" s="246"/>
      <c r="DF6" s="246"/>
      <c r="DG6" s="246"/>
      <c r="DH6" s="246"/>
      <c r="DI6" s="246"/>
      <c r="DJ6" s="246"/>
      <c r="DK6" s="246"/>
      <c r="DL6" s="246"/>
      <c r="DM6" s="246"/>
      <c r="DN6" s="246"/>
      <c r="DO6" s="246"/>
      <c r="DP6" s="246"/>
      <c r="DQ6" s="246"/>
      <c r="DR6" s="246"/>
      <c r="DS6" s="246"/>
      <c r="DT6" s="246"/>
      <c r="DU6" s="246"/>
      <c r="DV6" s="246"/>
      <c r="DW6" s="246"/>
      <c r="DX6" s="246"/>
      <c r="DY6" s="246"/>
      <c r="DZ6" s="246"/>
      <c r="EA6" s="246"/>
      <c r="EB6" s="246"/>
      <c r="EC6" s="246"/>
      <c r="ED6" s="246"/>
      <c r="EE6" s="246"/>
      <c r="EF6" s="246"/>
      <c r="EG6" s="246"/>
      <c r="EH6" s="246"/>
      <c r="EI6" s="246"/>
      <c r="EJ6" s="246"/>
      <c r="EK6" s="246"/>
      <c r="EL6" s="246"/>
      <c r="EM6" s="246"/>
      <c r="EN6" s="246"/>
      <c r="EO6" s="246"/>
      <c r="EP6" s="246"/>
      <c r="EQ6" s="246"/>
      <c r="ER6" s="246"/>
      <c r="ES6" s="246"/>
      <c r="ET6" s="246"/>
      <c r="EU6" s="246"/>
      <c r="EV6" s="246"/>
      <c r="EW6" s="246"/>
      <c r="EX6" s="246"/>
      <c r="EY6" s="246"/>
      <c r="EZ6" s="246"/>
      <c r="FA6" s="246"/>
      <c r="FB6" s="246"/>
      <c r="FC6" s="246"/>
      <c r="FD6" s="246"/>
      <c r="FE6" s="246"/>
      <c r="FF6" s="246"/>
      <c r="FG6" s="246"/>
      <c r="FH6" s="246"/>
      <c r="FI6" s="246"/>
      <c r="FJ6" s="246"/>
      <c r="FK6" s="246"/>
      <c r="FL6" s="246"/>
      <c r="FM6" s="246"/>
      <c r="FN6" s="246"/>
      <c r="FO6" s="246"/>
      <c r="FP6" s="246"/>
      <c r="FQ6" s="246"/>
      <c r="FR6" s="246"/>
      <c r="FS6" s="246"/>
      <c r="FT6" s="246"/>
      <c r="FU6" s="246"/>
      <c r="FV6" s="246"/>
      <c r="FW6" s="246"/>
      <c r="FX6" s="246"/>
      <c r="FY6" s="246"/>
      <c r="FZ6" s="246"/>
      <c r="GA6" s="246"/>
      <c r="GB6" s="246"/>
      <c r="GC6" s="246"/>
      <c r="GD6" s="246"/>
      <c r="GE6" s="246"/>
      <c r="GF6" s="246"/>
      <c r="GG6" s="246"/>
      <c r="GH6" s="246"/>
      <c r="GI6" s="246"/>
      <c r="GJ6" s="246"/>
      <c r="GK6" s="246"/>
      <c r="GL6" s="246"/>
      <c r="GM6" s="246"/>
      <c r="GN6" s="246"/>
      <c r="GO6" s="246"/>
      <c r="GP6" s="246"/>
      <c r="GQ6" s="246"/>
      <c r="GR6" s="246"/>
      <c r="GS6" s="246"/>
      <c r="GT6" s="246"/>
      <c r="GU6" s="246"/>
      <c r="GV6" s="246"/>
      <c r="GW6" s="246"/>
      <c r="GX6" s="246"/>
      <c r="GY6" s="246"/>
      <c r="GZ6" s="246"/>
      <c r="HA6" s="246"/>
      <c r="HB6" s="246"/>
      <c r="HC6" s="246"/>
      <c r="HD6" s="246"/>
      <c r="HE6" s="246"/>
      <c r="HF6" s="246"/>
      <c r="HG6" s="246"/>
      <c r="HH6" s="246"/>
      <c r="HI6" s="246"/>
      <c r="HJ6" s="246"/>
      <c r="HK6" s="246"/>
      <c r="HL6" s="246"/>
      <c r="HM6" s="246"/>
      <c r="HN6" s="246"/>
      <c r="HO6" s="246"/>
      <c r="HP6" s="246"/>
      <c r="HQ6" s="246"/>
      <c r="HR6" s="246"/>
      <c r="HS6" s="246"/>
      <c r="HT6" s="246"/>
      <c r="HU6" s="246"/>
      <c r="HV6" s="246"/>
      <c r="HW6" s="246"/>
      <c r="HX6" s="246"/>
      <c r="HY6" s="246"/>
      <c r="HZ6" s="246"/>
      <c r="IA6" s="246"/>
      <c r="IB6" s="246"/>
      <c r="IC6" s="246"/>
      <c r="ID6" s="246"/>
      <c r="IE6" s="246"/>
      <c r="IF6" s="246"/>
      <c r="IG6" s="246"/>
      <c r="IH6" s="246"/>
      <c r="II6" s="246"/>
      <c r="IJ6" s="246"/>
      <c r="IK6" s="246"/>
      <c r="IL6" s="246"/>
      <c r="IM6" s="246"/>
      <c r="IN6" s="246"/>
      <c r="IO6" s="246"/>
      <c r="IP6" s="246"/>
      <c r="IQ6" s="246"/>
      <c r="IR6" s="246"/>
      <c r="IS6" s="246"/>
      <c r="IT6" s="246"/>
      <c r="IU6" s="246"/>
      <c r="IV6" s="246"/>
    </row>
    <row r="7" spans="1:256" ht="21" customHeight="1">
      <c r="A7" s="556">
        <v>3</v>
      </c>
      <c r="B7" s="558"/>
      <c r="C7" s="559" t="str">
        <f>AZ4</f>
        <v xml:space="preserve"> 田原クラブ</v>
      </c>
      <c r="D7" s="560"/>
      <c r="E7" s="560"/>
      <c r="F7" s="560"/>
      <c r="G7" s="560"/>
      <c r="H7" s="560"/>
      <c r="I7" s="560"/>
      <c r="J7" s="560"/>
      <c r="K7" s="560"/>
      <c r="L7" s="560"/>
      <c r="M7" s="561"/>
      <c r="N7" s="556">
        <v>7</v>
      </c>
      <c r="O7" s="557"/>
      <c r="P7" s="558"/>
      <c r="Q7" s="511" t="str">
        <f>AZ8</f>
        <v xml:space="preserve"> ＫＯＲＯ</v>
      </c>
      <c r="R7" s="511"/>
      <c r="S7" s="511"/>
      <c r="T7" s="511"/>
      <c r="U7" s="511"/>
      <c r="V7" s="511"/>
      <c r="W7" s="511"/>
      <c r="X7" s="511"/>
      <c r="Y7" s="511"/>
      <c r="Z7" s="511"/>
      <c r="AA7" s="511"/>
      <c r="AB7" s="311"/>
      <c r="AC7" s="311"/>
      <c r="AD7" s="311"/>
      <c r="AE7" s="311"/>
      <c r="AF7" s="311"/>
      <c r="AG7" s="311"/>
      <c r="AH7" s="311"/>
      <c r="AI7" s="311"/>
      <c r="AJ7" s="311"/>
      <c r="AK7" s="311"/>
      <c r="AL7" s="311"/>
      <c r="AM7" s="311"/>
      <c r="AN7" s="304"/>
      <c r="AO7" s="304"/>
      <c r="AP7" s="304"/>
      <c r="AQ7" s="304"/>
      <c r="AR7" s="304"/>
      <c r="AS7" s="163"/>
      <c r="AT7" s="163"/>
      <c r="AU7" s="163"/>
      <c r="AV7" s="163"/>
      <c r="AW7" s="246"/>
      <c r="AX7" s="246"/>
      <c r="AY7" s="38" t="s">
        <v>360</v>
      </c>
      <c r="AZ7" s="136" t="s">
        <v>138</v>
      </c>
      <c r="BA7" s="246"/>
      <c r="BB7" s="246"/>
      <c r="BC7" s="246"/>
      <c r="BD7" s="246"/>
      <c r="BE7" s="246"/>
      <c r="BF7" s="246"/>
      <c r="BG7" s="246"/>
      <c r="BH7" s="246"/>
      <c r="BI7" s="246"/>
      <c r="BJ7" s="246"/>
      <c r="BK7" s="246"/>
      <c r="BL7" s="246"/>
      <c r="BM7" s="246"/>
      <c r="BN7" s="246"/>
      <c r="BO7" s="246"/>
      <c r="BP7" s="246"/>
      <c r="BQ7" s="246"/>
      <c r="BR7" s="246"/>
      <c r="BS7" s="246"/>
      <c r="BT7" s="246"/>
      <c r="BU7" s="246"/>
      <c r="BV7" s="246"/>
      <c r="BW7" s="246"/>
      <c r="BX7" s="246"/>
      <c r="BY7" s="246"/>
      <c r="BZ7" s="246"/>
      <c r="CA7" s="246"/>
      <c r="CB7" s="246"/>
      <c r="CC7" s="246"/>
      <c r="CD7" s="246"/>
      <c r="CE7" s="246"/>
      <c r="CF7" s="246"/>
      <c r="CG7" s="246"/>
      <c r="CH7" s="246"/>
      <c r="CI7" s="246"/>
      <c r="CJ7" s="246"/>
      <c r="CK7" s="246"/>
      <c r="CL7" s="246"/>
      <c r="CM7" s="246"/>
      <c r="CN7" s="246"/>
      <c r="CO7" s="246"/>
      <c r="CP7" s="246"/>
      <c r="CQ7" s="246"/>
      <c r="CR7" s="246"/>
      <c r="CS7" s="246"/>
      <c r="CT7" s="246"/>
      <c r="CU7" s="246"/>
      <c r="CV7" s="246"/>
      <c r="CW7" s="246"/>
      <c r="CX7" s="246"/>
      <c r="CY7" s="246"/>
      <c r="CZ7" s="246"/>
      <c r="DA7" s="246"/>
      <c r="DB7" s="246"/>
      <c r="DC7" s="246"/>
      <c r="DD7" s="246"/>
      <c r="DE7" s="246"/>
      <c r="DF7" s="246"/>
      <c r="DG7" s="246"/>
      <c r="DH7" s="246"/>
      <c r="DI7" s="246"/>
      <c r="DJ7" s="246"/>
      <c r="DK7" s="246"/>
      <c r="DL7" s="246"/>
      <c r="DM7" s="246"/>
      <c r="DN7" s="246"/>
      <c r="DO7" s="246"/>
      <c r="DP7" s="246"/>
      <c r="DQ7" s="246"/>
      <c r="DR7" s="246"/>
      <c r="DS7" s="246"/>
      <c r="DT7" s="246"/>
      <c r="DU7" s="246"/>
      <c r="DV7" s="246"/>
      <c r="DW7" s="246"/>
      <c r="DX7" s="246"/>
      <c r="DY7" s="246"/>
      <c r="DZ7" s="246"/>
      <c r="EA7" s="246"/>
      <c r="EB7" s="246"/>
      <c r="EC7" s="246"/>
      <c r="ED7" s="246"/>
      <c r="EE7" s="246"/>
      <c r="EF7" s="246"/>
      <c r="EG7" s="246"/>
      <c r="EH7" s="246"/>
      <c r="EI7" s="246"/>
      <c r="EJ7" s="246"/>
      <c r="EK7" s="246"/>
      <c r="EL7" s="246"/>
      <c r="EM7" s="246"/>
      <c r="EN7" s="246"/>
      <c r="EO7" s="246"/>
      <c r="EP7" s="246"/>
      <c r="EQ7" s="246"/>
      <c r="ER7" s="246"/>
      <c r="ES7" s="246"/>
      <c r="ET7" s="246"/>
      <c r="EU7" s="246"/>
      <c r="EV7" s="246"/>
      <c r="EW7" s="246"/>
      <c r="EX7" s="246"/>
      <c r="EY7" s="246"/>
      <c r="EZ7" s="246"/>
      <c r="FA7" s="246"/>
      <c r="FB7" s="246"/>
      <c r="FC7" s="246"/>
      <c r="FD7" s="246"/>
      <c r="FE7" s="246"/>
      <c r="FF7" s="246"/>
      <c r="FG7" s="246"/>
      <c r="FH7" s="246"/>
      <c r="FI7" s="246"/>
      <c r="FJ7" s="246"/>
      <c r="FK7" s="246"/>
      <c r="FL7" s="246"/>
      <c r="FM7" s="246"/>
      <c r="FN7" s="246"/>
      <c r="FO7" s="246"/>
      <c r="FP7" s="246"/>
      <c r="FQ7" s="246"/>
      <c r="FR7" s="246"/>
      <c r="FS7" s="246"/>
      <c r="FT7" s="246"/>
      <c r="FU7" s="246"/>
      <c r="FV7" s="246"/>
      <c r="FW7" s="246"/>
      <c r="FX7" s="246"/>
      <c r="FY7" s="246"/>
      <c r="FZ7" s="246"/>
      <c r="GA7" s="246"/>
      <c r="GB7" s="246"/>
      <c r="GC7" s="246"/>
      <c r="GD7" s="246"/>
      <c r="GE7" s="246"/>
      <c r="GF7" s="246"/>
      <c r="GG7" s="246"/>
      <c r="GH7" s="246"/>
      <c r="GI7" s="246"/>
      <c r="GJ7" s="246"/>
      <c r="GK7" s="246"/>
      <c r="GL7" s="246"/>
      <c r="GM7" s="246"/>
      <c r="GN7" s="246"/>
      <c r="GO7" s="246"/>
      <c r="GP7" s="246"/>
      <c r="GQ7" s="246"/>
      <c r="GR7" s="246"/>
      <c r="GS7" s="246"/>
      <c r="GT7" s="246"/>
      <c r="GU7" s="246"/>
      <c r="GV7" s="246"/>
      <c r="GW7" s="246"/>
      <c r="GX7" s="246"/>
      <c r="GY7" s="246"/>
      <c r="GZ7" s="246"/>
      <c r="HA7" s="246"/>
      <c r="HB7" s="246"/>
      <c r="HC7" s="246"/>
      <c r="HD7" s="246"/>
      <c r="HE7" s="246"/>
      <c r="HF7" s="246"/>
      <c r="HG7" s="246"/>
      <c r="HH7" s="246"/>
      <c r="HI7" s="246"/>
      <c r="HJ7" s="246"/>
      <c r="HK7" s="246"/>
      <c r="HL7" s="246"/>
      <c r="HM7" s="246"/>
      <c r="HN7" s="246"/>
      <c r="HO7" s="246"/>
      <c r="HP7" s="246"/>
      <c r="HQ7" s="246"/>
      <c r="HR7" s="246"/>
      <c r="HS7" s="246"/>
      <c r="HT7" s="246"/>
      <c r="HU7" s="246"/>
      <c r="HV7" s="246"/>
      <c r="HW7" s="246"/>
      <c r="HX7" s="246"/>
      <c r="HY7" s="246"/>
      <c r="HZ7" s="246"/>
      <c r="IA7" s="246"/>
      <c r="IB7" s="246"/>
      <c r="IC7" s="246"/>
      <c r="ID7" s="246"/>
      <c r="IE7" s="246"/>
      <c r="IF7" s="246"/>
      <c r="IG7" s="246"/>
      <c r="IH7" s="246"/>
      <c r="II7" s="246"/>
      <c r="IJ7" s="246"/>
      <c r="IK7" s="246"/>
      <c r="IL7" s="246"/>
      <c r="IM7" s="246"/>
      <c r="IN7" s="246"/>
      <c r="IO7" s="246"/>
      <c r="IP7" s="246"/>
      <c r="IQ7" s="246"/>
      <c r="IR7" s="246"/>
      <c r="IS7" s="246"/>
      <c r="IT7" s="246"/>
      <c r="IU7" s="246"/>
      <c r="IV7" s="246"/>
    </row>
    <row r="8" spans="1:256" ht="21" customHeight="1">
      <c r="A8" s="556">
        <v>4</v>
      </c>
      <c r="B8" s="558"/>
      <c r="C8" s="556" t="str">
        <f>AZ5</f>
        <v xml:space="preserve"> 富士見ファミリー</v>
      </c>
      <c r="D8" s="557"/>
      <c r="E8" s="557"/>
      <c r="F8" s="557"/>
      <c r="G8" s="557"/>
      <c r="H8" s="557"/>
      <c r="I8" s="557"/>
      <c r="J8" s="557"/>
      <c r="K8" s="557"/>
      <c r="L8" s="558"/>
      <c r="M8" s="310"/>
      <c r="N8" s="688"/>
      <c r="O8" s="688"/>
      <c r="P8" s="327"/>
      <c r="Q8" s="689"/>
      <c r="R8" s="690"/>
      <c r="S8" s="690"/>
      <c r="T8" s="690"/>
      <c r="U8" s="690"/>
      <c r="V8" s="690"/>
      <c r="W8" s="690"/>
      <c r="X8" s="690"/>
      <c r="Y8" s="690"/>
      <c r="Z8" s="690"/>
      <c r="AA8" s="691"/>
      <c r="AB8" s="311"/>
      <c r="AC8" s="311"/>
      <c r="AD8" s="311"/>
      <c r="AE8" s="311"/>
      <c r="AF8" s="311"/>
      <c r="AG8" s="311"/>
      <c r="AH8" s="311"/>
      <c r="AI8" s="311"/>
      <c r="AJ8" s="311"/>
      <c r="AK8" s="311"/>
      <c r="AL8" s="311"/>
      <c r="AM8" s="311"/>
      <c r="AN8" s="304"/>
      <c r="AO8" s="304"/>
      <c r="AP8" s="304"/>
      <c r="AQ8" s="304"/>
      <c r="AR8" s="304"/>
      <c r="AS8" s="163"/>
      <c r="AT8" s="163"/>
      <c r="AU8" s="163"/>
      <c r="AV8" s="163"/>
      <c r="AW8" s="246"/>
      <c r="AX8" s="246"/>
      <c r="AY8" s="38" t="s">
        <v>366</v>
      </c>
      <c r="AZ8" s="136" t="s">
        <v>455</v>
      </c>
      <c r="BA8" s="246"/>
      <c r="BB8" s="246"/>
      <c r="BC8" s="246"/>
      <c r="BD8" s="246"/>
      <c r="BE8" s="246"/>
      <c r="BF8" s="246"/>
      <c r="BG8" s="246"/>
      <c r="BH8" s="246"/>
      <c r="BI8" s="246"/>
      <c r="BJ8" s="246"/>
      <c r="BK8" s="246"/>
      <c r="BL8" s="246"/>
      <c r="BM8" s="246"/>
      <c r="BN8" s="246"/>
      <c r="BO8" s="246"/>
      <c r="BP8" s="246"/>
      <c r="BQ8" s="246"/>
      <c r="BR8" s="246"/>
      <c r="BS8" s="246"/>
      <c r="BT8" s="246"/>
      <c r="BU8" s="246"/>
      <c r="BV8" s="246"/>
      <c r="BW8" s="246"/>
      <c r="BX8" s="246"/>
      <c r="BY8" s="246"/>
      <c r="BZ8" s="246"/>
      <c r="CA8" s="246"/>
      <c r="CB8" s="246"/>
      <c r="CC8" s="246"/>
      <c r="CD8" s="246"/>
      <c r="CE8" s="246"/>
      <c r="CF8" s="246"/>
      <c r="CG8" s="246"/>
      <c r="CH8" s="246"/>
      <c r="CI8" s="246"/>
      <c r="CJ8" s="246"/>
      <c r="CK8" s="246"/>
      <c r="CL8" s="246"/>
      <c r="CM8" s="246"/>
      <c r="CN8" s="246"/>
      <c r="CO8" s="246"/>
      <c r="CP8" s="246"/>
      <c r="CQ8" s="246"/>
      <c r="CR8" s="246"/>
      <c r="CS8" s="246"/>
      <c r="CT8" s="246"/>
      <c r="CU8" s="246"/>
      <c r="CV8" s="246"/>
      <c r="CW8" s="246"/>
      <c r="CX8" s="246"/>
      <c r="CY8" s="246"/>
      <c r="CZ8" s="246"/>
      <c r="DA8" s="246"/>
      <c r="DB8" s="246"/>
      <c r="DC8" s="246"/>
      <c r="DD8" s="246"/>
      <c r="DE8" s="246"/>
      <c r="DF8" s="246"/>
      <c r="DG8" s="246"/>
      <c r="DH8" s="246"/>
      <c r="DI8" s="246"/>
      <c r="DJ8" s="246"/>
      <c r="DK8" s="246"/>
      <c r="DL8" s="246"/>
      <c r="DM8" s="246"/>
      <c r="DN8" s="246"/>
      <c r="DO8" s="246"/>
      <c r="DP8" s="246"/>
      <c r="DQ8" s="246"/>
      <c r="DR8" s="246"/>
      <c r="DS8" s="246"/>
      <c r="DT8" s="246"/>
      <c r="DU8" s="246"/>
      <c r="DV8" s="246"/>
      <c r="DW8" s="246"/>
      <c r="DX8" s="246"/>
      <c r="DY8" s="246"/>
      <c r="DZ8" s="246"/>
      <c r="EA8" s="246"/>
      <c r="EB8" s="246"/>
      <c r="EC8" s="246"/>
      <c r="ED8" s="246"/>
      <c r="EE8" s="246"/>
      <c r="EF8" s="246"/>
      <c r="EG8" s="246"/>
      <c r="EH8" s="246"/>
      <c r="EI8" s="246"/>
      <c r="EJ8" s="246"/>
      <c r="EK8" s="246"/>
      <c r="EL8" s="246"/>
      <c r="EM8" s="246"/>
      <c r="EN8" s="246"/>
      <c r="EO8" s="246"/>
      <c r="EP8" s="246"/>
      <c r="EQ8" s="246"/>
      <c r="ER8" s="246"/>
      <c r="ES8" s="246"/>
      <c r="ET8" s="246"/>
      <c r="EU8" s="246"/>
      <c r="EV8" s="246"/>
      <c r="EW8" s="246"/>
      <c r="EX8" s="246"/>
      <c r="EY8" s="246"/>
      <c r="EZ8" s="246"/>
      <c r="FA8" s="246"/>
      <c r="FB8" s="246"/>
      <c r="FC8" s="246"/>
      <c r="FD8" s="246"/>
      <c r="FE8" s="246"/>
      <c r="FF8" s="246"/>
      <c r="FG8" s="246"/>
      <c r="FH8" s="246"/>
      <c r="FI8" s="246"/>
      <c r="FJ8" s="246"/>
      <c r="FK8" s="246"/>
      <c r="FL8" s="246"/>
      <c r="FM8" s="246"/>
      <c r="FN8" s="246"/>
      <c r="FO8" s="246"/>
      <c r="FP8" s="246"/>
      <c r="FQ8" s="246"/>
      <c r="FR8" s="246"/>
      <c r="FS8" s="246"/>
      <c r="FT8" s="246"/>
      <c r="FU8" s="246"/>
      <c r="FV8" s="246"/>
      <c r="FW8" s="246"/>
      <c r="FX8" s="246"/>
      <c r="FY8" s="246"/>
      <c r="FZ8" s="246"/>
      <c r="GA8" s="246"/>
      <c r="GB8" s="246"/>
      <c r="GC8" s="246"/>
      <c r="GD8" s="246"/>
      <c r="GE8" s="246"/>
      <c r="GF8" s="246"/>
      <c r="GG8" s="246"/>
      <c r="GH8" s="246"/>
      <c r="GI8" s="246"/>
      <c r="GJ8" s="246"/>
      <c r="GK8" s="246"/>
      <c r="GL8" s="246"/>
      <c r="GM8" s="246"/>
      <c r="GN8" s="246"/>
      <c r="GO8" s="246"/>
      <c r="GP8" s="246"/>
      <c r="GQ8" s="246"/>
      <c r="GR8" s="246"/>
      <c r="GS8" s="246"/>
      <c r="GT8" s="246"/>
      <c r="GU8" s="246"/>
      <c r="GV8" s="246"/>
      <c r="GW8" s="246"/>
      <c r="GX8" s="246"/>
      <c r="GY8" s="246"/>
      <c r="GZ8" s="246"/>
      <c r="HA8" s="246"/>
      <c r="HB8" s="246"/>
      <c r="HC8" s="246"/>
      <c r="HD8" s="246"/>
      <c r="HE8" s="246"/>
      <c r="HF8" s="246"/>
      <c r="HG8" s="246"/>
      <c r="HH8" s="246"/>
      <c r="HI8" s="246"/>
      <c r="HJ8" s="246"/>
      <c r="HK8" s="246"/>
      <c r="HL8" s="246"/>
      <c r="HM8" s="246"/>
      <c r="HN8" s="246"/>
      <c r="HO8" s="246"/>
      <c r="HP8" s="246"/>
      <c r="HQ8" s="246"/>
      <c r="HR8" s="246"/>
      <c r="HS8" s="246"/>
      <c r="HT8" s="246"/>
      <c r="HU8" s="246"/>
      <c r="HV8" s="246"/>
      <c r="HW8" s="246"/>
      <c r="HX8" s="246"/>
      <c r="HY8" s="246"/>
      <c r="HZ8" s="246"/>
      <c r="IA8" s="246"/>
      <c r="IB8" s="246"/>
      <c r="IC8" s="246"/>
      <c r="ID8" s="246"/>
      <c r="IE8" s="246"/>
      <c r="IF8" s="246"/>
      <c r="IG8" s="246"/>
      <c r="IH8" s="246"/>
      <c r="II8" s="246"/>
      <c r="IJ8" s="246"/>
      <c r="IK8" s="246"/>
      <c r="IL8" s="246"/>
      <c r="IM8" s="246"/>
      <c r="IN8" s="246"/>
      <c r="IO8" s="246"/>
      <c r="IP8" s="246"/>
      <c r="IQ8" s="246"/>
      <c r="IR8" s="246"/>
      <c r="IS8" s="246"/>
      <c r="IT8" s="246"/>
      <c r="IU8" s="246"/>
      <c r="IV8" s="246"/>
    </row>
    <row r="9" spans="1:256" ht="17.25">
      <c r="A9" s="163"/>
      <c r="B9" s="163"/>
      <c r="C9" s="163"/>
      <c r="D9" s="311"/>
      <c r="E9" s="311"/>
      <c r="F9" s="311"/>
      <c r="G9" s="311"/>
      <c r="H9" s="311"/>
      <c r="I9" s="311"/>
      <c r="J9" s="311"/>
      <c r="K9" s="311"/>
      <c r="L9" s="311"/>
      <c r="M9" s="311"/>
      <c r="N9" s="311"/>
      <c r="O9" s="311"/>
      <c r="P9" s="311"/>
      <c r="Q9" s="311"/>
      <c r="R9" s="311"/>
      <c r="S9" s="311"/>
      <c r="T9" s="311"/>
      <c r="U9" s="311"/>
      <c r="V9" s="311"/>
      <c r="W9" s="311"/>
      <c r="X9" s="311"/>
      <c r="Y9" s="311"/>
      <c r="Z9" s="311"/>
      <c r="AA9" s="311"/>
      <c r="AB9" s="311"/>
      <c r="AC9" s="311"/>
      <c r="AD9" s="311"/>
      <c r="AE9" s="311"/>
      <c r="AF9" s="311"/>
      <c r="AG9" s="311"/>
      <c r="AH9" s="311"/>
      <c r="AI9" s="311"/>
      <c r="AJ9" s="311"/>
      <c r="AK9" s="311"/>
      <c r="AL9" s="311"/>
      <c r="AM9" s="311"/>
      <c r="AN9" s="304"/>
      <c r="AO9" s="304"/>
      <c r="AP9" s="304"/>
      <c r="AQ9" s="304"/>
      <c r="AR9" s="304"/>
      <c r="AS9" s="163"/>
      <c r="AT9" s="163"/>
      <c r="AU9" s="163"/>
      <c r="AV9" s="163"/>
      <c r="AW9" s="246"/>
      <c r="AX9" s="246"/>
      <c r="AY9" s="246"/>
      <c r="AZ9" s="246"/>
      <c r="BA9" s="246"/>
      <c r="BB9" s="246"/>
      <c r="BC9" s="246"/>
      <c r="BD9" s="246"/>
      <c r="BE9" s="246"/>
      <c r="BF9" s="246"/>
      <c r="BG9" s="246"/>
      <c r="BH9" s="246"/>
      <c r="BI9" s="246"/>
      <c r="BJ9" s="246"/>
      <c r="BK9" s="246"/>
      <c r="BL9" s="246"/>
      <c r="BM9" s="246"/>
      <c r="BN9" s="246"/>
      <c r="BO9" s="246"/>
      <c r="BP9" s="246"/>
      <c r="BQ9" s="246"/>
      <c r="BR9" s="246"/>
      <c r="BS9" s="246"/>
      <c r="BT9" s="246"/>
      <c r="BU9" s="246"/>
      <c r="BV9" s="246"/>
      <c r="BW9" s="246"/>
      <c r="BX9" s="246"/>
      <c r="BY9" s="246"/>
      <c r="BZ9" s="246"/>
      <c r="CA9" s="246"/>
      <c r="CB9" s="246"/>
      <c r="CC9" s="246"/>
      <c r="CD9" s="246"/>
      <c r="CE9" s="246"/>
      <c r="CF9" s="246"/>
      <c r="CG9" s="246"/>
      <c r="CH9" s="246"/>
      <c r="CI9" s="246"/>
      <c r="CJ9" s="246"/>
      <c r="CK9" s="246"/>
      <c r="CL9" s="246"/>
      <c r="CM9" s="246"/>
      <c r="CN9" s="246"/>
      <c r="CO9" s="246"/>
      <c r="CP9" s="246"/>
      <c r="CQ9" s="246"/>
      <c r="CR9" s="246"/>
      <c r="CS9" s="246"/>
      <c r="CT9" s="246"/>
      <c r="CU9" s="246"/>
      <c r="CV9" s="246"/>
      <c r="CW9" s="246"/>
      <c r="CX9" s="246"/>
      <c r="CY9" s="246"/>
      <c r="CZ9" s="246"/>
      <c r="DA9" s="246"/>
      <c r="DB9" s="246"/>
      <c r="DC9" s="246"/>
      <c r="DD9" s="246"/>
      <c r="DE9" s="246"/>
      <c r="DF9" s="246"/>
      <c r="DG9" s="246"/>
      <c r="DH9" s="246"/>
      <c r="DI9" s="246"/>
      <c r="DJ9" s="246"/>
      <c r="DK9" s="246"/>
      <c r="DL9" s="246"/>
      <c r="DM9" s="246"/>
      <c r="DN9" s="246"/>
      <c r="DO9" s="246"/>
      <c r="DP9" s="246"/>
      <c r="DQ9" s="246"/>
      <c r="DR9" s="246"/>
      <c r="DS9" s="246"/>
      <c r="DT9" s="246"/>
      <c r="DU9" s="246"/>
      <c r="DV9" s="246"/>
      <c r="DW9" s="246"/>
      <c r="DX9" s="246"/>
      <c r="DY9" s="246"/>
      <c r="DZ9" s="246"/>
      <c r="EA9" s="246"/>
      <c r="EB9" s="246"/>
      <c r="EC9" s="246"/>
      <c r="ED9" s="246"/>
      <c r="EE9" s="246"/>
      <c r="EF9" s="246"/>
      <c r="EG9" s="246"/>
      <c r="EH9" s="246"/>
      <c r="EI9" s="246"/>
      <c r="EJ9" s="246"/>
      <c r="EK9" s="246"/>
      <c r="EL9" s="246"/>
      <c r="EM9" s="246"/>
      <c r="EN9" s="246"/>
      <c r="EO9" s="246"/>
      <c r="EP9" s="246"/>
      <c r="EQ9" s="246"/>
      <c r="ER9" s="246"/>
      <c r="ES9" s="246"/>
      <c r="ET9" s="246"/>
      <c r="EU9" s="246"/>
      <c r="EV9" s="246"/>
      <c r="EW9" s="246"/>
      <c r="EX9" s="246"/>
      <c r="EY9" s="246"/>
      <c r="EZ9" s="246"/>
      <c r="FA9" s="246"/>
      <c r="FB9" s="246"/>
      <c r="FC9" s="246"/>
      <c r="FD9" s="246"/>
      <c r="FE9" s="246"/>
      <c r="FF9" s="246"/>
      <c r="FG9" s="246"/>
      <c r="FH9" s="246"/>
      <c r="FI9" s="246"/>
      <c r="FJ9" s="246"/>
      <c r="FK9" s="246"/>
      <c r="FL9" s="246"/>
      <c r="FM9" s="246"/>
      <c r="FN9" s="246"/>
      <c r="FO9" s="246"/>
      <c r="FP9" s="246"/>
      <c r="FQ9" s="246"/>
      <c r="FR9" s="246"/>
      <c r="FS9" s="246"/>
      <c r="FT9" s="246"/>
      <c r="FU9" s="246"/>
      <c r="FV9" s="246"/>
      <c r="FW9" s="246"/>
      <c r="FX9" s="246"/>
      <c r="FY9" s="246"/>
      <c r="FZ9" s="246"/>
      <c r="GA9" s="246"/>
      <c r="GB9" s="246"/>
      <c r="GC9" s="246"/>
      <c r="GD9" s="246"/>
      <c r="GE9" s="246"/>
      <c r="GF9" s="246"/>
      <c r="GG9" s="246"/>
      <c r="GH9" s="246"/>
      <c r="GI9" s="246"/>
      <c r="GJ9" s="246"/>
      <c r="GK9" s="246"/>
      <c r="GL9" s="246"/>
      <c r="GM9" s="246"/>
      <c r="GN9" s="246"/>
      <c r="GO9" s="246"/>
      <c r="GP9" s="246"/>
      <c r="GQ9" s="246"/>
      <c r="GR9" s="246"/>
      <c r="GS9" s="246"/>
      <c r="GT9" s="246"/>
      <c r="GU9" s="246"/>
      <c r="GV9" s="246"/>
      <c r="GW9" s="246"/>
      <c r="GX9" s="246"/>
      <c r="GY9" s="246"/>
      <c r="GZ9" s="246"/>
      <c r="HA9" s="246"/>
      <c r="HB9" s="246"/>
      <c r="HC9" s="246"/>
      <c r="HD9" s="246"/>
      <c r="HE9" s="246"/>
      <c r="HF9" s="246"/>
      <c r="HG9" s="246"/>
      <c r="HH9" s="246"/>
      <c r="HI9" s="246"/>
      <c r="HJ9" s="246"/>
      <c r="HK9" s="246"/>
      <c r="HL9" s="246"/>
      <c r="HM9" s="246"/>
      <c r="HN9" s="246"/>
      <c r="HO9" s="246"/>
      <c r="HP9" s="246"/>
      <c r="HQ9" s="246"/>
      <c r="HR9" s="246"/>
      <c r="HS9" s="246"/>
      <c r="HT9" s="246"/>
      <c r="HU9" s="246"/>
      <c r="HV9" s="246"/>
      <c r="HW9" s="246"/>
      <c r="HX9" s="246"/>
      <c r="HY9" s="246"/>
      <c r="HZ9" s="246"/>
      <c r="IA9" s="246"/>
      <c r="IB9" s="246"/>
      <c r="IC9" s="246"/>
      <c r="ID9" s="246"/>
      <c r="IE9" s="246"/>
      <c r="IF9" s="246"/>
      <c r="IG9" s="246"/>
      <c r="IH9" s="246"/>
      <c r="II9" s="246"/>
      <c r="IJ9" s="246"/>
      <c r="IK9" s="246"/>
      <c r="IL9" s="246"/>
      <c r="IM9" s="246"/>
      <c r="IN9" s="246"/>
      <c r="IO9" s="246"/>
      <c r="IP9" s="246"/>
      <c r="IQ9" s="246"/>
      <c r="IR9" s="246"/>
      <c r="IS9" s="246"/>
      <c r="IT9" s="246"/>
      <c r="IU9" s="246"/>
      <c r="IV9" s="246"/>
    </row>
    <row r="10" spans="1:256" ht="17.25">
      <c r="A10" s="165" t="s">
        <v>468</v>
      </c>
      <c r="B10" s="165"/>
      <c r="C10" s="165"/>
      <c r="D10" s="165"/>
      <c r="E10" s="165"/>
      <c r="F10" s="165"/>
      <c r="G10" s="165"/>
      <c r="H10" s="165"/>
      <c r="I10" s="165"/>
      <c r="J10" s="165"/>
      <c r="K10" s="165"/>
      <c r="L10" s="165"/>
      <c r="M10" s="165"/>
      <c r="N10" s="165"/>
      <c r="O10" s="165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3"/>
      <c r="AT10" s="163"/>
      <c r="AU10" s="163"/>
      <c r="AV10" s="163"/>
      <c r="AW10" s="246"/>
      <c r="AX10" s="246"/>
      <c r="AY10" s="246"/>
      <c r="AZ10" s="246"/>
      <c r="BA10" s="246"/>
      <c r="BB10" s="246"/>
      <c r="BC10" s="246"/>
      <c r="BD10" s="246"/>
      <c r="BE10" s="246"/>
      <c r="BF10" s="246"/>
      <c r="BG10" s="246"/>
      <c r="BH10" s="246"/>
      <c r="BI10" s="246"/>
      <c r="BJ10" s="246"/>
      <c r="BK10" s="246"/>
      <c r="BL10" s="246"/>
      <c r="BM10" s="246"/>
      <c r="BN10" s="246"/>
      <c r="BO10" s="246"/>
      <c r="BP10" s="246"/>
      <c r="BQ10" s="246"/>
      <c r="BR10" s="246"/>
      <c r="BS10" s="246"/>
      <c r="BT10" s="246"/>
      <c r="BU10" s="246"/>
      <c r="BV10" s="246"/>
      <c r="BW10" s="246"/>
      <c r="BX10" s="246"/>
      <c r="BY10" s="246"/>
      <c r="BZ10" s="246"/>
      <c r="CA10" s="246"/>
      <c r="CB10" s="246"/>
      <c r="CC10" s="246"/>
      <c r="CD10" s="246"/>
      <c r="CE10" s="246"/>
      <c r="CF10" s="246"/>
      <c r="CG10" s="246"/>
      <c r="CH10" s="246"/>
      <c r="CI10" s="246"/>
      <c r="CJ10" s="246"/>
      <c r="CK10" s="246"/>
      <c r="CL10" s="246"/>
      <c r="CM10" s="246"/>
      <c r="CN10" s="246"/>
      <c r="CO10" s="246"/>
      <c r="CP10" s="246"/>
      <c r="CQ10" s="246"/>
      <c r="CR10" s="246"/>
      <c r="CS10" s="246"/>
      <c r="CT10" s="246"/>
      <c r="CU10" s="246"/>
      <c r="CV10" s="246"/>
      <c r="CW10" s="246"/>
      <c r="CX10" s="246"/>
      <c r="CY10" s="246"/>
      <c r="CZ10" s="246"/>
      <c r="DA10" s="246"/>
      <c r="DB10" s="246"/>
      <c r="DC10" s="246"/>
      <c r="DD10" s="246"/>
      <c r="DE10" s="246"/>
      <c r="DF10" s="246"/>
      <c r="DG10" s="246"/>
      <c r="DH10" s="246"/>
      <c r="DI10" s="246"/>
      <c r="DJ10" s="246"/>
      <c r="DK10" s="246"/>
      <c r="DL10" s="246"/>
      <c r="DM10" s="246"/>
      <c r="DN10" s="246"/>
      <c r="DO10" s="246"/>
      <c r="DP10" s="246"/>
      <c r="DQ10" s="246"/>
      <c r="DR10" s="246"/>
      <c r="DS10" s="246"/>
      <c r="DT10" s="246"/>
      <c r="DU10" s="246"/>
      <c r="DV10" s="246"/>
      <c r="DW10" s="246"/>
      <c r="DX10" s="246"/>
      <c r="DY10" s="246"/>
      <c r="DZ10" s="246"/>
      <c r="EA10" s="246"/>
      <c r="EB10" s="246"/>
      <c r="EC10" s="246"/>
      <c r="ED10" s="246"/>
      <c r="EE10" s="246"/>
      <c r="EF10" s="246"/>
      <c r="EG10" s="246"/>
      <c r="EH10" s="246"/>
      <c r="EI10" s="246"/>
      <c r="EJ10" s="246"/>
      <c r="EK10" s="246"/>
      <c r="EL10" s="246"/>
      <c r="EM10" s="246"/>
      <c r="EN10" s="246"/>
      <c r="EO10" s="246"/>
      <c r="EP10" s="246"/>
      <c r="EQ10" s="246"/>
      <c r="ER10" s="246"/>
      <c r="ES10" s="246"/>
      <c r="ET10" s="246"/>
      <c r="EU10" s="246"/>
      <c r="EV10" s="246"/>
      <c r="EW10" s="246"/>
      <c r="EX10" s="246"/>
      <c r="EY10" s="246"/>
      <c r="EZ10" s="246"/>
      <c r="FA10" s="246"/>
      <c r="FB10" s="246"/>
      <c r="FC10" s="246"/>
      <c r="FD10" s="246"/>
      <c r="FE10" s="246"/>
      <c r="FF10" s="246"/>
      <c r="FG10" s="246"/>
      <c r="FH10" s="246"/>
      <c r="FI10" s="246"/>
      <c r="FJ10" s="246"/>
      <c r="FK10" s="246"/>
      <c r="FL10" s="246"/>
      <c r="FM10" s="246"/>
      <c r="FN10" s="246"/>
      <c r="FO10" s="246"/>
      <c r="FP10" s="246"/>
      <c r="FQ10" s="246"/>
      <c r="FR10" s="246"/>
      <c r="FS10" s="246"/>
      <c r="FT10" s="246"/>
      <c r="FU10" s="246"/>
      <c r="FV10" s="246"/>
      <c r="FW10" s="246"/>
      <c r="FX10" s="246"/>
      <c r="FY10" s="246"/>
      <c r="FZ10" s="246"/>
      <c r="GA10" s="246"/>
      <c r="GB10" s="246"/>
      <c r="GC10" s="246"/>
      <c r="GD10" s="246"/>
      <c r="GE10" s="246"/>
      <c r="GF10" s="246"/>
      <c r="GG10" s="246"/>
      <c r="GH10" s="246"/>
      <c r="GI10" s="246"/>
      <c r="GJ10" s="246"/>
      <c r="GK10" s="246"/>
      <c r="GL10" s="246"/>
      <c r="GM10" s="246"/>
      <c r="GN10" s="246"/>
      <c r="GO10" s="246"/>
      <c r="GP10" s="246"/>
      <c r="GQ10" s="246"/>
      <c r="GR10" s="246"/>
      <c r="GS10" s="246"/>
      <c r="GT10" s="246"/>
      <c r="GU10" s="246"/>
      <c r="GV10" s="246"/>
      <c r="GW10" s="246"/>
      <c r="GX10" s="246"/>
      <c r="GY10" s="246"/>
      <c r="GZ10" s="246"/>
      <c r="HA10" s="246"/>
      <c r="HB10" s="246"/>
      <c r="HC10" s="246"/>
      <c r="HD10" s="246"/>
      <c r="HE10" s="246"/>
      <c r="HF10" s="246"/>
      <c r="HG10" s="246"/>
      <c r="HH10" s="246"/>
      <c r="HI10" s="246"/>
      <c r="HJ10" s="246"/>
      <c r="HK10" s="246"/>
      <c r="HL10" s="246"/>
      <c r="HM10" s="246"/>
      <c r="HN10" s="246"/>
      <c r="HO10" s="246"/>
      <c r="HP10" s="246"/>
      <c r="HQ10" s="246"/>
      <c r="HR10" s="246"/>
      <c r="HS10" s="246"/>
      <c r="HT10" s="246"/>
      <c r="HU10" s="246"/>
      <c r="HV10" s="246"/>
      <c r="HW10" s="246"/>
      <c r="HX10" s="246"/>
      <c r="HY10" s="246"/>
      <c r="HZ10" s="246"/>
      <c r="IA10" s="246"/>
      <c r="IB10" s="246"/>
      <c r="IC10" s="246"/>
      <c r="ID10" s="246"/>
      <c r="IE10" s="246"/>
      <c r="IF10" s="246"/>
      <c r="IG10" s="246"/>
      <c r="IH10" s="246"/>
      <c r="II10" s="246"/>
      <c r="IJ10" s="246"/>
      <c r="IK10" s="246"/>
      <c r="IL10" s="246"/>
      <c r="IM10" s="246"/>
      <c r="IN10" s="246"/>
      <c r="IO10" s="246"/>
      <c r="IP10" s="246"/>
      <c r="IQ10" s="246"/>
      <c r="IR10" s="246"/>
      <c r="IS10" s="246"/>
      <c r="IT10" s="246"/>
      <c r="IU10" s="246"/>
      <c r="IV10" s="246"/>
    </row>
    <row r="11" spans="1:256" ht="17.25">
      <c r="A11" s="163"/>
      <c r="B11" s="163"/>
      <c r="C11" s="163"/>
      <c r="D11" s="311"/>
      <c r="E11" s="311"/>
      <c r="F11" s="311"/>
      <c r="G11" s="311"/>
      <c r="H11" s="311"/>
      <c r="I11" s="311"/>
      <c r="J11" s="311"/>
      <c r="K11" s="311"/>
      <c r="L11" s="311"/>
      <c r="M11" s="311"/>
      <c r="N11" s="311"/>
      <c r="O11" s="311"/>
      <c r="P11" s="311"/>
      <c r="Q11" s="311"/>
      <c r="R11" s="311"/>
      <c r="S11" s="311"/>
      <c r="T11" s="311"/>
      <c r="U11" s="311"/>
      <c r="V11" s="311"/>
      <c r="W11" s="311"/>
      <c r="X11" s="311"/>
      <c r="Y11" s="311"/>
      <c r="Z11" s="311"/>
      <c r="AA11" s="311"/>
      <c r="AB11" s="311"/>
      <c r="AC11" s="311"/>
      <c r="AD11" s="311"/>
      <c r="AE11" s="311"/>
      <c r="AF11" s="311"/>
      <c r="AG11" s="311"/>
      <c r="AH11" s="311"/>
      <c r="AI11" s="311"/>
      <c r="AJ11" s="311"/>
      <c r="AK11" s="311"/>
      <c r="AL11" s="311"/>
      <c r="AM11" s="311"/>
      <c r="AN11" s="311"/>
      <c r="AO11" s="311"/>
      <c r="AP11" s="311"/>
      <c r="AQ11" s="311"/>
      <c r="AR11" s="311"/>
      <c r="AS11" s="163"/>
      <c r="AT11" s="163"/>
      <c r="AU11" s="163"/>
      <c r="AV11" s="163"/>
      <c r="AW11" s="246"/>
      <c r="AX11" s="246"/>
      <c r="AY11" s="246"/>
      <c r="AZ11" s="246"/>
      <c r="BA11" s="246"/>
      <c r="BB11" s="246"/>
      <c r="BC11" s="246"/>
      <c r="BD11" s="246"/>
      <c r="BE11" s="246"/>
      <c r="BF11" s="246"/>
      <c r="BG11" s="246"/>
      <c r="BH11" s="246"/>
      <c r="BI11" s="246"/>
      <c r="BJ11" s="246"/>
      <c r="BK11" s="246"/>
      <c r="BL11" s="246"/>
      <c r="BM11" s="246"/>
      <c r="BN11" s="246"/>
      <c r="BO11" s="246"/>
      <c r="BP11" s="246"/>
      <c r="BQ11" s="246"/>
      <c r="BR11" s="246"/>
      <c r="BS11" s="246"/>
      <c r="BT11" s="246"/>
      <c r="BU11" s="246"/>
      <c r="BV11" s="246"/>
      <c r="BW11" s="246"/>
      <c r="BX11" s="246"/>
      <c r="BY11" s="246"/>
      <c r="BZ11" s="246"/>
      <c r="CA11" s="246"/>
      <c r="CB11" s="246"/>
      <c r="CC11" s="246"/>
      <c r="CD11" s="246"/>
      <c r="CE11" s="246"/>
      <c r="CF11" s="246"/>
      <c r="CG11" s="246"/>
      <c r="CH11" s="246"/>
      <c r="CI11" s="246"/>
      <c r="CJ11" s="246"/>
      <c r="CK11" s="246"/>
      <c r="CL11" s="246"/>
      <c r="CM11" s="246"/>
      <c r="CN11" s="246"/>
      <c r="CO11" s="246"/>
      <c r="CP11" s="246"/>
      <c r="CQ11" s="246"/>
      <c r="CR11" s="246"/>
      <c r="CS11" s="246"/>
      <c r="CT11" s="246"/>
      <c r="CU11" s="246"/>
      <c r="CV11" s="246"/>
      <c r="CW11" s="246"/>
      <c r="CX11" s="246"/>
      <c r="CY11" s="246"/>
      <c r="CZ11" s="246"/>
      <c r="DA11" s="246"/>
      <c r="DB11" s="246"/>
      <c r="DC11" s="246"/>
      <c r="DD11" s="246"/>
      <c r="DE11" s="246"/>
      <c r="DF11" s="246"/>
      <c r="DG11" s="246"/>
      <c r="DH11" s="246"/>
      <c r="DI11" s="246"/>
      <c r="DJ11" s="246"/>
      <c r="DK11" s="246"/>
      <c r="DL11" s="246"/>
      <c r="DM11" s="246"/>
      <c r="DN11" s="246"/>
      <c r="DO11" s="246"/>
      <c r="DP11" s="246"/>
      <c r="DQ11" s="246"/>
      <c r="DR11" s="246"/>
      <c r="DS11" s="246"/>
      <c r="DT11" s="246"/>
      <c r="DU11" s="246"/>
      <c r="DV11" s="246"/>
      <c r="DW11" s="246"/>
      <c r="DX11" s="246"/>
      <c r="DY11" s="246"/>
      <c r="DZ11" s="246"/>
      <c r="EA11" s="246"/>
      <c r="EB11" s="246"/>
      <c r="EC11" s="246"/>
      <c r="ED11" s="246"/>
      <c r="EE11" s="246"/>
      <c r="EF11" s="246"/>
      <c r="EG11" s="246"/>
      <c r="EH11" s="246"/>
      <c r="EI11" s="246"/>
      <c r="EJ11" s="246"/>
      <c r="EK11" s="246"/>
      <c r="EL11" s="246"/>
      <c r="EM11" s="246"/>
      <c r="EN11" s="246"/>
      <c r="EO11" s="246"/>
      <c r="EP11" s="246"/>
      <c r="EQ11" s="246"/>
      <c r="ER11" s="246"/>
      <c r="ES11" s="246"/>
      <c r="ET11" s="246"/>
      <c r="EU11" s="246"/>
      <c r="EV11" s="246"/>
      <c r="EW11" s="246"/>
      <c r="EX11" s="246"/>
      <c r="EY11" s="246"/>
      <c r="EZ11" s="246"/>
      <c r="FA11" s="246"/>
      <c r="FB11" s="246"/>
      <c r="FC11" s="246"/>
      <c r="FD11" s="246"/>
      <c r="FE11" s="246"/>
      <c r="FF11" s="246"/>
      <c r="FG11" s="246"/>
      <c r="FH11" s="246"/>
      <c r="FI11" s="246"/>
      <c r="FJ11" s="246"/>
      <c r="FK11" s="246"/>
      <c r="FL11" s="246"/>
      <c r="FM11" s="246"/>
      <c r="FN11" s="246"/>
      <c r="FO11" s="246"/>
      <c r="FP11" s="246"/>
      <c r="FQ11" s="246"/>
      <c r="FR11" s="246"/>
      <c r="FS11" s="246"/>
      <c r="FT11" s="246"/>
      <c r="FU11" s="246"/>
      <c r="FV11" s="246"/>
      <c r="FW11" s="246"/>
      <c r="FX11" s="246"/>
      <c r="FY11" s="246"/>
      <c r="FZ11" s="246"/>
      <c r="GA11" s="246"/>
      <c r="GB11" s="246"/>
      <c r="GC11" s="246"/>
      <c r="GD11" s="246"/>
      <c r="GE11" s="246"/>
      <c r="GF11" s="246"/>
      <c r="GG11" s="246"/>
      <c r="GH11" s="246"/>
      <c r="GI11" s="246"/>
      <c r="GJ11" s="246"/>
      <c r="GK11" s="246"/>
      <c r="GL11" s="246"/>
      <c r="GM11" s="246"/>
      <c r="GN11" s="246"/>
      <c r="GO11" s="246"/>
      <c r="GP11" s="246"/>
      <c r="GQ11" s="246"/>
      <c r="GR11" s="246"/>
      <c r="GS11" s="246"/>
      <c r="GT11" s="246"/>
      <c r="GU11" s="246"/>
      <c r="GV11" s="246"/>
      <c r="GW11" s="246"/>
      <c r="GX11" s="246"/>
      <c r="GY11" s="246"/>
      <c r="GZ11" s="246"/>
      <c r="HA11" s="246"/>
      <c r="HB11" s="246"/>
      <c r="HC11" s="246"/>
      <c r="HD11" s="246"/>
      <c r="HE11" s="246"/>
      <c r="HF11" s="246"/>
      <c r="HG11" s="246"/>
      <c r="HH11" s="246"/>
      <c r="HI11" s="246"/>
      <c r="HJ11" s="246"/>
      <c r="HK11" s="246"/>
      <c r="HL11" s="246"/>
      <c r="HM11" s="246"/>
      <c r="HN11" s="246"/>
      <c r="HO11" s="246"/>
      <c r="HP11" s="246"/>
      <c r="HQ11" s="246"/>
      <c r="HR11" s="246"/>
      <c r="HS11" s="246"/>
      <c r="HT11" s="246"/>
      <c r="HU11" s="246"/>
      <c r="HV11" s="246"/>
      <c r="HW11" s="246"/>
      <c r="HX11" s="246"/>
      <c r="HY11" s="246"/>
      <c r="HZ11" s="246"/>
      <c r="IA11" s="246"/>
      <c r="IB11" s="246"/>
      <c r="IC11" s="246"/>
      <c r="ID11" s="246"/>
      <c r="IE11" s="246"/>
      <c r="IF11" s="246"/>
      <c r="IG11" s="246"/>
      <c r="IH11" s="246"/>
      <c r="II11" s="246"/>
      <c r="IJ11" s="246"/>
      <c r="IK11" s="246"/>
      <c r="IL11" s="246"/>
      <c r="IM11" s="246"/>
      <c r="IN11" s="246"/>
      <c r="IO11" s="246"/>
      <c r="IP11" s="246"/>
      <c r="IQ11" s="246"/>
      <c r="IR11" s="246"/>
      <c r="IS11" s="246"/>
      <c r="IT11" s="246"/>
      <c r="IU11" s="246"/>
      <c r="IV11" s="246"/>
    </row>
    <row r="12" spans="1:256" ht="18.75" customHeight="1">
      <c r="A12" s="702" t="s">
        <v>464</v>
      </c>
      <c r="B12" s="704"/>
      <c r="C12" s="702" t="s">
        <v>465</v>
      </c>
      <c r="D12" s="703"/>
      <c r="E12" s="703"/>
      <c r="F12" s="703"/>
      <c r="G12" s="703"/>
      <c r="H12" s="703"/>
      <c r="I12" s="703"/>
      <c r="J12" s="703"/>
      <c r="K12" s="328"/>
      <c r="L12" s="702" t="s">
        <v>244</v>
      </c>
      <c r="M12" s="703"/>
      <c r="N12" s="703"/>
      <c r="O12" s="703"/>
      <c r="P12" s="703"/>
      <c r="Q12" s="703"/>
      <c r="R12" s="703"/>
      <c r="S12" s="703"/>
      <c r="T12" s="703"/>
      <c r="U12" s="703"/>
      <c r="V12" s="703"/>
      <c r="W12" s="703"/>
      <c r="X12" s="703"/>
      <c r="Y12" s="703"/>
      <c r="Z12" s="703"/>
      <c r="AA12" s="704"/>
      <c r="AB12" s="322"/>
      <c r="AC12" s="512" t="s">
        <v>465</v>
      </c>
      <c r="AD12" s="512"/>
      <c r="AE12" s="512"/>
      <c r="AF12" s="512"/>
      <c r="AG12" s="512"/>
      <c r="AH12" s="512"/>
      <c r="AI12" s="512"/>
      <c r="AJ12" s="512"/>
      <c r="AK12" s="512"/>
      <c r="AL12" s="328"/>
      <c r="AM12" s="702" t="s">
        <v>466</v>
      </c>
      <c r="AN12" s="703"/>
      <c r="AO12" s="703"/>
      <c r="AP12" s="703"/>
      <c r="AQ12" s="703"/>
      <c r="AR12" s="704"/>
      <c r="AS12" s="765" t="s">
        <v>471</v>
      </c>
      <c r="AT12" s="765"/>
      <c r="AU12" s="765"/>
      <c r="AV12" s="163"/>
      <c r="AW12" s="246"/>
      <c r="AX12" s="246"/>
      <c r="AY12" s="246"/>
      <c r="AZ12" s="246"/>
      <c r="BA12" s="246"/>
      <c r="BB12" s="246"/>
      <c r="BC12" s="246"/>
      <c r="BD12" s="246"/>
      <c r="BE12" s="246"/>
      <c r="BF12" s="246"/>
      <c r="BG12" s="246"/>
      <c r="BH12" s="246"/>
      <c r="BI12" s="246"/>
      <c r="BJ12" s="246"/>
      <c r="BK12" s="246"/>
      <c r="BL12" s="246"/>
      <c r="BM12" s="246"/>
      <c r="BN12" s="246"/>
      <c r="BO12" s="246"/>
      <c r="BP12" s="246"/>
      <c r="BQ12" s="246"/>
      <c r="BR12" s="246"/>
      <c r="BS12" s="246"/>
      <c r="BT12" s="246"/>
      <c r="BU12" s="246"/>
      <c r="BV12" s="246"/>
      <c r="BW12" s="246"/>
      <c r="BX12" s="246"/>
      <c r="BY12" s="246"/>
      <c r="BZ12" s="246"/>
      <c r="CA12" s="246"/>
      <c r="CB12" s="246"/>
      <c r="CC12" s="246"/>
      <c r="CD12" s="246"/>
      <c r="CE12" s="246"/>
      <c r="CF12" s="246"/>
      <c r="CG12" s="246"/>
      <c r="CH12" s="246"/>
      <c r="CI12" s="246"/>
      <c r="CJ12" s="246"/>
      <c r="CK12" s="246"/>
      <c r="CL12" s="246"/>
      <c r="CM12" s="246"/>
      <c r="CN12" s="246"/>
      <c r="CO12" s="246"/>
      <c r="CP12" s="246"/>
      <c r="CQ12" s="246"/>
      <c r="CR12" s="246"/>
      <c r="CS12" s="246"/>
      <c r="CT12" s="246"/>
      <c r="CU12" s="246"/>
      <c r="CV12" s="246"/>
      <c r="CW12" s="246"/>
      <c r="CX12" s="246"/>
      <c r="CY12" s="246"/>
      <c r="CZ12" s="246"/>
      <c r="DA12" s="246"/>
      <c r="DB12" s="246"/>
      <c r="DC12" s="246"/>
      <c r="DD12" s="246"/>
      <c r="DE12" s="246"/>
      <c r="DF12" s="246"/>
      <c r="DG12" s="246"/>
      <c r="DH12" s="246"/>
      <c r="DI12" s="246"/>
      <c r="DJ12" s="246"/>
      <c r="DK12" s="246"/>
      <c r="DL12" s="246"/>
      <c r="DM12" s="246"/>
      <c r="DN12" s="246"/>
      <c r="DO12" s="246"/>
      <c r="DP12" s="246"/>
      <c r="DQ12" s="246"/>
      <c r="DR12" s="246"/>
      <c r="DS12" s="246"/>
      <c r="DT12" s="246"/>
      <c r="DU12" s="246"/>
      <c r="DV12" s="246"/>
      <c r="DW12" s="246"/>
      <c r="DX12" s="246"/>
      <c r="DY12" s="246"/>
      <c r="DZ12" s="246"/>
      <c r="EA12" s="246"/>
      <c r="EB12" s="246"/>
      <c r="EC12" s="246"/>
      <c r="ED12" s="246"/>
      <c r="EE12" s="246"/>
      <c r="EF12" s="246"/>
      <c r="EG12" s="246"/>
      <c r="EH12" s="246"/>
      <c r="EI12" s="246"/>
      <c r="EJ12" s="246"/>
      <c r="EK12" s="246"/>
      <c r="EL12" s="246"/>
      <c r="EM12" s="246"/>
      <c r="EN12" s="246"/>
      <c r="EO12" s="246"/>
      <c r="EP12" s="246"/>
      <c r="EQ12" s="246"/>
      <c r="ER12" s="246"/>
      <c r="ES12" s="246"/>
      <c r="ET12" s="246"/>
      <c r="EU12" s="246"/>
      <c r="EV12" s="246"/>
      <c r="EW12" s="246"/>
      <c r="EX12" s="246"/>
      <c r="EY12" s="246"/>
      <c r="EZ12" s="246"/>
      <c r="FA12" s="246"/>
      <c r="FB12" s="246"/>
      <c r="FC12" s="246"/>
      <c r="FD12" s="246"/>
      <c r="FE12" s="246"/>
      <c r="FF12" s="246"/>
      <c r="FG12" s="246"/>
      <c r="FH12" s="246"/>
      <c r="FI12" s="246"/>
      <c r="FJ12" s="246"/>
      <c r="FK12" s="246"/>
      <c r="FL12" s="246"/>
      <c r="FM12" s="246"/>
      <c r="FN12" s="246"/>
      <c r="FO12" s="246"/>
      <c r="FP12" s="246"/>
      <c r="FQ12" s="246"/>
      <c r="FR12" s="246"/>
      <c r="FS12" s="246"/>
      <c r="FT12" s="246"/>
      <c r="FU12" s="246"/>
      <c r="FV12" s="246"/>
      <c r="FW12" s="246"/>
      <c r="FX12" s="246"/>
      <c r="FY12" s="246"/>
      <c r="FZ12" s="246"/>
      <c r="GA12" s="246"/>
      <c r="GB12" s="246"/>
      <c r="GC12" s="246"/>
      <c r="GD12" s="246"/>
      <c r="GE12" s="246"/>
      <c r="GF12" s="246"/>
      <c r="GG12" s="246"/>
      <c r="GH12" s="246"/>
      <c r="GI12" s="246"/>
      <c r="GJ12" s="246"/>
      <c r="GK12" s="246"/>
      <c r="GL12" s="246"/>
      <c r="GM12" s="246"/>
      <c r="GN12" s="246"/>
      <c r="GO12" s="246"/>
      <c r="GP12" s="246"/>
      <c r="GQ12" s="246"/>
      <c r="GR12" s="246"/>
      <c r="GS12" s="246"/>
      <c r="GT12" s="246"/>
      <c r="GU12" s="246"/>
      <c r="GV12" s="246"/>
      <c r="GW12" s="246"/>
      <c r="GX12" s="246"/>
      <c r="GY12" s="246"/>
      <c r="GZ12" s="246"/>
      <c r="HA12" s="246"/>
      <c r="HB12" s="246"/>
      <c r="HC12" s="246"/>
      <c r="HD12" s="246"/>
      <c r="HE12" s="246"/>
      <c r="HF12" s="246"/>
      <c r="HG12" s="246"/>
      <c r="HH12" s="246"/>
      <c r="HI12" s="246"/>
      <c r="HJ12" s="246"/>
      <c r="HK12" s="246"/>
      <c r="HL12" s="246"/>
      <c r="HM12" s="246"/>
      <c r="HN12" s="246"/>
      <c r="HO12" s="246"/>
      <c r="HP12" s="246"/>
      <c r="HQ12" s="246"/>
      <c r="HR12" s="246"/>
      <c r="HS12" s="246"/>
      <c r="HT12" s="246"/>
      <c r="HU12" s="246"/>
      <c r="HV12" s="246"/>
      <c r="HW12" s="246"/>
      <c r="HX12" s="246"/>
      <c r="HY12" s="246"/>
      <c r="HZ12" s="246"/>
      <c r="IA12" s="246"/>
      <c r="IB12" s="246"/>
      <c r="IC12" s="246"/>
      <c r="ID12" s="246"/>
      <c r="IE12" s="246"/>
      <c r="IF12" s="246"/>
      <c r="IG12" s="246"/>
      <c r="IH12" s="246"/>
      <c r="II12" s="246"/>
      <c r="IJ12" s="246"/>
      <c r="IK12" s="246"/>
      <c r="IL12" s="246"/>
      <c r="IM12" s="246"/>
      <c r="IN12" s="246"/>
      <c r="IO12" s="246"/>
      <c r="IP12" s="246"/>
      <c r="IQ12" s="246"/>
      <c r="IR12" s="246"/>
      <c r="IS12" s="246"/>
      <c r="IT12" s="246"/>
      <c r="IU12" s="246"/>
      <c r="IV12" s="246"/>
    </row>
    <row r="13" spans="1:256" ht="17.25">
      <c r="A13" s="473">
        <v>1</v>
      </c>
      <c r="B13" s="479"/>
      <c r="C13" s="537" t="str">
        <f>C5</f>
        <v xml:space="preserve"> くるくる</v>
      </c>
      <c r="D13" s="538"/>
      <c r="E13" s="538"/>
      <c r="F13" s="538"/>
      <c r="G13" s="538"/>
      <c r="H13" s="538"/>
      <c r="I13" s="538"/>
      <c r="J13" s="539"/>
      <c r="K13" s="329"/>
      <c r="L13" s="517">
        <f>COUNTIF(R13:R15,"〇")</f>
        <v>0</v>
      </c>
      <c r="M13" s="518"/>
      <c r="N13" s="519"/>
      <c r="O13" s="698">
        <v>10</v>
      </c>
      <c r="P13" s="698"/>
      <c r="Q13" s="699"/>
      <c r="R13" s="406" t="str">
        <f t="shared" ref="R13:R54" si="0">IF(O13&gt;V13,"〇","  ")</f>
        <v xml:space="preserve">  </v>
      </c>
      <c r="S13" s="700" t="s">
        <v>470</v>
      </c>
      <c r="T13" s="701"/>
      <c r="U13" s="406" t="str">
        <f t="shared" ref="U13:U54" si="1">IF(V13&gt;O13,"〇","  ")</f>
        <v>〇</v>
      </c>
      <c r="V13" s="698">
        <v>15</v>
      </c>
      <c r="W13" s="698"/>
      <c r="X13" s="699"/>
      <c r="Y13" s="517">
        <f>COUNTIF(U13:U15,"〇")</f>
        <v>2</v>
      </c>
      <c r="Z13" s="518"/>
      <c r="AA13" s="519"/>
      <c r="AB13" s="322"/>
      <c r="AC13" s="540" t="str">
        <f>C6</f>
        <v xml:space="preserve"> マーベル</v>
      </c>
      <c r="AD13" s="541"/>
      <c r="AE13" s="541"/>
      <c r="AF13" s="541"/>
      <c r="AG13" s="541"/>
      <c r="AH13" s="541"/>
      <c r="AI13" s="541"/>
      <c r="AJ13" s="541"/>
      <c r="AK13" s="542"/>
      <c r="AL13" s="322"/>
      <c r="AM13" s="537" t="str">
        <f>Q6</f>
        <v xml:space="preserve"> 大  地</v>
      </c>
      <c r="AN13" s="538"/>
      <c r="AO13" s="538"/>
      <c r="AP13" s="538"/>
      <c r="AQ13" s="538"/>
      <c r="AR13" s="539"/>
      <c r="AS13" s="716"/>
      <c r="AT13" s="512"/>
      <c r="AU13" s="512"/>
      <c r="AV13" s="163"/>
      <c r="AW13" s="246"/>
      <c r="AX13" s="246"/>
      <c r="AY13" s="246"/>
      <c r="AZ13" s="246"/>
      <c r="BA13" s="246"/>
      <c r="BB13" s="246"/>
      <c r="BC13" s="246"/>
      <c r="BD13" s="246"/>
      <c r="BE13" s="246"/>
      <c r="BF13" s="246"/>
      <c r="BG13" s="246"/>
      <c r="BH13" s="246"/>
      <c r="BI13" s="246"/>
      <c r="BJ13" s="246"/>
      <c r="BK13" s="246"/>
      <c r="BL13" s="246"/>
      <c r="BM13" s="246"/>
      <c r="BN13" s="246"/>
      <c r="BO13" s="246"/>
      <c r="BP13" s="246"/>
      <c r="BQ13" s="246"/>
      <c r="BR13" s="246"/>
      <c r="BS13" s="246"/>
      <c r="BT13" s="246"/>
      <c r="BU13" s="246"/>
      <c r="BV13" s="246"/>
      <c r="BW13" s="246"/>
      <c r="BX13" s="246"/>
      <c r="BY13" s="246"/>
      <c r="BZ13" s="246"/>
      <c r="CA13" s="246"/>
      <c r="CB13" s="246"/>
      <c r="CC13" s="246"/>
      <c r="CD13" s="246"/>
      <c r="CE13" s="246"/>
      <c r="CF13" s="246"/>
      <c r="CG13" s="246"/>
      <c r="CH13" s="246"/>
      <c r="CI13" s="246"/>
      <c r="CJ13" s="246"/>
      <c r="CK13" s="246"/>
      <c r="CL13" s="246"/>
      <c r="CM13" s="246"/>
      <c r="CN13" s="246"/>
      <c r="CO13" s="246"/>
      <c r="CP13" s="246"/>
      <c r="CQ13" s="246"/>
      <c r="CR13" s="246"/>
      <c r="CS13" s="246"/>
      <c r="CT13" s="246"/>
      <c r="CU13" s="246"/>
      <c r="CV13" s="246"/>
      <c r="CW13" s="246"/>
      <c r="CX13" s="246"/>
      <c r="CY13" s="246"/>
      <c r="CZ13" s="246"/>
      <c r="DA13" s="246"/>
      <c r="DB13" s="246"/>
      <c r="DC13" s="246"/>
      <c r="DD13" s="246"/>
      <c r="DE13" s="246"/>
      <c r="DF13" s="246"/>
      <c r="DG13" s="246"/>
      <c r="DH13" s="246"/>
      <c r="DI13" s="246"/>
      <c r="DJ13" s="246"/>
      <c r="DK13" s="246"/>
      <c r="DL13" s="246"/>
      <c r="DM13" s="246"/>
      <c r="DN13" s="246"/>
      <c r="DO13" s="246"/>
      <c r="DP13" s="246"/>
      <c r="DQ13" s="246"/>
      <c r="DR13" s="246"/>
      <c r="DS13" s="246"/>
      <c r="DT13" s="246"/>
      <c r="DU13" s="246"/>
      <c r="DV13" s="246"/>
      <c r="DW13" s="246"/>
      <c r="DX13" s="246"/>
      <c r="DY13" s="246"/>
      <c r="DZ13" s="246"/>
      <c r="EA13" s="246"/>
      <c r="EB13" s="246"/>
      <c r="EC13" s="246"/>
      <c r="ED13" s="246"/>
      <c r="EE13" s="246"/>
      <c r="EF13" s="246"/>
      <c r="EG13" s="246"/>
      <c r="EH13" s="246"/>
      <c r="EI13" s="246"/>
      <c r="EJ13" s="246"/>
      <c r="EK13" s="246"/>
      <c r="EL13" s="246"/>
      <c r="EM13" s="246"/>
      <c r="EN13" s="246"/>
      <c r="EO13" s="246"/>
      <c r="EP13" s="246"/>
      <c r="EQ13" s="246"/>
      <c r="ER13" s="246"/>
      <c r="ES13" s="246"/>
      <c r="ET13" s="246"/>
      <c r="EU13" s="246"/>
      <c r="EV13" s="246"/>
      <c r="EW13" s="246"/>
      <c r="EX13" s="246"/>
      <c r="EY13" s="246"/>
      <c r="EZ13" s="246"/>
      <c r="FA13" s="246"/>
      <c r="FB13" s="246"/>
      <c r="FC13" s="246"/>
      <c r="FD13" s="246"/>
      <c r="FE13" s="246"/>
      <c r="FF13" s="246"/>
      <c r="FG13" s="246"/>
      <c r="FH13" s="246"/>
      <c r="FI13" s="246"/>
      <c r="FJ13" s="246"/>
      <c r="FK13" s="246"/>
      <c r="FL13" s="246"/>
      <c r="FM13" s="246"/>
      <c r="FN13" s="246"/>
      <c r="FO13" s="246"/>
      <c r="FP13" s="246"/>
      <c r="FQ13" s="246"/>
      <c r="FR13" s="246"/>
      <c r="FS13" s="246"/>
      <c r="FT13" s="246"/>
      <c r="FU13" s="246"/>
      <c r="FV13" s="246"/>
      <c r="FW13" s="246"/>
      <c r="FX13" s="246"/>
      <c r="FY13" s="246"/>
      <c r="FZ13" s="246"/>
      <c r="GA13" s="246"/>
      <c r="GB13" s="246"/>
      <c r="GC13" s="246"/>
      <c r="GD13" s="246"/>
      <c r="GE13" s="246"/>
      <c r="GF13" s="246"/>
      <c r="GG13" s="246"/>
      <c r="GH13" s="246"/>
      <c r="GI13" s="246"/>
      <c r="GJ13" s="246"/>
      <c r="GK13" s="246"/>
      <c r="GL13" s="246"/>
      <c r="GM13" s="246"/>
      <c r="GN13" s="246"/>
      <c r="GO13" s="246"/>
      <c r="GP13" s="246"/>
      <c r="GQ13" s="246"/>
      <c r="GR13" s="246"/>
      <c r="GS13" s="246"/>
      <c r="GT13" s="246"/>
      <c r="GU13" s="246"/>
      <c r="GV13" s="246"/>
      <c r="GW13" s="246"/>
      <c r="GX13" s="246"/>
      <c r="GY13" s="246"/>
      <c r="GZ13" s="246"/>
      <c r="HA13" s="246"/>
      <c r="HB13" s="246"/>
      <c r="HC13" s="246"/>
      <c r="HD13" s="246"/>
      <c r="HE13" s="246"/>
      <c r="HF13" s="246"/>
      <c r="HG13" s="246"/>
      <c r="HH13" s="246"/>
      <c r="HI13" s="246"/>
      <c r="HJ13" s="246"/>
      <c r="HK13" s="246"/>
      <c r="HL13" s="246"/>
      <c r="HM13" s="246"/>
      <c r="HN13" s="246"/>
      <c r="HO13" s="246"/>
      <c r="HP13" s="246"/>
      <c r="HQ13" s="246"/>
      <c r="HR13" s="246"/>
      <c r="HS13" s="246"/>
      <c r="HT13" s="246"/>
      <c r="HU13" s="246"/>
      <c r="HV13" s="246"/>
      <c r="HW13" s="246"/>
      <c r="HX13" s="246"/>
      <c r="HY13" s="246"/>
      <c r="HZ13" s="246"/>
      <c r="IA13" s="246"/>
      <c r="IB13" s="246"/>
      <c r="IC13" s="246"/>
      <c r="ID13" s="246"/>
      <c r="IE13" s="246"/>
      <c r="IF13" s="246"/>
      <c r="IG13" s="246"/>
      <c r="IH13" s="246"/>
      <c r="II13" s="246"/>
      <c r="IJ13" s="246"/>
      <c r="IK13" s="246"/>
      <c r="IL13" s="246"/>
      <c r="IM13" s="246"/>
      <c r="IN13" s="246"/>
      <c r="IO13" s="246"/>
      <c r="IP13" s="246"/>
      <c r="IQ13" s="246"/>
      <c r="IR13" s="246"/>
      <c r="IS13" s="246"/>
      <c r="IT13" s="246"/>
      <c r="IU13" s="246"/>
      <c r="IV13" s="246"/>
    </row>
    <row r="14" spans="1:256" ht="17.25">
      <c r="A14" s="474"/>
      <c r="B14" s="480"/>
      <c r="C14" s="540"/>
      <c r="D14" s="541"/>
      <c r="E14" s="541"/>
      <c r="F14" s="541"/>
      <c r="G14" s="541"/>
      <c r="H14" s="541"/>
      <c r="I14" s="541"/>
      <c r="J14" s="542"/>
      <c r="K14" s="330"/>
      <c r="L14" s="520"/>
      <c r="M14" s="521"/>
      <c r="N14" s="522"/>
      <c r="O14" s="694">
        <v>12</v>
      </c>
      <c r="P14" s="694"/>
      <c r="Q14" s="695"/>
      <c r="R14" s="407" t="str">
        <f t="shared" si="0"/>
        <v xml:space="preserve">  </v>
      </c>
      <c r="S14" s="696" t="s">
        <v>467</v>
      </c>
      <c r="T14" s="697"/>
      <c r="U14" s="408" t="str">
        <f t="shared" si="1"/>
        <v>〇</v>
      </c>
      <c r="V14" s="694">
        <v>15</v>
      </c>
      <c r="W14" s="694"/>
      <c r="X14" s="695"/>
      <c r="Y14" s="520"/>
      <c r="Z14" s="521"/>
      <c r="AA14" s="522"/>
      <c r="AB14" s="322"/>
      <c r="AC14" s="540"/>
      <c r="AD14" s="541"/>
      <c r="AE14" s="541"/>
      <c r="AF14" s="541"/>
      <c r="AG14" s="541"/>
      <c r="AH14" s="541"/>
      <c r="AI14" s="541"/>
      <c r="AJ14" s="541"/>
      <c r="AK14" s="542"/>
      <c r="AL14" s="322"/>
      <c r="AM14" s="540"/>
      <c r="AN14" s="541"/>
      <c r="AO14" s="541"/>
      <c r="AP14" s="541"/>
      <c r="AQ14" s="541"/>
      <c r="AR14" s="542"/>
      <c r="AS14" s="512"/>
      <c r="AT14" s="512"/>
      <c r="AU14" s="512"/>
      <c r="AV14" s="163"/>
      <c r="AW14" s="246"/>
      <c r="AX14" s="246"/>
      <c r="AY14" s="246"/>
      <c r="AZ14" s="246"/>
      <c r="BA14" s="246"/>
      <c r="BB14" s="246"/>
      <c r="BC14" s="246"/>
      <c r="BD14" s="246"/>
      <c r="BE14" s="246"/>
      <c r="BF14" s="246"/>
      <c r="BG14" s="246"/>
      <c r="BH14" s="246"/>
      <c r="BI14" s="246"/>
      <c r="BJ14" s="246"/>
      <c r="BK14" s="246"/>
      <c r="BL14" s="246"/>
      <c r="BM14" s="246"/>
      <c r="BN14" s="246"/>
      <c r="BO14" s="246"/>
      <c r="BP14" s="246"/>
      <c r="BQ14" s="246"/>
      <c r="BR14" s="246"/>
      <c r="BS14" s="246"/>
      <c r="BT14" s="246"/>
      <c r="BU14" s="246"/>
      <c r="BV14" s="246"/>
      <c r="BW14" s="246"/>
      <c r="BX14" s="246"/>
      <c r="BY14" s="246"/>
      <c r="BZ14" s="246"/>
      <c r="CA14" s="246"/>
      <c r="CB14" s="246"/>
      <c r="CC14" s="246"/>
      <c r="CD14" s="246"/>
      <c r="CE14" s="246"/>
      <c r="CF14" s="246"/>
      <c r="CG14" s="246"/>
      <c r="CH14" s="246"/>
      <c r="CI14" s="246"/>
      <c r="CJ14" s="246"/>
      <c r="CK14" s="246"/>
      <c r="CL14" s="246"/>
      <c r="CM14" s="246"/>
      <c r="CN14" s="246"/>
      <c r="CO14" s="246"/>
      <c r="CP14" s="246"/>
      <c r="CQ14" s="246"/>
      <c r="CR14" s="246"/>
      <c r="CS14" s="246"/>
      <c r="CT14" s="246"/>
      <c r="CU14" s="246"/>
      <c r="CV14" s="246"/>
      <c r="CW14" s="246"/>
      <c r="CX14" s="246"/>
      <c r="CY14" s="246"/>
      <c r="CZ14" s="246"/>
      <c r="DA14" s="246"/>
      <c r="DB14" s="246"/>
      <c r="DC14" s="246"/>
      <c r="DD14" s="246"/>
      <c r="DE14" s="246"/>
      <c r="DF14" s="246"/>
      <c r="DG14" s="246"/>
      <c r="DH14" s="246"/>
      <c r="DI14" s="246"/>
      <c r="DJ14" s="246"/>
      <c r="DK14" s="246"/>
      <c r="DL14" s="246"/>
      <c r="DM14" s="246"/>
      <c r="DN14" s="246"/>
      <c r="DO14" s="246"/>
      <c r="DP14" s="246"/>
      <c r="DQ14" s="246"/>
      <c r="DR14" s="246"/>
      <c r="DS14" s="246"/>
      <c r="DT14" s="246"/>
      <c r="DU14" s="246"/>
      <c r="DV14" s="246"/>
      <c r="DW14" s="246"/>
      <c r="DX14" s="246"/>
      <c r="DY14" s="246"/>
      <c r="DZ14" s="246"/>
      <c r="EA14" s="246"/>
      <c r="EB14" s="246"/>
      <c r="EC14" s="246"/>
      <c r="ED14" s="246"/>
      <c r="EE14" s="246"/>
      <c r="EF14" s="246"/>
      <c r="EG14" s="246"/>
      <c r="EH14" s="246"/>
      <c r="EI14" s="246"/>
      <c r="EJ14" s="246"/>
      <c r="EK14" s="246"/>
      <c r="EL14" s="246"/>
      <c r="EM14" s="246"/>
      <c r="EN14" s="246"/>
      <c r="EO14" s="246"/>
      <c r="EP14" s="246"/>
      <c r="EQ14" s="246"/>
      <c r="ER14" s="246"/>
      <c r="ES14" s="246"/>
      <c r="ET14" s="246"/>
      <c r="EU14" s="246"/>
      <c r="EV14" s="246"/>
      <c r="EW14" s="246"/>
      <c r="EX14" s="246"/>
      <c r="EY14" s="246"/>
      <c r="EZ14" s="246"/>
      <c r="FA14" s="246"/>
      <c r="FB14" s="246"/>
      <c r="FC14" s="246"/>
      <c r="FD14" s="246"/>
      <c r="FE14" s="246"/>
      <c r="FF14" s="246"/>
      <c r="FG14" s="246"/>
      <c r="FH14" s="246"/>
      <c r="FI14" s="246"/>
      <c r="FJ14" s="246"/>
      <c r="FK14" s="246"/>
      <c r="FL14" s="246"/>
      <c r="FM14" s="246"/>
      <c r="FN14" s="246"/>
      <c r="FO14" s="246"/>
      <c r="FP14" s="246"/>
      <c r="FQ14" s="246"/>
      <c r="FR14" s="246"/>
      <c r="FS14" s="246"/>
      <c r="FT14" s="246"/>
      <c r="FU14" s="246"/>
      <c r="FV14" s="246"/>
      <c r="FW14" s="246"/>
      <c r="FX14" s="246"/>
      <c r="FY14" s="246"/>
      <c r="FZ14" s="246"/>
      <c r="GA14" s="246"/>
      <c r="GB14" s="246"/>
      <c r="GC14" s="246"/>
      <c r="GD14" s="246"/>
      <c r="GE14" s="246"/>
      <c r="GF14" s="246"/>
      <c r="GG14" s="246"/>
      <c r="GH14" s="246"/>
      <c r="GI14" s="246"/>
      <c r="GJ14" s="246"/>
      <c r="GK14" s="246"/>
      <c r="GL14" s="246"/>
      <c r="GM14" s="246"/>
      <c r="GN14" s="246"/>
      <c r="GO14" s="246"/>
      <c r="GP14" s="246"/>
      <c r="GQ14" s="246"/>
      <c r="GR14" s="246"/>
      <c r="GS14" s="246"/>
      <c r="GT14" s="246"/>
      <c r="GU14" s="246"/>
      <c r="GV14" s="246"/>
      <c r="GW14" s="246"/>
      <c r="GX14" s="246"/>
      <c r="GY14" s="246"/>
      <c r="GZ14" s="246"/>
      <c r="HA14" s="246"/>
      <c r="HB14" s="246"/>
      <c r="HC14" s="246"/>
      <c r="HD14" s="246"/>
      <c r="HE14" s="246"/>
      <c r="HF14" s="246"/>
      <c r="HG14" s="246"/>
      <c r="HH14" s="246"/>
      <c r="HI14" s="246"/>
      <c r="HJ14" s="246"/>
      <c r="HK14" s="246"/>
      <c r="HL14" s="246"/>
      <c r="HM14" s="246"/>
      <c r="HN14" s="246"/>
      <c r="HO14" s="246"/>
      <c r="HP14" s="246"/>
      <c r="HQ14" s="246"/>
      <c r="HR14" s="246"/>
      <c r="HS14" s="246"/>
      <c r="HT14" s="246"/>
      <c r="HU14" s="246"/>
      <c r="HV14" s="246"/>
      <c r="HW14" s="246"/>
      <c r="HX14" s="246"/>
      <c r="HY14" s="246"/>
      <c r="HZ14" s="246"/>
      <c r="IA14" s="246"/>
      <c r="IB14" s="246"/>
      <c r="IC14" s="246"/>
      <c r="ID14" s="246"/>
      <c r="IE14" s="246"/>
      <c r="IF14" s="246"/>
      <c r="IG14" s="246"/>
      <c r="IH14" s="246"/>
      <c r="II14" s="246"/>
      <c r="IJ14" s="246"/>
      <c r="IK14" s="246"/>
      <c r="IL14" s="246"/>
      <c r="IM14" s="246"/>
      <c r="IN14" s="246"/>
      <c r="IO14" s="246"/>
      <c r="IP14" s="246"/>
      <c r="IQ14" s="246"/>
      <c r="IR14" s="246"/>
      <c r="IS14" s="246"/>
      <c r="IT14" s="246"/>
      <c r="IU14" s="246"/>
      <c r="IV14" s="246"/>
    </row>
    <row r="15" spans="1:256" ht="17.25">
      <c r="A15" s="475"/>
      <c r="B15" s="481"/>
      <c r="C15" s="543"/>
      <c r="D15" s="544"/>
      <c r="E15" s="544"/>
      <c r="F15" s="544"/>
      <c r="G15" s="544"/>
      <c r="H15" s="544"/>
      <c r="I15" s="544"/>
      <c r="J15" s="545"/>
      <c r="K15" s="331"/>
      <c r="L15" s="523"/>
      <c r="M15" s="524"/>
      <c r="N15" s="525"/>
      <c r="O15" s="675"/>
      <c r="P15" s="675"/>
      <c r="Q15" s="676"/>
      <c r="R15" s="409" t="str">
        <f t="shared" si="0"/>
        <v xml:space="preserve">  </v>
      </c>
      <c r="S15" s="692" t="s">
        <v>510</v>
      </c>
      <c r="T15" s="693"/>
      <c r="U15" s="410" t="str">
        <f t="shared" si="1"/>
        <v xml:space="preserve">  </v>
      </c>
      <c r="V15" s="675"/>
      <c r="W15" s="675"/>
      <c r="X15" s="676"/>
      <c r="Y15" s="523"/>
      <c r="Z15" s="524"/>
      <c r="AA15" s="525"/>
      <c r="AB15" s="322"/>
      <c r="AC15" s="540"/>
      <c r="AD15" s="541"/>
      <c r="AE15" s="541"/>
      <c r="AF15" s="541"/>
      <c r="AG15" s="541"/>
      <c r="AH15" s="541"/>
      <c r="AI15" s="541"/>
      <c r="AJ15" s="541"/>
      <c r="AK15" s="542"/>
      <c r="AL15" s="322"/>
      <c r="AM15" s="543"/>
      <c r="AN15" s="544"/>
      <c r="AO15" s="544"/>
      <c r="AP15" s="544"/>
      <c r="AQ15" s="544"/>
      <c r="AR15" s="545"/>
      <c r="AS15" s="512"/>
      <c r="AT15" s="512"/>
      <c r="AU15" s="512"/>
      <c r="AV15" s="163"/>
      <c r="AW15" s="246"/>
      <c r="AX15" s="246"/>
      <c r="AY15" s="246"/>
      <c r="AZ15" s="246"/>
      <c r="BA15" s="246"/>
      <c r="BB15" s="246"/>
      <c r="BC15" s="246"/>
      <c r="BD15" s="246"/>
      <c r="BE15" s="246"/>
      <c r="BF15" s="246"/>
      <c r="BG15" s="246"/>
      <c r="BH15" s="246"/>
      <c r="BI15" s="246"/>
      <c r="BJ15" s="246"/>
      <c r="BK15" s="246"/>
      <c r="BL15" s="246"/>
      <c r="BM15" s="246"/>
      <c r="BN15" s="246"/>
      <c r="BO15" s="246"/>
      <c r="BP15" s="246"/>
      <c r="BQ15" s="246"/>
      <c r="BR15" s="246"/>
      <c r="BS15" s="246"/>
      <c r="BT15" s="246"/>
      <c r="BU15" s="246"/>
      <c r="BV15" s="246"/>
      <c r="BW15" s="246"/>
      <c r="BX15" s="246"/>
      <c r="BY15" s="246"/>
      <c r="BZ15" s="246"/>
      <c r="CA15" s="246"/>
      <c r="CB15" s="246"/>
      <c r="CC15" s="246"/>
      <c r="CD15" s="246"/>
      <c r="CE15" s="246"/>
      <c r="CF15" s="246"/>
      <c r="CG15" s="246"/>
      <c r="CH15" s="246"/>
      <c r="CI15" s="246"/>
      <c r="CJ15" s="246"/>
      <c r="CK15" s="246"/>
      <c r="CL15" s="246"/>
      <c r="CM15" s="246"/>
      <c r="CN15" s="246"/>
      <c r="CO15" s="246"/>
      <c r="CP15" s="246"/>
      <c r="CQ15" s="246"/>
      <c r="CR15" s="246"/>
      <c r="CS15" s="246"/>
      <c r="CT15" s="246"/>
      <c r="CU15" s="246"/>
      <c r="CV15" s="246"/>
      <c r="CW15" s="246"/>
      <c r="CX15" s="246"/>
      <c r="CY15" s="246"/>
      <c r="CZ15" s="246"/>
      <c r="DA15" s="246"/>
      <c r="DB15" s="246"/>
      <c r="DC15" s="246"/>
      <c r="DD15" s="246"/>
      <c r="DE15" s="246"/>
      <c r="DF15" s="246"/>
      <c r="DG15" s="246"/>
      <c r="DH15" s="246"/>
      <c r="DI15" s="246"/>
      <c r="DJ15" s="246"/>
      <c r="DK15" s="246"/>
      <c r="DL15" s="246"/>
      <c r="DM15" s="246"/>
      <c r="DN15" s="246"/>
      <c r="DO15" s="246"/>
      <c r="DP15" s="246"/>
      <c r="DQ15" s="246"/>
      <c r="DR15" s="246"/>
      <c r="DS15" s="246"/>
      <c r="DT15" s="246"/>
      <c r="DU15" s="246"/>
      <c r="DV15" s="246"/>
      <c r="DW15" s="246"/>
      <c r="DX15" s="246"/>
      <c r="DY15" s="246"/>
      <c r="DZ15" s="246"/>
      <c r="EA15" s="246"/>
      <c r="EB15" s="246"/>
      <c r="EC15" s="246"/>
      <c r="ED15" s="246"/>
      <c r="EE15" s="246"/>
      <c r="EF15" s="246"/>
      <c r="EG15" s="246"/>
      <c r="EH15" s="246"/>
      <c r="EI15" s="246"/>
      <c r="EJ15" s="246"/>
      <c r="EK15" s="246"/>
      <c r="EL15" s="246"/>
      <c r="EM15" s="246"/>
      <c r="EN15" s="246"/>
      <c r="EO15" s="246"/>
      <c r="EP15" s="246"/>
      <c r="EQ15" s="246"/>
      <c r="ER15" s="246"/>
      <c r="ES15" s="246"/>
      <c r="ET15" s="246"/>
      <c r="EU15" s="246"/>
      <c r="EV15" s="246"/>
      <c r="EW15" s="246"/>
      <c r="EX15" s="246"/>
      <c r="EY15" s="246"/>
      <c r="EZ15" s="246"/>
      <c r="FA15" s="246"/>
      <c r="FB15" s="246"/>
      <c r="FC15" s="246"/>
      <c r="FD15" s="246"/>
      <c r="FE15" s="246"/>
      <c r="FF15" s="246"/>
      <c r="FG15" s="246"/>
      <c r="FH15" s="246"/>
      <c r="FI15" s="246"/>
      <c r="FJ15" s="246"/>
      <c r="FK15" s="246"/>
      <c r="FL15" s="246"/>
      <c r="FM15" s="246"/>
      <c r="FN15" s="246"/>
      <c r="FO15" s="246"/>
      <c r="FP15" s="246"/>
      <c r="FQ15" s="246"/>
      <c r="FR15" s="246"/>
      <c r="FS15" s="246"/>
      <c r="FT15" s="246"/>
      <c r="FU15" s="246"/>
      <c r="FV15" s="246"/>
      <c r="FW15" s="246"/>
      <c r="FX15" s="246"/>
      <c r="FY15" s="246"/>
      <c r="FZ15" s="246"/>
      <c r="GA15" s="246"/>
      <c r="GB15" s="246"/>
      <c r="GC15" s="246"/>
      <c r="GD15" s="246"/>
      <c r="GE15" s="246"/>
      <c r="GF15" s="246"/>
      <c r="GG15" s="246"/>
      <c r="GH15" s="246"/>
      <c r="GI15" s="246"/>
      <c r="GJ15" s="246"/>
      <c r="GK15" s="246"/>
      <c r="GL15" s="246"/>
      <c r="GM15" s="246"/>
      <c r="GN15" s="246"/>
      <c r="GO15" s="246"/>
      <c r="GP15" s="246"/>
      <c r="GQ15" s="246"/>
      <c r="GR15" s="246"/>
      <c r="GS15" s="246"/>
      <c r="GT15" s="246"/>
      <c r="GU15" s="246"/>
      <c r="GV15" s="246"/>
      <c r="GW15" s="246"/>
      <c r="GX15" s="246"/>
      <c r="GY15" s="246"/>
      <c r="GZ15" s="246"/>
      <c r="HA15" s="246"/>
      <c r="HB15" s="246"/>
      <c r="HC15" s="246"/>
      <c r="HD15" s="246"/>
      <c r="HE15" s="246"/>
      <c r="HF15" s="246"/>
      <c r="HG15" s="246"/>
      <c r="HH15" s="246"/>
      <c r="HI15" s="246"/>
      <c r="HJ15" s="246"/>
      <c r="HK15" s="246"/>
      <c r="HL15" s="246"/>
      <c r="HM15" s="246"/>
      <c r="HN15" s="246"/>
      <c r="HO15" s="246"/>
      <c r="HP15" s="246"/>
      <c r="HQ15" s="246"/>
      <c r="HR15" s="246"/>
      <c r="HS15" s="246"/>
      <c r="HT15" s="246"/>
      <c r="HU15" s="246"/>
      <c r="HV15" s="246"/>
      <c r="HW15" s="246"/>
      <c r="HX15" s="246"/>
      <c r="HY15" s="246"/>
      <c r="HZ15" s="246"/>
      <c r="IA15" s="246"/>
      <c r="IB15" s="246"/>
      <c r="IC15" s="246"/>
      <c r="ID15" s="246"/>
      <c r="IE15" s="246"/>
      <c r="IF15" s="246"/>
      <c r="IG15" s="246"/>
      <c r="IH15" s="246"/>
      <c r="II15" s="246"/>
      <c r="IJ15" s="246"/>
      <c r="IK15" s="246"/>
      <c r="IL15" s="246"/>
      <c r="IM15" s="246"/>
      <c r="IN15" s="246"/>
      <c r="IO15" s="246"/>
      <c r="IP15" s="246"/>
      <c r="IQ15" s="246"/>
      <c r="IR15" s="246"/>
      <c r="IS15" s="246"/>
      <c r="IT15" s="246"/>
      <c r="IU15" s="246"/>
      <c r="IV15" s="246"/>
    </row>
    <row r="16" spans="1:256" ht="17.25" customHeight="1">
      <c r="A16" s="710">
        <v>2</v>
      </c>
      <c r="B16" s="711"/>
      <c r="C16" s="537" t="str">
        <f>C7</f>
        <v xml:space="preserve"> 田原クラブ</v>
      </c>
      <c r="D16" s="538"/>
      <c r="E16" s="538"/>
      <c r="F16" s="538"/>
      <c r="G16" s="538"/>
      <c r="H16" s="538"/>
      <c r="I16" s="538"/>
      <c r="J16" s="539"/>
      <c r="K16" s="332"/>
      <c r="L16" s="517">
        <f>COUNTIF(R16:R18,"〇")</f>
        <v>2</v>
      </c>
      <c r="M16" s="518"/>
      <c r="N16" s="519"/>
      <c r="O16" s="698">
        <v>15</v>
      </c>
      <c r="P16" s="698"/>
      <c r="Q16" s="699"/>
      <c r="R16" s="406" t="str">
        <f t="shared" si="0"/>
        <v>〇</v>
      </c>
      <c r="S16" s="705" t="s">
        <v>470</v>
      </c>
      <c r="T16" s="706"/>
      <c r="U16" s="406" t="str">
        <f t="shared" si="1"/>
        <v xml:space="preserve">  </v>
      </c>
      <c r="V16" s="698">
        <v>8</v>
      </c>
      <c r="W16" s="698"/>
      <c r="X16" s="699"/>
      <c r="Y16" s="517">
        <f>COUNTIF(U16:U18,"〇")</f>
        <v>0</v>
      </c>
      <c r="Z16" s="518"/>
      <c r="AA16" s="519"/>
      <c r="AB16" s="322"/>
      <c r="AC16" s="707" t="str">
        <f>C8</f>
        <v xml:space="preserve"> 富士見ファミリー</v>
      </c>
      <c r="AD16" s="707"/>
      <c r="AE16" s="707"/>
      <c r="AF16" s="707"/>
      <c r="AG16" s="707"/>
      <c r="AH16" s="707"/>
      <c r="AI16" s="707"/>
      <c r="AJ16" s="707"/>
      <c r="AK16" s="707"/>
      <c r="AL16" s="337"/>
      <c r="AM16" s="517" t="str">
        <f>Q7</f>
        <v xml:space="preserve"> ＫＯＲＯ</v>
      </c>
      <c r="AN16" s="518"/>
      <c r="AO16" s="518"/>
      <c r="AP16" s="518"/>
      <c r="AQ16" s="518"/>
      <c r="AR16" s="519"/>
      <c r="AS16" s="717" t="s">
        <v>462</v>
      </c>
      <c r="AT16" s="718"/>
      <c r="AU16" s="718"/>
      <c r="AV16" s="719"/>
      <c r="AW16" s="246"/>
      <c r="AX16" s="246"/>
      <c r="AY16" s="246"/>
      <c r="AZ16" s="246"/>
      <c r="BA16" s="246"/>
      <c r="BB16" s="246"/>
      <c r="BC16" s="246"/>
      <c r="BD16" s="246"/>
      <c r="BE16" s="246"/>
      <c r="BF16" s="246"/>
      <c r="BG16" s="246"/>
      <c r="BH16" s="246"/>
      <c r="BI16" s="246"/>
      <c r="BJ16" s="246"/>
      <c r="BK16" s="246"/>
      <c r="BL16" s="246"/>
      <c r="BM16" s="246"/>
      <c r="BN16" s="246"/>
      <c r="BO16" s="246"/>
      <c r="BP16" s="246"/>
      <c r="BQ16" s="246"/>
      <c r="BR16" s="246"/>
      <c r="BS16" s="246"/>
      <c r="BT16" s="246"/>
      <c r="BU16" s="246"/>
      <c r="BV16" s="246"/>
      <c r="BW16" s="246"/>
      <c r="BX16" s="246"/>
      <c r="BY16" s="246"/>
      <c r="BZ16" s="246"/>
      <c r="CA16" s="246"/>
      <c r="CB16" s="246"/>
      <c r="CC16" s="246"/>
      <c r="CD16" s="246"/>
      <c r="CE16" s="246"/>
      <c r="CF16" s="246"/>
      <c r="CG16" s="246"/>
      <c r="CH16" s="246"/>
      <c r="CI16" s="246"/>
      <c r="CJ16" s="246"/>
      <c r="CK16" s="246"/>
      <c r="CL16" s="246"/>
      <c r="CM16" s="246"/>
      <c r="CN16" s="246"/>
      <c r="CO16" s="246"/>
      <c r="CP16" s="246"/>
      <c r="CQ16" s="246"/>
      <c r="CR16" s="246"/>
      <c r="CS16" s="246"/>
      <c r="CT16" s="246"/>
      <c r="CU16" s="246"/>
      <c r="CV16" s="246"/>
      <c r="CW16" s="246"/>
      <c r="CX16" s="246"/>
      <c r="CY16" s="246"/>
      <c r="CZ16" s="246"/>
      <c r="DA16" s="246"/>
      <c r="DB16" s="246"/>
      <c r="DC16" s="246"/>
      <c r="DD16" s="246"/>
      <c r="DE16" s="246"/>
      <c r="DF16" s="246"/>
      <c r="DG16" s="246"/>
      <c r="DH16" s="246"/>
      <c r="DI16" s="246"/>
      <c r="DJ16" s="246"/>
      <c r="DK16" s="246"/>
      <c r="DL16" s="246"/>
      <c r="DM16" s="246"/>
      <c r="DN16" s="246"/>
      <c r="DO16" s="246"/>
      <c r="DP16" s="246"/>
      <c r="DQ16" s="246"/>
      <c r="DR16" s="246"/>
      <c r="DS16" s="246"/>
      <c r="DT16" s="246"/>
      <c r="DU16" s="246"/>
      <c r="DV16" s="246"/>
      <c r="DW16" s="246"/>
      <c r="DX16" s="246"/>
      <c r="DY16" s="246"/>
      <c r="DZ16" s="246"/>
      <c r="EA16" s="246"/>
      <c r="EB16" s="246"/>
      <c r="EC16" s="246"/>
      <c r="ED16" s="246"/>
      <c r="EE16" s="246"/>
      <c r="EF16" s="246"/>
      <c r="EG16" s="246"/>
      <c r="EH16" s="246"/>
      <c r="EI16" s="246"/>
      <c r="EJ16" s="246"/>
      <c r="EK16" s="246"/>
      <c r="EL16" s="246"/>
      <c r="EM16" s="246"/>
      <c r="EN16" s="246"/>
      <c r="EO16" s="246"/>
      <c r="EP16" s="246"/>
      <c r="EQ16" s="246"/>
      <c r="ER16" s="246"/>
      <c r="ES16" s="246"/>
      <c r="ET16" s="246"/>
      <c r="EU16" s="246"/>
      <c r="EV16" s="246"/>
      <c r="EW16" s="246"/>
      <c r="EX16" s="246"/>
      <c r="EY16" s="246"/>
      <c r="EZ16" s="246"/>
      <c r="FA16" s="246"/>
      <c r="FB16" s="246"/>
      <c r="FC16" s="246"/>
      <c r="FD16" s="246"/>
      <c r="FE16" s="246"/>
      <c r="FF16" s="246"/>
      <c r="FG16" s="246"/>
      <c r="FH16" s="246"/>
      <c r="FI16" s="246"/>
      <c r="FJ16" s="246"/>
      <c r="FK16" s="246"/>
      <c r="FL16" s="246"/>
      <c r="FM16" s="246"/>
      <c r="FN16" s="246"/>
      <c r="FO16" s="246"/>
      <c r="FP16" s="246"/>
      <c r="FQ16" s="246"/>
      <c r="FR16" s="246"/>
      <c r="FS16" s="246"/>
      <c r="FT16" s="246"/>
      <c r="FU16" s="246"/>
      <c r="FV16" s="246"/>
      <c r="FW16" s="246"/>
      <c r="FX16" s="246"/>
      <c r="FY16" s="246"/>
      <c r="FZ16" s="246"/>
      <c r="GA16" s="246"/>
      <c r="GB16" s="246"/>
      <c r="GC16" s="246"/>
      <c r="GD16" s="246"/>
      <c r="GE16" s="246"/>
      <c r="GF16" s="246"/>
      <c r="GG16" s="246"/>
      <c r="GH16" s="246"/>
      <c r="GI16" s="246"/>
      <c r="GJ16" s="246"/>
      <c r="GK16" s="246"/>
      <c r="GL16" s="246"/>
      <c r="GM16" s="246"/>
      <c r="GN16" s="246"/>
      <c r="GO16" s="246"/>
      <c r="GP16" s="246"/>
      <c r="GQ16" s="246"/>
      <c r="GR16" s="246"/>
      <c r="GS16" s="246"/>
      <c r="GT16" s="246"/>
      <c r="GU16" s="246"/>
      <c r="GV16" s="246"/>
      <c r="GW16" s="246"/>
      <c r="GX16" s="246"/>
      <c r="GY16" s="246"/>
      <c r="GZ16" s="246"/>
      <c r="HA16" s="246"/>
      <c r="HB16" s="246"/>
      <c r="HC16" s="246"/>
      <c r="HD16" s="246"/>
      <c r="HE16" s="246"/>
      <c r="HF16" s="246"/>
      <c r="HG16" s="246"/>
      <c r="HH16" s="246"/>
      <c r="HI16" s="246"/>
      <c r="HJ16" s="246"/>
      <c r="HK16" s="246"/>
      <c r="HL16" s="246"/>
      <c r="HM16" s="246"/>
      <c r="HN16" s="246"/>
      <c r="HO16" s="246"/>
      <c r="HP16" s="246"/>
      <c r="HQ16" s="246"/>
      <c r="HR16" s="246"/>
      <c r="HS16" s="246"/>
      <c r="HT16" s="246"/>
      <c r="HU16" s="246"/>
      <c r="HV16" s="246"/>
      <c r="HW16" s="246"/>
      <c r="HX16" s="246"/>
      <c r="HY16" s="246"/>
      <c r="HZ16" s="246"/>
      <c r="IA16" s="246"/>
      <c r="IB16" s="246"/>
      <c r="IC16" s="246"/>
      <c r="ID16" s="246"/>
      <c r="IE16" s="246"/>
      <c r="IF16" s="246"/>
      <c r="IG16" s="246"/>
      <c r="IH16" s="246"/>
      <c r="II16" s="246"/>
      <c r="IJ16" s="246"/>
      <c r="IK16" s="246"/>
      <c r="IL16" s="246"/>
      <c r="IM16" s="246"/>
      <c r="IN16" s="246"/>
      <c r="IO16" s="246"/>
      <c r="IP16" s="246"/>
      <c r="IQ16" s="246"/>
      <c r="IR16" s="246"/>
      <c r="IS16" s="246"/>
      <c r="IT16" s="246"/>
      <c r="IU16" s="246"/>
      <c r="IV16" s="246"/>
    </row>
    <row r="17" spans="1:256" ht="17.25">
      <c r="A17" s="712"/>
      <c r="B17" s="713"/>
      <c r="C17" s="540"/>
      <c r="D17" s="541"/>
      <c r="E17" s="541"/>
      <c r="F17" s="541"/>
      <c r="G17" s="541"/>
      <c r="H17" s="541"/>
      <c r="I17" s="541"/>
      <c r="J17" s="542"/>
      <c r="K17" s="332"/>
      <c r="L17" s="520"/>
      <c r="M17" s="521"/>
      <c r="N17" s="522"/>
      <c r="O17" s="694">
        <v>17</v>
      </c>
      <c r="P17" s="694"/>
      <c r="Q17" s="695"/>
      <c r="R17" s="407" t="str">
        <f t="shared" si="0"/>
        <v>〇</v>
      </c>
      <c r="S17" s="696" t="s">
        <v>467</v>
      </c>
      <c r="T17" s="697"/>
      <c r="U17" s="408" t="str">
        <f t="shared" si="1"/>
        <v xml:space="preserve">  </v>
      </c>
      <c r="V17" s="694">
        <v>16</v>
      </c>
      <c r="W17" s="694"/>
      <c r="X17" s="695"/>
      <c r="Y17" s="520"/>
      <c r="Z17" s="521"/>
      <c r="AA17" s="522"/>
      <c r="AB17" s="322"/>
      <c r="AC17" s="707"/>
      <c r="AD17" s="707"/>
      <c r="AE17" s="707"/>
      <c r="AF17" s="707"/>
      <c r="AG17" s="707"/>
      <c r="AH17" s="707"/>
      <c r="AI17" s="707"/>
      <c r="AJ17" s="707"/>
      <c r="AK17" s="707"/>
      <c r="AL17" s="337"/>
      <c r="AM17" s="520"/>
      <c r="AN17" s="521"/>
      <c r="AO17" s="521"/>
      <c r="AP17" s="521"/>
      <c r="AQ17" s="521"/>
      <c r="AR17" s="522"/>
      <c r="AS17" s="720"/>
      <c r="AT17" s="721"/>
      <c r="AU17" s="721"/>
      <c r="AV17" s="722"/>
      <c r="AW17" s="246"/>
      <c r="AX17" s="246"/>
      <c r="AY17" s="246"/>
      <c r="AZ17" s="246"/>
      <c r="BA17" s="246"/>
      <c r="BB17" s="246"/>
      <c r="BC17" s="246"/>
      <c r="BD17" s="246"/>
      <c r="BE17" s="246"/>
      <c r="BF17" s="246"/>
      <c r="BG17" s="246"/>
      <c r="BH17" s="246"/>
      <c r="BI17" s="246"/>
      <c r="BJ17" s="246"/>
      <c r="BK17" s="246"/>
      <c r="BL17" s="246"/>
      <c r="BM17" s="246"/>
      <c r="BN17" s="246"/>
      <c r="BO17" s="246"/>
      <c r="BP17" s="246"/>
      <c r="BQ17" s="246"/>
      <c r="BR17" s="246"/>
      <c r="BS17" s="246"/>
      <c r="BT17" s="246"/>
      <c r="BU17" s="246"/>
      <c r="BV17" s="246"/>
      <c r="BW17" s="246"/>
      <c r="BX17" s="246"/>
      <c r="BY17" s="246"/>
      <c r="BZ17" s="246"/>
      <c r="CA17" s="246"/>
      <c r="CB17" s="246"/>
      <c r="CC17" s="246"/>
      <c r="CD17" s="246"/>
      <c r="CE17" s="246"/>
      <c r="CF17" s="246"/>
      <c r="CG17" s="246"/>
      <c r="CH17" s="246"/>
      <c r="CI17" s="246"/>
      <c r="CJ17" s="246"/>
      <c r="CK17" s="246"/>
      <c r="CL17" s="246"/>
      <c r="CM17" s="246"/>
      <c r="CN17" s="246"/>
      <c r="CO17" s="246"/>
      <c r="CP17" s="246"/>
      <c r="CQ17" s="246"/>
      <c r="CR17" s="246"/>
      <c r="CS17" s="246"/>
      <c r="CT17" s="246"/>
      <c r="CU17" s="246"/>
      <c r="CV17" s="246"/>
      <c r="CW17" s="246"/>
      <c r="CX17" s="246"/>
      <c r="CY17" s="246"/>
      <c r="CZ17" s="246"/>
      <c r="DA17" s="246"/>
      <c r="DB17" s="246"/>
      <c r="DC17" s="246"/>
      <c r="DD17" s="246"/>
      <c r="DE17" s="246"/>
      <c r="DF17" s="246"/>
      <c r="DG17" s="246"/>
      <c r="DH17" s="246"/>
      <c r="DI17" s="246"/>
      <c r="DJ17" s="246"/>
      <c r="DK17" s="246"/>
      <c r="DL17" s="246"/>
      <c r="DM17" s="246"/>
      <c r="DN17" s="246"/>
      <c r="DO17" s="246"/>
      <c r="DP17" s="246"/>
      <c r="DQ17" s="246"/>
      <c r="DR17" s="246"/>
      <c r="DS17" s="246"/>
      <c r="DT17" s="246"/>
      <c r="DU17" s="246"/>
      <c r="DV17" s="246"/>
      <c r="DW17" s="246"/>
      <c r="DX17" s="246"/>
      <c r="DY17" s="246"/>
      <c r="DZ17" s="246"/>
      <c r="EA17" s="246"/>
      <c r="EB17" s="246"/>
      <c r="EC17" s="246"/>
      <c r="ED17" s="246"/>
      <c r="EE17" s="246"/>
      <c r="EF17" s="246"/>
      <c r="EG17" s="246"/>
      <c r="EH17" s="246"/>
      <c r="EI17" s="246"/>
      <c r="EJ17" s="246"/>
      <c r="EK17" s="246"/>
      <c r="EL17" s="246"/>
      <c r="EM17" s="246"/>
      <c r="EN17" s="246"/>
      <c r="EO17" s="246"/>
      <c r="EP17" s="246"/>
      <c r="EQ17" s="246"/>
      <c r="ER17" s="246"/>
      <c r="ES17" s="246"/>
      <c r="ET17" s="246"/>
      <c r="EU17" s="246"/>
      <c r="EV17" s="246"/>
      <c r="EW17" s="246"/>
      <c r="EX17" s="246"/>
      <c r="EY17" s="246"/>
      <c r="EZ17" s="246"/>
      <c r="FA17" s="246"/>
      <c r="FB17" s="246"/>
      <c r="FC17" s="246"/>
      <c r="FD17" s="246"/>
      <c r="FE17" s="246"/>
      <c r="FF17" s="246"/>
      <c r="FG17" s="246"/>
      <c r="FH17" s="246"/>
      <c r="FI17" s="246"/>
      <c r="FJ17" s="246"/>
      <c r="FK17" s="246"/>
      <c r="FL17" s="246"/>
      <c r="FM17" s="246"/>
      <c r="FN17" s="246"/>
      <c r="FO17" s="246"/>
      <c r="FP17" s="246"/>
      <c r="FQ17" s="246"/>
      <c r="FR17" s="246"/>
      <c r="FS17" s="246"/>
      <c r="FT17" s="246"/>
      <c r="FU17" s="246"/>
      <c r="FV17" s="246"/>
      <c r="FW17" s="246"/>
      <c r="FX17" s="246"/>
      <c r="FY17" s="246"/>
      <c r="FZ17" s="246"/>
      <c r="GA17" s="246"/>
      <c r="GB17" s="246"/>
      <c r="GC17" s="246"/>
      <c r="GD17" s="246"/>
      <c r="GE17" s="246"/>
      <c r="GF17" s="246"/>
      <c r="GG17" s="246"/>
      <c r="GH17" s="246"/>
      <c r="GI17" s="246"/>
      <c r="GJ17" s="246"/>
      <c r="GK17" s="246"/>
      <c r="GL17" s="246"/>
      <c r="GM17" s="246"/>
      <c r="GN17" s="246"/>
      <c r="GO17" s="246"/>
      <c r="GP17" s="246"/>
      <c r="GQ17" s="246"/>
      <c r="GR17" s="246"/>
      <c r="GS17" s="246"/>
      <c r="GT17" s="246"/>
      <c r="GU17" s="246"/>
      <c r="GV17" s="246"/>
      <c r="GW17" s="246"/>
      <c r="GX17" s="246"/>
      <c r="GY17" s="246"/>
      <c r="GZ17" s="246"/>
      <c r="HA17" s="246"/>
      <c r="HB17" s="246"/>
      <c r="HC17" s="246"/>
      <c r="HD17" s="246"/>
      <c r="HE17" s="246"/>
      <c r="HF17" s="246"/>
      <c r="HG17" s="246"/>
      <c r="HH17" s="246"/>
      <c r="HI17" s="246"/>
      <c r="HJ17" s="246"/>
      <c r="HK17" s="246"/>
      <c r="HL17" s="246"/>
      <c r="HM17" s="246"/>
      <c r="HN17" s="246"/>
      <c r="HO17" s="246"/>
      <c r="HP17" s="246"/>
      <c r="HQ17" s="246"/>
      <c r="HR17" s="246"/>
      <c r="HS17" s="246"/>
      <c r="HT17" s="246"/>
      <c r="HU17" s="246"/>
      <c r="HV17" s="246"/>
      <c r="HW17" s="246"/>
      <c r="HX17" s="246"/>
      <c r="HY17" s="246"/>
      <c r="HZ17" s="246"/>
      <c r="IA17" s="246"/>
      <c r="IB17" s="246"/>
      <c r="IC17" s="246"/>
      <c r="ID17" s="246"/>
      <c r="IE17" s="246"/>
      <c r="IF17" s="246"/>
      <c r="IG17" s="246"/>
      <c r="IH17" s="246"/>
      <c r="II17" s="246"/>
      <c r="IJ17" s="246"/>
      <c r="IK17" s="246"/>
      <c r="IL17" s="246"/>
      <c r="IM17" s="246"/>
      <c r="IN17" s="246"/>
      <c r="IO17" s="246"/>
      <c r="IP17" s="246"/>
      <c r="IQ17" s="246"/>
      <c r="IR17" s="246"/>
      <c r="IS17" s="246"/>
      <c r="IT17" s="246"/>
      <c r="IU17" s="246"/>
      <c r="IV17" s="246"/>
    </row>
    <row r="18" spans="1:256" ht="17.25">
      <c r="A18" s="714"/>
      <c r="B18" s="715"/>
      <c r="C18" s="543"/>
      <c r="D18" s="544"/>
      <c r="E18" s="544"/>
      <c r="F18" s="544"/>
      <c r="G18" s="544"/>
      <c r="H18" s="544"/>
      <c r="I18" s="544"/>
      <c r="J18" s="545"/>
      <c r="K18" s="332"/>
      <c r="L18" s="523"/>
      <c r="M18" s="524"/>
      <c r="N18" s="525"/>
      <c r="O18" s="675"/>
      <c r="P18" s="675"/>
      <c r="Q18" s="676"/>
      <c r="R18" s="409" t="str">
        <f t="shared" si="0"/>
        <v xml:space="preserve">  </v>
      </c>
      <c r="S18" s="708" t="s">
        <v>510</v>
      </c>
      <c r="T18" s="709"/>
      <c r="U18" s="410" t="str">
        <f t="shared" si="1"/>
        <v xml:space="preserve">  </v>
      </c>
      <c r="V18" s="675"/>
      <c r="W18" s="675"/>
      <c r="X18" s="676"/>
      <c r="Y18" s="523"/>
      <c r="Z18" s="524"/>
      <c r="AA18" s="525"/>
      <c r="AB18" s="322"/>
      <c r="AC18" s="707"/>
      <c r="AD18" s="707"/>
      <c r="AE18" s="707"/>
      <c r="AF18" s="707"/>
      <c r="AG18" s="707"/>
      <c r="AH18" s="707"/>
      <c r="AI18" s="707"/>
      <c r="AJ18" s="707"/>
      <c r="AK18" s="707"/>
      <c r="AL18" s="337"/>
      <c r="AM18" s="523"/>
      <c r="AN18" s="524"/>
      <c r="AO18" s="524"/>
      <c r="AP18" s="524"/>
      <c r="AQ18" s="524"/>
      <c r="AR18" s="525"/>
      <c r="AS18" s="723"/>
      <c r="AT18" s="724"/>
      <c r="AU18" s="724"/>
      <c r="AV18" s="725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246"/>
      <c r="BN18" s="246"/>
      <c r="BO18" s="246"/>
      <c r="BP18" s="246"/>
      <c r="BQ18" s="246"/>
      <c r="BR18" s="246"/>
      <c r="BS18" s="246"/>
      <c r="BT18" s="246"/>
      <c r="BU18" s="246"/>
      <c r="BV18" s="246"/>
      <c r="BW18" s="246"/>
      <c r="BX18" s="246"/>
      <c r="BY18" s="246"/>
      <c r="BZ18" s="246"/>
      <c r="CA18" s="246"/>
      <c r="CB18" s="246"/>
      <c r="CC18" s="246"/>
      <c r="CD18" s="246"/>
      <c r="CE18" s="246"/>
      <c r="CF18" s="246"/>
      <c r="CG18" s="246"/>
      <c r="CH18" s="246"/>
      <c r="CI18" s="246"/>
      <c r="CJ18" s="246"/>
      <c r="CK18" s="246"/>
      <c r="CL18" s="246"/>
      <c r="CM18" s="246"/>
      <c r="CN18" s="246"/>
      <c r="CO18" s="246"/>
      <c r="CP18" s="246"/>
      <c r="CQ18" s="246"/>
      <c r="CR18" s="246"/>
      <c r="CS18" s="246"/>
      <c r="CT18" s="246"/>
      <c r="CU18" s="246"/>
      <c r="CV18" s="246"/>
      <c r="CW18" s="246"/>
      <c r="CX18" s="246"/>
      <c r="CY18" s="246"/>
      <c r="CZ18" s="246"/>
      <c r="DA18" s="246"/>
      <c r="DB18" s="246"/>
      <c r="DC18" s="246"/>
      <c r="DD18" s="246"/>
      <c r="DE18" s="246"/>
      <c r="DF18" s="246"/>
      <c r="DG18" s="246"/>
      <c r="DH18" s="246"/>
      <c r="DI18" s="246"/>
      <c r="DJ18" s="246"/>
      <c r="DK18" s="246"/>
      <c r="DL18" s="246"/>
      <c r="DM18" s="246"/>
      <c r="DN18" s="246"/>
      <c r="DO18" s="246"/>
      <c r="DP18" s="246"/>
      <c r="DQ18" s="246"/>
      <c r="DR18" s="246"/>
      <c r="DS18" s="246"/>
      <c r="DT18" s="246"/>
      <c r="DU18" s="246"/>
      <c r="DV18" s="246"/>
      <c r="DW18" s="246"/>
      <c r="DX18" s="246"/>
      <c r="DY18" s="246"/>
      <c r="DZ18" s="246"/>
      <c r="EA18" s="246"/>
      <c r="EB18" s="246"/>
      <c r="EC18" s="246"/>
      <c r="ED18" s="246"/>
      <c r="EE18" s="246"/>
      <c r="EF18" s="246"/>
      <c r="EG18" s="246"/>
      <c r="EH18" s="246"/>
      <c r="EI18" s="246"/>
      <c r="EJ18" s="246"/>
      <c r="EK18" s="246"/>
      <c r="EL18" s="246"/>
      <c r="EM18" s="246"/>
      <c r="EN18" s="246"/>
      <c r="EO18" s="246"/>
      <c r="EP18" s="246"/>
      <c r="EQ18" s="246"/>
      <c r="ER18" s="246"/>
      <c r="ES18" s="246"/>
      <c r="ET18" s="246"/>
      <c r="EU18" s="246"/>
      <c r="EV18" s="246"/>
      <c r="EW18" s="246"/>
      <c r="EX18" s="246"/>
      <c r="EY18" s="246"/>
      <c r="EZ18" s="246"/>
      <c r="FA18" s="246"/>
      <c r="FB18" s="246"/>
      <c r="FC18" s="246"/>
      <c r="FD18" s="246"/>
      <c r="FE18" s="246"/>
      <c r="FF18" s="246"/>
      <c r="FG18" s="246"/>
      <c r="FH18" s="246"/>
      <c r="FI18" s="246"/>
      <c r="FJ18" s="246"/>
      <c r="FK18" s="246"/>
      <c r="FL18" s="246"/>
      <c r="FM18" s="246"/>
      <c r="FN18" s="246"/>
      <c r="FO18" s="246"/>
      <c r="FP18" s="246"/>
      <c r="FQ18" s="246"/>
      <c r="FR18" s="246"/>
      <c r="FS18" s="246"/>
      <c r="FT18" s="246"/>
      <c r="FU18" s="246"/>
      <c r="FV18" s="246"/>
      <c r="FW18" s="246"/>
      <c r="FX18" s="246"/>
      <c r="FY18" s="246"/>
      <c r="FZ18" s="246"/>
      <c r="GA18" s="246"/>
      <c r="GB18" s="246"/>
      <c r="GC18" s="246"/>
      <c r="GD18" s="246"/>
      <c r="GE18" s="246"/>
      <c r="GF18" s="246"/>
      <c r="GG18" s="246"/>
      <c r="GH18" s="246"/>
      <c r="GI18" s="246"/>
      <c r="GJ18" s="246"/>
      <c r="GK18" s="246"/>
      <c r="GL18" s="246"/>
      <c r="GM18" s="246"/>
      <c r="GN18" s="246"/>
      <c r="GO18" s="246"/>
      <c r="GP18" s="246"/>
      <c r="GQ18" s="246"/>
      <c r="GR18" s="246"/>
      <c r="GS18" s="246"/>
      <c r="GT18" s="246"/>
      <c r="GU18" s="246"/>
      <c r="GV18" s="246"/>
      <c r="GW18" s="246"/>
      <c r="GX18" s="246"/>
      <c r="GY18" s="246"/>
      <c r="GZ18" s="246"/>
      <c r="HA18" s="246"/>
      <c r="HB18" s="246"/>
      <c r="HC18" s="246"/>
      <c r="HD18" s="246"/>
      <c r="HE18" s="246"/>
      <c r="HF18" s="246"/>
      <c r="HG18" s="246"/>
      <c r="HH18" s="246"/>
      <c r="HI18" s="246"/>
      <c r="HJ18" s="246"/>
      <c r="HK18" s="246"/>
      <c r="HL18" s="246"/>
      <c r="HM18" s="246"/>
      <c r="HN18" s="246"/>
      <c r="HO18" s="246"/>
      <c r="HP18" s="246"/>
      <c r="HQ18" s="246"/>
      <c r="HR18" s="246"/>
      <c r="HS18" s="246"/>
      <c r="HT18" s="246"/>
      <c r="HU18" s="246"/>
      <c r="HV18" s="246"/>
      <c r="HW18" s="246"/>
      <c r="HX18" s="246"/>
      <c r="HY18" s="246"/>
      <c r="HZ18" s="246"/>
      <c r="IA18" s="246"/>
      <c r="IB18" s="246"/>
      <c r="IC18" s="246"/>
      <c r="ID18" s="246"/>
      <c r="IE18" s="246"/>
      <c r="IF18" s="246"/>
      <c r="IG18" s="246"/>
      <c r="IH18" s="246"/>
      <c r="II18" s="246"/>
      <c r="IJ18" s="246"/>
      <c r="IK18" s="246"/>
      <c r="IL18" s="246"/>
      <c r="IM18" s="246"/>
      <c r="IN18" s="246"/>
      <c r="IO18" s="246"/>
      <c r="IP18" s="246"/>
      <c r="IQ18" s="246"/>
      <c r="IR18" s="246"/>
      <c r="IS18" s="246"/>
      <c r="IT18" s="246"/>
      <c r="IU18" s="246"/>
      <c r="IV18" s="246"/>
    </row>
    <row r="19" spans="1:256" ht="17.25">
      <c r="A19" s="473">
        <v>3</v>
      </c>
      <c r="B19" s="479"/>
      <c r="C19" s="537" t="str">
        <f>Q5</f>
        <v xml:space="preserve"> ラッコ ・ サザエ</v>
      </c>
      <c r="D19" s="538"/>
      <c r="E19" s="538"/>
      <c r="F19" s="538"/>
      <c r="G19" s="538"/>
      <c r="H19" s="538"/>
      <c r="I19" s="538"/>
      <c r="J19" s="539"/>
      <c r="K19" s="332"/>
      <c r="L19" s="517">
        <f>COUNTIF(R19:R21,"〇")</f>
        <v>0</v>
      </c>
      <c r="M19" s="518"/>
      <c r="N19" s="519"/>
      <c r="O19" s="698">
        <v>6</v>
      </c>
      <c r="P19" s="698"/>
      <c r="Q19" s="699"/>
      <c r="R19" s="406" t="str">
        <f t="shared" si="0"/>
        <v xml:space="preserve">  </v>
      </c>
      <c r="S19" s="700" t="s">
        <v>470</v>
      </c>
      <c r="T19" s="701"/>
      <c r="U19" s="406" t="str">
        <f t="shared" si="1"/>
        <v>〇</v>
      </c>
      <c r="V19" s="698">
        <v>15</v>
      </c>
      <c r="W19" s="698"/>
      <c r="X19" s="699"/>
      <c r="Y19" s="517">
        <f>COUNTIF(U19:U21,"〇")</f>
        <v>2</v>
      </c>
      <c r="Z19" s="518"/>
      <c r="AA19" s="519"/>
      <c r="AB19" s="322"/>
      <c r="AC19" s="512" t="str">
        <f>Q6</f>
        <v xml:space="preserve"> 大  地</v>
      </c>
      <c r="AD19" s="512"/>
      <c r="AE19" s="512"/>
      <c r="AF19" s="512"/>
      <c r="AG19" s="512"/>
      <c r="AH19" s="512"/>
      <c r="AI19" s="512"/>
      <c r="AJ19" s="512"/>
      <c r="AK19" s="512"/>
      <c r="AL19" s="322"/>
      <c r="AM19" s="537" t="str">
        <f>C6</f>
        <v xml:space="preserve"> マーベル</v>
      </c>
      <c r="AN19" s="538"/>
      <c r="AO19" s="538"/>
      <c r="AP19" s="538"/>
      <c r="AQ19" s="538"/>
      <c r="AR19" s="539"/>
      <c r="AS19" s="716"/>
      <c r="AT19" s="512"/>
      <c r="AU19" s="512"/>
      <c r="AV19" s="163"/>
      <c r="AW19" s="246"/>
      <c r="AX19" s="246"/>
      <c r="AY19" s="246"/>
      <c r="AZ19" s="246"/>
      <c r="BA19" s="246"/>
      <c r="BB19" s="246"/>
      <c r="BC19" s="246"/>
      <c r="BD19" s="246"/>
      <c r="BE19" s="246"/>
      <c r="BF19" s="246"/>
      <c r="BG19" s="246"/>
      <c r="BH19" s="246"/>
      <c r="BI19" s="246"/>
      <c r="BJ19" s="246"/>
      <c r="BK19" s="246"/>
      <c r="BL19" s="246"/>
      <c r="BM19" s="246"/>
      <c r="BN19" s="246"/>
      <c r="BO19" s="246"/>
      <c r="BP19" s="246"/>
      <c r="BQ19" s="246"/>
      <c r="BR19" s="246"/>
      <c r="BS19" s="246"/>
      <c r="BT19" s="246"/>
      <c r="BU19" s="246"/>
      <c r="BV19" s="246"/>
      <c r="BW19" s="246"/>
      <c r="BX19" s="246"/>
      <c r="BY19" s="246"/>
      <c r="BZ19" s="246"/>
      <c r="CA19" s="246"/>
      <c r="CB19" s="246"/>
      <c r="CC19" s="246"/>
      <c r="CD19" s="246"/>
      <c r="CE19" s="246"/>
      <c r="CF19" s="246"/>
      <c r="CG19" s="246"/>
      <c r="CH19" s="246"/>
      <c r="CI19" s="246"/>
      <c r="CJ19" s="246"/>
      <c r="CK19" s="246"/>
      <c r="CL19" s="246"/>
      <c r="CM19" s="246"/>
      <c r="CN19" s="246"/>
      <c r="CO19" s="246"/>
      <c r="CP19" s="246"/>
      <c r="CQ19" s="246"/>
      <c r="CR19" s="246"/>
      <c r="CS19" s="246"/>
      <c r="CT19" s="246"/>
      <c r="CU19" s="246"/>
      <c r="CV19" s="246"/>
      <c r="CW19" s="246"/>
      <c r="CX19" s="246"/>
      <c r="CY19" s="246"/>
      <c r="CZ19" s="246"/>
      <c r="DA19" s="246"/>
      <c r="DB19" s="246"/>
      <c r="DC19" s="246"/>
      <c r="DD19" s="246"/>
      <c r="DE19" s="246"/>
      <c r="DF19" s="246"/>
      <c r="DG19" s="246"/>
      <c r="DH19" s="246"/>
      <c r="DI19" s="246"/>
      <c r="DJ19" s="246"/>
      <c r="DK19" s="246"/>
      <c r="DL19" s="246"/>
      <c r="DM19" s="246"/>
      <c r="DN19" s="246"/>
      <c r="DO19" s="246"/>
      <c r="DP19" s="246"/>
      <c r="DQ19" s="246"/>
      <c r="DR19" s="246"/>
      <c r="DS19" s="246"/>
      <c r="DT19" s="246"/>
      <c r="DU19" s="246"/>
      <c r="DV19" s="246"/>
      <c r="DW19" s="246"/>
      <c r="DX19" s="246"/>
      <c r="DY19" s="246"/>
      <c r="DZ19" s="246"/>
      <c r="EA19" s="246"/>
      <c r="EB19" s="246"/>
      <c r="EC19" s="246"/>
      <c r="ED19" s="246"/>
      <c r="EE19" s="246"/>
      <c r="EF19" s="246"/>
      <c r="EG19" s="246"/>
      <c r="EH19" s="246"/>
      <c r="EI19" s="246"/>
      <c r="EJ19" s="246"/>
      <c r="EK19" s="246"/>
      <c r="EL19" s="246"/>
      <c r="EM19" s="246"/>
      <c r="EN19" s="246"/>
      <c r="EO19" s="246"/>
      <c r="EP19" s="246"/>
      <c r="EQ19" s="246"/>
      <c r="ER19" s="246"/>
      <c r="ES19" s="246"/>
      <c r="ET19" s="246"/>
      <c r="EU19" s="246"/>
      <c r="EV19" s="246"/>
      <c r="EW19" s="246"/>
      <c r="EX19" s="246"/>
      <c r="EY19" s="246"/>
      <c r="EZ19" s="246"/>
      <c r="FA19" s="246"/>
      <c r="FB19" s="246"/>
      <c r="FC19" s="246"/>
      <c r="FD19" s="246"/>
      <c r="FE19" s="246"/>
      <c r="FF19" s="246"/>
      <c r="FG19" s="246"/>
      <c r="FH19" s="246"/>
      <c r="FI19" s="246"/>
      <c r="FJ19" s="246"/>
      <c r="FK19" s="246"/>
      <c r="FL19" s="246"/>
      <c r="FM19" s="246"/>
      <c r="FN19" s="246"/>
      <c r="FO19" s="246"/>
      <c r="FP19" s="246"/>
      <c r="FQ19" s="246"/>
      <c r="FR19" s="246"/>
      <c r="FS19" s="246"/>
      <c r="FT19" s="246"/>
      <c r="FU19" s="246"/>
      <c r="FV19" s="246"/>
      <c r="FW19" s="246"/>
      <c r="FX19" s="246"/>
      <c r="FY19" s="246"/>
      <c r="FZ19" s="246"/>
      <c r="GA19" s="246"/>
      <c r="GB19" s="246"/>
      <c r="GC19" s="246"/>
      <c r="GD19" s="246"/>
      <c r="GE19" s="246"/>
      <c r="GF19" s="246"/>
      <c r="GG19" s="246"/>
      <c r="GH19" s="246"/>
      <c r="GI19" s="246"/>
      <c r="GJ19" s="246"/>
      <c r="GK19" s="246"/>
      <c r="GL19" s="246"/>
      <c r="GM19" s="246"/>
      <c r="GN19" s="246"/>
      <c r="GO19" s="246"/>
      <c r="GP19" s="246"/>
      <c r="GQ19" s="246"/>
      <c r="GR19" s="246"/>
      <c r="GS19" s="246"/>
      <c r="GT19" s="246"/>
      <c r="GU19" s="246"/>
      <c r="GV19" s="246"/>
      <c r="GW19" s="246"/>
      <c r="GX19" s="246"/>
      <c r="GY19" s="246"/>
      <c r="GZ19" s="246"/>
      <c r="HA19" s="246"/>
      <c r="HB19" s="246"/>
      <c r="HC19" s="246"/>
      <c r="HD19" s="246"/>
      <c r="HE19" s="246"/>
      <c r="HF19" s="246"/>
      <c r="HG19" s="246"/>
      <c r="HH19" s="246"/>
      <c r="HI19" s="246"/>
      <c r="HJ19" s="246"/>
      <c r="HK19" s="246"/>
      <c r="HL19" s="246"/>
      <c r="HM19" s="246"/>
      <c r="HN19" s="246"/>
      <c r="HO19" s="246"/>
      <c r="HP19" s="246"/>
      <c r="HQ19" s="246"/>
      <c r="HR19" s="246"/>
      <c r="HS19" s="246"/>
      <c r="HT19" s="246"/>
      <c r="HU19" s="246"/>
      <c r="HV19" s="246"/>
      <c r="HW19" s="246"/>
      <c r="HX19" s="246"/>
      <c r="HY19" s="246"/>
      <c r="HZ19" s="246"/>
      <c r="IA19" s="246"/>
      <c r="IB19" s="246"/>
      <c r="IC19" s="246"/>
      <c r="ID19" s="246"/>
      <c r="IE19" s="246"/>
      <c r="IF19" s="246"/>
      <c r="IG19" s="246"/>
      <c r="IH19" s="246"/>
      <c r="II19" s="246"/>
      <c r="IJ19" s="246"/>
      <c r="IK19" s="246"/>
      <c r="IL19" s="246"/>
      <c r="IM19" s="246"/>
      <c r="IN19" s="246"/>
      <c r="IO19" s="246"/>
      <c r="IP19" s="246"/>
      <c r="IQ19" s="246"/>
      <c r="IR19" s="246"/>
      <c r="IS19" s="246"/>
      <c r="IT19" s="246"/>
      <c r="IU19" s="246"/>
      <c r="IV19" s="246"/>
    </row>
    <row r="20" spans="1:256" ht="17.25">
      <c r="A20" s="474"/>
      <c r="B20" s="480"/>
      <c r="C20" s="540"/>
      <c r="D20" s="541"/>
      <c r="E20" s="541"/>
      <c r="F20" s="541"/>
      <c r="G20" s="541"/>
      <c r="H20" s="541"/>
      <c r="I20" s="541"/>
      <c r="J20" s="542"/>
      <c r="K20" s="332"/>
      <c r="L20" s="520"/>
      <c r="M20" s="521"/>
      <c r="N20" s="522"/>
      <c r="O20" s="694">
        <v>11</v>
      </c>
      <c r="P20" s="694"/>
      <c r="Q20" s="695"/>
      <c r="R20" s="407" t="str">
        <f t="shared" si="0"/>
        <v xml:space="preserve">  </v>
      </c>
      <c r="S20" s="696" t="s">
        <v>467</v>
      </c>
      <c r="T20" s="697"/>
      <c r="U20" s="408" t="str">
        <f t="shared" si="1"/>
        <v>〇</v>
      </c>
      <c r="V20" s="694">
        <v>15</v>
      </c>
      <c r="W20" s="694"/>
      <c r="X20" s="695"/>
      <c r="Y20" s="520"/>
      <c r="Z20" s="521"/>
      <c r="AA20" s="522"/>
      <c r="AB20" s="322"/>
      <c r="AC20" s="512"/>
      <c r="AD20" s="512"/>
      <c r="AE20" s="512"/>
      <c r="AF20" s="512"/>
      <c r="AG20" s="512"/>
      <c r="AH20" s="512"/>
      <c r="AI20" s="512"/>
      <c r="AJ20" s="512"/>
      <c r="AK20" s="512"/>
      <c r="AL20" s="322"/>
      <c r="AM20" s="540"/>
      <c r="AN20" s="541"/>
      <c r="AO20" s="541"/>
      <c r="AP20" s="541"/>
      <c r="AQ20" s="541"/>
      <c r="AR20" s="542"/>
      <c r="AS20" s="512"/>
      <c r="AT20" s="512"/>
      <c r="AU20" s="512"/>
      <c r="AV20" s="163"/>
      <c r="AW20" s="246"/>
      <c r="AX20" s="246"/>
      <c r="AY20" s="246"/>
      <c r="AZ20" s="246"/>
      <c r="BA20" s="246"/>
      <c r="BB20" s="246"/>
      <c r="BC20" s="246"/>
      <c r="BD20" s="246"/>
      <c r="BE20" s="246"/>
      <c r="BF20" s="246"/>
      <c r="BG20" s="246"/>
      <c r="BH20" s="246"/>
      <c r="BI20" s="246"/>
      <c r="BJ20" s="246"/>
      <c r="BK20" s="246"/>
      <c r="BL20" s="246"/>
      <c r="BM20" s="246"/>
      <c r="BN20" s="246"/>
      <c r="BO20" s="246"/>
      <c r="BP20" s="246"/>
      <c r="BQ20" s="246"/>
      <c r="BR20" s="246"/>
      <c r="BS20" s="246"/>
      <c r="BT20" s="246"/>
      <c r="BU20" s="246"/>
      <c r="BV20" s="246"/>
      <c r="BW20" s="246"/>
      <c r="BX20" s="246"/>
      <c r="BY20" s="246"/>
      <c r="BZ20" s="246"/>
      <c r="CA20" s="246"/>
      <c r="CB20" s="246"/>
      <c r="CC20" s="246"/>
      <c r="CD20" s="246"/>
      <c r="CE20" s="246"/>
      <c r="CF20" s="246"/>
      <c r="CG20" s="246"/>
      <c r="CH20" s="246"/>
      <c r="CI20" s="246"/>
      <c r="CJ20" s="246"/>
      <c r="CK20" s="246"/>
      <c r="CL20" s="246"/>
      <c r="CM20" s="246"/>
      <c r="CN20" s="246"/>
      <c r="CO20" s="246"/>
      <c r="CP20" s="246"/>
      <c r="CQ20" s="246"/>
      <c r="CR20" s="246"/>
      <c r="CS20" s="246"/>
      <c r="CT20" s="246"/>
      <c r="CU20" s="246"/>
      <c r="CV20" s="246"/>
      <c r="CW20" s="246"/>
      <c r="CX20" s="246"/>
      <c r="CY20" s="246"/>
      <c r="CZ20" s="246"/>
      <c r="DA20" s="246"/>
      <c r="DB20" s="246"/>
      <c r="DC20" s="246"/>
      <c r="DD20" s="246"/>
      <c r="DE20" s="246"/>
      <c r="DF20" s="246"/>
      <c r="DG20" s="246"/>
      <c r="DH20" s="246"/>
      <c r="DI20" s="246"/>
      <c r="DJ20" s="246"/>
      <c r="DK20" s="246"/>
      <c r="DL20" s="246"/>
      <c r="DM20" s="246"/>
      <c r="DN20" s="246"/>
      <c r="DO20" s="246"/>
      <c r="DP20" s="246"/>
      <c r="DQ20" s="246"/>
      <c r="DR20" s="246"/>
      <c r="DS20" s="246"/>
      <c r="DT20" s="246"/>
      <c r="DU20" s="246"/>
      <c r="DV20" s="246"/>
      <c r="DW20" s="246"/>
      <c r="DX20" s="246"/>
      <c r="DY20" s="246"/>
      <c r="DZ20" s="246"/>
      <c r="EA20" s="246"/>
      <c r="EB20" s="246"/>
      <c r="EC20" s="246"/>
      <c r="ED20" s="246"/>
      <c r="EE20" s="246"/>
      <c r="EF20" s="246"/>
      <c r="EG20" s="246"/>
      <c r="EH20" s="246"/>
      <c r="EI20" s="246"/>
      <c r="EJ20" s="246"/>
      <c r="EK20" s="246"/>
      <c r="EL20" s="246"/>
      <c r="EM20" s="246"/>
      <c r="EN20" s="246"/>
      <c r="EO20" s="246"/>
      <c r="EP20" s="246"/>
      <c r="EQ20" s="246"/>
      <c r="ER20" s="246"/>
      <c r="ES20" s="246"/>
      <c r="ET20" s="246"/>
      <c r="EU20" s="246"/>
      <c r="EV20" s="246"/>
      <c r="EW20" s="246"/>
      <c r="EX20" s="246"/>
      <c r="EY20" s="246"/>
      <c r="EZ20" s="246"/>
      <c r="FA20" s="246"/>
      <c r="FB20" s="246"/>
      <c r="FC20" s="246"/>
      <c r="FD20" s="246"/>
      <c r="FE20" s="246"/>
      <c r="FF20" s="246"/>
      <c r="FG20" s="246"/>
      <c r="FH20" s="246"/>
      <c r="FI20" s="246"/>
      <c r="FJ20" s="246"/>
      <c r="FK20" s="246"/>
      <c r="FL20" s="246"/>
      <c r="FM20" s="246"/>
      <c r="FN20" s="246"/>
      <c r="FO20" s="246"/>
      <c r="FP20" s="246"/>
      <c r="FQ20" s="246"/>
      <c r="FR20" s="246"/>
      <c r="FS20" s="246"/>
      <c r="FT20" s="246"/>
      <c r="FU20" s="246"/>
      <c r="FV20" s="246"/>
      <c r="FW20" s="246"/>
      <c r="FX20" s="246"/>
      <c r="FY20" s="246"/>
      <c r="FZ20" s="246"/>
      <c r="GA20" s="246"/>
      <c r="GB20" s="246"/>
      <c r="GC20" s="246"/>
      <c r="GD20" s="246"/>
      <c r="GE20" s="246"/>
      <c r="GF20" s="246"/>
      <c r="GG20" s="246"/>
      <c r="GH20" s="246"/>
      <c r="GI20" s="246"/>
      <c r="GJ20" s="246"/>
      <c r="GK20" s="246"/>
      <c r="GL20" s="246"/>
      <c r="GM20" s="246"/>
      <c r="GN20" s="246"/>
      <c r="GO20" s="246"/>
      <c r="GP20" s="246"/>
      <c r="GQ20" s="246"/>
      <c r="GR20" s="246"/>
      <c r="GS20" s="246"/>
      <c r="GT20" s="246"/>
      <c r="GU20" s="246"/>
      <c r="GV20" s="246"/>
      <c r="GW20" s="246"/>
      <c r="GX20" s="246"/>
      <c r="GY20" s="246"/>
      <c r="GZ20" s="246"/>
      <c r="HA20" s="246"/>
      <c r="HB20" s="246"/>
      <c r="HC20" s="246"/>
      <c r="HD20" s="246"/>
      <c r="HE20" s="246"/>
      <c r="HF20" s="246"/>
      <c r="HG20" s="246"/>
      <c r="HH20" s="246"/>
      <c r="HI20" s="246"/>
      <c r="HJ20" s="246"/>
      <c r="HK20" s="246"/>
      <c r="HL20" s="246"/>
      <c r="HM20" s="246"/>
      <c r="HN20" s="246"/>
      <c r="HO20" s="246"/>
      <c r="HP20" s="246"/>
      <c r="HQ20" s="246"/>
      <c r="HR20" s="246"/>
      <c r="HS20" s="246"/>
      <c r="HT20" s="246"/>
      <c r="HU20" s="246"/>
      <c r="HV20" s="246"/>
      <c r="HW20" s="246"/>
      <c r="HX20" s="246"/>
      <c r="HY20" s="246"/>
      <c r="HZ20" s="246"/>
      <c r="IA20" s="246"/>
      <c r="IB20" s="246"/>
      <c r="IC20" s="246"/>
      <c r="ID20" s="246"/>
      <c r="IE20" s="246"/>
      <c r="IF20" s="246"/>
      <c r="IG20" s="246"/>
      <c r="IH20" s="246"/>
      <c r="II20" s="246"/>
      <c r="IJ20" s="246"/>
      <c r="IK20" s="246"/>
      <c r="IL20" s="246"/>
      <c r="IM20" s="246"/>
      <c r="IN20" s="246"/>
      <c r="IO20" s="246"/>
      <c r="IP20" s="246"/>
      <c r="IQ20" s="246"/>
      <c r="IR20" s="246"/>
      <c r="IS20" s="246"/>
      <c r="IT20" s="246"/>
      <c r="IU20" s="246"/>
      <c r="IV20" s="246"/>
    </row>
    <row r="21" spans="1:256" ht="17.25">
      <c r="A21" s="475"/>
      <c r="B21" s="481"/>
      <c r="C21" s="543"/>
      <c r="D21" s="544"/>
      <c r="E21" s="544"/>
      <c r="F21" s="544"/>
      <c r="G21" s="544"/>
      <c r="H21" s="544"/>
      <c r="I21" s="544"/>
      <c r="J21" s="545"/>
      <c r="K21" s="332"/>
      <c r="L21" s="523"/>
      <c r="M21" s="524"/>
      <c r="N21" s="525"/>
      <c r="O21" s="675"/>
      <c r="P21" s="675"/>
      <c r="Q21" s="676"/>
      <c r="R21" s="409" t="str">
        <f t="shared" si="0"/>
        <v xml:space="preserve">  </v>
      </c>
      <c r="S21" s="692" t="s">
        <v>510</v>
      </c>
      <c r="T21" s="693"/>
      <c r="U21" s="410" t="str">
        <f t="shared" si="1"/>
        <v xml:space="preserve">  </v>
      </c>
      <c r="V21" s="675"/>
      <c r="W21" s="675"/>
      <c r="X21" s="676"/>
      <c r="Y21" s="523"/>
      <c r="Z21" s="524"/>
      <c r="AA21" s="525"/>
      <c r="AB21" s="322"/>
      <c r="AC21" s="512"/>
      <c r="AD21" s="512"/>
      <c r="AE21" s="512"/>
      <c r="AF21" s="512"/>
      <c r="AG21" s="512"/>
      <c r="AH21" s="512"/>
      <c r="AI21" s="512"/>
      <c r="AJ21" s="512"/>
      <c r="AK21" s="512"/>
      <c r="AL21" s="322"/>
      <c r="AM21" s="543"/>
      <c r="AN21" s="544"/>
      <c r="AO21" s="544"/>
      <c r="AP21" s="544"/>
      <c r="AQ21" s="544"/>
      <c r="AR21" s="545"/>
      <c r="AS21" s="512"/>
      <c r="AT21" s="512"/>
      <c r="AU21" s="512"/>
      <c r="AV21" s="163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246"/>
      <c r="BN21" s="246"/>
      <c r="BO21" s="246"/>
      <c r="BP21" s="246"/>
      <c r="BQ21" s="246"/>
      <c r="BR21" s="246"/>
      <c r="BS21" s="246"/>
      <c r="BT21" s="246"/>
      <c r="BU21" s="246"/>
      <c r="BV21" s="246"/>
      <c r="BW21" s="246"/>
      <c r="BX21" s="246"/>
      <c r="BY21" s="246"/>
      <c r="BZ21" s="246"/>
      <c r="CA21" s="246"/>
      <c r="CB21" s="246"/>
      <c r="CC21" s="246"/>
      <c r="CD21" s="246"/>
      <c r="CE21" s="246"/>
      <c r="CF21" s="246"/>
      <c r="CG21" s="246"/>
      <c r="CH21" s="246"/>
      <c r="CI21" s="246"/>
      <c r="CJ21" s="246"/>
      <c r="CK21" s="246"/>
      <c r="CL21" s="246"/>
      <c r="CM21" s="246"/>
      <c r="CN21" s="246"/>
      <c r="CO21" s="246"/>
      <c r="CP21" s="246"/>
      <c r="CQ21" s="246"/>
      <c r="CR21" s="246"/>
      <c r="CS21" s="246"/>
      <c r="CT21" s="246"/>
      <c r="CU21" s="246"/>
      <c r="CV21" s="246"/>
      <c r="CW21" s="246"/>
      <c r="CX21" s="246"/>
      <c r="CY21" s="246"/>
      <c r="CZ21" s="246"/>
      <c r="DA21" s="246"/>
      <c r="DB21" s="246"/>
      <c r="DC21" s="246"/>
      <c r="DD21" s="246"/>
      <c r="DE21" s="246"/>
      <c r="DF21" s="246"/>
      <c r="DG21" s="246"/>
      <c r="DH21" s="246"/>
      <c r="DI21" s="246"/>
      <c r="DJ21" s="246"/>
      <c r="DK21" s="246"/>
      <c r="DL21" s="246"/>
      <c r="DM21" s="246"/>
      <c r="DN21" s="246"/>
      <c r="DO21" s="246"/>
      <c r="DP21" s="246"/>
      <c r="DQ21" s="246"/>
      <c r="DR21" s="246"/>
      <c r="DS21" s="246"/>
      <c r="DT21" s="246"/>
      <c r="DU21" s="246"/>
      <c r="DV21" s="246"/>
      <c r="DW21" s="246"/>
      <c r="DX21" s="246"/>
      <c r="DY21" s="246"/>
      <c r="DZ21" s="246"/>
      <c r="EA21" s="246"/>
      <c r="EB21" s="246"/>
      <c r="EC21" s="246"/>
      <c r="ED21" s="246"/>
      <c r="EE21" s="246"/>
      <c r="EF21" s="246"/>
      <c r="EG21" s="246"/>
      <c r="EH21" s="246"/>
      <c r="EI21" s="246"/>
      <c r="EJ21" s="246"/>
      <c r="EK21" s="246"/>
      <c r="EL21" s="246"/>
      <c r="EM21" s="246"/>
      <c r="EN21" s="246"/>
      <c r="EO21" s="246"/>
      <c r="EP21" s="246"/>
      <c r="EQ21" s="246"/>
      <c r="ER21" s="246"/>
      <c r="ES21" s="246"/>
      <c r="ET21" s="246"/>
      <c r="EU21" s="246"/>
      <c r="EV21" s="246"/>
      <c r="EW21" s="246"/>
      <c r="EX21" s="246"/>
      <c r="EY21" s="246"/>
      <c r="EZ21" s="246"/>
      <c r="FA21" s="246"/>
      <c r="FB21" s="246"/>
      <c r="FC21" s="246"/>
      <c r="FD21" s="246"/>
      <c r="FE21" s="246"/>
      <c r="FF21" s="246"/>
      <c r="FG21" s="246"/>
      <c r="FH21" s="246"/>
      <c r="FI21" s="246"/>
      <c r="FJ21" s="246"/>
      <c r="FK21" s="246"/>
      <c r="FL21" s="246"/>
      <c r="FM21" s="246"/>
      <c r="FN21" s="246"/>
      <c r="FO21" s="246"/>
      <c r="FP21" s="246"/>
      <c r="FQ21" s="246"/>
      <c r="FR21" s="246"/>
      <c r="FS21" s="246"/>
      <c r="FT21" s="246"/>
      <c r="FU21" s="246"/>
      <c r="FV21" s="246"/>
      <c r="FW21" s="246"/>
      <c r="FX21" s="246"/>
      <c r="FY21" s="246"/>
      <c r="FZ21" s="246"/>
      <c r="GA21" s="246"/>
      <c r="GB21" s="246"/>
      <c r="GC21" s="246"/>
      <c r="GD21" s="246"/>
      <c r="GE21" s="246"/>
      <c r="GF21" s="246"/>
      <c r="GG21" s="246"/>
      <c r="GH21" s="246"/>
      <c r="GI21" s="246"/>
      <c r="GJ21" s="246"/>
      <c r="GK21" s="246"/>
      <c r="GL21" s="246"/>
      <c r="GM21" s="246"/>
      <c r="GN21" s="246"/>
      <c r="GO21" s="246"/>
      <c r="GP21" s="246"/>
      <c r="GQ21" s="246"/>
      <c r="GR21" s="246"/>
      <c r="GS21" s="246"/>
      <c r="GT21" s="246"/>
      <c r="GU21" s="246"/>
      <c r="GV21" s="246"/>
      <c r="GW21" s="246"/>
      <c r="GX21" s="246"/>
      <c r="GY21" s="246"/>
      <c r="GZ21" s="246"/>
      <c r="HA21" s="246"/>
      <c r="HB21" s="246"/>
      <c r="HC21" s="246"/>
      <c r="HD21" s="246"/>
      <c r="HE21" s="246"/>
      <c r="HF21" s="246"/>
      <c r="HG21" s="246"/>
      <c r="HH21" s="246"/>
      <c r="HI21" s="246"/>
      <c r="HJ21" s="246"/>
      <c r="HK21" s="246"/>
      <c r="HL21" s="246"/>
      <c r="HM21" s="246"/>
      <c r="HN21" s="246"/>
      <c r="HO21" s="246"/>
      <c r="HP21" s="246"/>
      <c r="HQ21" s="246"/>
      <c r="HR21" s="246"/>
      <c r="HS21" s="246"/>
      <c r="HT21" s="246"/>
      <c r="HU21" s="246"/>
      <c r="HV21" s="246"/>
      <c r="HW21" s="246"/>
      <c r="HX21" s="246"/>
      <c r="HY21" s="246"/>
      <c r="HZ21" s="246"/>
      <c r="IA21" s="246"/>
      <c r="IB21" s="246"/>
      <c r="IC21" s="246"/>
      <c r="ID21" s="246"/>
      <c r="IE21" s="246"/>
      <c r="IF21" s="246"/>
      <c r="IG21" s="246"/>
      <c r="IH21" s="246"/>
      <c r="II21" s="246"/>
      <c r="IJ21" s="246"/>
      <c r="IK21" s="246"/>
      <c r="IL21" s="246"/>
      <c r="IM21" s="246"/>
      <c r="IN21" s="246"/>
      <c r="IO21" s="246"/>
      <c r="IP21" s="246"/>
      <c r="IQ21" s="246"/>
      <c r="IR21" s="246"/>
      <c r="IS21" s="246"/>
      <c r="IT21" s="246"/>
      <c r="IU21" s="246"/>
      <c r="IV21" s="246"/>
    </row>
    <row r="22" spans="1:256" ht="17.25" customHeight="1">
      <c r="A22" s="710">
        <v>4</v>
      </c>
      <c r="B22" s="711"/>
      <c r="C22" s="537" t="str">
        <f>C5</f>
        <v xml:space="preserve"> くるくる</v>
      </c>
      <c r="D22" s="538"/>
      <c r="E22" s="538"/>
      <c r="F22" s="538"/>
      <c r="G22" s="538"/>
      <c r="H22" s="538"/>
      <c r="I22" s="538"/>
      <c r="J22" s="539"/>
      <c r="K22" s="322"/>
      <c r="L22" s="517">
        <f>COUNTIF(R22:R24,"〇")</f>
        <v>0</v>
      </c>
      <c r="M22" s="518"/>
      <c r="N22" s="519"/>
      <c r="O22" s="698">
        <v>3</v>
      </c>
      <c r="P22" s="698"/>
      <c r="Q22" s="699"/>
      <c r="R22" s="406" t="str">
        <f t="shared" si="0"/>
        <v xml:space="preserve">  </v>
      </c>
      <c r="S22" s="705" t="s">
        <v>470</v>
      </c>
      <c r="T22" s="706"/>
      <c r="U22" s="406" t="str">
        <f t="shared" si="1"/>
        <v>〇</v>
      </c>
      <c r="V22" s="698">
        <v>15</v>
      </c>
      <c r="W22" s="698"/>
      <c r="X22" s="699"/>
      <c r="Y22" s="517">
        <f>COUNTIF(U22:U24,"〇")</f>
        <v>2</v>
      </c>
      <c r="Z22" s="518"/>
      <c r="AA22" s="519"/>
      <c r="AB22" s="332"/>
      <c r="AC22" s="707" t="str">
        <f>Q7</f>
        <v xml:space="preserve"> ＫＯＲＯ</v>
      </c>
      <c r="AD22" s="707"/>
      <c r="AE22" s="707"/>
      <c r="AF22" s="707"/>
      <c r="AG22" s="707"/>
      <c r="AH22" s="707"/>
      <c r="AI22" s="707"/>
      <c r="AJ22" s="707"/>
      <c r="AK22" s="707"/>
      <c r="AL22" s="337"/>
      <c r="AM22" s="517" t="str">
        <f>C8</f>
        <v xml:space="preserve"> 富士見ファミリー</v>
      </c>
      <c r="AN22" s="518"/>
      <c r="AO22" s="518"/>
      <c r="AP22" s="518"/>
      <c r="AQ22" s="518"/>
      <c r="AR22" s="519"/>
      <c r="AS22" s="726" t="s">
        <v>463</v>
      </c>
      <c r="AT22" s="727"/>
      <c r="AU22" s="727"/>
      <c r="AV22" s="163"/>
      <c r="AW22" s="246"/>
      <c r="AX22" s="246"/>
      <c r="AY22" s="246"/>
      <c r="AZ22" s="246"/>
      <c r="BA22" s="246"/>
      <c r="BB22" s="246"/>
      <c r="BC22" s="246"/>
      <c r="BD22" s="246"/>
      <c r="BE22" s="246"/>
      <c r="BF22" s="246"/>
      <c r="BG22" s="246"/>
      <c r="BH22" s="246"/>
      <c r="BI22" s="246"/>
      <c r="BJ22" s="246"/>
      <c r="BK22" s="246"/>
      <c r="BL22" s="246"/>
      <c r="BM22" s="246"/>
      <c r="BN22" s="246"/>
      <c r="BO22" s="246"/>
      <c r="BP22" s="246"/>
      <c r="BQ22" s="246"/>
      <c r="BR22" s="246"/>
      <c r="BS22" s="246"/>
      <c r="BT22" s="246"/>
      <c r="BU22" s="246"/>
      <c r="BV22" s="246"/>
      <c r="BW22" s="246"/>
      <c r="BX22" s="246"/>
      <c r="BY22" s="246"/>
      <c r="BZ22" s="246"/>
      <c r="CA22" s="246"/>
      <c r="CB22" s="246"/>
      <c r="CC22" s="246"/>
      <c r="CD22" s="246"/>
      <c r="CE22" s="246"/>
      <c r="CF22" s="246"/>
      <c r="CG22" s="246"/>
      <c r="CH22" s="246"/>
      <c r="CI22" s="246"/>
      <c r="CJ22" s="246"/>
      <c r="CK22" s="246"/>
      <c r="CL22" s="246"/>
      <c r="CM22" s="246"/>
      <c r="CN22" s="246"/>
      <c r="CO22" s="246"/>
      <c r="CP22" s="246"/>
      <c r="CQ22" s="246"/>
      <c r="CR22" s="246"/>
      <c r="CS22" s="246"/>
      <c r="CT22" s="246"/>
      <c r="CU22" s="246"/>
      <c r="CV22" s="246"/>
      <c r="CW22" s="246"/>
      <c r="CX22" s="246"/>
      <c r="CY22" s="246"/>
      <c r="CZ22" s="246"/>
      <c r="DA22" s="246"/>
      <c r="DB22" s="246"/>
      <c r="DC22" s="246"/>
      <c r="DD22" s="246"/>
      <c r="DE22" s="246"/>
      <c r="DF22" s="246"/>
      <c r="DG22" s="246"/>
      <c r="DH22" s="246"/>
      <c r="DI22" s="246"/>
      <c r="DJ22" s="246"/>
      <c r="DK22" s="246"/>
      <c r="DL22" s="246"/>
      <c r="DM22" s="246"/>
      <c r="DN22" s="246"/>
      <c r="DO22" s="246"/>
      <c r="DP22" s="246"/>
      <c r="DQ22" s="246"/>
      <c r="DR22" s="246"/>
      <c r="DS22" s="246"/>
      <c r="DT22" s="246"/>
      <c r="DU22" s="246"/>
      <c r="DV22" s="246"/>
      <c r="DW22" s="246"/>
      <c r="DX22" s="246"/>
      <c r="DY22" s="246"/>
      <c r="DZ22" s="246"/>
      <c r="EA22" s="246"/>
      <c r="EB22" s="246"/>
      <c r="EC22" s="246"/>
      <c r="ED22" s="246"/>
      <c r="EE22" s="246"/>
      <c r="EF22" s="246"/>
      <c r="EG22" s="246"/>
      <c r="EH22" s="246"/>
      <c r="EI22" s="246"/>
      <c r="EJ22" s="246"/>
      <c r="EK22" s="246"/>
      <c r="EL22" s="246"/>
      <c r="EM22" s="246"/>
      <c r="EN22" s="246"/>
      <c r="EO22" s="246"/>
      <c r="EP22" s="246"/>
      <c r="EQ22" s="246"/>
      <c r="ER22" s="246"/>
      <c r="ES22" s="246"/>
      <c r="ET22" s="246"/>
      <c r="EU22" s="246"/>
      <c r="EV22" s="246"/>
      <c r="EW22" s="246"/>
      <c r="EX22" s="246"/>
      <c r="EY22" s="246"/>
      <c r="EZ22" s="246"/>
      <c r="FA22" s="246"/>
      <c r="FB22" s="246"/>
      <c r="FC22" s="246"/>
      <c r="FD22" s="246"/>
      <c r="FE22" s="246"/>
      <c r="FF22" s="246"/>
      <c r="FG22" s="246"/>
      <c r="FH22" s="246"/>
      <c r="FI22" s="246"/>
      <c r="FJ22" s="246"/>
      <c r="FK22" s="246"/>
      <c r="FL22" s="246"/>
      <c r="FM22" s="246"/>
      <c r="FN22" s="246"/>
      <c r="FO22" s="246"/>
      <c r="FP22" s="246"/>
      <c r="FQ22" s="246"/>
      <c r="FR22" s="246"/>
      <c r="FS22" s="246"/>
      <c r="FT22" s="246"/>
      <c r="FU22" s="246"/>
      <c r="FV22" s="246"/>
      <c r="FW22" s="246"/>
      <c r="FX22" s="246"/>
      <c r="FY22" s="246"/>
      <c r="FZ22" s="246"/>
      <c r="GA22" s="246"/>
      <c r="GB22" s="246"/>
      <c r="GC22" s="246"/>
      <c r="GD22" s="246"/>
      <c r="GE22" s="246"/>
      <c r="GF22" s="246"/>
      <c r="GG22" s="246"/>
      <c r="GH22" s="246"/>
      <c r="GI22" s="246"/>
      <c r="GJ22" s="246"/>
      <c r="GK22" s="246"/>
      <c r="GL22" s="246"/>
      <c r="GM22" s="246"/>
      <c r="GN22" s="246"/>
      <c r="GO22" s="246"/>
      <c r="GP22" s="246"/>
      <c r="GQ22" s="246"/>
      <c r="GR22" s="246"/>
      <c r="GS22" s="246"/>
      <c r="GT22" s="246"/>
      <c r="GU22" s="246"/>
      <c r="GV22" s="246"/>
      <c r="GW22" s="246"/>
      <c r="GX22" s="246"/>
      <c r="GY22" s="246"/>
      <c r="GZ22" s="246"/>
      <c r="HA22" s="246"/>
      <c r="HB22" s="246"/>
      <c r="HC22" s="246"/>
      <c r="HD22" s="246"/>
      <c r="HE22" s="246"/>
      <c r="HF22" s="246"/>
      <c r="HG22" s="246"/>
      <c r="HH22" s="246"/>
      <c r="HI22" s="246"/>
      <c r="HJ22" s="246"/>
      <c r="HK22" s="246"/>
      <c r="HL22" s="246"/>
      <c r="HM22" s="246"/>
      <c r="HN22" s="246"/>
      <c r="HO22" s="246"/>
      <c r="HP22" s="246"/>
      <c r="HQ22" s="246"/>
      <c r="HR22" s="246"/>
      <c r="HS22" s="246"/>
      <c r="HT22" s="246"/>
      <c r="HU22" s="246"/>
      <c r="HV22" s="246"/>
      <c r="HW22" s="246"/>
      <c r="HX22" s="246"/>
      <c r="HY22" s="246"/>
      <c r="HZ22" s="246"/>
      <c r="IA22" s="246"/>
      <c r="IB22" s="246"/>
      <c r="IC22" s="246"/>
      <c r="ID22" s="246"/>
      <c r="IE22" s="246"/>
      <c r="IF22" s="246"/>
      <c r="IG22" s="246"/>
      <c r="IH22" s="246"/>
      <c r="II22" s="246"/>
      <c r="IJ22" s="246"/>
      <c r="IK22" s="246"/>
      <c r="IL22" s="246"/>
      <c r="IM22" s="246"/>
      <c r="IN22" s="246"/>
      <c r="IO22" s="246"/>
      <c r="IP22" s="246"/>
      <c r="IQ22" s="246"/>
      <c r="IR22" s="246"/>
      <c r="IS22" s="246"/>
      <c r="IT22" s="246"/>
      <c r="IU22" s="246"/>
      <c r="IV22" s="246"/>
    </row>
    <row r="23" spans="1:256" ht="17.25">
      <c r="A23" s="712"/>
      <c r="B23" s="713"/>
      <c r="C23" s="540"/>
      <c r="D23" s="541"/>
      <c r="E23" s="541"/>
      <c r="F23" s="541"/>
      <c r="G23" s="541"/>
      <c r="H23" s="541"/>
      <c r="I23" s="541"/>
      <c r="J23" s="542"/>
      <c r="K23" s="322"/>
      <c r="L23" s="520"/>
      <c r="M23" s="521"/>
      <c r="N23" s="522"/>
      <c r="O23" s="694">
        <v>6</v>
      </c>
      <c r="P23" s="694"/>
      <c r="Q23" s="695"/>
      <c r="R23" s="407" t="str">
        <f t="shared" si="0"/>
        <v xml:space="preserve">  </v>
      </c>
      <c r="S23" s="696" t="s">
        <v>467</v>
      </c>
      <c r="T23" s="697"/>
      <c r="U23" s="408" t="str">
        <f t="shared" si="1"/>
        <v>〇</v>
      </c>
      <c r="V23" s="694">
        <v>15</v>
      </c>
      <c r="W23" s="694"/>
      <c r="X23" s="695"/>
      <c r="Y23" s="520"/>
      <c r="Z23" s="521"/>
      <c r="AA23" s="522"/>
      <c r="AB23" s="332"/>
      <c r="AC23" s="707"/>
      <c r="AD23" s="707"/>
      <c r="AE23" s="707"/>
      <c r="AF23" s="707"/>
      <c r="AG23" s="707"/>
      <c r="AH23" s="707"/>
      <c r="AI23" s="707"/>
      <c r="AJ23" s="707"/>
      <c r="AK23" s="707"/>
      <c r="AL23" s="337"/>
      <c r="AM23" s="520"/>
      <c r="AN23" s="521"/>
      <c r="AO23" s="521"/>
      <c r="AP23" s="521"/>
      <c r="AQ23" s="521"/>
      <c r="AR23" s="522"/>
      <c r="AS23" s="727"/>
      <c r="AT23" s="727"/>
      <c r="AU23" s="727"/>
      <c r="AV23" s="163"/>
      <c r="AW23" s="246"/>
      <c r="AX23" s="246"/>
      <c r="AY23" s="246"/>
      <c r="AZ23" s="246"/>
      <c r="BA23" s="246"/>
      <c r="BB23" s="246"/>
      <c r="BC23" s="246"/>
      <c r="BD23" s="246"/>
      <c r="BE23" s="246"/>
      <c r="BF23" s="246"/>
      <c r="BG23" s="246"/>
      <c r="BH23" s="246"/>
      <c r="BI23" s="246"/>
      <c r="BJ23" s="246"/>
      <c r="BK23" s="246"/>
      <c r="BL23" s="246"/>
      <c r="BM23" s="246"/>
      <c r="BN23" s="246"/>
      <c r="BO23" s="246"/>
      <c r="BP23" s="246"/>
      <c r="BQ23" s="246"/>
      <c r="BR23" s="246"/>
      <c r="BS23" s="246"/>
      <c r="BT23" s="246"/>
      <c r="BU23" s="246"/>
      <c r="BV23" s="246"/>
      <c r="BW23" s="246"/>
      <c r="BX23" s="246"/>
      <c r="BY23" s="246"/>
      <c r="BZ23" s="246"/>
      <c r="CA23" s="246"/>
      <c r="CB23" s="246"/>
      <c r="CC23" s="246"/>
      <c r="CD23" s="246"/>
      <c r="CE23" s="246"/>
      <c r="CF23" s="246"/>
      <c r="CG23" s="246"/>
      <c r="CH23" s="246"/>
      <c r="CI23" s="246"/>
      <c r="CJ23" s="246"/>
      <c r="CK23" s="246"/>
      <c r="CL23" s="246"/>
      <c r="CM23" s="246"/>
      <c r="CN23" s="246"/>
      <c r="CO23" s="246"/>
      <c r="CP23" s="246"/>
      <c r="CQ23" s="246"/>
      <c r="CR23" s="246"/>
      <c r="CS23" s="246"/>
      <c r="CT23" s="246"/>
      <c r="CU23" s="246"/>
      <c r="CV23" s="246"/>
      <c r="CW23" s="246"/>
      <c r="CX23" s="246"/>
      <c r="CY23" s="246"/>
      <c r="CZ23" s="246"/>
      <c r="DA23" s="246"/>
      <c r="DB23" s="246"/>
      <c r="DC23" s="246"/>
      <c r="DD23" s="246"/>
      <c r="DE23" s="246"/>
      <c r="DF23" s="246"/>
      <c r="DG23" s="246"/>
      <c r="DH23" s="246"/>
      <c r="DI23" s="246"/>
      <c r="DJ23" s="246"/>
      <c r="DK23" s="246"/>
      <c r="DL23" s="246"/>
      <c r="DM23" s="246"/>
      <c r="DN23" s="246"/>
      <c r="DO23" s="246"/>
      <c r="DP23" s="246"/>
      <c r="DQ23" s="246"/>
      <c r="DR23" s="246"/>
      <c r="DS23" s="246"/>
      <c r="DT23" s="246"/>
      <c r="DU23" s="246"/>
      <c r="DV23" s="246"/>
      <c r="DW23" s="246"/>
      <c r="DX23" s="246"/>
      <c r="DY23" s="246"/>
      <c r="DZ23" s="246"/>
      <c r="EA23" s="246"/>
      <c r="EB23" s="246"/>
      <c r="EC23" s="246"/>
      <c r="ED23" s="246"/>
      <c r="EE23" s="246"/>
      <c r="EF23" s="246"/>
      <c r="EG23" s="246"/>
      <c r="EH23" s="246"/>
      <c r="EI23" s="246"/>
      <c r="EJ23" s="246"/>
      <c r="EK23" s="246"/>
      <c r="EL23" s="246"/>
      <c r="EM23" s="246"/>
      <c r="EN23" s="246"/>
      <c r="EO23" s="246"/>
      <c r="EP23" s="246"/>
      <c r="EQ23" s="246"/>
      <c r="ER23" s="246"/>
      <c r="ES23" s="246"/>
      <c r="ET23" s="246"/>
      <c r="EU23" s="246"/>
      <c r="EV23" s="246"/>
      <c r="EW23" s="246"/>
      <c r="EX23" s="246"/>
      <c r="EY23" s="246"/>
      <c r="EZ23" s="246"/>
      <c r="FA23" s="246"/>
      <c r="FB23" s="246"/>
      <c r="FC23" s="246"/>
      <c r="FD23" s="246"/>
      <c r="FE23" s="246"/>
      <c r="FF23" s="246"/>
      <c r="FG23" s="246"/>
      <c r="FH23" s="246"/>
      <c r="FI23" s="246"/>
      <c r="FJ23" s="246"/>
      <c r="FK23" s="246"/>
      <c r="FL23" s="246"/>
      <c r="FM23" s="246"/>
      <c r="FN23" s="246"/>
      <c r="FO23" s="246"/>
      <c r="FP23" s="246"/>
      <c r="FQ23" s="246"/>
      <c r="FR23" s="246"/>
      <c r="FS23" s="246"/>
      <c r="FT23" s="246"/>
      <c r="FU23" s="246"/>
      <c r="FV23" s="246"/>
      <c r="FW23" s="246"/>
      <c r="FX23" s="246"/>
      <c r="FY23" s="246"/>
      <c r="FZ23" s="246"/>
      <c r="GA23" s="246"/>
      <c r="GB23" s="246"/>
      <c r="GC23" s="246"/>
      <c r="GD23" s="246"/>
      <c r="GE23" s="246"/>
      <c r="GF23" s="246"/>
      <c r="GG23" s="246"/>
      <c r="GH23" s="246"/>
      <c r="GI23" s="246"/>
      <c r="GJ23" s="246"/>
      <c r="GK23" s="246"/>
      <c r="GL23" s="246"/>
      <c r="GM23" s="246"/>
      <c r="GN23" s="246"/>
      <c r="GO23" s="246"/>
      <c r="GP23" s="246"/>
      <c r="GQ23" s="246"/>
      <c r="GR23" s="246"/>
      <c r="GS23" s="246"/>
      <c r="GT23" s="246"/>
      <c r="GU23" s="246"/>
      <c r="GV23" s="246"/>
      <c r="GW23" s="246"/>
      <c r="GX23" s="246"/>
      <c r="GY23" s="246"/>
      <c r="GZ23" s="246"/>
      <c r="HA23" s="246"/>
      <c r="HB23" s="246"/>
      <c r="HC23" s="246"/>
      <c r="HD23" s="246"/>
      <c r="HE23" s="246"/>
      <c r="HF23" s="246"/>
      <c r="HG23" s="246"/>
      <c r="HH23" s="246"/>
      <c r="HI23" s="246"/>
      <c r="HJ23" s="246"/>
      <c r="HK23" s="246"/>
      <c r="HL23" s="246"/>
      <c r="HM23" s="246"/>
      <c r="HN23" s="246"/>
      <c r="HO23" s="246"/>
      <c r="HP23" s="246"/>
      <c r="HQ23" s="246"/>
      <c r="HR23" s="246"/>
      <c r="HS23" s="246"/>
      <c r="HT23" s="246"/>
      <c r="HU23" s="246"/>
      <c r="HV23" s="246"/>
      <c r="HW23" s="246"/>
      <c r="HX23" s="246"/>
      <c r="HY23" s="246"/>
      <c r="HZ23" s="246"/>
      <c r="IA23" s="246"/>
      <c r="IB23" s="246"/>
      <c r="IC23" s="246"/>
      <c r="ID23" s="246"/>
      <c r="IE23" s="246"/>
      <c r="IF23" s="246"/>
      <c r="IG23" s="246"/>
      <c r="IH23" s="246"/>
      <c r="II23" s="246"/>
      <c r="IJ23" s="246"/>
      <c r="IK23" s="246"/>
      <c r="IL23" s="246"/>
      <c r="IM23" s="246"/>
      <c r="IN23" s="246"/>
      <c r="IO23" s="246"/>
      <c r="IP23" s="246"/>
      <c r="IQ23" s="246"/>
      <c r="IR23" s="246"/>
      <c r="IS23" s="246"/>
      <c r="IT23" s="246"/>
      <c r="IU23" s="246"/>
      <c r="IV23" s="246"/>
    </row>
    <row r="24" spans="1:256" ht="17.25">
      <c r="A24" s="714"/>
      <c r="B24" s="715"/>
      <c r="C24" s="543"/>
      <c r="D24" s="544"/>
      <c r="E24" s="544"/>
      <c r="F24" s="544"/>
      <c r="G24" s="544"/>
      <c r="H24" s="544"/>
      <c r="I24" s="544"/>
      <c r="J24" s="545"/>
      <c r="K24" s="322"/>
      <c r="L24" s="523"/>
      <c r="M24" s="524"/>
      <c r="N24" s="525"/>
      <c r="O24" s="675"/>
      <c r="P24" s="675"/>
      <c r="Q24" s="676"/>
      <c r="R24" s="409" t="str">
        <f t="shared" si="0"/>
        <v xml:space="preserve">  </v>
      </c>
      <c r="S24" s="708" t="s">
        <v>510</v>
      </c>
      <c r="T24" s="709"/>
      <c r="U24" s="410" t="str">
        <f t="shared" si="1"/>
        <v xml:space="preserve">  </v>
      </c>
      <c r="V24" s="675"/>
      <c r="W24" s="675"/>
      <c r="X24" s="676"/>
      <c r="Y24" s="523"/>
      <c r="Z24" s="524"/>
      <c r="AA24" s="525"/>
      <c r="AB24" s="332"/>
      <c r="AC24" s="707"/>
      <c r="AD24" s="707"/>
      <c r="AE24" s="707"/>
      <c r="AF24" s="707"/>
      <c r="AG24" s="707"/>
      <c r="AH24" s="707"/>
      <c r="AI24" s="707"/>
      <c r="AJ24" s="707"/>
      <c r="AK24" s="707"/>
      <c r="AL24" s="337"/>
      <c r="AM24" s="523"/>
      <c r="AN24" s="524"/>
      <c r="AO24" s="524"/>
      <c r="AP24" s="524"/>
      <c r="AQ24" s="524"/>
      <c r="AR24" s="525"/>
      <c r="AS24" s="727"/>
      <c r="AT24" s="727"/>
      <c r="AU24" s="727"/>
      <c r="AV24" s="163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246"/>
      <c r="BN24" s="246"/>
      <c r="BO24" s="246"/>
      <c r="BP24" s="246"/>
      <c r="BQ24" s="246"/>
      <c r="BR24" s="246"/>
      <c r="BS24" s="246"/>
      <c r="BT24" s="246"/>
      <c r="BU24" s="246"/>
      <c r="BV24" s="246"/>
      <c r="BW24" s="246"/>
      <c r="BX24" s="246"/>
      <c r="BY24" s="246"/>
      <c r="BZ24" s="246"/>
      <c r="CA24" s="246"/>
      <c r="CB24" s="246"/>
      <c r="CC24" s="246"/>
      <c r="CD24" s="246"/>
      <c r="CE24" s="246"/>
      <c r="CF24" s="246"/>
      <c r="CG24" s="246"/>
      <c r="CH24" s="246"/>
      <c r="CI24" s="246"/>
      <c r="CJ24" s="246"/>
      <c r="CK24" s="246"/>
      <c r="CL24" s="246"/>
      <c r="CM24" s="246"/>
      <c r="CN24" s="246"/>
      <c r="CO24" s="246"/>
      <c r="CP24" s="246"/>
      <c r="CQ24" s="246"/>
      <c r="CR24" s="246"/>
      <c r="CS24" s="246"/>
      <c r="CT24" s="246"/>
      <c r="CU24" s="246"/>
      <c r="CV24" s="246"/>
      <c r="CW24" s="246"/>
      <c r="CX24" s="246"/>
      <c r="CY24" s="246"/>
      <c r="CZ24" s="246"/>
      <c r="DA24" s="246"/>
      <c r="DB24" s="246"/>
      <c r="DC24" s="246"/>
      <c r="DD24" s="246"/>
      <c r="DE24" s="246"/>
      <c r="DF24" s="246"/>
      <c r="DG24" s="246"/>
      <c r="DH24" s="246"/>
      <c r="DI24" s="246"/>
      <c r="DJ24" s="246"/>
      <c r="DK24" s="246"/>
      <c r="DL24" s="246"/>
      <c r="DM24" s="246"/>
      <c r="DN24" s="246"/>
      <c r="DO24" s="246"/>
      <c r="DP24" s="246"/>
      <c r="DQ24" s="246"/>
      <c r="DR24" s="246"/>
      <c r="DS24" s="246"/>
      <c r="DT24" s="246"/>
      <c r="DU24" s="246"/>
      <c r="DV24" s="246"/>
      <c r="DW24" s="246"/>
      <c r="DX24" s="246"/>
      <c r="DY24" s="246"/>
      <c r="DZ24" s="246"/>
      <c r="EA24" s="246"/>
      <c r="EB24" s="246"/>
      <c r="EC24" s="246"/>
      <c r="ED24" s="246"/>
      <c r="EE24" s="246"/>
      <c r="EF24" s="246"/>
      <c r="EG24" s="246"/>
      <c r="EH24" s="246"/>
      <c r="EI24" s="246"/>
      <c r="EJ24" s="246"/>
      <c r="EK24" s="246"/>
      <c r="EL24" s="246"/>
      <c r="EM24" s="246"/>
      <c r="EN24" s="246"/>
      <c r="EO24" s="246"/>
      <c r="EP24" s="246"/>
      <c r="EQ24" s="246"/>
      <c r="ER24" s="246"/>
      <c r="ES24" s="246"/>
      <c r="ET24" s="246"/>
      <c r="EU24" s="246"/>
      <c r="EV24" s="246"/>
      <c r="EW24" s="246"/>
      <c r="EX24" s="246"/>
      <c r="EY24" s="246"/>
      <c r="EZ24" s="246"/>
      <c r="FA24" s="246"/>
      <c r="FB24" s="246"/>
      <c r="FC24" s="246"/>
      <c r="FD24" s="246"/>
      <c r="FE24" s="246"/>
      <c r="FF24" s="246"/>
      <c r="FG24" s="246"/>
      <c r="FH24" s="246"/>
      <c r="FI24" s="246"/>
      <c r="FJ24" s="246"/>
      <c r="FK24" s="246"/>
      <c r="FL24" s="246"/>
      <c r="FM24" s="246"/>
      <c r="FN24" s="246"/>
      <c r="FO24" s="246"/>
      <c r="FP24" s="246"/>
      <c r="FQ24" s="246"/>
      <c r="FR24" s="246"/>
      <c r="FS24" s="246"/>
      <c r="FT24" s="246"/>
      <c r="FU24" s="246"/>
      <c r="FV24" s="246"/>
      <c r="FW24" s="246"/>
      <c r="FX24" s="246"/>
      <c r="FY24" s="246"/>
      <c r="FZ24" s="246"/>
      <c r="GA24" s="246"/>
      <c r="GB24" s="246"/>
      <c r="GC24" s="246"/>
      <c r="GD24" s="246"/>
      <c r="GE24" s="246"/>
      <c r="GF24" s="246"/>
      <c r="GG24" s="246"/>
      <c r="GH24" s="246"/>
      <c r="GI24" s="246"/>
      <c r="GJ24" s="246"/>
      <c r="GK24" s="246"/>
      <c r="GL24" s="246"/>
      <c r="GM24" s="246"/>
      <c r="GN24" s="246"/>
      <c r="GO24" s="246"/>
      <c r="GP24" s="246"/>
      <c r="GQ24" s="246"/>
      <c r="GR24" s="246"/>
      <c r="GS24" s="246"/>
      <c r="GT24" s="246"/>
      <c r="GU24" s="246"/>
      <c r="GV24" s="246"/>
      <c r="GW24" s="246"/>
      <c r="GX24" s="246"/>
      <c r="GY24" s="246"/>
      <c r="GZ24" s="246"/>
      <c r="HA24" s="246"/>
      <c r="HB24" s="246"/>
      <c r="HC24" s="246"/>
      <c r="HD24" s="246"/>
      <c r="HE24" s="246"/>
      <c r="HF24" s="246"/>
      <c r="HG24" s="246"/>
      <c r="HH24" s="246"/>
      <c r="HI24" s="246"/>
      <c r="HJ24" s="246"/>
      <c r="HK24" s="246"/>
      <c r="HL24" s="246"/>
      <c r="HM24" s="246"/>
      <c r="HN24" s="246"/>
      <c r="HO24" s="246"/>
      <c r="HP24" s="246"/>
      <c r="HQ24" s="246"/>
      <c r="HR24" s="246"/>
      <c r="HS24" s="246"/>
      <c r="HT24" s="246"/>
      <c r="HU24" s="246"/>
      <c r="HV24" s="246"/>
      <c r="HW24" s="246"/>
      <c r="HX24" s="246"/>
      <c r="HY24" s="246"/>
      <c r="HZ24" s="246"/>
      <c r="IA24" s="246"/>
      <c r="IB24" s="246"/>
      <c r="IC24" s="246"/>
      <c r="ID24" s="246"/>
      <c r="IE24" s="246"/>
      <c r="IF24" s="246"/>
      <c r="IG24" s="246"/>
      <c r="IH24" s="246"/>
      <c r="II24" s="246"/>
      <c r="IJ24" s="246"/>
      <c r="IK24" s="246"/>
      <c r="IL24" s="246"/>
      <c r="IM24" s="246"/>
      <c r="IN24" s="246"/>
      <c r="IO24" s="246"/>
      <c r="IP24" s="246"/>
      <c r="IQ24" s="246"/>
      <c r="IR24" s="246"/>
      <c r="IS24" s="246"/>
      <c r="IT24" s="246"/>
      <c r="IU24" s="246"/>
      <c r="IV24" s="246"/>
    </row>
    <row r="25" spans="1:256" ht="17.25">
      <c r="A25" s="473">
        <v>5</v>
      </c>
      <c r="B25" s="479"/>
      <c r="C25" s="537" t="str">
        <f>C6</f>
        <v xml:space="preserve"> マーベル</v>
      </c>
      <c r="D25" s="538"/>
      <c r="E25" s="538"/>
      <c r="F25" s="538"/>
      <c r="G25" s="538"/>
      <c r="H25" s="538"/>
      <c r="I25" s="538"/>
      <c r="J25" s="539"/>
      <c r="K25" s="332"/>
      <c r="L25" s="517">
        <f>COUNTIF(R25:R27,"〇")</f>
        <v>1</v>
      </c>
      <c r="M25" s="518"/>
      <c r="N25" s="519"/>
      <c r="O25" s="698">
        <v>4</v>
      </c>
      <c r="P25" s="698"/>
      <c r="Q25" s="699"/>
      <c r="R25" s="406" t="str">
        <f t="shared" si="0"/>
        <v xml:space="preserve">  </v>
      </c>
      <c r="S25" s="700" t="s">
        <v>470</v>
      </c>
      <c r="T25" s="701"/>
      <c r="U25" s="406" t="str">
        <f t="shared" si="1"/>
        <v>〇</v>
      </c>
      <c r="V25" s="698">
        <v>15</v>
      </c>
      <c r="W25" s="698"/>
      <c r="X25" s="699"/>
      <c r="Y25" s="517">
        <f>COUNTIF(U25:U27,"〇")</f>
        <v>2</v>
      </c>
      <c r="Z25" s="518"/>
      <c r="AA25" s="519"/>
      <c r="AB25" s="322"/>
      <c r="AC25" s="512" t="str">
        <f>C8</f>
        <v xml:space="preserve"> 富士見ファミリー</v>
      </c>
      <c r="AD25" s="512"/>
      <c r="AE25" s="512"/>
      <c r="AF25" s="512"/>
      <c r="AG25" s="512"/>
      <c r="AH25" s="512"/>
      <c r="AI25" s="512"/>
      <c r="AJ25" s="512"/>
      <c r="AK25" s="512"/>
      <c r="AL25" s="322"/>
      <c r="AM25" s="537" t="str">
        <f>Q6</f>
        <v xml:space="preserve"> 大  地</v>
      </c>
      <c r="AN25" s="538"/>
      <c r="AO25" s="538"/>
      <c r="AP25" s="538"/>
      <c r="AQ25" s="538"/>
      <c r="AR25" s="539"/>
      <c r="AS25" s="729"/>
      <c r="AT25" s="730"/>
      <c r="AU25" s="730"/>
      <c r="AV25" s="163"/>
      <c r="AW25" s="246"/>
      <c r="AX25" s="246"/>
      <c r="AY25" s="246"/>
      <c r="AZ25" s="246"/>
      <c r="BA25" s="246"/>
      <c r="BB25" s="246"/>
      <c r="BC25" s="246"/>
      <c r="BD25" s="246"/>
      <c r="BE25" s="246"/>
      <c r="BF25" s="246"/>
      <c r="BG25" s="246"/>
      <c r="BH25" s="246"/>
      <c r="BI25" s="246"/>
      <c r="BJ25" s="246"/>
      <c r="BK25" s="246"/>
      <c r="BL25" s="246"/>
      <c r="BM25" s="246"/>
      <c r="BN25" s="246"/>
      <c r="BO25" s="246"/>
      <c r="BP25" s="246"/>
      <c r="BQ25" s="246"/>
      <c r="BR25" s="246"/>
      <c r="BS25" s="246"/>
      <c r="BT25" s="246"/>
      <c r="BU25" s="246"/>
      <c r="BV25" s="246"/>
      <c r="BW25" s="246"/>
      <c r="BX25" s="246"/>
      <c r="BY25" s="246"/>
      <c r="BZ25" s="246"/>
      <c r="CA25" s="246"/>
      <c r="CB25" s="246"/>
      <c r="CC25" s="246"/>
      <c r="CD25" s="246"/>
      <c r="CE25" s="246"/>
      <c r="CF25" s="246"/>
      <c r="CG25" s="246"/>
      <c r="CH25" s="246"/>
      <c r="CI25" s="246"/>
      <c r="CJ25" s="246"/>
      <c r="CK25" s="246"/>
      <c r="CL25" s="246"/>
      <c r="CM25" s="246"/>
      <c r="CN25" s="246"/>
      <c r="CO25" s="246"/>
      <c r="CP25" s="246"/>
      <c r="CQ25" s="246"/>
      <c r="CR25" s="246"/>
      <c r="CS25" s="246"/>
      <c r="CT25" s="246"/>
      <c r="CU25" s="246"/>
      <c r="CV25" s="246"/>
      <c r="CW25" s="246"/>
      <c r="CX25" s="246"/>
      <c r="CY25" s="246"/>
      <c r="CZ25" s="246"/>
      <c r="DA25" s="246"/>
      <c r="DB25" s="246"/>
      <c r="DC25" s="246"/>
      <c r="DD25" s="246"/>
      <c r="DE25" s="246"/>
      <c r="DF25" s="246"/>
      <c r="DG25" s="246"/>
      <c r="DH25" s="246"/>
      <c r="DI25" s="246"/>
      <c r="DJ25" s="246"/>
      <c r="DK25" s="246"/>
      <c r="DL25" s="246"/>
      <c r="DM25" s="246"/>
      <c r="DN25" s="246"/>
      <c r="DO25" s="246"/>
      <c r="DP25" s="246"/>
      <c r="DQ25" s="246"/>
      <c r="DR25" s="246"/>
      <c r="DS25" s="246"/>
      <c r="DT25" s="246"/>
      <c r="DU25" s="246"/>
      <c r="DV25" s="246"/>
      <c r="DW25" s="246"/>
      <c r="DX25" s="246"/>
      <c r="DY25" s="246"/>
      <c r="DZ25" s="246"/>
      <c r="EA25" s="246"/>
      <c r="EB25" s="246"/>
      <c r="EC25" s="246"/>
      <c r="ED25" s="246"/>
      <c r="EE25" s="246"/>
      <c r="EF25" s="246"/>
      <c r="EG25" s="246"/>
      <c r="EH25" s="246"/>
      <c r="EI25" s="246"/>
      <c r="EJ25" s="246"/>
      <c r="EK25" s="246"/>
      <c r="EL25" s="246"/>
      <c r="EM25" s="246"/>
      <c r="EN25" s="246"/>
      <c r="EO25" s="246"/>
      <c r="EP25" s="246"/>
      <c r="EQ25" s="246"/>
      <c r="ER25" s="246"/>
      <c r="ES25" s="246"/>
      <c r="ET25" s="246"/>
      <c r="EU25" s="246"/>
      <c r="EV25" s="246"/>
      <c r="EW25" s="246"/>
      <c r="EX25" s="246"/>
      <c r="EY25" s="246"/>
      <c r="EZ25" s="246"/>
      <c r="FA25" s="246"/>
      <c r="FB25" s="246"/>
      <c r="FC25" s="246"/>
      <c r="FD25" s="246"/>
      <c r="FE25" s="246"/>
      <c r="FF25" s="246"/>
      <c r="FG25" s="246"/>
      <c r="FH25" s="246"/>
      <c r="FI25" s="246"/>
      <c r="FJ25" s="246"/>
      <c r="FK25" s="246"/>
      <c r="FL25" s="246"/>
      <c r="FM25" s="246"/>
      <c r="FN25" s="246"/>
      <c r="FO25" s="246"/>
      <c r="FP25" s="246"/>
      <c r="FQ25" s="246"/>
      <c r="FR25" s="246"/>
      <c r="FS25" s="246"/>
      <c r="FT25" s="246"/>
      <c r="FU25" s="246"/>
      <c r="FV25" s="246"/>
      <c r="FW25" s="246"/>
      <c r="FX25" s="246"/>
      <c r="FY25" s="246"/>
      <c r="FZ25" s="246"/>
      <c r="GA25" s="246"/>
      <c r="GB25" s="246"/>
      <c r="GC25" s="246"/>
      <c r="GD25" s="246"/>
      <c r="GE25" s="246"/>
      <c r="GF25" s="246"/>
      <c r="GG25" s="246"/>
      <c r="GH25" s="246"/>
      <c r="GI25" s="246"/>
      <c r="GJ25" s="246"/>
      <c r="GK25" s="246"/>
      <c r="GL25" s="246"/>
      <c r="GM25" s="246"/>
      <c r="GN25" s="246"/>
      <c r="GO25" s="246"/>
      <c r="GP25" s="246"/>
      <c r="GQ25" s="246"/>
      <c r="GR25" s="246"/>
      <c r="GS25" s="246"/>
      <c r="GT25" s="246"/>
      <c r="GU25" s="246"/>
      <c r="GV25" s="246"/>
      <c r="GW25" s="246"/>
      <c r="GX25" s="246"/>
      <c r="GY25" s="246"/>
      <c r="GZ25" s="246"/>
      <c r="HA25" s="246"/>
      <c r="HB25" s="246"/>
      <c r="HC25" s="246"/>
      <c r="HD25" s="246"/>
      <c r="HE25" s="246"/>
      <c r="HF25" s="246"/>
      <c r="HG25" s="246"/>
      <c r="HH25" s="246"/>
      <c r="HI25" s="246"/>
      <c r="HJ25" s="246"/>
      <c r="HK25" s="246"/>
      <c r="HL25" s="246"/>
      <c r="HM25" s="246"/>
      <c r="HN25" s="246"/>
      <c r="HO25" s="246"/>
      <c r="HP25" s="246"/>
      <c r="HQ25" s="246"/>
      <c r="HR25" s="246"/>
      <c r="HS25" s="246"/>
      <c r="HT25" s="246"/>
      <c r="HU25" s="246"/>
      <c r="HV25" s="246"/>
      <c r="HW25" s="246"/>
      <c r="HX25" s="246"/>
      <c r="HY25" s="246"/>
      <c r="HZ25" s="246"/>
      <c r="IA25" s="246"/>
      <c r="IB25" s="246"/>
      <c r="IC25" s="246"/>
      <c r="ID25" s="246"/>
      <c r="IE25" s="246"/>
      <c r="IF25" s="246"/>
      <c r="IG25" s="246"/>
      <c r="IH25" s="246"/>
      <c r="II25" s="246"/>
      <c r="IJ25" s="246"/>
      <c r="IK25" s="246"/>
      <c r="IL25" s="246"/>
      <c r="IM25" s="246"/>
      <c r="IN25" s="246"/>
      <c r="IO25" s="246"/>
      <c r="IP25" s="246"/>
      <c r="IQ25" s="246"/>
      <c r="IR25" s="246"/>
      <c r="IS25" s="246"/>
      <c r="IT25" s="246"/>
      <c r="IU25" s="246"/>
      <c r="IV25" s="246"/>
    </row>
    <row r="26" spans="1:256" ht="17.25">
      <c r="A26" s="474"/>
      <c r="B26" s="480"/>
      <c r="C26" s="540"/>
      <c r="D26" s="541"/>
      <c r="E26" s="541"/>
      <c r="F26" s="541"/>
      <c r="G26" s="541"/>
      <c r="H26" s="541"/>
      <c r="I26" s="541"/>
      <c r="J26" s="542"/>
      <c r="K26" s="332"/>
      <c r="L26" s="520"/>
      <c r="M26" s="521"/>
      <c r="N26" s="522"/>
      <c r="O26" s="694">
        <v>15</v>
      </c>
      <c r="P26" s="694"/>
      <c r="Q26" s="695"/>
      <c r="R26" s="407" t="str">
        <f t="shared" si="0"/>
        <v>〇</v>
      </c>
      <c r="S26" s="696" t="s">
        <v>467</v>
      </c>
      <c r="T26" s="697"/>
      <c r="U26" s="408" t="str">
        <f t="shared" si="1"/>
        <v xml:space="preserve">  </v>
      </c>
      <c r="V26" s="694">
        <v>12</v>
      </c>
      <c r="W26" s="694"/>
      <c r="X26" s="695"/>
      <c r="Y26" s="520"/>
      <c r="Z26" s="521"/>
      <c r="AA26" s="522"/>
      <c r="AB26" s="322"/>
      <c r="AC26" s="512"/>
      <c r="AD26" s="512"/>
      <c r="AE26" s="512"/>
      <c r="AF26" s="512"/>
      <c r="AG26" s="512"/>
      <c r="AH26" s="512"/>
      <c r="AI26" s="512"/>
      <c r="AJ26" s="512"/>
      <c r="AK26" s="512"/>
      <c r="AL26" s="322"/>
      <c r="AM26" s="540"/>
      <c r="AN26" s="541"/>
      <c r="AO26" s="541"/>
      <c r="AP26" s="541"/>
      <c r="AQ26" s="541"/>
      <c r="AR26" s="542"/>
      <c r="AS26" s="730"/>
      <c r="AT26" s="730"/>
      <c r="AU26" s="730"/>
      <c r="AV26" s="163"/>
      <c r="AW26" s="246"/>
      <c r="AX26" s="246"/>
      <c r="AY26" s="246"/>
      <c r="AZ26" s="246"/>
      <c r="BA26" s="246"/>
      <c r="BB26" s="246"/>
      <c r="BC26" s="246"/>
      <c r="BD26" s="246"/>
      <c r="BE26" s="246"/>
      <c r="BF26" s="246"/>
      <c r="BG26" s="246"/>
      <c r="BH26" s="246"/>
      <c r="BI26" s="246"/>
      <c r="BJ26" s="246"/>
      <c r="BK26" s="246"/>
      <c r="BL26" s="246"/>
      <c r="BM26" s="246"/>
      <c r="BN26" s="246"/>
      <c r="BO26" s="246"/>
      <c r="BP26" s="246"/>
      <c r="BQ26" s="246"/>
      <c r="BR26" s="246"/>
      <c r="BS26" s="246"/>
      <c r="BT26" s="246"/>
      <c r="BU26" s="246"/>
      <c r="BV26" s="246"/>
      <c r="BW26" s="246"/>
      <c r="BX26" s="246"/>
      <c r="BY26" s="246"/>
      <c r="BZ26" s="246"/>
      <c r="CA26" s="246"/>
      <c r="CB26" s="246"/>
      <c r="CC26" s="246"/>
      <c r="CD26" s="246"/>
      <c r="CE26" s="246"/>
      <c r="CF26" s="246"/>
      <c r="CG26" s="246"/>
      <c r="CH26" s="246"/>
      <c r="CI26" s="246"/>
      <c r="CJ26" s="246"/>
      <c r="CK26" s="246"/>
      <c r="CL26" s="246"/>
      <c r="CM26" s="246"/>
      <c r="CN26" s="246"/>
      <c r="CO26" s="246"/>
      <c r="CP26" s="246"/>
      <c r="CQ26" s="246"/>
      <c r="CR26" s="246"/>
      <c r="CS26" s="246"/>
      <c r="CT26" s="246"/>
      <c r="CU26" s="246"/>
      <c r="CV26" s="246"/>
      <c r="CW26" s="246"/>
      <c r="CX26" s="246"/>
      <c r="CY26" s="246"/>
      <c r="CZ26" s="246"/>
      <c r="DA26" s="246"/>
      <c r="DB26" s="246"/>
      <c r="DC26" s="246"/>
      <c r="DD26" s="246"/>
      <c r="DE26" s="246"/>
      <c r="DF26" s="246"/>
      <c r="DG26" s="246"/>
      <c r="DH26" s="246"/>
      <c r="DI26" s="246"/>
      <c r="DJ26" s="246"/>
      <c r="DK26" s="246"/>
      <c r="DL26" s="246"/>
      <c r="DM26" s="246"/>
      <c r="DN26" s="246"/>
      <c r="DO26" s="246"/>
      <c r="DP26" s="246"/>
      <c r="DQ26" s="246"/>
      <c r="DR26" s="246"/>
      <c r="DS26" s="246"/>
      <c r="DT26" s="246"/>
      <c r="DU26" s="246"/>
      <c r="DV26" s="246"/>
      <c r="DW26" s="246"/>
      <c r="DX26" s="246"/>
      <c r="DY26" s="246"/>
      <c r="DZ26" s="246"/>
      <c r="EA26" s="246"/>
      <c r="EB26" s="246"/>
      <c r="EC26" s="246"/>
      <c r="ED26" s="246"/>
      <c r="EE26" s="246"/>
      <c r="EF26" s="246"/>
      <c r="EG26" s="246"/>
      <c r="EH26" s="246"/>
      <c r="EI26" s="246"/>
      <c r="EJ26" s="246"/>
      <c r="EK26" s="246"/>
      <c r="EL26" s="246"/>
      <c r="EM26" s="246"/>
      <c r="EN26" s="246"/>
      <c r="EO26" s="246"/>
      <c r="EP26" s="246"/>
      <c r="EQ26" s="246"/>
      <c r="ER26" s="246"/>
      <c r="ES26" s="246"/>
      <c r="ET26" s="246"/>
      <c r="EU26" s="246"/>
      <c r="EV26" s="246"/>
      <c r="EW26" s="246"/>
      <c r="EX26" s="246"/>
      <c r="EY26" s="246"/>
      <c r="EZ26" s="246"/>
      <c r="FA26" s="246"/>
      <c r="FB26" s="246"/>
      <c r="FC26" s="246"/>
      <c r="FD26" s="246"/>
      <c r="FE26" s="246"/>
      <c r="FF26" s="246"/>
      <c r="FG26" s="246"/>
      <c r="FH26" s="246"/>
      <c r="FI26" s="246"/>
      <c r="FJ26" s="246"/>
      <c r="FK26" s="246"/>
      <c r="FL26" s="246"/>
      <c r="FM26" s="246"/>
      <c r="FN26" s="246"/>
      <c r="FO26" s="246"/>
      <c r="FP26" s="246"/>
      <c r="FQ26" s="246"/>
      <c r="FR26" s="246"/>
      <c r="FS26" s="246"/>
      <c r="FT26" s="246"/>
      <c r="FU26" s="246"/>
      <c r="FV26" s="246"/>
      <c r="FW26" s="246"/>
      <c r="FX26" s="246"/>
      <c r="FY26" s="246"/>
      <c r="FZ26" s="246"/>
      <c r="GA26" s="246"/>
      <c r="GB26" s="246"/>
      <c r="GC26" s="246"/>
      <c r="GD26" s="246"/>
      <c r="GE26" s="246"/>
      <c r="GF26" s="246"/>
      <c r="GG26" s="246"/>
      <c r="GH26" s="246"/>
      <c r="GI26" s="246"/>
      <c r="GJ26" s="246"/>
      <c r="GK26" s="246"/>
      <c r="GL26" s="246"/>
      <c r="GM26" s="246"/>
      <c r="GN26" s="246"/>
      <c r="GO26" s="246"/>
      <c r="GP26" s="246"/>
      <c r="GQ26" s="246"/>
      <c r="GR26" s="246"/>
      <c r="GS26" s="246"/>
      <c r="GT26" s="246"/>
      <c r="GU26" s="246"/>
      <c r="GV26" s="246"/>
      <c r="GW26" s="246"/>
      <c r="GX26" s="246"/>
      <c r="GY26" s="246"/>
      <c r="GZ26" s="246"/>
      <c r="HA26" s="246"/>
      <c r="HB26" s="246"/>
      <c r="HC26" s="246"/>
      <c r="HD26" s="246"/>
      <c r="HE26" s="246"/>
      <c r="HF26" s="246"/>
      <c r="HG26" s="246"/>
      <c r="HH26" s="246"/>
      <c r="HI26" s="246"/>
      <c r="HJ26" s="246"/>
      <c r="HK26" s="246"/>
      <c r="HL26" s="246"/>
      <c r="HM26" s="246"/>
      <c r="HN26" s="246"/>
      <c r="HO26" s="246"/>
      <c r="HP26" s="246"/>
      <c r="HQ26" s="246"/>
      <c r="HR26" s="246"/>
      <c r="HS26" s="246"/>
      <c r="HT26" s="246"/>
      <c r="HU26" s="246"/>
      <c r="HV26" s="246"/>
      <c r="HW26" s="246"/>
      <c r="HX26" s="246"/>
      <c r="HY26" s="246"/>
      <c r="HZ26" s="246"/>
      <c r="IA26" s="246"/>
      <c r="IB26" s="246"/>
      <c r="IC26" s="246"/>
      <c r="ID26" s="246"/>
      <c r="IE26" s="246"/>
      <c r="IF26" s="246"/>
      <c r="IG26" s="246"/>
      <c r="IH26" s="246"/>
      <c r="II26" s="246"/>
      <c r="IJ26" s="246"/>
      <c r="IK26" s="246"/>
      <c r="IL26" s="246"/>
      <c r="IM26" s="246"/>
      <c r="IN26" s="246"/>
      <c r="IO26" s="246"/>
      <c r="IP26" s="246"/>
      <c r="IQ26" s="246"/>
      <c r="IR26" s="246"/>
      <c r="IS26" s="246"/>
      <c r="IT26" s="246"/>
      <c r="IU26" s="246"/>
      <c r="IV26" s="246"/>
    </row>
    <row r="27" spans="1:256" ht="17.25">
      <c r="A27" s="475"/>
      <c r="B27" s="481"/>
      <c r="C27" s="543"/>
      <c r="D27" s="544"/>
      <c r="E27" s="544"/>
      <c r="F27" s="544"/>
      <c r="G27" s="544"/>
      <c r="H27" s="544"/>
      <c r="I27" s="544"/>
      <c r="J27" s="545"/>
      <c r="K27" s="332"/>
      <c r="L27" s="523"/>
      <c r="M27" s="524"/>
      <c r="N27" s="525"/>
      <c r="O27" s="675">
        <v>9</v>
      </c>
      <c r="P27" s="675"/>
      <c r="Q27" s="676"/>
      <c r="R27" s="409" t="str">
        <f t="shared" si="0"/>
        <v xml:space="preserve">  </v>
      </c>
      <c r="S27" s="692" t="s">
        <v>510</v>
      </c>
      <c r="T27" s="693"/>
      <c r="U27" s="410" t="str">
        <f t="shared" si="1"/>
        <v>〇</v>
      </c>
      <c r="V27" s="675">
        <v>15</v>
      </c>
      <c r="W27" s="675"/>
      <c r="X27" s="676"/>
      <c r="Y27" s="523"/>
      <c r="Z27" s="524"/>
      <c r="AA27" s="525"/>
      <c r="AB27" s="322"/>
      <c r="AC27" s="512"/>
      <c r="AD27" s="512"/>
      <c r="AE27" s="512"/>
      <c r="AF27" s="512"/>
      <c r="AG27" s="512"/>
      <c r="AH27" s="512"/>
      <c r="AI27" s="512"/>
      <c r="AJ27" s="512"/>
      <c r="AK27" s="512"/>
      <c r="AL27" s="322"/>
      <c r="AM27" s="543"/>
      <c r="AN27" s="544"/>
      <c r="AO27" s="544"/>
      <c r="AP27" s="544"/>
      <c r="AQ27" s="544"/>
      <c r="AR27" s="545"/>
      <c r="AS27" s="730"/>
      <c r="AT27" s="730"/>
      <c r="AU27" s="730"/>
      <c r="AV27" s="163"/>
      <c r="AW27" s="246"/>
      <c r="AX27" s="246"/>
      <c r="AY27" s="246"/>
      <c r="AZ27" s="246"/>
      <c r="BA27" s="246"/>
      <c r="BB27" s="246"/>
      <c r="BC27" s="246"/>
      <c r="BD27" s="246"/>
      <c r="BE27" s="246"/>
      <c r="BF27" s="246"/>
      <c r="BG27" s="246"/>
      <c r="BH27" s="246"/>
      <c r="BI27" s="246"/>
      <c r="BJ27" s="246"/>
      <c r="BK27" s="246"/>
      <c r="BL27" s="246"/>
      <c r="BM27" s="246"/>
      <c r="BN27" s="246"/>
      <c r="BO27" s="246"/>
      <c r="BP27" s="246"/>
      <c r="BQ27" s="246"/>
      <c r="BR27" s="246"/>
      <c r="BS27" s="246"/>
      <c r="BT27" s="246"/>
      <c r="BU27" s="246"/>
      <c r="BV27" s="246"/>
      <c r="BW27" s="246"/>
      <c r="BX27" s="246"/>
      <c r="BY27" s="246"/>
      <c r="BZ27" s="246"/>
      <c r="CA27" s="246"/>
      <c r="CB27" s="246"/>
      <c r="CC27" s="246"/>
      <c r="CD27" s="246"/>
      <c r="CE27" s="246"/>
      <c r="CF27" s="246"/>
      <c r="CG27" s="246"/>
      <c r="CH27" s="246"/>
      <c r="CI27" s="246"/>
      <c r="CJ27" s="246"/>
      <c r="CK27" s="246"/>
      <c r="CL27" s="246"/>
      <c r="CM27" s="246"/>
      <c r="CN27" s="246"/>
      <c r="CO27" s="246"/>
      <c r="CP27" s="246"/>
      <c r="CQ27" s="246"/>
      <c r="CR27" s="246"/>
      <c r="CS27" s="246"/>
      <c r="CT27" s="246"/>
      <c r="CU27" s="246"/>
      <c r="CV27" s="246"/>
      <c r="CW27" s="246"/>
      <c r="CX27" s="246"/>
      <c r="CY27" s="246"/>
      <c r="CZ27" s="246"/>
      <c r="DA27" s="246"/>
      <c r="DB27" s="246"/>
      <c r="DC27" s="246"/>
      <c r="DD27" s="246"/>
      <c r="DE27" s="246"/>
      <c r="DF27" s="246"/>
      <c r="DG27" s="246"/>
      <c r="DH27" s="246"/>
      <c r="DI27" s="246"/>
      <c r="DJ27" s="246"/>
      <c r="DK27" s="246"/>
      <c r="DL27" s="246"/>
      <c r="DM27" s="246"/>
      <c r="DN27" s="246"/>
      <c r="DO27" s="246"/>
      <c r="DP27" s="246"/>
      <c r="DQ27" s="246"/>
      <c r="DR27" s="246"/>
      <c r="DS27" s="246"/>
      <c r="DT27" s="246"/>
      <c r="DU27" s="246"/>
      <c r="DV27" s="246"/>
      <c r="DW27" s="246"/>
      <c r="DX27" s="246"/>
      <c r="DY27" s="246"/>
      <c r="DZ27" s="246"/>
      <c r="EA27" s="246"/>
      <c r="EB27" s="246"/>
      <c r="EC27" s="246"/>
      <c r="ED27" s="246"/>
      <c r="EE27" s="246"/>
      <c r="EF27" s="246"/>
      <c r="EG27" s="246"/>
      <c r="EH27" s="246"/>
      <c r="EI27" s="246"/>
      <c r="EJ27" s="246"/>
      <c r="EK27" s="246"/>
      <c r="EL27" s="246"/>
      <c r="EM27" s="246"/>
      <c r="EN27" s="246"/>
      <c r="EO27" s="246"/>
      <c r="EP27" s="246"/>
      <c r="EQ27" s="246"/>
      <c r="ER27" s="246"/>
      <c r="ES27" s="246"/>
      <c r="ET27" s="246"/>
      <c r="EU27" s="246"/>
      <c r="EV27" s="246"/>
      <c r="EW27" s="246"/>
      <c r="EX27" s="246"/>
      <c r="EY27" s="246"/>
      <c r="EZ27" s="246"/>
      <c r="FA27" s="246"/>
      <c r="FB27" s="246"/>
      <c r="FC27" s="246"/>
      <c r="FD27" s="246"/>
      <c r="FE27" s="246"/>
      <c r="FF27" s="246"/>
      <c r="FG27" s="246"/>
      <c r="FH27" s="246"/>
      <c r="FI27" s="246"/>
      <c r="FJ27" s="246"/>
      <c r="FK27" s="246"/>
      <c r="FL27" s="246"/>
      <c r="FM27" s="246"/>
      <c r="FN27" s="246"/>
      <c r="FO27" s="246"/>
      <c r="FP27" s="246"/>
      <c r="FQ27" s="246"/>
      <c r="FR27" s="246"/>
      <c r="FS27" s="246"/>
      <c r="FT27" s="246"/>
      <c r="FU27" s="246"/>
      <c r="FV27" s="246"/>
      <c r="FW27" s="246"/>
      <c r="FX27" s="246"/>
      <c r="FY27" s="246"/>
      <c r="FZ27" s="246"/>
      <c r="GA27" s="246"/>
      <c r="GB27" s="246"/>
      <c r="GC27" s="246"/>
      <c r="GD27" s="246"/>
      <c r="GE27" s="246"/>
      <c r="GF27" s="246"/>
      <c r="GG27" s="246"/>
      <c r="GH27" s="246"/>
      <c r="GI27" s="246"/>
      <c r="GJ27" s="246"/>
      <c r="GK27" s="246"/>
      <c r="GL27" s="246"/>
      <c r="GM27" s="246"/>
      <c r="GN27" s="246"/>
      <c r="GO27" s="246"/>
      <c r="GP27" s="246"/>
      <c r="GQ27" s="246"/>
      <c r="GR27" s="246"/>
      <c r="GS27" s="246"/>
      <c r="GT27" s="246"/>
      <c r="GU27" s="246"/>
      <c r="GV27" s="246"/>
      <c r="GW27" s="246"/>
      <c r="GX27" s="246"/>
      <c r="GY27" s="246"/>
      <c r="GZ27" s="246"/>
      <c r="HA27" s="246"/>
      <c r="HB27" s="246"/>
      <c r="HC27" s="246"/>
      <c r="HD27" s="246"/>
      <c r="HE27" s="246"/>
      <c r="HF27" s="246"/>
      <c r="HG27" s="246"/>
      <c r="HH27" s="246"/>
      <c r="HI27" s="246"/>
      <c r="HJ27" s="246"/>
      <c r="HK27" s="246"/>
      <c r="HL27" s="246"/>
      <c r="HM27" s="246"/>
      <c r="HN27" s="246"/>
      <c r="HO27" s="246"/>
      <c r="HP27" s="246"/>
      <c r="HQ27" s="246"/>
      <c r="HR27" s="246"/>
      <c r="HS27" s="246"/>
      <c r="HT27" s="246"/>
      <c r="HU27" s="246"/>
      <c r="HV27" s="246"/>
      <c r="HW27" s="246"/>
      <c r="HX27" s="246"/>
      <c r="HY27" s="246"/>
      <c r="HZ27" s="246"/>
      <c r="IA27" s="246"/>
      <c r="IB27" s="246"/>
      <c r="IC27" s="246"/>
      <c r="ID27" s="246"/>
      <c r="IE27" s="246"/>
      <c r="IF27" s="246"/>
      <c r="IG27" s="246"/>
      <c r="IH27" s="246"/>
      <c r="II27" s="246"/>
      <c r="IJ27" s="246"/>
      <c r="IK27" s="246"/>
      <c r="IL27" s="246"/>
      <c r="IM27" s="246"/>
      <c r="IN27" s="246"/>
      <c r="IO27" s="246"/>
      <c r="IP27" s="246"/>
      <c r="IQ27" s="246"/>
      <c r="IR27" s="246"/>
      <c r="IS27" s="246"/>
      <c r="IT27" s="246"/>
      <c r="IU27" s="246"/>
      <c r="IV27" s="246"/>
    </row>
    <row r="28" spans="1:256" ht="17.25">
      <c r="A28" s="473">
        <v>6</v>
      </c>
      <c r="B28" s="479"/>
      <c r="C28" s="537" t="str">
        <f>C7</f>
        <v xml:space="preserve"> 田原クラブ</v>
      </c>
      <c r="D28" s="538"/>
      <c r="E28" s="538"/>
      <c r="F28" s="538"/>
      <c r="G28" s="538"/>
      <c r="H28" s="538"/>
      <c r="I28" s="538"/>
      <c r="J28" s="539"/>
      <c r="K28" s="322"/>
      <c r="L28" s="517">
        <f>COUNTIF(R28:R30,"〇")</f>
        <v>2</v>
      </c>
      <c r="M28" s="518"/>
      <c r="N28" s="519"/>
      <c r="O28" s="698">
        <v>15</v>
      </c>
      <c r="P28" s="698"/>
      <c r="Q28" s="699"/>
      <c r="R28" s="406" t="str">
        <f t="shared" si="0"/>
        <v>〇</v>
      </c>
      <c r="S28" s="705" t="s">
        <v>470</v>
      </c>
      <c r="T28" s="706"/>
      <c r="U28" s="406" t="str">
        <f t="shared" si="1"/>
        <v xml:space="preserve">  </v>
      </c>
      <c r="V28" s="698">
        <v>11</v>
      </c>
      <c r="W28" s="698"/>
      <c r="X28" s="699"/>
      <c r="Y28" s="517">
        <f>COUNTIF(U28:U30,"〇")</f>
        <v>0</v>
      </c>
      <c r="Z28" s="518"/>
      <c r="AA28" s="519"/>
      <c r="AB28" s="332"/>
      <c r="AC28" s="512" t="str">
        <f>Q5</f>
        <v xml:space="preserve"> ラッコ ・ サザエ</v>
      </c>
      <c r="AD28" s="512"/>
      <c r="AE28" s="512"/>
      <c r="AF28" s="512"/>
      <c r="AG28" s="512"/>
      <c r="AH28" s="512"/>
      <c r="AI28" s="512"/>
      <c r="AJ28" s="512"/>
      <c r="AK28" s="512"/>
      <c r="AL28" s="322"/>
      <c r="AM28" s="537" t="str">
        <f>C5</f>
        <v xml:space="preserve"> くるくる</v>
      </c>
      <c r="AN28" s="538"/>
      <c r="AO28" s="538"/>
      <c r="AP28" s="538"/>
      <c r="AQ28" s="538"/>
      <c r="AR28" s="539"/>
      <c r="AS28" s="730"/>
      <c r="AT28" s="730"/>
      <c r="AU28" s="730"/>
      <c r="AV28" s="163"/>
      <c r="AW28" s="246"/>
      <c r="AX28" s="246"/>
      <c r="AY28" s="246"/>
      <c r="AZ28" s="246"/>
      <c r="BA28" s="246"/>
      <c r="BB28" s="246"/>
      <c r="BC28" s="246"/>
      <c r="BD28" s="246"/>
      <c r="BE28" s="246"/>
      <c r="BF28" s="246"/>
      <c r="BG28" s="246"/>
      <c r="BH28" s="246"/>
      <c r="BI28" s="246"/>
      <c r="BJ28" s="246"/>
      <c r="BK28" s="246"/>
      <c r="BL28" s="246"/>
      <c r="BM28" s="246"/>
      <c r="BN28" s="246"/>
      <c r="BO28" s="246"/>
      <c r="BP28" s="246"/>
      <c r="BQ28" s="246"/>
      <c r="BR28" s="246"/>
      <c r="BS28" s="246"/>
      <c r="BT28" s="246"/>
      <c r="BU28" s="246"/>
      <c r="BV28" s="246"/>
      <c r="BW28" s="246"/>
      <c r="BX28" s="246"/>
      <c r="BY28" s="246"/>
      <c r="BZ28" s="246"/>
      <c r="CA28" s="246"/>
      <c r="CB28" s="246"/>
      <c r="CC28" s="246"/>
      <c r="CD28" s="246"/>
      <c r="CE28" s="246"/>
      <c r="CF28" s="246"/>
      <c r="CG28" s="246"/>
      <c r="CH28" s="246"/>
      <c r="CI28" s="246"/>
      <c r="CJ28" s="246"/>
      <c r="CK28" s="246"/>
      <c r="CL28" s="246"/>
      <c r="CM28" s="246"/>
      <c r="CN28" s="246"/>
      <c r="CO28" s="246"/>
      <c r="CP28" s="246"/>
      <c r="CQ28" s="246"/>
      <c r="CR28" s="246"/>
      <c r="CS28" s="246"/>
      <c r="CT28" s="246"/>
      <c r="CU28" s="246"/>
      <c r="CV28" s="246"/>
      <c r="CW28" s="246"/>
      <c r="CX28" s="246"/>
      <c r="CY28" s="246"/>
      <c r="CZ28" s="246"/>
      <c r="DA28" s="246"/>
      <c r="DB28" s="246"/>
      <c r="DC28" s="246"/>
      <c r="DD28" s="246"/>
      <c r="DE28" s="246"/>
      <c r="DF28" s="246"/>
      <c r="DG28" s="246"/>
      <c r="DH28" s="246"/>
      <c r="DI28" s="246"/>
      <c r="DJ28" s="246"/>
      <c r="DK28" s="246"/>
      <c r="DL28" s="246"/>
      <c r="DM28" s="246"/>
      <c r="DN28" s="246"/>
      <c r="DO28" s="246"/>
      <c r="DP28" s="246"/>
      <c r="DQ28" s="246"/>
      <c r="DR28" s="246"/>
      <c r="DS28" s="246"/>
      <c r="DT28" s="246"/>
      <c r="DU28" s="246"/>
      <c r="DV28" s="246"/>
      <c r="DW28" s="246"/>
      <c r="DX28" s="246"/>
      <c r="DY28" s="246"/>
      <c r="DZ28" s="246"/>
      <c r="EA28" s="246"/>
      <c r="EB28" s="246"/>
      <c r="EC28" s="246"/>
      <c r="ED28" s="246"/>
      <c r="EE28" s="246"/>
      <c r="EF28" s="246"/>
      <c r="EG28" s="246"/>
      <c r="EH28" s="246"/>
      <c r="EI28" s="246"/>
      <c r="EJ28" s="246"/>
      <c r="EK28" s="246"/>
      <c r="EL28" s="246"/>
      <c r="EM28" s="246"/>
      <c r="EN28" s="246"/>
      <c r="EO28" s="246"/>
      <c r="EP28" s="246"/>
      <c r="EQ28" s="246"/>
      <c r="ER28" s="246"/>
      <c r="ES28" s="246"/>
      <c r="ET28" s="246"/>
      <c r="EU28" s="246"/>
      <c r="EV28" s="246"/>
      <c r="EW28" s="246"/>
      <c r="EX28" s="246"/>
      <c r="EY28" s="246"/>
      <c r="EZ28" s="246"/>
      <c r="FA28" s="246"/>
      <c r="FB28" s="246"/>
      <c r="FC28" s="246"/>
      <c r="FD28" s="246"/>
      <c r="FE28" s="246"/>
      <c r="FF28" s="246"/>
      <c r="FG28" s="246"/>
      <c r="FH28" s="246"/>
      <c r="FI28" s="246"/>
      <c r="FJ28" s="246"/>
      <c r="FK28" s="246"/>
      <c r="FL28" s="246"/>
      <c r="FM28" s="246"/>
      <c r="FN28" s="246"/>
      <c r="FO28" s="246"/>
      <c r="FP28" s="246"/>
      <c r="FQ28" s="246"/>
      <c r="FR28" s="246"/>
      <c r="FS28" s="246"/>
      <c r="FT28" s="246"/>
      <c r="FU28" s="246"/>
      <c r="FV28" s="246"/>
      <c r="FW28" s="246"/>
      <c r="FX28" s="246"/>
      <c r="FY28" s="246"/>
      <c r="FZ28" s="246"/>
      <c r="GA28" s="246"/>
      <c r="GB28" s="246"/>
      <c r="GC28" s="246"/>
      <c r="GD28" s="246"/>
      <c r="GE28" s="246"/>
      <c r="GF28" s="246"/>
      <c r="GG28" s="246"/>
      <c r="GH28" s="246"/>
      <c r="GI28" s="246"/>
      <c r="GJ28" s="246"/>
      <c r="GK28" s="246"/>
      <c r="GL28" s="246"/>
      <c r="GM28" s="246"/>
      <c r="GN28" s="246"/>
      <c r="GO28" s="246"/>
      <c r="GP28" s="246"/>
      <c r="GQ28" s="246"/>
      <c r="GR28" s="246"/>
      <c r="GS28" s="246"/>
      <c r="GT28" s="246"/>
      <c r="GU28" s="246"/>
      <c r="GV28" s="246"/>
      <c r="GW28" s="246"/>
      <c r="GX28" s="246"/>
      <c r="GY28" s="246"/>
      <c r="GZ28" s="246"/>
      <c r="HA28" s="246"/>
      <c r="HB28" s="246"/>
      <c r="HC28" s="246"/>
      <c r="HD28" s="246"/>
      <c r="HE28" s="246"/>
      <c r="HF28" s="246"/>
      <c r="HG28" s="246"/>
      <c r="HH28" s="246"/>
      <c r="HI28" s="246"/>
      <c r="HJ28" s="246"/>
      <c r="HK28" s="246"/>
      <c r="HL28" s="246"/>
      <c r="HM28" s="246"/>
      <c r="HN28" s="246"/>
      <c r="HO28" s="246"/>
      <c r="HP28" s="246"/>
      <c r="HQ28" s="246"/>
      <c r="HR28" s="246"/>
      <c r="HS28" s="246"/>
      <c r="HT28" s="246"/>
      <c r="HU28" s="246"/>
      <c r="HV28" s="246"/>
      <c r="HW28" s="246"/>
      <c r="HX28" s="246"/>
      <c r="HY28" s="246"/>
      <c r="HZ28" s="246"/>
      <c r="IA28" s="246"/>
      <c r="IB28" s="246"/>
      <c r="IC28" s="246"/>
      <c r="ID28" s="246"/>
      <c r="IE28" s="246"/>
      <c r="IF28" s="246"/>
      <c r="IG28" s="246"/>
      <c r="IH28" s="246"/>
      <c r="II28" s="246"/>
      <c r="IJ28" s="246"/>
      <c r="IK28" s="246"/>
      <c r="IL28" s="246"/>
      <c r="IM28" s="246"/>
      <c r="IN28" s="246"/>
      <c r="IO28" s="246"/>
      <c r="IP28" s="246"/>
      <c r="IQ28" s="246"/>
      <c r="IR28" s="246"/>
      <c r="IS28" s="246"/>
      <c r="IT28" s="246"/>
      <c r="IU28" s="246"/>
      <c r="IV28" s="246"/>
    </row>
    <row r="29" spans="1:256" ht="17.25">
      <c r="A29" s="474"/>
      <c r="B29" s="480"/>
      <c r="C29" s="540"/>
      <c r="D29" s="541"/>
      <c r="E29" s="541"/>
      <c r="F29" s="541"/>
      <c r="G29" s="541"/>
      <c r="H29" s="541"/>
      <c r="I29" s="541"/>
      <c r="J29" s="542"/>
      <c r="K29" s="322"/>
      <c r="L29" s="520"/>
      <c r="M29" s="521"/>
      <c r="N29" s="522"/>
      <c r="O29" s="694">
        <v>15</v>
      </c>
      <c r="P29" s="694"/>
      <c r="Q29" s="695"/>
      <c r="R29" s="407" t="str">
        <f t="shared" si="0"/>
        <v>〇</v>
      </c>
      <c r="S29" s="696" t="s">
        <v>467</v>
      </c>
      <c r="T29" s="697"/>
      <c r="U29" s="408" t="str">
        <f t="shared" si="1"/>
        <v xml:space="preserve">  </v>
      </c>
      <c r="V29" s="694">
        <v>9</v>
      </c>
      <c r="W29" s="694"/>
      <c r="X29" s="695"/>
      <c r="Y29" s="520"/>
      <c r="Z29" s="521"/>
      <c r="AA29" s="522"/>
      <c r="AB29" s="332"/>
      <c r="AC29" s="512"/>
      <c r="AD29" s="512"/>
      <c r="AE29" s="512"/>
      <c r="AF29" s="512"/>
      <c r="AG29" s="512"/>
      <c r="AH29" s="512"/>
      <c r="AI29" s="512"/>
      <c r="AJ29" s="512"/>
      <c r="AK29" s="512"/>
      <c r="AL29" s="322"/>
      <c r="AM29" s="540"/>
      <c r="AN29" s="541"/>
      <c r="AO29" s="541"/>
      <c r="AP29" s="541"/>
      <c r="AQ29" s="541"/>
      <c r="AR29" s="542"/>
      <c r="AS29" s="730"/>
      <c r="AT29" s="730"/>
      <c r="AU29" s="730"/>
      <c r="AV29" s="163"/>
      <c r="AW29" s="246"/>
      <c r="AX29" s="246"/>
      <c r="AY29" s="246"/>
      <c r="AZ29" s="246"/>
      <c r="BA29" s="246"/>
      <c r="BB29" s="246"/>
      <c r="BC29" s="246"/>
      <c r="BD29" s="246"/>
      <c r="BE29" s="246"/>
      <c r="BF29" s="246"/>
      <c r="BG29" s="246"/>
      <c r="BH29" s="246"/>
      <c r="BI29" s="246"/>
      <c r="BJ29" s="246"/>
      <c r="BK29" s="246"/>
      <c r="BL29" s="246"/>
      <c r="BM29" s="246"/>
      <c r="BN29" s="246"/>
      <c r="BO29" s="246"/>
      <c r="BP29" s="246"/>
      <c r="BQ29" s="246"/>
      <c r="BR29" s="246"/>
      <c r="BS29" s="246"/>
      <c r="BT29" s="246"/>
      <c r="BU29" s="246"/>
      <c r="BV29" s="246"/>
      <c r="BW29" s="246"/>
      <c r="BX29" s="246"/>
      <c r="BY29" s="246"/>
      <c r="BZ29" s="246"/>
      <c r="CA29" s="246"/>
      <c r="CB29" s="246"/>
      <c r="CC29" s="246"/>
      <c r="CD29" s="246"/>
      <c r="CE29" s="246"/>
      <c r="CF29" s="246"/>
      <c r="CG29" s="246"/>
      <c r="CH29" s="246"/>
      <c r="CI29" s="246"/>
      <c r="CJ29" s="246"/>
      <c r="CK29" s="246"/>
      <c r="CL29" s="246"/>
      <c r="CM29" s="246"/>
      <c r="CN29" s="246"/>
      <c r="CO29" s="246"/>
      <c r="CP29" s="246"/>
      <c r="CQ29" s="246"/>
      <c r="CR29" s="246"/>
      <c r="CS29" s="246"/>
      <c r="CT29" s="246"/>
      <c r="CU29" s="246"/>
      <c r="CV29" s="246"/>
      <c r="CW29" s="246"/>
      <c r="CX29" s="246"/>
      <c r="CY29" s="246"/>
      <c r="CZ29" s="246"/>
      <c r="DA29" s="246"/>
      <c r="DB29" s="246"/>
      <c r="DC29" s="246"/>
      <c r="DD29" s="246"/>
      <c r="DE29" s="246"/>
      <c r="DF29" s="246"/>
      <c r="DG29" s="246"/>
      <c r="DH29" s="246"/>
      <c r="DI29" s="246"/>
      <c r="DJ29" s="246"/>
      <c r="DK29" s="246"/>
      <c r="DL29" s="246"/>
      <c r="DM29" s="246"/>
      <c r="DN29" s="246"/>
      <c r="DO29" s="246"/>
      <c r="DP29" s="246"/>
      <c r="DQ29" s="246"/>
      <c r="DR29" s="246"/>
      <c r="DS29" s="246"/>
      <c r="DT29" s="246"/>
      <c r="DU29" s="246"/>
      <c r="DV29" s="246"/>
      <c r="DW29" s="246"/>
      <c r="DX29" s="246"/>
      <c r="DY29" s="246"/>
      <c r="DZ29" s="246"/>
      <c r="EA29" s="246"/>
      <c r="EB29" s="246"/>
      <c r="EC29" s="246"/>
      <c r="ED29" s="246"/>
      <c r="EE29" s="246"/>
      <c r="EF29" s="246"/>
      <c r="EG29" s="246"/>
      <c r="EH29" s="246"/>
      <c r="EI29" s="246"/>
      <c r="EJ29" s="246"/>
      <c r="EK29" s="246"/>
      <c r="EL29" s="246"/>
      <c r="EM29" s="246"/>
      <c r="EN29" s="246"/>
      <c r="EO29" s="246"/>
      <c r="EP29" s="246"/>
      <c r="EQ29" s="246"/>
      <c r="ER29" s="246"/>
      <c r="ES29" s="246"/>
      <c r="ET29" s="246"/>
      <c r="EU29" s="246"/>
      <c r="EV29" s="246"/>
      <c r="EW29" s="246"/>
      <c r="EX29" s="246"/>
      <c r="EY29" s="246"/>
      <c r="EZ29" s="246"/>
      <c r="FA29" s="246"/>
      <c r="FB29" s="246"/>
      <c r="FC29" s="246"/>
      <c r="FD29" s="246"/>
      <c r="FE29" s="246"/>
      <c r="FF29" s="246"/>
      <c r="FG29" s="246"/>
      <c r="FH29" s="246"/>
      <c r="FI29" s="246"/>
      <c r="FJ29" s="246"/>
      <c r="FK29" s="246"/>
      <c r="FL29" s="246"/>
      <c r="FM29" s="246"/>
      <c r="FN29" s="246"/>
      <c r="FO29" s="246"/>
      <c r="FP29" s="246"/>
      <c r="FQ29" s="246"/>
      <c r="FR29" s="246"/>
      <c r="FS29" s="246"/>
      <c r="FT29" s="246"/>
      <c r="FU29" s="246"/>
      <c r="FV29" s="246"/>
      <c r="FW29" s="246"/>
      <c r="FX29" s="246"/>
      <c r="FY29" s="246"/>
      <c r="FZ29" s="246"/>
      <c r="GA29" s="246"/>
      <c r="GB29" s="246"/>
      <c r="GC29" s="246"/>
      <c r="GD29" s="246"/>
      <c r="GE29" s="246"/>
      <c r="GF29" s="246"/>
      <c r="GG29" s="246"/>
      <c r="GH29" s="246"/>
      <c r="GI29" s="246"/>
      <c r="GJ29" s="246"/>
      <c r="GK29" s="246"/>
      <c r="GL29" s="246"/>
      <c r="GM29" s="246"/>
      <c r="GN29" s="246"/>
      <c r="GO29" s="246"/>
      <c r="GP29" s="246"/>
      <c r="GQ29" s="246"/>
      <c r="GR29" s="246"/>
      <c r="GS29" s="246"/>
      <c r="GT29" s="246"/>
      <c r="GU29" s="246"/>
      <c r="GV29" s="246"/>
      <c r="GW29" s="246"/>
      <c r="GX29" s="246"/>
      <c r="GY29" s="246"/>
      <c r="GZ29" s="246"/>
      <c r="HA29" s="246"/>
      <c r="HB29" s="246"/>
      <c r="HC29" s="246"/>
      <c r="HD29" s="246"/>
      <c r="HE29" s="246"/>
      <c r="HF29" s="246"/>
      <c r="HG29" s="246"/>
      <c r="HH29" s="246"/>
      <c r="HI29" s="246"/>
      <c r="HJ29" s="246"/>
      <c r="HK29" s="246"/>
      <c r="HL29" s="246"/>
      <c r="HM29" s="246"/>
      <c r="HN29" s="246"/>
      <c r="HO29" s="246"/>
      <c r="HP29" s="246"/>
      <c r="HQ29" s="246"/>
      <c r="HR29" s="246"/>
      <c r="HS29" s="246"/>
      <c r="HT29" s="246"/>
      <c r="HU29" s="246"/>
      <c r="HV29" s="246"/>
      <c r="HW29" s="246"/>
      <c r="HX29" s="246"/>
      <c r="HY29" s="246"/>
      <c r="HZ29" s="246"/>
      <c r="IA29" s="246"/>
      <c r="IB29" s="246"/>
      <c r="IC29" s="246"/>
      <c r="ID29" s="246"/>
      <c r="IE29" s="246"/>
      <c r="IF29" s="246"/>
      <c r="IG29" s="246"/>
      <c r="IH29" s="246"/>
      <c r="II29" s="246"/>
      <c r="IJ29" s="246"/>
      <c r="IK29" s="246"/>
      <c r="IL29" s="246"/>
      <c r="IM29" s="246"/>
      <c r="IN29" s="246"/>
      <c r="IO29" s="246"/>
      <c r="IP29" s="246"/>
      <c r="IQ29" s="246"/>
      <c r="IR29" s="246"/>
      <c r="IS29" s="246"/>
      <c r="IT29" s="246"/>
      <c r="IU29" s="246"/>
      <c r="IV29" s="246"/>
    </row>
    <row r="30" spans="1:256" ht="17.25">
      <c r="A30" s="475"/>
      <c r="B30" s="481"/>
      <c r="C30" s="543"/>
      <c r="D30" s="544"/>
      <c r="E30" s="544"/>
      <c r="F30" s="544"/>
      <c r="G30" s="544"/>
      <c r="H30" s="544"/>
      <c r="I30" s="544"/>
      <c r="J30" s="545"/>
      <c r="K30" s="322"/>
      <c r="L30" s="523"/>
      <c r="M30" s="524"/>
      <c r="N30" s="525"/>
      <c r="O30" s="675"/>
      <c r="P30" s="675"/>
      <c r="Q30" s="676"/>
      <c r="R30" s="409" t="str">
        <f t="shared" si="0"/>
        <v xml:space="preserve">  </v>
      </c>
      <c r="S30" s="708" t="s">
        <v>510</v>
      </c>
      <c r="T30" s="709"/>
      <c r="U30" s="410" t="str">
        <f t="shared" si="1"/>
        <v xml:space="preserve">  </v>
      </c>
      <c r="V30" s="675"/>
      <c r="W30" s="675"/>
      <c r="X30" s="676"/>
      <c r="Y30" s="523"/>
      <c r="Z30" s="524"/>
      <c r="AA30" s="525"/>
      <c r="AB30" s="332"/>
      <c r="AC30" s="512"/>
      <c r="AD30" s="512"/>
      <c r="AE30" s="512"/>
      <c r="AF30" s="512"/>
      <c r="AG30" s="512"/>
      <c r="AH30" s="512"/>
      <c r="AI30" s="512"/>
      <c r="AJ30" s="512"/>
      <c r="AK30" s="512"/>
      <c r="AL30" s="322"/>
      <c r="AM30" s="543"/>
      <c r="AN30" s="544"/>
      <c r="AO30" s="544"/>
      <c r="AP30" s="544"/>
      <c r="AQ30" s="544"/>
      <c r="AR30" s="545"/>
      <c r="AS30" s="730"/>
      <c r="AT30" s="730"/>
      <c r="AU30" s="730"/>
      <c r="AV30" s="163"/>
      <c r="AW30" s="246"/>
      <c r="AX30" s="246"/>
      <c r="AY30" s="246"/>
      <c r="AZ30" s="246"/>
      <c r="BA30" s="246"/>
      <c r="BB30" s="246"/>
      <c r="BC30" s="246"/>
      <c r="BD30" s="246"/>
      <c r="BE30" s="246"/>
      <c r="BF30" s="246"/>
      <c r="BG30" s="246"/>
      <c r="BH30" s="246"/>
      <c r="BI30" s="246"/>
      <c r="BJ30" s="246"/>
      <c r="BK30" s="246"/>
      <c r="BL30" s="246"/>
      <c r="BM30" s="246"/>
      <c r="BN30" s="246"/>
      <c r="BO30" s="246"/>
      <c r="BP30" s="246"/>
      <c r="BQ30" s="246"/>
      <c r="BR30" s="246"/>
      <c r="BS30" s="246"/>
      <c r="BT30" s="246"/>
      <c r="BU30" s="246"/>
      <c r="BV30" s="246"/>
      <c r="BW30" s="246"/>
      <c r="BX30" s="246"/>
      <c r="BY30" s="246"/>
      <c r="BZ30" s="246"/>
      <c r="CA30" s="246"/>
      <c r="CB30" s="246"/>
      <c r="CC30" s="246"/>
      <c r="CD30" s="246"/>
      <c r="CE30" s="246"/>
      <c r="CF30" s="246"/>
      <c r="CG30" s="246"/>
      <c r="CH30" s="246"/>
      <c r="CI30" s="246"/>
      <c r="CJ30" s="246"/>
      <c r="CK30" s="246"/>
      <c r="CL30" s="246"/>
      <c r="CM30" s="246"/>
      <c r="CN30" s="246"/>
      <c r="CO30" s="246"/>
      <c r="CP30" s="246"/>
      <c r="CQ30" s="246"/>
      <c r="CR30" s="246"/>
      <c r="CS30" s="246"/>
      <c r="CT30" s="246"/>
      <c r="CU30" s="246"/>
      <c r="CV30" s="246"/>
      <c r="CW30" s="246"/>
      <c r="CX30" s="246"/>
      <c r="CY30" s="246"/>
      <c r="CZ30" s="246"/>
      <c r="DA30" s="246"/>
      <c r="DB30" s="246"/>
      <c r="DC30" s="246"/>
      <c r="DD30" s="246"/>
      <c r="DE30" s="246"/>
      <c r="DF30" s="246"/>
      <c r="DG30" s="246"/>
      <c r="DH30" s="246"/>
      <c r="DI30" s="246"/>
      <c r="DJ30" s="246"/>
      <c r="DK30" s="246"/>
      <c r="DL30" s="246"/>
      <c r="DM30" s="246"/>
      <c r="DN30" s="246"/>
      <c r="DO30" s="246"/>
      <c r="DP30" s="246"/>
      <c r="DQ30" s="246"/>
      <c r="DR30" s="246"/>
      <c r="DS30" s="246"/>
      <c r="DT30" s="246"/>
      <c r="DU30" s="246"/>
      <c r="DV30" s="246"/>
      <c r="DW30" s="246"/>
      <c r="DX30" s="246"/>
      <c r="DY30" s="246"/>
      <c r="DZ30" s="246"/>
      <c r="EA30" s="246"/>
      <c r="EB30" s="246"/>
      <c r="EC30" s="246"/>
      <c r="ED30" s="246"/>
      <c r="EE30" s="246"/>
      <c r="EF30" s="246"/>
      <c r="EG30" s="246"/>
      <c r="EH30" s="246"/>
      <c r="EI30" s="246"/>
      <c r="EJ30" s="246"/>
      <c r="EK30" s="246"/>
      <c r="EL30" s="246"/>
      <c r="EM30" s="246"/>
      <c r="EN30" s="246"/>
      <c r="EO30" s="246"/>
      <c r="EP30" s="246"/>
      <c r="EQ30" s="246"/>
      <c r="ER30" s="246"/>
      <c r="ES30" s="246"/>
      <c r="ET30" s="246"/>
      <c r="EU30" s="246"/>
      <c r="EV30" s="246"/>
      <c r="EW30" s="246"/>
      <c r="EX30" s="246"/>
      <c r="EY30" s="246"/>
      <c r="EZ30" s="246"/>
      <c r="FA30" s="246"/>
      <c r="FB30" s="246"/>
      <c r="FC30" s="246"/>
      <c r="FD30" s="246"/>
      <c r="FE30" s="246"/>
      <c r="FF30" s="246"/>
      <c r="FG30" s="246"/>
      <c r="FH30" s="246"/>
      <c r="FI30" s="246"/>
      <c r="FJ30" s="246"/>
      <c r="FK30" s="246"/>
      <c r="FL30" s="246"/>
      <c r="FM30" s="246"/>
      <c r="FN30" s="246"/>
      <c r="FO30" s="246"/>
      <c r="FP30" s="246"/>
      <c r="FQ30" s="246"/>
      <c r="FR30" s="246"/>
      <c r="FS30" s="246"/>
      <c r="FT30" s="246"/>
      <c r="FU30" s="246"/>
      <c r="FV30" s="246"/>
      <c r="FW30" s="246"/>
      <c r="FX30" s="246"/>
      <c r="FY30" s="246"/>
      <c r="FZ30" s="246"/>
      <c r="GA30" s="246"/>
      <c r="GB30" s="246"/>
      <c r="GC30" s="246"/>
      <c r="GD30" s="246"/>
      <c r="GE30" s="246"/>
      <c r="GF30" s="246"/>
      <c r="GG30" s="246"/>
      <c r="GH30" s="246"/>
      <c r="GI30" s="246"/>
      <c r="GJ30" s="246"/>
      <c r="GK30" s="246"/>
      <c r="GL30" s="246"/>
      <c r="GM30" s="246"/>
      <c r="GN30" s="246"/>
      <c r="GO30" s="246"/>
      <c r="GP30" s="246"/>
      <c r="GQ30" s="246"/>
      <c r="GR30" s="246"/>
      <c r="GS30" s="246"/>
      <c r="GT30" s="246"/>
      <c r="GU30" s="246"/>
      <c r="GV30" s="246"/>
      <c r="GW30" s="246"/>
      <c r="GX30" s="246"/>
      <c r="GY30" s="246"/>
      <c r="GZ30" s="246"/>
      <c r="HA30" s="246"/>
      <c r="HB30" s="246"/>
      <c r="HC30" s="246"/>
      <c r="HD30" s="246"/>
      <c r="HE30" s="246"/>
      <c r="HF30" s="246"/>
      <c r="HG30" s="246"/>
      <c r="HH30" s="246"/>
      <c r="HI30" s="246"/>
      <c r="HJ30" s="246"/>
      <c r="HK30" s="246"/>
      <c r="HL30" s="246"/>
      <c r="HM30" s="246"/>
      <c r="HN30" s="246"/>
      <c r="HO30" s="246"/>
      <c r="HP30" s="246"/>
      <c r="HQ30" s="246"/>
      <c r="HR30" s="246"/>
      <c r="HS30" s="246"/>
      <c r="HT30" s="246"/>
      <c r="HU30" s="246"/>
      <c r="HV30" s="246"/>
      <c r="HW30" s="246"/>
      <c r="HX30" s="246"/>
      <c r="HY30" s="246"/>
      <c r="HZ30" s="246"/>
      <c r="IA30" s="246"/>
      <c r="IB30" s="246"/>
      <c r="IC30" s="246"/>
      <c r="ID30" s="246"/>
      <c r="IE30" s="246"/>
      <c r="IF30" s="246"/>
      <c r="IG30" s="246"/>
      <c r="IH30" s="246"/>
      <c r="II30" s="246"/>
      <c r="IJ30" s="246"/>
      <c r="IK30" s="246"/>
      <c r="IL30" s="246"/>
      <c r="IM30" s="246"/>
      <c r="IN30" s="246"/>
      <c r="IO30" s="246"/>
      <c r="IP30" s="246"/>
      <c r="IQ30" s="246"/>
      <c r="IR30" s="246"/>
      <c r="IS30" s="246"/>
      <c r="IT30" s="246"/>
      <c r="IU30" s="246"/>
      <c r="IV30" s="246"/>
    </row>
    <row r="31" spans="1:256" ht="17.25">
      <c r="A31" s="473">
        <v>7</v>
      </c>
      <c r="B31" s="479"/>
      <c r="C31" s="537" t="str">
        <f>Q6</f>
        <v xml:space="preserve"> 大  地</v>
      </c>
      <c r="D31" s="538"/>
      <c r="E31" s="538"/>
      <c r="F31" s="538"/>
      <c r="G31" s="538"/>
      <c r="H31" s="538"/>
      <c r="I31" s="538"/>
      <c r="J31" s="539"/>
      <c r="K31" s="332"/>
      <c r="L31" s="517">
        <f>COUNTIF(R31:R33,"〇")</f>
        <v>0</v>
      </c>
      <c r="M31" s="518"/>
      <c r="N31" s="519"/>
      <c r="O31" s="698">
        <v>5</v>
      </c>
      <c r="P31" s="698"/>
      <c r="Q31" s="699"/>
      <c r="R31" s="406" t="str">
        <f t="shared" si="0"/>
        <v xml:space="preserve">  </v>
      </c>
      <c r="S31" s="700" t="s">
        <v>470</v>
      </c>
      <c r="T31" s="701"/>
      <c r="U31" s="406" t="str">
        <f t="shared" si="1"/>
        <v>〇</v>
      </c>
      <c r="V31" s="698">
        <v>15</v>
      </c>
      <c r="W31" s="698"/>
      <c r="X31" s="699"/>
      <c r="Y31" s="517">
        <f>COUNTIF(U31:U33,"〇")</f>
        <v>2</v>
      </c>
      <c r="Z31" s="518"/>
      <c r="AA31" s="519"/>
      <c r="AB31" s="322"/>
      <c r="AC31" s="512" t="str">
        <f>Q7</f>
        <v xml:space="preserve"> ＫＯＲＯ</v>
      </c>
      <c r="AD31" s="512"/>
      <c r="AE31" s="512"/>
      <c r="AF31" s="512"/>
      <c r="AG31" s="512"/>
      <c r="AH31" s="512"/>
      <c r="AI31" s="512"/>
      <c r="AJ31" s="512"/>
      <c r="AK31" s="512"/>
      <c r="AL31" s="322"/>
      <c r="AM31" s="537" t="str">
        <f>C7</f>
        <v xml:space="preserve"> 田原クラブ</v>
      </c>
      <c r="AN31" s="538"/>
      <c r="AO31" s="538"/>
      <c r="AP31" s="538"/>
      <c r="AQ31" s="538"/>
      <c r="AR31" s="539"/>
      <c r="AS31" s="729"/>
      <c r="AT31" s="730"/>
      <c r="AU31" s="730"/>
      <c r="AV31" s="163"/>
      <c r="AW31" s="246"/>
      <c r="AX31" s="246"/>
      <c r="AY31" s="246"/>
      <c r="AZ31" s="246"/>
      <c r="BA31" s="246"/>
      <c r="BB31" s="246"/>
      <c r="BC31" s="246"/>
      <c r="BD31" s="246"/>
      <c r="BE31" s="246"/>
      <c r="BF31" s="246"/>
      <c r="BG31" s="246"/>
      <c r="BH31" s="246"/>
      <c r="BI31" s="246"/>
      <c r="BJ31" s="246"/>
      <c r="BK31" s="246"/>
      <c r="BL31" s="246"/>
      <c r="BM31" s="246"/>
      <c r="BN31" s="246"/>
      <c r="BO31" s="246"/>
      <c r="BP31" s="246"/>
      <c r="BQ31" s="246"/>
      <c r="BR31" s="246"/>
      <c r="BS31" s="246"/>
      <c r="BT31" s="246"/>
      <c r="BU31" s="246"/>
      <c r="BV31" s="246"/>
      <c r="BW31" s="246"/>
      <c r="BX31" s="246"/>
      <c r="BY31" s="246"/>
      <c r="BZ31" s="246"/>
      <c r="CA31" s="246"/>
      <c r="CB31" s="246"/>
      <c r="CC31" s="246"/>
      <c r="CD31" s="246"/>
      <c r="CE31" s="246"/>
      <c r="CF31" s="246"/>
      <c r="CG31" s="246"/>
      <c r="CH31" s="246"/>
      <c r="CI31" s="246"/>
      <c r="CJ31" s="246"/>
      <c r="CK31" s="246"/>
      <c r="CL31" s="246"/>
      <c r="CM31" s="246"/>
      <c r="CN31" s="246"/>
      <c r="CO31" s="246"/>
      <c r="CP31" s="246"/>
      <c r="CQ31" s="246"/>
      <c r="CR31" s="246"/>
      <c r="CS31" s="246"/>
      <c r="CT31" s="246"/>
      <c r="CU31" s="246"/>
      <c r="CV31" s="246"/>
      <c r="CW31" s="246"/>
      <c r="CX31" s="246"/>
      <c r="CY31" s="246"/>
      <c r="CZ31" s="246"/>
      <c r="DA31" s="246"/>
      <c r="DB31" s="246"/>
      <c r="DC31" s="246"/>
      <c r="DD31" s="246"/>
      <c r="DE31" s="246"/>
      <c r="DF31" s="246"/>
      <c r="DG31" s="246"/>
      <c r="DH31" s="246"/>
      <c r="DI31" s="246"/>
      <c r="DJ31" s="246"/>
      <c r="DK31" s="246"/>
      <c r="DL31" s="246"/>
      <c r="DM31" s="246"/>
      <c r="DN31" s="246"/>
      <c r="DO31" s="246"/>
      <c r="DP31" s="246"/>
      <c r="DQ31" s="246"/>
      <c r="DR31" s="246"/>
      <c r="DS31" s="246"/>
      <c r="DT31" s="246"/>
      <c r="DU31" s="246"/>
      <c r="DV31" s="246"/>
      <c r="DW31" s="246"/>
      <c r="DX31" s="246"/>
      <c r="DY31" s="246"/>
      <c r="DZ31" s="246"/>
      <c r="EA31" s="246"/>
      <c r="EB31" s="246"/>
      <c r="EC31" s="246"/>
      <c r="ED31" s="246"/>
      <c r="EE31" s="246"/>
      <c r="EF31" s="246"/>
      <c r="EG31" s="246"/>
      <c r="EH31" s="246"/>
      <c r="EI31" s="246"/>
      <c r="EJ31" s="246"/>
      <c r="EK31" s="246"/>
      <c r="EL31" s="246"/>
      <c r="EM31" s="246"/>
      <c r="EN31" s="246"/>
      <c r="EO31" s="246"/>
      <c r="EP31" s="246"/>
      <c r="EQ31" s="246"/>
      <c r="ER31" s="246"/>
      <c r="ES31" s="246"/>
      <c r="ET31" s="246"/>
      <c r="EU31" s="246"/>
      <c r="EV31" s="246"/>
      <c r="EW31" s="246"/>
      <c r="EX31" s="246"/>
      <c r="EY31" s="246"/>
      <c r="EZ31" s="246"/>
      <c r="FA31" s="246"/>
      <c r="FB31" s="246"/>
      <c r="FC31" s="246"/>
      <c r="FD31" s="246"/>
      <c r="FE31" s="246"/>
      <c r="FF31" s="246"/>
      <c r="FG31" s="246"/>
      <c r="FH31" s="246"/>
      <c r="FI31" s="246"/>
      <c r="FJ31" s="246"/>
      <c r="FK31" s="246"/>
      <c r="FL31" s="246"/>
      <c r="FM31" s="246"/>
      <c r="FN31" s="246"/>
      <c r="FO31" s="246"/>
      <c r="FP31" s="246"/>
      <c r="FQ31" s="246"/>
      <c r="FR31" s="246"/>
      <c r="FS31" s="246"/>
      <c r="FT31" s="246"/>
      <c r="FU31" s="246"/>
      <c r="FV31" s="246"/>
      <c r="FW31" s="246"/>
      <c r="FX31" s="246"/>
      <c r="FY31" s="246"/>
      <c r="FZ31" s="246"/>
      <c r="GA31" s="246"/>
      <c r="GB31" s="246"/>
      <c r="GC31" s="246"/>
      <c r="GD31" s="246"/>
      <c r="GE31" s="246"/>
      <c r="GF31" s="246"/>
      <c r="GG31" s="246"/>
      <c r="GH31" s="246"/>
      <c r="GI31" s="246"/>
      <c r="GJ31" s="246"/>
      <c r="GK31" s="246"/>
      <c r="GL31" s="246"/>
      <c r="GM31" s="246"/>
      <c r="GN31" s="246"/>
      <c r="GO31" s="246"/>
      <c r="GP31" s="246"/>
      <c r="GQ31" s="246"/>
      <c r="GR31" s="246"/>
      <c r="GS31" s="246"/>
      <c r="GT31" s="246"/>
      <c r="GU31" s="246"/>
      <c r="GV31" s="246"/>
      <c r="GW31" s="246"/>
      <c r="GX31" s="246"/>
      <c r="GY31" s="246"/>
      <c r="GZ31" s="246"/>
      <c r="HA31" s="246"/>
      <c r="HB31" s="246"/>
      <c r="HC31" s="246"/>
      <c r="HD31" s="246"/>
      <c r="HE31" s="246"/>
      <c r="HF31" s="246"/>
      <c r="HG31" s="246"/>
      <c r="HH31" s="246"/>
      <c r="HI31" s="246"/>
      <c r="HJ31" s="246"/>
      <c r="HK31" s="246"/>
      <c r="HL31" s="246"/>
      <c r="HM31" s="246"/>
      <c r="HN31" s="246"/>
      <c r="HO31" s="246"/>
      <c r="HP31" s="246"/>
      <c r="HQ31" s="246"/>
      <c r="HR31" s="246"/>
      <c r="HS31" s="246"/>
      <c r="HT31" s="246"/>
      <c r="HU31" s="246"/>
      <c r="HV31" s="246"/>
      <c r="HW31" s="246"/>
      <c r="HX31" s="246"/>
      <c r="HY31" s="246"/>
      <c r="HZ31" s="246"/>
      <c r="IA31" s="246"/>
      <c r="IB31" s="246"/>
      <c r="IC31" s="246"/>
      <c r="ID31" s="246"/>
      <c r="IE31" s="246"/>
      <c r="IF31" s="246"/>
      <c r="IG31" s="246"/>
      <c r="IH31" s="246"/>
      <c r="II31" s="246"/>
      <c r="IJ31" s="246"/>
      <c r="IK31" s="246"/>
      <c r="IL31" s="246"/>
      <c r="IM31" s="246"/>
      <c r="IN31" s="246"/>
      <c r="IO31" s="246"/>
      <c r="IP31" s="246"/>
      <c r="IQ31" s="246"/>
      <c r="IR31" s="246"/>
      <c r="IS31" s="246"/>
      <c r="IT31" s="246"/>
      <c r="IU31" s="246"/>
      <c r="IV31" s="246"/>
    </row>
    <row r="32" spans="1:256" ht="17.25">
      <c r="A32" s="474"/>
      <c r="B32" s="480"/>
      <c r="C32" s="540"/>
      <c r="D32" s="541"/>
      <c r="E32" s="541"/>
      <c r="F32" s="541"/>
      <c r="G32" s="541"/>
      <c r="H32" s="541"/>
      <c r="I32" s="541"/>
      <c r="J32" s="542"/>
      <c r="K32" s="332"/>
      <c r="L32" s="520"/>
      <c r="M32" s="521"/>
      <c r="N32" s="522"/>
      <c r="O32" s="694">
        <v>8</v>
      </c>
      <c r="P32" s="694"/>
      <c r="Q32" s="695"/>
      <c r="R32" s="407" t="str">
        <f t="shared" si="0"/>
        <v xml:space="preserve">  </v>
      </c>
      <c r="S32" s="696" t="s">
        <v>467</v>
      </c>
      <c r="T32" s="697"/>
      <c r="U32" s="408" t="str">
        <f t="shared" si="1"/>
        <v>〇</v>
      </c>
      <c r="V32" s="694">
        <v>15</v>
      </c>
      <c r="W32" s="694"/>
      <c r="X32" s="695"/>
      <c r="Y32" s="520"/>
      <c r="Z32" s="521"/>
      <c r="AA32" s="522"/>
      <c r="AB32" s="322"/>
      <c r="AC32" s="512"/>
      <c r="AD32" s="512"/>
      <c r="AE32" s="512"/>
      <c r="AF32" s="512"/>
      <c r="AG32" s="512"/>
      <c r="AH32" s="512"/>
      <c r="AI32" s="512"/>
      <c r="AJ32" s="512"/>
      <c r="AK32" s="512"/>
      <c r="AL32" s="322"/>
      <c r="AM32" s="540"/>
      <c r="AN32" s="541"/>
      <c r="AO32" s="541"/>
      <c r="AP32" s="541"/>
      <c r="AQ32" s="541"/>
      <c r="AR32" s="542"/>
      <c r="AS32" s="730"/>
      <c r="AT32" s="730"/>
      <c r="AU32" s="730"/>
      <c r="AV32" s="163"/>
      <c r="AW32" s="246"/>
      <c r="AX32" s="246"/>
      <c r="AY32" s="246"/>
      <c r="AZ32" s="246"/>
      <c r="BA32" s="246"/>
      <c r="BB32" s="246"/>
      <c r="BC32" s="246"/>
      <c r="BD32" s="246"/>
      <c r="BE32" s="246"/>
      <c r="BF32" s="246"/>
      <c r="BG32" s="246"/>
      <c r="BH32" s="246"/>
      <c r="BI32" s="246"/>
      <c r="BJ32" s="246"/>
      <c r="BK32" s="246"/>
      <c r="BL32" s="246"/>
      <c r="BM32" s="246"/>
      <c r="BN32" s="246"/>
      <c r="BO32" s="246"/>
      <c r="BP32" s="246"/>
      <c r="BQ32" s="246"/>
      <c r="BR32" s="246"/>
      <c r="BS32" s="246"/>
      <c r="BT32" s="246"/>
      <c r="BU32" s="246"/>
      <c r="BV32" s="246"/>
      <c r="BW32" s="246"/>
      <c r="BX32" s="246"/>
      <c r="BY32" s="246"/>
      <c r="BZ32" s="246"/>
      <c r="CA32" s="246"/>
      <c r="CB32" s="246"/>
      <c r="CC32" s="246"/>
      <c r="CD32" s="246"/>
      <c r="CE32" s="246"/>
      <c r="CF32" s="246"/>
      <c r="CG32" s="246"/>
      <c r="CH32" s="246"/>
      <c r="CI32" s="246"/>
      <c r="CJ32" s="246"/>
      <c r="CK32" s="246"/>
      <c r="CL32" s="246"/>
      <c r="CM32" s="246"/>
      <c r="CN32" s="246"/>
      <c r="CO32" s="246"/>
      <c r="CP32" s="246"/>
      <c r="CQ32" s="246"/>
      <c r="CR32" s="246"/>
      <c r="CS32" s="246"/>
      <c r="CT32" s="246"/>
      <c r="CU32" s="246"/>
      <c r="CV32" s="246"/>
      <c r="CW32" s="246"/>
      <c r="CX32" s="246"/>
      <c r="CY32" s="246"/>
      <c r="CZ32" s="246"/>
      <c r="DA32" s="246"/>
      <c r="DB32" s="246"/>
      <c r="DC32" s="246"/>
      <c r="DD32" s="246"/>
      <c r="DE32" s="246"/>
      <c r="DF32" s="246"/>
      <c r="DG32" s="246"/>
      <c r="DH32" s="246"/>
      <c r="DI32" s="246"/>
      <c r="DJ32" s="246"/>
      <c r="DK32" s="246"/>
      <c r="DL32" s="246"/>
      <c r="DM32" s="246"/>
      <c r="DN32" s="246"/>
      <c r="DO32" s="246"/>
      <c r="DP32" s="246"/>
      <c r="DQ32" s="246"/>
      <c r="DR32" s="246"/>
      <c r="DS32" s="246"/>
      <c r="DT32" s="246"/>
      <c r="DU32" s="246"/>
      <c r="DV32" s="246"/>
      <c r="DW32" s="246"/>
      <c r="DX32" s="246"/>
      <c r="DY32" s="246"/>
      <c r="DZ32" s="246"/>
      <c r="EA32" s="246"/>
      <c r="EB32" s="246"/>
      <c r="EC32" s="246"/>
      <c r="ED32" s="246"/>
      <c r="EE32" s="246"/>
      <c r="EF32" s="246"/>
      <c r="EG32" s="246"/>
      <c r="EH32" s="246"/>
      <c r="EI32" s="246"/>
      <c r="EJ32" s="246"/>
      <c r="EK32" s="246"/>
      <c r="EL32" s="246"/>
      <c r="EM32" s="246"/>
      <c r="EN32" s="246"/>
      <c r="EO32" s="246"/>
      <c r="EP32" s="246"/>
      <c r="EQ32" s="246"/>
      <c r="ER32" s="246"/>
      <c r="ES32" s="246"/>
      <c r="ET32" s="246"/>
      <c r="EU32" s="246"/>
      <c r="EV32" s="246"/>
      <c r="EW32" s="246"/>
      <c r="EX32" s="246"/>
      <c r="EY32" s="246"/>
      <c r="EZ32" s="246"/>
      <c r="FA32" s="246"/>
      <c r="FB32" s="246"/>
      <c r="FC32" s="246"/>
      <c r="FD32" s="246"/>
      <c r="FE32" s="246"/>
      <c r="FF32" s="246"/>
      <c r="FG32" s="246"/>
      <c r="FH32" s="246"/>
      <c r="FI32" s="246"/>
      <c r="FJ32" s="246"/>
      <c r="FK32" s="246"/>
      <c r="FL32" s="246"/>
      <c r="FM32" s="246"/>
      <c r="FN32" s="246"/>
      <c r="FO32" s="246"/>
      <c r="FP32" s="246"/>
      <c r="FQ32" s="246"/>
      <c r="FR32" s="246"/>
      <c r="FS32" s="246"/>
      <c r="FT32" s="246"/>
      <c r="FU32" s="246"/>
      <c r="FV32" s="246"/>
      <c r="FW32" s="246"/>
      <c r="FX32" s="246"/>
      <c r="FY32" s="246"/>
      <c r="FZ32" s="246"/>
      <c r="GA32" s="246"/>
      <c r="GB32" s="246"/>
      <c r="GC32" s="246"/>
      <c r="GD32" s="246"/>
      <c r="GE32" s="246"/>
      <c r="GF32" s="246"/>
      <c r="GG32" s="246"/>
      <c r="GH32" s="246"/>
      <c r="GI32" s="246"/>
      <c r="GJ32" s="246"/>
      <c r="GK32" s="246"/>
      <c r="GL32" s="246"/>
      <c r="GM32" s="246"/>
      <c r="GN32" s="246"/>
      <c r="GO32" s="246"/>
      <c r="GP32" s="246"/>
      <c r="GQ32" s="246"/>
      <c r="GR32" s="246"/>
      <c r="GS32" s="246"/>
      <c r="GT32" s="246"/>
      <c r="GU32" s="246"/>
      <c r="GV32" s="246"/>
      <c r="GW32" s="246"/>
      <c r="GX32" s="246"/>
      <c r="GY32" s="246"/>
      <c r="GZ32" s="246"/>
      <c r="HA32" s="246"/>
      <c r="HB32" s="246"/>
      <c r="HC32" s="246"/>
      <c r="HD32" s="246"/>
      <c r="HE32" s="246"/>
      <c r="HF32" s="246"/>
      <c r="HG32" s="246"/>
      <c r="HH32" s="246"/>
      <c r="HI32" s="246"/>
      <c r="HJ32" s="246"/>
      <c r="HK32" s="246"/>
      <c r="HL32" s="246"/>
      <c r="HM32" s="246"/>
      <c r="HN32" s="246"/>
      <c r="HO32" s="246"/>
      <c r="HP32" s="246"/>
      <c r="HQ32" s="246"/>
      <c r="HR32" s="246"/>
      <c r="HS32" s="246"/>
      <c r="HT32" s="246"/>
      <c r="HU32" s="246"/>
      <c r="HV32" s="246"/>
      <c r="HW32" s="246"/>
      <c r="HX32" s="246"/>
      <c r="HY32" s="246"/>
      <c r="HZ32" s="246"/>
      <c r="IA32" s="246"/>
      <c r="IB32" s="246"/>
      <c r="IC32" s="246"/>
      <c r="ID32" s="246"/>
      <c r="IE32" s="246"/>
      <c r="IF32" s="246"/>
      <c r="IG32" s="246"/>
      <c r="IH32" s="246"/>
      <c r="II32" s="246"/>
      <c r="IJ32" s="246"/>
      <c r="IK32" s="246"/>
      <c r="IL32" s="246"/>
      <c r="IM32" s="246"/>
      <c r="IN32" s="246"/>
      <c r="IO32" s="246"/>
      <c r="IP32" s="246"/>
      <c r="IQ32" s="246"/>
      <c r="IR32" s="246"/>
      <c r="IS32" s="246"/>
      <c r="IT32" s="246"/>
      <c r="IU32" s="246"/>
      <c r="IV32" s="246"/>
    </row>
    <row r="33" spans="1:256" ht="17.25">
      <c r="A33" s="475"/>
      <c r="B33" s="481"/>
      <c r="C33" s="543"/>
      <c r="D33" s="544"/>
      <c r="E33" s="544"/>
      <c r="F33" s="544"/>
      <c r="G33" s="544"/>
      <c r="H33" s="544"/>
      <c r="I33" s="544"/>
      <c r="J33" s="545"/>
      <c r="K33" s="332"/>
      <c r="L33" s="523"/>
      <c r="M33" s="524"/>
      <c r="N33" s="525"/>
      <c r="O33" s="675"/>
      <c r="P33" s="675"/>
      <c r="Q33" s="676"/>
      <c r="R33" s="409" t="str">
        <f t="shared" si="0"/>
        <v xml:space="preserve">  </v>
      </c>
      <c r="S33" s="692" t="s">
        <v>510</v>
      </c>
      <c r="T33" s="693"/>
      <c r="U33" s="410" t="str">
        <f t="shared" si="1"/>
        <v xml:space="preserve">  </v>
      </c>
      <c r="V33" s="675"/>
      <c r="W33" s="675"/>
      <c r="X33" s="676"/>
      <c r="Y33" s="523"/>
      <c r="Z33" s="524"/>
      <c r="AA33" s="525"/>
      <c r="AB33" s="322"/>
      <c r="AC33" s="512"/>
      <c r="AD33" s="512"/>
      <c r="AE33" s="512"/>
      <c r="AF33" s="512"/>
      <c r="AG33" s="512"/>
      <c r="AH33" s="512"/>
      <c r="AI33" s="512"/>
      <c r="AJ33" s="512"/>
      <c r="AK33" s="512"/>
      <c r="AL33" s="322"/>
      <c r="AM33" s="543"/>
      <c r="AN33" s="544"/>
      <c r="AO33" s="544"/>
      <c r="AP33" s="544"/>
      <c r="AQ33" s="544"/>
      <c r="AR33" s="545"/>
      <c r="AS33" s="730"/>
      <c r="AT33" s="730"/>
      <c r="AU33" s="730"/>
      <c r="AV33" s="163"/>
      <c r="AW33" s="246"/>
      <c r="AX33" s="246"/>
      <c r="AY33" s="246"/>
      <c r="AZ33" s="246"/>
      <c r="BA33" s="246"/>
      <c r="BB33" s="246"/>
      <c r="BC33" s="246"/>
      <c r="BD33" s="246"/>
      <c r="BE33" s="246"/>
      <c r="BF33" s="246"/>
      <c r="BG33" s="246"/>
      <c r="BH33" s="246"/>
      <c r="BI33" s="246"/>
      <c r="BJ33" s="246"/>
      <c r="BK33" s="246"/>
      <c r="BL33" s="246"/>
      <c r="BM33" s="246"/>
      <c r="BN33" s="246"/>
      <c r="BO33" s="246"/>
      <c r="BP33" s="246"/>
      <c r="BQ33" s="246"/>
      <c r="BR33" s="246"/>
      <c r="BS33" s="246"/>
      <c r="BT33" s="246"/>
      <c r="BU33" s="246"/>
      <c r="BV33" s="246"/>
      <c r="BW33" s="246"/>
      <c r="BX33" s="246"/>
      <c r="BY33" s="246"/>
      <c r="BZ33" s="246"/>
      <c r="CA33" s="246"/>
      <c r="CB33" s="246"/>
      <c r="CC33" s="246"/>
      <c r="CD33" s="246"/>
      <c r="CE33" s="246"/>
      <c r="CF33" s="246"/>
      <c r="CG33" s="246"/>
      <c r="CH33" s="246"/>
      <c r="CI33" s="246"/>
      <c r="CJ33" s="246"/>
      <c r="CK33" s="246"/>
      <c r="CL33" s="246"/>
      <c r="CM33" s="246"/>
      <c r="CN33" s="246"/>
      <c r="CO33" s="246"/>
      <c r="CP33" s="246"/>
      <c r="CQ33" s="246"/>
      <c r="CR33" s="246"/>
      <c r="CS33" s="246"/>
      <c r="CT33" s="246"/>
      <c r="CU33" s="246"/>
      <c r="CV33" s="246"/>
      <c r="CW33" s="246"/>
      <c r="CX33" s="246"/>
      <c r="CY33" s="246"/>
      <c r="CZ33" s="246"/>
      <c r="DA33" s="246"/>
      <c r="DB33" s="246"/>
      <c r="DC33" s="246"/>
      <c r="DD33" s="246"/>
      <c r="DE33" s="246"/>
      <c r="DF33" s="246"/>
      <c r="DG33" s="246"/>
      <c r="DH33" s="246"/>
      <c r="DI33" s="246"/>
      <c r="DJ33" s="246"/>
      <c r="DK33" s="246"/>
      <c r="DL33" s="246"/>
      <c r="DM33" s="246"/>
      <c r="DN33" s="246"/>
      <c r="DO33" s="246"/>
      <c r="DP33" s="246"/>
      <c r="DQ33" s="246"/>
      <c r="DR33" s="246"/>
      <c r="DS33" s="246"/>
      <c r="DT33" s="246"/>
      <c r="DU33" s="246"/>
      <c r="DV33" s="246"/>
      <c r="DW33" s="246"/>
      <c r="DX33" s="246"/>
      <c r="DY33" s="246"/>
      <c r="DZ33" s="246"/>
      <c r="EA33" s="246"/>
      <c r="EB33" s="246"/>
      <c r="EC33" s="246"/>
      <c r="ED33" s="246"/>
      <c r="EE33" s="246"/>
      <c r="EF33" s="246"/>
      <c r="EG33" s="246"/>
      <c r="EH33" s="246"/>
      <c r="EI33" s="246"/>
      <c r="EJ33" s="246"/>
      <c r="EK33" s="246"/>
      <c r="EL33" s="246"/>
      <c r="EM33" s="246"/>
      <c r="EN33" s="246"/>
      <c r="EO33" s="246"/>
      <c r="EP33" s="246"/>
      <c r="EQ33" s="246"/>
      <c r="ER33" s="246"/>
      <c r="ES33" s="246"/>
      <c r="ET33" s="246"/>
      <c r="EU33" s="246"/>
      <c r="EV33" s="246"/>
      <c r="EW33" s="246"/>
      <c r="EX33" s="246"/>
      <c r="EY33" s="246"/>
      <c r="EZ33" s="246"/>
      <c r="FA33" s="246"/>
      <c r="FB33" s="246"/>
      <c r="FC33" s="246"/>
      <c r="FD33" s="246"/>
      <c r="FE33" s="246"/>
      <c r="FF33" s="246"/>
      <c r="FG33" s="246"/>
      <c r="FH33" s="246"/>
      <c r="FI33" s="246"/>
      <c r="FJ33" s="246"/>
      <c r="FK33" s="246"/>
      <c r="FL33" s="246"/>
      <c r="FM33" s="246"/>
      <c r="FN33" s="246"/>
      <c r="FO33" s="246"/>
      <c r="FP33" s="246"/>
      <c r="FQ33" s="246"/>
      <c r="FR33" s="246"/>
      <c r="FS33" s="246"/>
      <c r="FT33" s="246"/>
      <c r="FU33" s="246"/>
      <c r="FV33" s="246"/>
      <c r="FW33" s="246"/>
      <c r="FX33" s="246"/>
      <c r="FY33" s="246"/>
      <c r="FZ33" s="246"/>
      <c r="GA33" s="246"/>
      <c r="GB33" s="246"/>
      <c r="GC33" s="246"/>
      <c r="GD33" s="246"/>
      <c r="GE33" s="246"/>
      <c r="GF33" s="246"/>
      <c r="GG33" s="246"/>
      <c r="GH33" s="246"/>
      <c r="GI33" s="246"/>
      <c r="GJ33" s="246"/>
      <c r="GK33" s="246"/>
      <c r="GL33" s="246"/>
      <c r="GM33" s="246"/>
      <c r="GN33" s="246"/>
      <c r="GO33" s="246"/>
      <c r="GP33" s="246"/>
      <c r="GQ33" s="246"/>
      <c r="GR33" s="246"/>
      <c r="GS33" s="246"/>
      <c r="GT33" s="246"/>
      <c r="GU33" s="246"/>
      <c r="GV33" s="246"/>
      <c r="GW33" s="246"/>
      <c r="GX33" s="246"/>
      <c r="GY33" s="246"/>
      <c r="GZ33" s="246"/>
      <c r="HA33" s="246"/>
      <c r="HB33" s="246"/>
      <c r="HC33" s="246"/>
      <c r="HD33" s="246"/>
      <c r="HE33" s="246"/>
      <c r="HF33" s="246"/>
      <c r="HG33" s="246"/>
      <c r="HH33" s="246"/>
      <c r="HI33" s="246"/>
      <c r="HJ33" s="246"/>
      <c r="HK33" s="246"/>
      <c r="HL33" s="246"/>
      <c r="HM33" s="246"/>
      <c r="HN33" s="246"/>
      <c r="HO33" s="246"/>
      <c r="HP33" s="246"/>
      <c r="HQ33" s="246"/>
      <c r="HR33" s="246"/>
      <c r="HS33" s="246"/>
      <c r="HT33" s="246"/>
      <c r="HU33" s="246"/>
      <c r="HV33" s="246"/>
      <c r="HW33" s="246"/>
      <c r="HX33" s="246"/>
      <c r="HY33" s="246"/>
      <c r="HZ33" s="246"/>
      <c r="IA33" s="246"/>
      <c r="IB33" s="246"/>
      <c r="IC33" s="246"/>
      <c r="ID33" s="246"/>
      <c r="IE33" s="246"/>
      <c r="IF33" s="246"/>
      <c r="IG33" s="246"/>
      <c r="IH33" s="246"/>
      <c r="II33" s="246"/>
      <c r="IJ33" s="246"/>
      <c r="IK33" s="246"/>
      <c r="IL33" s="246"/>
      <c r="IM33" s="246"/>
      <c r="IN33" s="246"/>
      <c r="IO33" s="246"/>
      <c r="IP33" s="246"/>
      <c r="IQ33" s="246"/>
      <c r="IR33" s="246"/>
      <c r="IS33" s="246"/>
      <c r="IT33" s="246"/>
      <c r="IU33" s="246"/>
      <c r="IV33" s="246"/>
    </row>
    <row r="34" spans="1:256" ht="17.25">
      <c r="A34" s="473">
        <v>8</v>
      </c>
      <c r="B34" s="479"/>
      <c r="C34" s="537" t="str">
        <f>C5</f>
        <v xml:space="preserve"> くるくる</v>
      </c>
      <c r="D34" s="538"/>
      <c r="E34" s="538"/>
      <c r="F34" s="538"/>
      <c r="G34" s="538"/>
      <c r="H34" s="538"/>
      <c r="I34" s="538"/>
      <c r="J34" s="539"/>
      <c r="K34" s="322"/>
      <c r="L34" s="517">
        <f>COUNTIF(R34:R36,"〇")</f>
        <v>0</v>
      </c>
      <c r="M34" s="518"/>
      <c r="N34" s="519"/>
      <c r="O34" s="698">
        <v>13</v>
      </c>
      <c r="P34" s="698"/>
      <c r="Q34" s="699"/>
      <c r="R34" s="406" t="str">
        <f t="shared" si="0"/>
        <v xml:space="preserve">  </v>
      </c>
      <c r="S34" s="705" t="s">
        <v>470</v>
      </c>
      <c r="T34" s="706"/>
      <c r="U34" s="406" t="str">
        <f t="shared" si="1"/>
        <v>〇</v>
      </c>
      <c r="V34" s="698">
        <v>15</v>
      </c>
      <c r="W34" s="698"/>
      <c r="X34" s="699"/>
      <c r="Y34" s="517">
        <f>COUNTIF(U34:U36,"〇")</f>
        <v>2</v>
      </c>
      <c r="Z34" s="518"/>
      <c r="AA34" s="519"/>
      <c r="AB34" s="332"/>
      <c r="AC34" s="512" t="str">
        <f>C8</f>
        <v xml:space="preserve"> 富士見ファミリー</v>
      </c>
      <c r="AD34" s="512"/>
      <c r="AE34" s="512"/>
      <c r="AF34" s="512"/>
      <c r="AG34" s="512"/>
      <c r="AH34" s="512"/>
      <c r="AI34" s="512"/>
      <c r="AJ34" s="512"/>
      <c r="AK34" s="512"/>
      <c r="AL34" s="322"/>
      <c r="AM34" s="537" t="str">
        <f>Q5</f>
        <v xml:space="preserve"> ラッコ ・ サザエ</v>
      </c>
      <c r="AN34" s="538"/>
      <c r="AO34" s="538"/>
      <c r="AP34" s="538"/>
      <c r="AQ34" s="538"/>
      <c r="AR34" s="539"/>
      <c r="AS34" s="765" t="str">
        <f>Q6</f>
        <v xml:space="preserve"> 大  地</v>
      </c>
      <c r="AT34" s="765"/>
      <c r="AU34" s="765"/>
      <c r="AV34" s="163"/>
      <c r="AW34" s="246"/>
      <c r="AX34" s="246"/>
      <c r="AY34" s="246"/>
      <c r="AZ34" s="246"/>
      <c r="BA34" s="246"/>
      <c r="BB34" s="246"/>
      <c r="BC34" s="246"/>
      <c r="BD34" s="246"/>
      <c r="BE34" s="246"/>
      <c r="BF34" s="246"/>
      <c r="BG34" s="246"/>
      <c r="BH34" s="246"/>
      <c r="BI34" s="246"/>
      <c r="BJ34" s="246"/>
      <c r="BK34" s="246"/>
      <c r="BL34" s="246"/>
      <c r="BM34" s="246"/>
      <c r="BN34" s="246"/>
      <c r="BO34" s="246"/>
      <c r="BP34" s="246"/>
      <c r="BQ34" s="246"/>
      <c r="BR34" s="246"/>
      <c r="BS34" s="246"/>
      <c r="BT34" s="246"/>
      <c r="BU34" s="246"/>
      <c r="BV34" s="246"/>
      <c r="BW34" s="246"/>
      <c r="BX34" s="246"/>
      <c r="BY34" s="246"/>
      <c r="BZ34" s="246"/>
      <c r="CA34" s="246"/>
      <c r="CB34" s="246"/>
      <c r="CC34" s="246"/>
      <c r="CD34" s="246"/>
      <c r="CE34" s="246"/>
      <c r="CF34" s="246"/>
      <c r="CG34" s="246"/>
      <c r="CH34" s="246"/>
      <c r="CI34" s="246"/>
      <c r="CJ34" s="246"/>
      <c r="CK34" s="246"/>
      <c r="CL34" s="246"/>
      <c r="CM34" s="246"/>
      <c r="CN34" s="246"/>
      <c r="CO34" s="246"/>
      <c r="CP34" s="246"/>
      <c r="CQ34" s="246"/>
      <c r="CR34" s="246"/>
      <c r="CS34" s="246"/>
      <c r="CT34" s="246"/>
      <c r="CU34" s="246"/>
      <c r="CV34" s="246"/>
      <c r="CW34" s="246"/>
      <c r="CX34" s="246"/>
      <c r="CY34" s="246"/>
      <c r="CZ34" s="246"/>
      <c r="DA34" s="246"/>
      <c r="DB34" s="246"/>
      <c r="DC34" s="246"/>
      <c r="DD34" s="246"/>
      <c r="DE34" s="246"/>
      <c r="DF34" s="246"/>
      <c r="DG34" s="246"/>
      <c r="DH34" s="246"/>
      <c r="DI34" s="246"/>
      <c r="DJ34" s="246"/>
      <c r="DK34" s="246"/>
      <c r="DL34" s="246"/>
      <c r="DM34" s="246"/>
      <c r="DN34" s="246"/>
      <c r="DO34" s="246"/>
      <c r="DP34" s="246"/>
      <c r="DQ34" s="246"/>
      <c r="DR34" s="246"/>
      <c r="DS34" s="246"/>
      <c r="DT34" s="246"/>
      <c r="DU34" s="246"/>
      <c r="DV34" s="246"/>
      <c r="DW34" s="246"/>
      <c r="DX34" s="246"/>
      <c r="DY34" s="246"/>
      <c r="DZ34" s="246"/>
      <c r="EA34" s="246"/>
      <c r="EB34" s="246"/>
      <c r="EC34" s="246"/>
      <c r="ED34" s="246"/>
      <c r="EE34" s="246"/>
      <c r="EF34" s="246"/>
      <c r="EG34" s="246"/>
      <c r="EH34" s="246"/>
      <c r="EI34" s="246"/>
      <c r="EJ34" s="246"/>
      <c r="EK34" s="246"/>
      <c r="EL34" s="246"/>
      <c r="EM34" s="246"/>
      <c r="EN34" s="246"/>
      <c r="EO34" s="246"/>
      <c r="EP34" s="246"/>
      <c r="EQ34" s="246"/>
      <c r="ER34" s="246"/>
      <c r="ES34" s="246"/>
      <c r="ET34" s="246"/>
      <c r="EU34" s="246"/>
      <c r="EV34" s="246"/>
      <c r="EW34" s="246"/>
      <c r="EX34" s="246"/>
      <c r="EY34" s="246"/>
      <c r="EZ34" s="246"/>
      <c r="FA34" s="246"/>
      <c r="FB34" s="246"/>
      <c r="FC34" s="246"/>
      <c r="FD34" s="246"/>
      <c r="FE34" s="246"/>
      <c r="FF34" s="246"/>
      <c r="FG34" s="246"/>
      <c r="FH34" s="246"/>
      <c r="FI34" s="246"/>
      <c r="FJ34" s="246"/>
      <c r="FK34" s="246"/>
      <c r="FL34" s="246"/>
      <c r="FM34" s="246"/>
      <c r="FN34" s="246"/>
      <c r="FO34" s="246"/>
      <c r="FP34" s="246"/>
      <c r="FQ34" s="246"/>
      <c r="FR34" s="246"/>
      <c r="FS34" s="246"/>
      <c r="FT34" s="246"/>
      <c r="FU34" s="246"/>
      <c r="FV34" s="246"/>
      <c r="FW34" s="246"/>
      <c r="FX34" s="246"/>
      <c r="FY34" s="246"/>
      <c r="FZ34" s="246"/>
      <c r="GA34" s="246"/>
      <c r="GB34" s="246"/>
      <c r="GC34" s="246"/>
      <c r="GD34" s="246"/>
      <c r="GE34" s="246"/>
      <c r="GF34" s="246"/>
      <c r="GG34" s="246"/>
      <c r="GH34" s="246"/>
      <c r="GI34" s="246"/>
      <c r="GJ34" s="246"/>
      <c r="GK34" s="246"/>
      <c r="GL34" s="246"/>
      <c r="GM34" s="246"/>
      <c r="GN34" s="246"/>
      <c r="GO34" s="246"/>
      <c r="GP34" s="246"/>
      <c r="GQ34" s="246"/>
      <c r="GR34" s="246"/>
      <c r="GS34" s="246"/>
      <c r="GT34" s="246"/>
      <c r="GU34" s="246"/>
      <c r="GV34" s="246"/>
      <c r="GW34" s="246"/>
      <c r="GX34" s="246"/>
      <c r="GY34" s="246"/>
      <c r="GZ34" s="246"/>
      <c r="HA34" s="246"/>
      <c r="HB34" s="246"/>
      <c r="HC34" s="246"/>
      <c r="HD34" s="246"/>
      <c r="HE34" s="246"/>
      <c r="HF34" s="246"/>
      <c r="HG34" s="246"/>
      <c r="HH34" s="246"/>
      <c r="HI34" s="246"/>
      <c r="HJ34" s="246"/>
      <c r="HK34" s="246"/>
      <c r="HL34" s="246"/>
      <c r="HM34" s="246"/>
      <c r="HN34" s="246"/>
      <c r="HO34" s="246"/>
      <c r="HP34" s="246"/>
      <c r="HQ34" s="246"/>
      <c r="HR34" s="246"/>
      <c r="HS34" s="246"/>
      <c r="HT34" s="246"/>
      <c r="HU34" s="246"/>
      <c r="HV34" s="246"/>
      <c r="HW34" s="246"/>
      <c r="HX34" s="246"/>
      <c r="HY34" s="246"/>
      <c r="HZ34" s="246"/>
      <c r="IA34" s="246"/>
      <c r="IB34" s="246"/>
      <c r="IC34" s="246"/>
      <c r="ID34" s="246"/>
      <c r="IE34" s="246"/>
      <c r="IF34" s="246"/>
      <c r="IG34" s="246"/>
      <c r="IH34" s="246"/>
      <c r="II34" s="246"/>
      <c r="IJ34" s="246"/>
      <c r="IK34" s="246"/>
      <c r="IL34" s="246"/>
      <c r="IM34" s="246"/>
      <c r="IN34" s="246"/>
      <c r="IO34" s="246"/>
      <c r="IP34" s="246"/>
      <c r="IQ34" s="246"/>
      <c r="IR34" s="246"/>
      <c r="IS34" s="246"/>
      <c r="IT34" s="246"/>
      <c r="IU34" s="246"/>
      <c r="IV34" s="246"/>
    </row>
    <row r="35" spans="1:256" ht="17.25">
      <c r="A35" s="474"/>
      <c r="B35" s="480"/>
      <c r="C35" s="540"/>
      <c r="D35" s="541"/>
      <c r="E35" s="541"/>
      <c r="F35" s="541"/>
      <c r="G35" s="541"/>
      <c r="H35" s="541"/>
      <c r="I35" s="541"/>
      <c r="J35" s="542"/>
      <c r="K35" s="322"/>
      <c r="L35" s="520"/>
      <c r="M35" s="521"/>
      <c r="N35" s="522"/>
      <c r="O35" s="694">
        <v>9</v>
      </c>
      <c r="P35" s="694"/>
      <c r="Q35" s="695"/>
      <c r="R35" s="407" t="str">
        <f t="shared" si="0"/>
        <v xml:space="preserve">  </v>
      </c>
      <c r="S35" s="696" t="s">
        <v>467</v>
      </c>
      <c r="T35" s="697"/>
      <c r="U35" s="408" t="str">
        <f t="shared" si="1"/>
        <v>〇</v>
      </c>
      <c r="V35" s="694">
        <v>15</v>
      </c>
      <c r="W35" s="694"/>
      <c r="X35" s="695"/>
      <c r="Y35" s="520"/>
      <c r="Z35" s="521"/>
      <c r="AA35" s="522"/>
      <c r="AB35" s="332"/>
      <c r="AC35" s="512"/>
      <c r="AD35" s="512"/>
      <c r="AE35" s="512"/>
      <c r="AF35" s="512"/>
      <c r="AG35" s="512"/>
      <c r="AH35" s="512"/>
      <c r="AI35" s="512"/>
      <c r="AJ35" s="512"/>
      <c r="AK35" s="512"/>
      <c r="AL35" s="322"/>
      <c r="AM35" s="540"/>
      <c r="AN35" s="541"/>
      <c r="AO35" s="541"/>
      <c r="AP35" s="541"/>
      <c r="AQ35" s="541"/>
      <c r="AR35" s="542"/>
      <c r="AS35" s="765"/>
      <c r="AT35" s="765"/>
      <c r="AU35" s="765"/>
      <c r="AV35" s="163"/>
      <c r="AW35" s="246"/>
      <c r="AX35" s="246"/>
      <c r="AY35" s="246"/>
      <c r="AZ35" s="246"/>
      <c r="BA35" s="246"/>
      <c r="BB35" s="246"/>
      <c r="BC35" s="246"/>
      <c r="BD35" s="246"/>
      <c r="BE35" s="246"/>
      <c r="BF35" s="246"/>
      <c r="BG35" s="246"/>
      <c r="BH35" s="246"/>
      <c r="BI35" s="246"/>
      <c r="BJ35" s="246"/>
      <c r="BK35" s="246"/>
      <c r="BL35" s="246"/>
      <c r="BM35" s="246"/>
      <c r="BN35" s="246"/>
      <c r="BO35" s="246"/>
      <c r="BP35" s="246"/>
      <c r="BQ35" s="246"/>
      <c r="BR35" s="246"/>
      <c r="BS35" s="246"/>
      <c r="BT35" s="246"/>
      <c r="BU35" s="246"/>
      <c r="BV35" s="246"/>
      <c r="BW35" s="246"/>
      <c r="BX35" s="246"/>
      <c r="BY35" s="246"/>
      <c r="BZ35" s="246"/>
      <c r="CA35" s="246"/>
      <c r="CB35" s="246"/>
      <c r="CC35" s="246"/>
      <c r="CD35" s="246"/>
      <c r="CE35" s="246"/>
      <c r="CF35" s="246"/>
      <c r="CG35" s="246"/>
      <c r="CH35" s="246"/>
      <c r="CI35" s="246"/>
      <c r="CJ35" s="246"/>
      <c r="CK35" s="246"/>
      <c r="CL35" s="246"/>
      <c r="CM35" s="246"/>
      <c r="CN35" s="246"/>
      <c r="CO35" s="246"/>
      <c r="CP35" s="246"/>
      <c r="CQ35" s="246"/>
      <c r="CR35" s="246"/>
      <c r="CS35" s="246"/>
      <c r="CT35" s="246"/>
      <c r="CU35" s="246"/>
      <c r="CV35" s="246"/>
      <c r="CW35" s="246"/>
      <c r="CX35" s="246"/>
      <c r="CY35" s="246"/>
      <c r="CZ35" s="246"/>
      <c r="DA35" s="246"/>
      <c r="DB35" s="246"/>
      <c r="DC35" s="246"/>
      <c r="DD35" s="246"/>
      <c r="DE35" s="246"/>
      <c r="DF35" s="246"/>
      <c r="DG35" s="246"/>
      <c r="DH35" s="246"/>
      <c r="DI35" s="246"/>
      <c r="DJ35" s="246"/>
      <c r="DK35" s="246"/>
      <c r="DL35" s="246"/>
      <c r="DM35" s="246"/>
      <c r="DN35" s="246"/>
      <c r="DO35" s="246"/>
      <c r="DP35" s="246"/>
      <c r="DQ35" s="246"/>
      <c r="DR35" s="246"/>
      <c r="DS35" s="246"/>
      <c r="DT35" s="246"/>
      <c r="DU35" s="246"/>
      <c r="DV35" s="246"/>
      <c r="DW35" s="246"/>
      <c r="DX35" s="246"/>
      <c r="DY35" s="246"/>
      <c r="DZ35" s="246"/>
      <c r="EA35" s="246"/>
      <c r="EB35" s="246"/>
      <c r="EC35" s="246"/>
      <c r="ED35" s="246"/>
      <c r="EE35" s="246"/>
      <c r="EF35" s="246"/>
      <c r="EG35" s="246"/>
      <c r="EH35" s="246"/>
      <c r="EI35" s="246"/>
      <c r="EJ35" s="246"/>
      <c r="EK35" s="246"/>
      <c r="EL35" s="246"/>
      <c r="EM35" s="246"/>
      <c r="EN35" s="246"/>
      <c r="EO35" s="246"/>
      <c r="EP35" s="246"/>
      <c r="EQ35" s="246"/>
      <c r="ER35" s="246"/>
      <c r="ES35" s="246"/>
      <c r="ET35" s="246"/>
      <c r="EU35" s="246"/>
      <c r="EV35" s="246"/>
      <c r="EW35" s="246"/>
      <c r="EX35" s="246"/>
      <c r="EY35" s="246"/>
      <c r="EZ35" s="246"/>
      <c r="FA35" s="246"/>
      <c r="FB35" s="246"/>
      <c r="FC35" s="246"/>
      <c r="FD35" s="246"/>
      <c r="FE35" s="246"/>
      <c r="FF35" s="246"/>
      <c r="FG35" s="246"/>
      <c r="FH35" s="246"/>
      <c r="FI35" s="246"/>
      <c r="FJ35" s="246"/>
      <c r="FK35" s="246"/>
      <c r="FL35" s="246"/>
      <c r="FM35" s="246"/>
      <c r="FN35" s="246"/>
      <c r="FO35" s="246"/>
      <c r="FP35" s="246"/>
      <c r="FQ35" s="246"/>
      <c r="FR35" s="246"/>
      <c r="FS35" s="246"/>
      <c r="FT35" s="246"/>
      <c r="FU35" s="246"/>
      <c r="FV35" s="246"/>
      <c r="FW35" s="246"/>
      <c r="FX35" s="246"/>
      <c r="FY35" s="246"/>
      <c r="FZ35" s="246"/>
      <c r="GA35" s="246"/>
      <c r="GB35" s="246"/>
      <c r="GC35" s="246"/>
      <c r="GD35" s="246"/>
      <c r="GE35" s="246"/>
      <c r="GF35" s="246"/>
      <c r="GG35" s="246"/>
      <c r="GH35" s="246"/>
      <c r="GI35" s="246"/>
      <c r="GJ35" s="246"/>
      <c r="GK35" s="246"/>
      <c r="GL35" s="246"/>
      <c r="GM35" s="246"/>
      <c r="GN35" s="246"/>
      <c r="GO35" s="246"/>
      <c r="GP35" s="246"/>
      <c r="GQ35" s="246"/>
      <c r="GR35" s="246"/>
      <c r="GS35" s="246"/>
      <c r="GT35" s="246"/>
      <c r="GU35" s="246"/>
      <c r="GV35" s="246"/>
      <c r="GW35" s="246"/>
      <c r="GX35" s="246"/>
      <c r="GY35" s="246"/>
      <c r="GZ35" s="246"/>
      <c r="HA35" s="246"/>
      <c r="HB35" s="246"/>
      <c r="HC35" s="246"/>
      <c r="HD35" s="246"/>
      <c r="HE35" s="246"/>
      <c r="HF35" s="246"/>
      <c r="HG35" s="246"/>
      <c r="HH35" s="246"/>
      <c r="HI35" s="246"/>
      <c r="HJ35" s="246"/>
      <c r="HK35" s="246"/>
      <c r="HL35" s="246"/>
      <c r="HM35" s="246"/>
      <c r="HN35" s="246"/>
      <c r="HO35" s="246"/>
      <c r="HP35" s="246"/>
      <c r="HQ35" s="246"/>
      <c r="HR35" s="246"/>
      <c r="HS35" s="246"/>
      <c r="HT35" s="246"/>
      <c r="HU35" s="246"/>
      <c r="HV35" s="246"/>
      <c r="HW35" s="246"/>
      <c r="HX35" s="246"/>
      <c r="HY35" s="246"/>
      <c r="HZ35" s="246"/>
      <c r="IA35" s="246"/>
      <c r="IB35" s="246"/>
      <c r="IC35" s="246"/>
      <c r="ID35" s="246"/>
      <c r="IE35" s="246"/>
      <c r="IF35" s="246"/>
      <c r="IG35" s="246"/>
      <c r="IH35" s="246"/>
      <c r="II35" s="246"/>
      <c r="IJ35" s="246"/>
      <c r="IK35" s="246"/>
      <c r="IL35" s="246"/>
      <c r="IM35" s="246"/>
      <c r="IN35" s="246"/>
      <c r="IO35" s="246"/>
      <c r="IP35" s="246"/>
      <c r="IQ35" s="246"/>
      <c r="IR35" s="246"/>
      <c r="IS35" s="246"/>
      <c r="IT35" s="246"/>
      <c r="IU35" s="246"/>
      <c r="IV35" s="246"/>
    </row>
    <row r="36" spans="1:256" ht="17.25">
      <c r="A36" s="475"/>
      <c r="B36" s="481"/>
      <c r="C36" s="543"/>
      <c r="D36" s="544"/>
      <c r="E36" s="544"/>
      <c r="F36" s="544"/>
      <c r="G36" s="544"/>
      <c r="H36" s="544"/>
      <c r="I36" s="544"/>
      <c r="J36" s="545"/>
      <c r="K36" s="322"/>
      <c r="L36" s="523"/>
      <c r="M36" s="524"/>
      <c r="N36" s="525"/>
      <c r="O36" s="675"/>
      <c r="P36" s="675"/>
      <c r="Q36" s="676"/>
      <c r="R36" s="409" t="str">
        <f t="shared" si="0"/>
        <v xml:space="preserve">  </v>
      </c>
      <c r="S36" s="708" t="s">
        <v>510</v>
      </c>
      <c r="T36" s="709"/>
      <c r="U36" s="410" t="str">
        <f t="shared" si="1"/>
        <v xml:space="preserve">  </v>
      </c>
      <c r="V36" s="675"/>
      <c r="W36" s="675"/>
      <c r="X36" s="676"/>
      <c r="Y36" s="523"/>
      <c r="Z36" s="524"/>
      <c r="AA36" s="525"/>
      <c r="AB36" s="332"/>
      <c r="AC36" s="512"/>
      <c r="AD36" s="512"/>
      <c r="AE36" s="512"/>
      <c r="AF36" s="512"/>
      <c r="AG36" s="512"/>
      <c r="AH36" s="512"/>
      <c r="AI36" s="512"/>
      <c r="AJ36" s="512"/>
      <c r="AK36" s="512"/>
      <c r="AL36" s="322"/>
      <c r="AM36" s="543"/>
      <c r="AN36" s="544"/>
      <c r="AO36" s="544"/>
      <c r="AP36" s="544"/>
      <c r="AQ36" s="544"/>
      <c r="AR36" s="545"/>
      <c r="AS36" s="765"/>
      <c r="AT36" s="765"/>
      <c r="AU36" s="765"/>
      <c r="AV36" s="311"/>
      <c r="AW36" s="244"/>
      <c r="AX36" s="244"/>
      <c r="AY36" s="244"/>
      <c r="AZ36" s="244"/>
      <c r="BA36" s="244"/>
      <c r="BB36" s="244"/>
      <c r="BC36" s="244"/>
      <c r="BD36" s="244"/>
      <c r="BE36" s="244"/>
      <c r="BF36" s="244"/>
      <c r="BG36" s="244"/>
      <c r="BH36" s="244"/>
      <c r="BI36" s="244"/>
      <c r="BJ36" s="244"/>
      <c r="BK36" s="244"/>
      <c r="BL36" s="244"/>
      <c r="BM36" s="244"/>
      <c r="BN36" s="244"/>
      <c r="BO36" s="244"/>
      <c r="BP36" s="244"/>
      <c r="BQ36" s="244"/>
      <c r="BR36" s="244"/>
      <c r="BS36" s="244"/>
      <c r="BT36" s="244"/>
      <c r="BU36" s="244"/>
      <c r="BV36" s="244"/>
      <c r="BW36" s="244"/>
      <c r="BX36" s="244"/>
      <c r="BY36" s="244"/>
      <c r="BZ36" s="244"/>
      <c r="CA36" s="244"/>
      <c r="CB36" s="246"/>
      <c r="CC36" s="246"/>
      <c r="CD36" s="246"/>
      <c r="CE36" s="246"/>
      <c r="CF36" s="246"/>
      <c r="CG36" s="246"/>
      <c r="CH36" s="246"/>
      <c r="CI36" s="246"/>
      <c r="CJ36" s="246"/>
      <c r="CK36" s="246"/>
      <c r="CL36" s="246"/>
      <c r="CM36" s="246"/>
      <c r="CN36" s="246"/>
      <c r="CO36" s="246"/>
      <c r="CP36" s="246"/>
      <c r="CQ36" s="246"/>
      <c r="CR36" s="246"/>
      <c r="CS36" s="246"/>
      <c r="CT36" s="246"/>
      <c r="CU36" s="246"/>
      <c r="CV36" s="246"/>
      <c r="CW36" s="244"/>
      <c r="CX36" s="244"/>
      <c r="CY36" s="244"/>
      <c r="CZ36" s="244"/>
      <c r="DA36" s="244"/>
      <c r="DB36" s="244"/>
      <c r="DC36" s="244"/>
      <c r="DD36" s="244"/>
      <c r="DE36" s="244"/>
      <c r="DF36" s="244"/>
      <c r="DG36" s="244"/>
      <c r="DH36" s="244"/>
      <c r="DI36" s="244"/>
      <c r="DJ36" s="244"/>
      <c r="DK36" s="244"/>
      <c r="DL36" s="244"/>
      <c r="DM36" s="244"/>
      <c r="DN36" s="244"/>
      <c r="DO36" s="244"/>
      <c r="DP36" s="244"/>
      <c r="DQ36" s="244"/>
      <c r="DR36" s="244"/>
      <c r="DS36" s="244"/>
      <c r="DT36" s="244"/>
      <c r="DU36" s="244"/>
      <c r="DV36" s="244"/>
      <c r="DW36" s="244"/>
      <c r="DX36" s="244"/>
      <c r="DY36" s="244"/>
      <c r="DZ36" s="244"/>
      <c r="EA36" s="244"/>
      <c r="EB36" s="244"/>
      <c r="EC36" s="244"/>
      <c r="ED36" s="244"/>
      <c r="EE36" s="244"/>
      <c r="EF36" s="244"/>
      <c r="EG36" s="244"/>
      <c r="EH36" s="244"/>
      <c r="EI36" s="244"/>
      <c r="EJ36" s="244"/>
      <c r="EK36" s="244"/>
      <c r="EL36" s="244"/>
      <c r="EM36" s="244"/>
      <c r="EN36" s="244"/>
      <c r="EO36" s="244"/>
      <c r="EP36" s="244"/>
      <c r="EQ36" s="244"/>
      <c r="ER36" s="244"/>
      <c r="ES36" s="244"/>
      <c r="ET36" s="244"/>
      <c r="EU36" s="244"/>
      <c r="EV36" s="244"/>
      <c r="EW36" s="244"/>
      <c r="EX36" s="244"/>
      <c r="EY36" s="244"/>
      <c r="EZ36" s="244"/>
      <c r="FA36" s="244"/>
      <c r="FB36" s="244"/>
      <c r="FC36" s="244"/>
      <c r="FD36" s="244"/>
      <c r="FE36" s="244"/>
      <c r="FF36" s="244"/>
      <c r="FG36" s="244"/>
      <c r="FH36" s="244"/>
      <c r="FI36" s="244"/>
      <c r="FJ36" s="244"/>
      <c r="FK36" s="244"/>
      <c r="FL36" s="244"/>
      <c r="FM36" s="244"/>
      <c r="FN36" s="244"/>
      <c r="FO36" s="244"/>
      <c r="FP36" s="244"/>
      <c r="FQ36" s="244"/>
      <c r="FR36" s="244"/>
      <c r="FS36" s="244"/>
      <c r="FT36" s="244"/>
      <c r="FU36" s="244"/>
      <c r="FV36" s="244"/>
      <c r="FW36" s="244"/>
      <c r="FX36" s="244"/>
      <c r="FY36" s="244"/>
      <c r="FZ36" s="244"/>
      <c r="GA36" s="244"/>
      <c r="GB36" s="244"/>
      <c r="GC36" s="244"/>
      <c r="GD36" s="244"/>
      <c r="GE36" s="244"/>
      <c r="GF36" s="244"/>
      <c r="GG36" s="244"/>
      <c r="GH36" s="244"/>
      <c r="GI36" s="244"/>
      <c r="GJ36" s="244"/>
      <c r="GK36" s="244"/>
      <c r="GL36" s="244"/>
      <c r="GM36" s="244"/>
      <c r="GN36" s="244"/>
      <c r="GO36" s="244"/>
      <c r="GP36" s="244"/>
      <c r="GQ36" s="244"/>
      <c r="GR36" s="244"/>
      <c r="GS36" s="244"/>
      <c r="GT36" s="244"/>
      <c r="GU36" s="244"/>
      <c r="GV36" s="244"/>
      <c r="GW36" s="244"/>
      <c r="GX36" s="244"/>
      <c r="GY36" s="244"/>
      <c r="GZ36" s="244"/>
      <c r="HA36" s="244"/>
      <c r="HB36" s="244"/>
      <c r="HC36" s="244"/>
      <c r="HD36" s="244"/>
      <c r="HE36" s="244"/>
      <c r="HF36" s="244"/>
      <c r="HG36" s="244"/>
      <c r="HH36" s="244"/>
      <c r="HI36" s="244"/>
      <c r="HJ36" s="244"/>
      <c r="HK36" s="244"/>
      <c r="HL36" s="244"/>
      <c r="HM36" s="244"/>
      <c r="HN36" s="244"/>
      <c r="HO36" s="244"/>
      <c r="HP36" s="244"/>
      <c r="HQ36" s="244"/>
      <c r="HR36" s="244"/>
      <c r="HS36" s="244"/>
      <c r="HT36" s="244"/>
      <c r="HU36" s="244"/>
      <c r="HV36" s="244"/>
      <c r="HW36" s="244"/>
      <c r="HX36" s="244"/>
      <c r="HY36" s="244"/>
      <c r="HZ36" s="244"/>
      <c r="IA36" s="244"/>
      <c r="IB36" s="244"/>
      <c r="IC36" s="244"/>
      <c r="ID36" s="244"/>
      <c r="IE36" s="244"/>
      <c r="IF36" s="244"/>
      <c r="IG36" s="244"/>
      <c r="IH36" s="244"/>
      <c r="II36" s="244"/>
      <c r="IJ36" s="244"/>
      <c r="IK36" s="244"/>
      <c r="IL36" s="244"/>
      <c r="IM36" s="244"/>
      <c r="IN36" s="244"/>
      <c r="IO36" s="244"/>
      <c r="IP36" s="244"/>
      <c r="IQ36" s="244"/>
      <c r="IR36" s="244"/>
      <c r="IS36" s="244"/>
      <c r="IT36" s="244"/>
      <c r="IU36" s="244"/>
      <c r="IV36" s="244"/>
    </row>
    <row r="37" spans="1:256" ht="17.25">
      <c r="A37" s="473">
        <v>9</v>
      </c>
      <c r="B37" s="479"/>
      <c r="C37" s="537" t="str">
        <f>C6</f>
        <v xml:space="preserve"> マーベル</v>
      </c>
      <c r="D37" s="538"/>
      <c r="E37" s="538"/>
      <c r="F37" s="538"/>
      <c r="G37" s="538"/>
      <c r="H37" s="538"/>
      <c r="I37" s="538"/>
      <c r="J37" s="539"/>
      <c r="K37" s="332"/>
      <c r="L37" s="517">
        <f>COUNTIF(R37:R39,"〇")</f>
        <v>2</v>
      </c>
      <c r="M37" s="518"/>
      <c r="N37" s="519"/>
      <c r="O37" s="698">
        <v>15</v>
      </c>
      <c r="P37" s="698"/>
      <c r="Q37" s="699"/>
      <c r="R37" s="406" t="str">
        <f t="shared" si="0"/>
        <v>〇</v>
      </c>
      <c r="S37" s="700" t="s">
        <v>470</v>
      </c>
      <c r="T37" s="701"/>
      <c r="U37" s="406" t="str">
        <f t="shared" si="1"/>
        <v xml:space="preserve">  </v>
      </c>
      <c r="V37" s="698">
        <v>8</v>
      </c>
      <c r="W37" s="698"/>
      <c r="X37" s="699"/>
      <c r="Y37" s="517">
        <f>COUNTIF(U37:U39,"〇")</f>
        <v>0</v>
      </c>
      <c r="Z37" s="518"/>
      <c r="AA37" s="519"/>
      <c r="AB37" s="322"/>
      <c r="AC37" s="512" t="str">
        <f>Q5</f>
        <v xml:space="preserve"> ラッコ ・ サザエ</v>
      </c>
      <c r="AD37" s="512"/>
      <c r="AE37" s="512"/>
      <c r="AF37" s="512"/>
      <c r="AG37" s="512"/>
      <c r="AH37" s="512"/>
      <c r="AI37" s="512"/>
      <c r="AJ37" s="512"/>
      <c r="AK37" s="512"/>
      <c r="AL37" s="322"/>
      <c r="AM37" s="537" t="str">
        <f>Q7</f>
        <v xml:space="preserve"> ＫＯＲＯ</v>
      </c>
      <c r="AN37" s="538"/>
      <c r="AO37" s="538"/>
      <c r="AP37" s="538"/>
      <c r="AQ37" s="538"/>
      <c r="AR37" s="539"/>
      <c r="AS37" s="765" t="str">
        <f>Q6</f>
        <v xml:space="preserve"> 大  地</v>
      </c>
      <c r="AT37" s="765"/>
      <c r="AU37" s="765"/>
      <c r="AV37" s="311"/>
      <c r="AW37" s="244"/>
      <c r="AX37" s="244"/>
      <c r="AY37" s="244"/>
      <c r="AZ37" s="244"/>
      <c r="BA37" s="244"/>
      <c r="BB37" s="244"/>
      <c r="BC37" s="244"/>
      <c r="BD37" s="244"/>
      <c r="BE37" s="244"/>
      <c r="BF37" s="244"/>
      <c r="BG37" s="244"/>
      <c r="BH37" s="244"/>
      <c r="BI37" s="244"/>
      <c r="BJ37" s="244"/>
      <c r="BK37" s="244"/>
      <c r="BL37" s="244"/>
      <c r="BM37" s="244"/>
      <c r="BN37" s="244"/>
      <c r="BO37" s="244"/>
      <c r="BP37" s="244"/>
      <c r="BQ37" s="244"/>
      <c r="BR37" s="244"/>
      <c r="BS37" s="244"/>
      <c r="BT37" s="244"/>
      <c r="BU37" s="244"/>
      <c r="BV37" s="244"/>
      <c r="BW37" s="244"/>
      <c r="BX37" s="244"/>
      <c r="BY37" s="244"/>
      <c r="BZ37" s="244"/>
      <c r="CA37" s="244"/>
      <c r="CB37" s="246"/>
      <c r="CC37" s="246"/>
      <c r="CD37" s="246"/>
      <c r="CE37" s="246"/>
      <c r="CF37" s="246"/>
      <c r="CG37" s="246"/>
      <c r="CH37" s="246"/>
      <c r="CI37" s="246"/>
      <c r="CJ37" s="246"/>
      <c r="CK37" s="246"/>
      <c r="CL37" s="246"/>
      <c r="CM37" s="246"/>
      <c r="CN37" s="246"/>
      <c r="CO37" s="246"/>
      <c r="CP37" s="246"/>
      <c r="CQ37" s="246"/>
      <c r="CR37" s="246"/>
      <c r="CS37" s="246"/>
      <c r="CT37" s="246"/>
      <c r="CU37" s="246"/>
      <c r="CV37" s="246"/>
      <c r="CW37" s="244"/>
      <c r="CX37" s="244"/>
      <c r="CY37" s="244"/>
      <c r="CZ37" s="244"/>
      <c r="DA37" s="244"/>
      <c r="DB37" s="244"/>
      <c r="DC37" s="244"/>
      <c r="DD37" s="244"/>
      <c r="DE37" s="244"/>
      <c r="DF37" s="244"/>
      <c r="DG37" s="244"/>
      <c r="DH37" s="244"/>
      <c r="DI37" s="244"/>
      <c r="DJ37" s="244"/>
      <c r="DK37" s="244"/>
      <c r="DL37" s="244"/>
      <c r="DM37" s="244"/>
      <c r="DN37" s="244"/>
      <c r="DO37" s="244"/>
      <c r="DP37" s="244"/>
      <c r="DQ37" s="244"/>
      <c r="DR37" s="244"/>
      <c r="DS37" s="244"/>
      <c r="DT37" s="244"/>
      <c r="DU37" s="244"/>
      <c r="DV37" s="244"/>
      <c r="DW37" s="244"/>
      <c r="DX37" s="244"/>
      <c r="DY37" s="244"/>
      <c r="DZ37" s="244"/>
      <c r="EA37" s="244"/>
      <c r="EB37" s="244"/>
      <c r="EC37" s="244"/>
      <c r="ED37" s="244"/>
      <c r="EE37" s="244"/>
      <c r="EF37" s="244"/>
      <c r="EG37" s="244"/>
      <c r="EH37" s="244"/>
      <c r="EI37" s="244"/>
      <c r="EJ37" s="244"/>
      <c r="EK37" s="244"/>
      <c r="EL37" s="244"/>
      <c r="EM37" s="244"/>
      <c r="EN37" s="244"/>
      <c r="EO37" s="244"/>
      <c r="EP37" s="244"/>
      <c r="EQ37" s="244"/>
      <c r="ER37" s="244"/>
      <c r="ES37" s="244"/>
      <c r="ET37" s="244"/>
      <c r="EU37" s="244"/>
      <c r="EV37" s="244"/>
      <c r="EW37" s="244"/>
      <c r="EX37" s="244"/>
      <c r="EY37" s="244"/>
      <c r="EZ37" s="244"/>
      <c r="FA37" s="244"/>
      <c r="FB37" s="244"/>
      <c r="FC37" s="244"/>
      <c r="FD37" s="244"/>
      <c r="FE37" s="244"/>
      <c r="FF37" s="244"/>
      <c r="FG37" s="244"/>
      <c r="FH37" s="244"/>
      <c r="FI37" s="244"/>
      <c r="FJ37" s="244"/>
      <c r="FK37" s="244"/>
      <c r="FL37" s="244"/>
      <c r="FM37" s="244"/>
      <c r="FN37" s="244"/>
      <c r="FO37" s="244"/>
      <c r="FP37" s="244"/>
      <c r="FQ37" s="244"/>
      <c r="FR37" s="244"/>
      <c r="FS37" s="244"/>
      <c r="FT37" s="244"/>
      <c r="FU37" s="244"/>
      <c r="FV37" s="244"/>
      <c r="FW37" s="244"/>
      <c r="FX37" s="244"/>
      <c r="FY37" s="244"/>
      <c r="FZ37" s="244"/>
      <c r="GA37" s="244"/>
      <c r="GB37" s="244"/>
      <c r="GC37" s="244"/>
      <c r="GD37" s="244"/>
      <c r="GE37" s="244"/>
      <c r="GF37" s="244"/>
      <c r="GG37" s="244"/>
      <c r="GH37" s="244"/>
      <c r="GI37" s="244"/>
      <c r="GJ37" s="244"/>
      <c r="GK37" s="244"/>
      <c r="GL37" s="244"/>
      <c r="GM37" s="244"/>
      <c r="GN37" s="244"/>
      <c r="GO37" s="244"/>
      <c r="GP37" s="244"/>
      <c r="GQ37" s="244"/>
      <c r="GR37" s="244"/>
      <c r="GS37" s="244"/>
      <c r="GT37" s="244"/>
      <c r="GU37" s="244"/>
      <c r="GV37" s="244"/>
      <c r="GW37" s="244"/>
      <c r="GX37" s="244"/>
      <c r="GY37" s="244"/>
      <c r="GZ37" s="244"/>
      <c r="HA37" s="244"/>
      <c r="HB37" s="244"/>
      <c r="HC37" s="244"/>
      <c r="HD37" s="244"/>
      <c r="HE37" s="244"/>
      <c r="HF37" s="244"/>
      <c r="HG37" s="244"/>
      <c r="HH37" s="244"/>
      <c r="HI37" s="244"/>
      <c r="HJ37" s="244"/>
      <c r="HK37" s="244"/>
      <c r="HL37" s="244"/>
      <c r="HM37" s="244"/>
      <c r="HN37" s="244"/>
      <c r="HO37" s="244"/>
      <c r="HP37" s="244"/>
      <c r="HQ37" s="244"/>
      <c r="HR37" s="244"/>
      <c r="HS37" s="244"/>
      <c r="HT37" s="244"/>
      <c r="HU37" s="244"/>
      <c r="HV37" s="244"/>
      <c r="HW37" s="244"/>
      <c r="HX37" s="244"/>
      <c r="HY37" s="244"/>
      <c r="HZ37" s="244"/>
      <c r="IA37" s="244"/>
      <c r="IB37" s="244"/>
      <c r="IC37" s="244"/>
      <c r="ID37" s="244"/>
      <c r="IE37" s="244"/>
      <c r="IF37" s="244"/>
      <c r="IG37" s="244"/>
      <c r="IH37" s="244"/>
      <c r="II37" s="244"/>
      <c r="IJ37" s="244"/>
      <c r="IK37" s="244"/>
      <c r="IL37" s="244"/>
      <c r="IM37" s="244"/>
      <c r="IN37" s="244"/>
      <c r="IO37" s="244"/>
      <c r="IP37" s="244"/>
      <c r="IQ37" s="244"/>
      <c r="IR37" s="244"/>
      <c r="IS37" s="244"/>
      <c r="IT37" s="244"/>
      <c r="IU37" s="244"/>
      <c r="IV37" s="244"/>
    </row>
    <row r="38" spans="1:256" ht="17.25">
      <c r="A38" s="474"/>
      <c r="B38" s="480"/>
      <c r="C38" s="540"/>
      <c r="D38" s="541"/>
      <c r="E38" s="541"/>
      <c r="F38" s="541"/>
      <c r="G38" s="541"/>
      <c r="H38" s="541"/>
      <c r="I38" s="541"/>
      <c r="J38" s="542"/>
      <c r="K38" s="332"/>
      <c r="L38" s="520"/>
      <c r="M38" s="521"/>
      <c r="N38" s="522"/>
      <c r="O38" s="694">
        <v>15</v>
      </c>
      <c r="P38" s="694"/>
      <c r="Q38" s="695"/>
      <c r="R38" s="407" t="str">
        <f t="shared" si="0"/>
        <v>〇</v>
      </c>
      <c r="S38" s="696" t="s">
        <v>467</v>
      </c>
      <c r="T38" s="697"/>
      <c r="U38" s="408" t="str">
        <f t="shared" si="1"/>
        <v xml:space="preserve">  </v>
      </c>
      <c r="V38" s="694">
        <v>11</v>
      </c>
      <c r="W38" s="694"/>
      <c r="X38" s="695"/>
      <c r="Y38" s="520"/>
      <c r="Z38" s="521"/>
      <c r="AA38" s="522"/>
      <c r="AB38" s="322"/>
      <c r="AC38" s="512"/>
      <c r="AD38" s="512"/>
      <c r="AE38" s="512"/>
      <c r="AF38" s="512"/>
      <c r="AG38" s="512"/>
      <c r="AH38" s="512"/>
      <c r="AI38" s="512"/>
      <c r="AJ38" s="512"/>
      <c r="AK38" s="512"/>
      <c r="AL38" s="322"/>
      <c r="AM38" s="540"/>
      <c r="AN38" s="541"/>
      <c r="AO38" s="541"/>
      <c r="AP38" s="541"/>
      <c r="AQ38" s="541"/>
      <c r="AR38" s="542"/>
      <c r="AS38" s="765"/>
      <c r="AT38" s="765"/>
      <c r="AU38" s="765"/>
      <c r="AV38" s="311"/>
      <c r="AW38" s="244"/>
      <c r="AX38" s="244"/>
      <c r="AY38" s="244"/>
      <c r="AZ38" s="244"/>
      <c r="BA38" s="244"/>
      <c r="BB38" s="244"/>
      <c r="BC38" s="244"/>
      <c r="BD38" s="244"/>
      <c r="BE38" s="244"/>
      <c r="BF38" s="244"/>
      <c r="BG38" s="244"/>
      <c r="BH38" s="244"/>
      <c r="BI38" s="244"/>
      <c r="BJ38" s="244"/>
      <c r="BK38" s="244"/>
      <c r="BL38" s="244"/>
      <c r="BM38" s="244"/>
      <c r="BN38" s="244"/>
      <c r="BO38" s="244"/>
      <c r="BP38" s="244"/>
      <c r="BQ38" s="244"/>
      <c r="BR38" s="244"/>
      <c r="BS38" s="244"/>
      <c r="BT38" s="244"/>
      <c r="BU38" s="244"/>
      <c r="BV38" s="244"/>
      <c r="BW38" s="244"/>
      <c r="BX38" s="244"/>
      <c r="BY38" s="244"/>
      <c r="BZ38" s="244"/>
      <c r="CA38" s="244"/>
      <c r="CB38" s="246"/>
      <c r="CC38" s="246"/>
      <c r="CD38" s="246"/>
      <c r="CE38" s="246"/>
      <c r="CF38" s="246"/>
      <c r="CG38" s="246"/>
      <c r="CH38" s="246"/>
      <c r="CI38" s="246"/>
      <c r="CJ38" s="246"/>
      <c r="CK38" s="246"/>
      <c r="CL38" s="246"/>
      <c r="CM38" s="246"/>
      <c r="CN38" s="246"/>
      <c r="CO38" s="246"/>
      <c r="CP38" s="246"/>
      <c r="CQ38" s="246"/>
      <c r="CR38" s="246"/>
      <c r="CS38" s="246"/>
      <c r="CT38" s="246"/>
      <c r="CU38" s="246"/>
      <c r="CV38" s="246"/>
      <c r="CW38" s="244"/>
      <c r="CX38" s="244"/>
      <c r="CY38" s="244"/>
      <c r="CZ38" s="244"/>
      <c r="DA38" s="244"/>
      <c r="DB38" s="244"/>
      <c r="DC38" s="244"/>
      <c r="DD38" s="244"/>
      <c r="DE38" s="244"/>
      <c r="DF38" s="244"/>
      <c r="DG38" s="244"/>
      <c r="DH38" s="244"/>
      <c r="DI38" s="244"/>
      <c r="DJ38" s="244"/>
      <c r="DK38" s="244"/>
      <c r="DL38" s="244"/>
      <c r="DM38" s="244"/>
      <c r="DN38" s="244"/>
      <c r="DO38" s="244"/>
      <c r="DP38" s="244"/>
      <c r="DQ38" s="244"/>
      <c r="DR38" s="244"/>
      <c r="DS38" s="244"/>
      <c r="DT38" s="244"/>
      <c r="DU38" s="244"/>
      <c r="DV38" s="244"/>
      <c r="DW38" s="244"/>
      <c r="DX38" s="244"/>
      <c r="DY38" s="244"/>
      <c r="DZ38" s="244"/>
      <c r="EA38" s="244"/>
      <c r="EB38" s="244"/>
      <c r="EC38" s="244"/>
      <c r="ED38" s="244"/>
      <c r="EE38" s="244"/>
      <c r="EF38" s="244"/>
      <c r="EG38" s="244"/>
      <c r="EH38" s="244"/>
      <c r="EI38" s="244"/>
      <c r="EJ38" s="244"/>
      <c r="EK38" s="244"/>
      <c r="EL38" s="244"/>
      <c r="EM38" s="244"/>
      <c r="EN38" s="244"/>
      <c r="EO38" s="244"/>
      <c r="EP38" s="244"/>
      <c r="EQ38" s="244"/>
      <c r="ER38" s="244"/>
      <c r="ES38" s="244"/>
      <c r="ET38" s="244"/>
      <c r="EU38" s="244"/>
      <c r="EV38" s="244"/>
      <c r="EW38" s="244"/>
      <c r="EX38" s="244"/>
      <c r="EY38" s="244"/>
      <c r="EZ38" s="244"/>
      <c r="FA38" s="244"/>
      <c r="FB38" s="244"/>
      <c r="FC38" s="244"/>
      <c r="FD38" s="244"/>
      <c r="FE38" s="244"/>
      <c r="FF38" s="244"/>
      <c r="FG38" s="244"/>
      <c r="FH38" s="244"/>
      <c r="FI38" s="244"/>
      <c r="FJ38" s="244"/>
      <c r="FK38" s="244"/>
      <c r="FL38" s="244"/>
      <c r="FM38" s="244"/>
      <c r="FN38" s="244"/>
      <c r="FO38" s="244"/>
      <c r="FP38" s="244"/>
      <c r="FQ38" s="244"/>
      <c r="FR38" s="244"/>
      <c r="FS38" s="244"/>
      <c r="FT38" s="244"/>
      <c r="FU38" s="244"/>
      <c r="FV38" s="244"/>
      <c r="FW38" s="244"/>
      <c r="FX38" s="244"/>
      <c r="FY38" s="244"/>
      <c r="FZ38" s="244"/>
      <c r="GA38" s="244"/>
      <c r="GB38" s="244"/>
      <c r="GC38" s="244"/>
      <c r="GD38" s="244"/>
      <c r="GE38" s="244"/>
      <c r="GF38" s="244"/>
      <c r="GG38" s="244"/>
      <c r="GH38" s="244"/>
      <c r="GI38" s="244"/>
      <c r="GJ38" s="244"/>
      <c r="GK38" s="244"/>
      <c r="GL38" s="244"/>
      <c r="GM38" s="244"/>
      <c r="GN38" s="244"/>
      <c r="GO38" s="244"/>
      <c r="GP38" s="244"/>
      <c r="GQ38" s="244"/>
      <c r="GR38" s="244"/>
      <c r="GS38" s="244"/>
      <c r="GT38" s="244"/>
      <c r="GU38" s="244"/>
      <c r="GV38" s="244"/>
      <c r="GW38" s="244"/>
      <c r="GX38" s="244"/>
      <c r="GY38" s="244"/>
      <c r="GZ38" s="244"/>
      <c r="HA38" s="244"/>
      <c r="HB38" s="244"/>
      <c r="HC38" s="244"/>
      <c r="HD38" s="244"/>
      <c r="HE38" s="244"/>
      <c r="HF38" s="244"/>
      <c r="HG38" s="244"/>
      <c r="HH38" s="244"/>
      <c r="HI38" s="244"/>
      <c r="HJ38" s="244"/>
      <c r="HK38" s="244"/>
      <c r="HL38" s="244"/>
      <c r="HM38" s="244"/>
      <c r="HN38" s="244"/>
      <c r="HO38" s="244"/>
      <c r="HP38" s="244"/>
      <c r="HQ38" s="244"/>
      <c r="HR38" s="244"/>
      <c r="HS38" s="244"/>
      <c r="HT38" s="244"/>
      <c r="HU38" s="244"/>
      <c r="HV38" s="244"/>
      <c r="HW38" s="244"/>
      <c r="HX38" s="244"/>
      <c r="HY38" s="244"/>
      <c r="HZ38" s="244"/>
      <c r="IA38" s="244"/>
      <c r="IB38" s="244"/>
      <c r="IC38" s="244"/>
      <c r="ID38" s="244"/>
      <c r="IE38" s="244"/>
      <c r="IF38" s="244"/>
      <c r="IG38" s="244"/>
      <c r="IH38" s="244"/>
      <c r="II38" s="244"/>
      <c r="IJ38" s="244"/>
      <c r="IK38" s="244"/>
      <c r="IL38" s="244"/>
      <c r="IM38" s="244"/>
      <c r="IN38" s="244"/>
      <c r="IO38" s="244"/>
      <c r="IP38" s="244"/>
      <c r="IQ38" s="244"/>
      <c r="IR38" s="244"/>
      <c r="IS38" s="244"/>
      <c r="IT38" s="244"/>
      <c r="IU38" s="244"/>
      <c r="IV38" s="244"/>
    </row>
    <row r="39" spans="1:256" ht="17.25">
      <c r="A39" s="475"/>
      <c r="B39" s="481"/>
      <c r="C39" s="543"/>
      <c r="D39" s="544"/>
      <c r="E39" s="544"/>
      <c r="F39" s="544"/>
      <c r="G39" s="544"/>
      <c r="H39" s="544"/>
      <c r="I39" s="544"/>
      <c r="J39" s="545"/>
      <c r="K39" s="332"/>
      <c r="L39" s="523"/>
      <c r="M39" s="524"/>
      <c r="N39" s="525"/>
      <c r="O39" s="675"/>
      <c r="P39" s="675"/>
      <c r="Q39" s="676"/>
      <c r="R39" s="409" t="str">
        <f t="shared" si="0"/>
        <v xml:space="preserve">  </v>
      </c>
      <c r="S39" s="692" t="s">
        <v>510</v>
      </c>
      <c r="T39" s="693"/>
      <c r="U39" s="410" t="str">
        <f t="shared" si="1"/>
        <v xml:space="preserve">  </v>
      </c>
      <c r="V39" s="675"/>
      <c r="W39" s="675"/>
      <c r="X39" s="676"/>
      <c r="Y39" s="523"/>
      <c r="Z39" s="524"/>
      <c r="AA39" s="525"/>
      <c r="AB39" s="322"/>
      <c r="AC39" s="512"/>
      <c r="AD39" s="512"/>
      <c r="AE39" s="512"/>
      <c r="AF39" s="512"/>
      <c r="AG39" s="512"/>
      <c r="AH39" s="512"/>
      <c r="AI39" s="512"/>
      <c r="AJ39" s="512"/>
      <c r="AK39" s="512"/>
      <c r="AL39" s="322"/>
      <c r="AM39" s="543"/>
      <c r="AN39" s="544"/>
      <c r="AO39" s="544"/>
      <c r="AP39" s="544"/>
      <c r="AQ39" s="544"/>
      <c r="AR39" s="545"/>
      <c r="AS39" s="765"/>
      <c r="AT39" s="765"/>
      <c r="AU39" s="765"/>
      <c r="AV39" s="304"/>
      <c r="AW39" s="248"/>
      <c r="AX39" s="248"/>
      <c r="AY39" s="248"/>
      <c r="AZ39" s="248"/>
      <c r="BA39" s="248"/>
      <c r="BB39" s="248"/>
      <c r="BC39" s="248"/>
      <c r="BD39" s="248"/>
      <c r="BE39" s="248"/>
      <c r="BF39" s="248"/>
      <c r="BG39" s="244"/>
      <c r="BH39" s="244"/>
      <c r="BI39" s="244"/>
      <c r="BJ39" s="244"/>
      <c r="BK39" s="244"/>
      <c r="BL39" s="244"/>
      <c r="BM39" s="244"/>
      <c r="BN39" s="244"/>
      <c r="BO39" s="244"/>
      <c r="BP39" s="244"/>
      <c r="BQ39" s="244"/>
      <c r="BR39" s="244"/>
      <c r="BS39" s="244"/>
      <c r="BT39" s="244"/>
      <c r="BU39" s="244"/>
      <c r="BV39" s="244"/>
      <c r="BW39" s="244"/>
      <c r="BX39" s="244"/>
      <c r="BY39" s="244"/>
      <c r="BZ39" s="244"/>
      <c r="CA39" s="244"/>
      <c r="CB39" s="246"/>
      <c r="CC39" s="246"/>
      <c r="CD39" s="246"/>
      <c r="CE39" s="246"/>
      <c r="CF39" s="246"/>
      <c r="CG39" s="246"/>
      <c r="CH39" s="246"/>
      <c r="CI39" s="246"/>
      <c r="CJ39" s="246"/>
      <c r="CK39" s="246"/>
      <c r="CL39" s="246"/>
      <c r="CM39" s="246"/>
      <c r="CN39" s="246"/>
      <c r="CO39" s="246"/>
      <c r="CP39" s="246"/>
      <c r="CQ39" s="246"/>
      <c r="CR39" s="246"/>
      <c r="CS39" s="246"/>
      <c r="CT39" s="246"/>
      <c r="CU39" s="246"/>
      <c r="CV39" s="246"/>
      <c r="CW39" s="244"/>
      <c r="CX39" s="244"/>
      <c r="CY39" s="244"/>
      <c r="CZ39" s="244"/>
      <c r="DA39" s="244"/>
      <c r="DB39" s="244"/>
      <c r="DC39" s="244"/>
      <c r="DD39" s="244"/>
      <c r="DE39" s="244"/>
      <c r="DF39" s="244"/>
      <c r="DG39" s="244"/>
      <c r="DH39" s="244"/>
      <c r="DI39" s="244"/>
      <c r="DJ39" s="244"/>
      <c r="DK39" s="244"/>
      <c r="DL39" s="244"/>
      <c r="DM39" s="244"/>
      <c r="DN39" s="244"/>
      <c r="DO39" s="244"/>
      <c r="DP39" s="244"/>
      <c r="DQ39" s="244"/>
      <c r="DR39" s="244"/>
      <c r="DS39" s="244"/>
      <c r="DT39" s="244"/>
      <c r="DU39" s="244"/>
      <c r="DV39" s="244"/>
      <c r="DW39" s="244"/>
      <c r="DX39" s="244"/>
      <c r="DY39" s="244"/>
      <c r="DZ39" s="244"/>
      <c r="EA39" s="244"/>
      <c r="EB39" s="244"/>
      <c r="EC39" s="244"/>
      <c r="ED39" s="244"/>
      <c r="EE39" s="244"/>
      <c r="EF39" s="244"/>
      <c r="EG39" s="244"/>
      <c r="EH39" s="244"/>
      <c r="EI39" s="244"/>
      <c r="EJ39" s="244"/>
      <c r="EK39" s="244"/>
      <c r="EL39" s="244"/>
      <c r="EM39" s="244"/>
      <c r="EN39" s="244"/>
      <c r="EO39" s="244"/>
      <c r="EP39" s="244"/>
      <c r="EQ39" s="244"/>
      <c r="ER39" s="244"/>
      <c r="ES39" s="244"/>
      <c r="ET39" s="244"/>
      <c r="EU39" s="244"/>
      <c r="EV39" s="244"/>
      <c r="EW39" s="244"/>
      <c r="EX39" s="244"/>
      <c r="EY39" s="244"/>
      <c r="EZ39" s="244"/>
      <c r="FA39" s="244"/>
      <c r="FB39" s="244"/>
      <c r="FC39" s="244"/>
      <c r="FD39" s="244"/>
      <c r="FE39" s="244"/>
      <c r="FF39" s="244"/>
      <c r="FG39" s="244"/>
      <c r="FH39" s="244"/>
      <c r="FI39" s="244"/>
      <c r="FJ39" s="244"/>
      <c r="FK39" s="244"/>
      <c r="FL39" s="244"/>
      <c r="FM39" s="244"/>
      <c r="FN39" s="244"/>
      <c r="FO39" s="244"/>
      <c r="FP39" s="244"/>
      <c r="FQ39" s="244"/>
      <c r="FR39" s="244"/>
      <c r="FS39" s="244"/>
      <c r="FT39" s="244"/>
      <c r="FU39" s="244"/>
      <c r="FV39" s="244"/>
      <c r="FW39" s="244"/>
      <c r="FX39" s="244"/>
      <c r="FY39" s="244"/>
      <c r="FZ39" s="244"/>
      <c r="GA39" s="244"/>
      <c r="GB39" s="244"/>
      <c r="GC39" s="244"/>
      <c r="GD39" s="244"/>
      <c r="GE39" s="244"/>
      <c r="GF39" s="244"/>
      <c r="GG39" s="244"/>
      <c r="GH39" s="244"/>
      <c r="GI39" s="244"/>
      <c r="GJ39" s="244"/>
      <c r="GK39" s="244"/>
      <c r="GL39" s="244"/>
      <c r="GM39" s="244"/>
      <c r="GN39" s="244"/>
      <c r="GO39" s="244"/>
      <c r="GP39" s="244"/>
      <c r="GQ39" s="244"/>
      <c r="GR39" s="244"/>
      <c r="GS39" s="244"/>
      <c r="GT39" s="244"/>
      <c r="GU39" s="244"/>
      <c r="GV39" s="244"/>
      <c r="GW39" s="244"/>
      <c r="GX39" s="244"/>
      <c r="GY39" s="244"/>
      <c r="GZ39" s="244"/>
      <c r="HA39" s="244"/>
      <c r="HB39" s="244"/>
      <c r="HC39" s="244"/>
      <c r="HD39" s="244"/>
      <c r="HE39" s="244"/>
      <c r="HF39" s="244"/>
      <c r="HG39" s="244"/>
      <c r="HH39" s="244"/>
      <c r="HI39" s="244"/>
      <c r="HJ39" s="244"/>
      <c r="HK39" s="244"/>
      <c r="HL39" s="244"/>
      <c r="HM39" s="244"/>
      <c r="HN39" s="244"/>
      <c r="HO39" s="244"/>
      <c r="HP39" s="244"/>
      <c r="HQ39" s="244"/>
      <c r="HR39" s="244"/>
      <c r="HS39" s="244"/>
      <c r="HT39" s="244"/>
      <c r="HU39" s="244"/>
      <c r="HV39" s="244"/>
      <c r="HW39" s="244"/>
      <c r="HX39" s="244"/>
      <c r="HY39" s="244"/>
      <c r="HZ39" s="244"/>
      <c r="IA39" s="244"/>
      <c r="IB39" s="244"/>
      <c r="IC39" s="244"/>
      <c r="ID39" s="244"/>
      <c r="IE39" s="244"/>
      <c r="IF39" s="244"/>
      <c r="IG39" s="244"/>
      <c r="IH39" s="244"/>
      <c r="II39" s="244"/>
      <c r="IJ39" s="244"/>
      <c r="IK39" s="244"/>
      <c r="IL39" s="244"/>
      <c r="IM39" s="244"/>
      <c r="IN39" s="244"/>
      <c r="IO39" s="244"/>
      <c r="IP39" s="244"/>
      <c r="IQ39" s="244"/>
      <c r="IR39" s="244"/>
      <c r="IS39" s="244"/>
      <c r="IT39" s="244"/>
      <c r="IU39" s="244"/>
      <c r="IV39" s="244"/>
    </row>
    <row r="40" spans="1:256" ht="17.25">
      <c r="A40" s="473">
        <v>10</v>
      </c>
      <c r="B40" s="479"/>
      <c r="C40" s="537" t="str">
        <f>C7</f>
        <v xml:space="preserve"> 田原クラブ</v>
      </c>
      <c r="D40" s="538"/>
      <c r="E40" s="538"/>
      <c r="F40" s="538"/>
      <c r="G40" s="538"/>
      <c r="H40" s="538"/>
      <c r="I40" s="538"/>
      <c r="J40" s="539"/>
      <c r="K40" s="322"/>
      <c r="L40" s="517">
        <f>COUNTIF(R40:R42,"〇")</f>
        <v>2</v>
      </c>
      <c r="M40" s="518"/>
      <c r="N40" s="519"/>
      <c r="O40" s="698">
        <v>15</v>
      </c>
      <c r="P40" s="698"/>
      <c r="Q40" s="699"/>
      <c r="R40" s="406" t="str">
        <f t="shared" si="0"/>
        <v>〇</v>
      </c>
      <c r="S40" s="705" t="s">
        <v>470</v>
      </c>
      <c r="T40" s="706"/>
      <c r="U40" s="406" t="str">
        <f t="shared" si="1"/>
        <v xml:space="preserve">  </v>
      </c>
      <c r="V40" s="698">
        <v>12</v>
      </c>
      <c r="W40" s="698"/>
      <c r="X40" s="699"/>
      <c r="Y40" s="517">
        <f>COUNTIF(U40:U42,"〇")</f>
        <v>0</v>
      </c>
      <c r="Z40" s="518"/>
      <c r="AA40" s="519"/>
      <c r="AB40" s="332"/>
      <c r="AC40" s="512" t="str">
        <f>Q6</f>
        <v xml:space="preserve"> 大  地</v>
      </c>
      <c r="AD40" s="512"/>
      <c r="AE40" s="512"/>
      <c r="AF40" s="512"/>
      <c r="AG40" s="512"/>
      <c r="AH40" s="512"/>
      <c r="AI40" s="512"/>
      <c r="AJ40" s="512"/>
      <c r="AK40" s="512"/>
      <c r="AL40" s="322"/>
      <c r="AM40" s="537" t="str">
        <f>C8</f>
        <v xml:space="preserve"> 富士見ファミリー</v>
      </c>
      <c r="AN40" s="538"/>
      <c r="AO40" s="538"/>
      <c r="AP40" s="538"/>
      <c r="AQ40" s="538"/>
      <c r="AR40" s="539"/>
      <c r="AS40" s="765" t="str">
        <f>Q5</f>
        <v xml:space="preserve"> ラッコ ・ サザエ</v>
      </c>
      <c r="AT40" s="765"/>
      <c r="AU40" s="765"/>
      <c r="AV40" s="304"/>
      <c r="AW40" s="248"/>
      <c r="AX40" s="248"/>
      <c r="AY40" s="248"/>
      <c r="AZ40" s="248"/>
      <c r="BA40" s="248"/>
      <c r="BB40" s="248"/>
      <c r="BC40" s="248"/>
      <c r="BD40" s="248"/>
      <c r="BE40" s="248"/>
      <c r="BF40" s="248"/>
      <c r="BG40" s="244"/>
      <c r="BH40" s="244"/>
      <c r="BI40" s="244"/>
      <c r="BJ40" s="244"/>
      <c r="BK40" s="244"/>
      <c r="BL40" s="244"/>
      <c r="BM40" s="244"/>
      <c r="BN40" s="244"/>
      <c r="BO40" s="244"/>
      <c r="BP40" s="244"/>
      <c r="BQ40" s="244"/>
      <c r="BR40" s="244"/>
      <c r="BS40" s="244"/>
      <c r="BT40" s="244"/>
      <c r="BU40" s="244"/>
      <c r="BV40" s="244"/>
      <c r="BW40" s="244"/>
      <c r="BX40" s="244"/>
      <c r="BY40" s="244"/>
      <c r="BZ40" s="244"/>
      <c r="CA40" s="244"/>
      <c r="CB40" s="246"/>
      <c r="CC40" s="246"/>
      <c r="CD40" s="246"/>
      <c r="CE40" s="246"/>
      <c r="CF40" s="246"/>
      <c r="CG40" s="246"/>
      <c r="CH40" s="246"/>
      <c r="CI40" s="246"/>
      <c r="CJ40" s="246"/>
      <c r="CK40" s="246"/>
      <c r="CL40" s="246"/>
      <c r="CM40" s="246"/>
      <c r="CN40" s="246"/>
      <c r="CO40" s="246"/>
      <c r="CP40" s="246"/>
      <c r="CQ40" s="246"/>
      <c r="CR40" s="246"/>
      <c r="CS40" s="246"/>
      <c r="CT40" s="246"/>
      <c r="CU40" s="246"/>
      <c r="CV40" s="246"/>
      <c r="CW40" s="244"/>
      <c r="CX40" s="244"/>
      <c r="CY40" s="244"/>
      <c r="CZ40" s="244"/>
      <c r="DA40" s="244"/>
      <c r="DB40" s="244"/>
      <c r="DC40" s="244"/>
      <c r="DD40" s="244"/>
      <c r="DE40" s="244"/>
      <c r="DF40" s="244"/>
      <c r="DG40" s="244"/>
      <c r="DH40" s="244"/>
      <c r="DI40" s="244"/>
      <c r="DJ40" s="244"/>
      <c r="DK40" s="244"/>
      <c r="DL40" s="244"/>
      <c r="DM40" s="244"/>
      <c r="DN40" s="244"/>
      <c r="DO40" s="244"/>
      <c r="DP40" s="244"/>
      <c r="DQ40" s="244"/>
      <c r="DR40" s="244"/>
      <c r="DS40" s="244"/>
      <c r="DT40" s="244"/>
      <c r="DU40" s="244"/>
      <c r="DV40" s="244"/>
      <c r="DW40" s="244"/>
      <c r="DX40" s="244"/>
      <c r="DY40" s="244"/>
      <c r="DZ40" s="244"/>
      <c r="EA40" s="244"/>
      <c r="EB40" s="244"/>
      <c r="EC40" s="244"/>
      <c r="ED40" s="244"/>
      <c r="EE40" s="244"/>
      <c r="EF40" s="244"/>
      <c r="EG40" s="244"/>
      <c r="EH40" s="244"/>
      <c r="EI40" s="244"/>
      <c r="EJ40" s="244"/>
      <c r="EK40" s="244"/>
      <c r="EL40" s="244"/>
      <c r="EM40" s="244"/>
      <c r="EN40" s="244"/>
      <c r="EO40" s="244"/>
      <c r="EP40" s="244"/>
      <c r="EQ40" s="244"/>
      <c r="ER40" s="244"/>
      <c r="ES40" s="244"/>
      <c r="ET40" s="244"/>
      <c r="EU40" s="244"/>
      <c r="EV40" s="244"/>
      <c r="EW40" s="244"/>
      <c r="EX40" s="244"/>
      <c r="EY40" s="244"/>
      <c r="EZ40" s="244"/>
      <c r="FA40" s="244"/>
      <c r="FB40" s="244"/>
      <c r="FC40" s="244"/>
      <c r="FD40" s="244"/>
      <c r="FE40" s="244"/>
      <c r="FF40" s="244"/>
      <c r="FG40" s="244"/>
      <c r="FH40" s="244"/>
      <c r="FI40" s="244"/>
      <c r="FJ40" s="244"/>
      <c r="FK40" s="244"/>
      <c r="FL40" s="244"/>
      <c r="FM40" s="244"/>
      <c r="FN40" s="244"/>
      <c r="FO40" s="244"/>
      <c r="FP40" s="244"/>
      <c r="FQ40" s="244"/>
      <c r="FR40" s="244"/>
      <c r="FS40" s="244"/>
      <c r="FT40" s="244"/>
      <c r="FU40" s="244"/>
      <c r="FV40" s="244"/>
      <c r="FW40" s="244"/>
      <c r="FX40" s="244"/>
      <c r="FY40" s="244"/>
      <c r="FZ40" s="244"/>
      <c r="GA40" s="244"/>
      <c r="GB40" s="244"/>
      <c r="GC40" s="244"/>
      <c r="GD40" s="244"/>
      <c r="GE40" s="244"/>
      <c r="GF40" s="244"/>
      <c r="GG40" s="244"/>
      <c r="GH40" s="244"/>
      <c r="GI40" s="244"/>
      <c r="GJ40" s="244"/>
      <c r="GK40" s="244"/>
      <c r="GL40" s="244"/>
      <c r="GM40" s="244"/>
      <c r="GN40" s="244"/>
      <c r="GO40" s="244"/>
      <c r="GP40" s="244"/>
      <c r="GQ40" s="244"/>
      <c r="GR40" s="244"/>
      <c r="GS40" s="244"/>
      <c r="GT40" s="244"/>
      <c r="GU40" s="244"/>
      <c r="GV40" s="244"/>
      <c r="GW40" s="244"/>
      <c r="GX40" s="244"/>
      <c r="GY40" s="244"/>
      <c r="GZ40" s="244"/>
      <c r="HA40" s="244"/>
      <c r="HB40" s="244"/>
      <c r="HC40" s="244"/>
      <c r="HD40" s="244"/>
      <c r="HE40" s="244"/>
      <c r="HF40" s="244"/>
      <c r="HG40" s="244"/>
      <c r="HH40" s="244"/>
      <c r="HI40" s="244"/>
      <c r="HJ40" s="244"/>
      <c r="HK40" s="244"/>
      <c r="HL40" s="244"/>
      <c r="HM40" s="244"/>
      <c r="HN40" s="244"/>
      <c r="HO40" s="244"/>
      <c r="HP40" s="244"/>
      <c r="HQ40" s="244"/>
      <c r="HR40" s="244"/>
      <c r="HS40" s="244"/>
      <c r="HT40" s="244"/>
      <c r="HU40" s="244"/>
      <c r="HV40" s="244"/>
      <c r="HW40" s="244"/>
      <c r="HX40" s="244"/>
      <c r="HY40" s="244"/>
      <c r="HZ40" s="244"/>
      <c r="IA40" s="244"/>
      <c r="IB40" s="244"/>
      <c r="IC40" s="244"/>
      <c r="ID40" s="244"/>
      <c r="IE40" s="244"/>
      <c r="IF40" s="244"/>
      <c r="IG40" s="244"/>
      <c r="IH40" s="244"/>
      <c r="II40" s="244"/>
      <c r="IJ40" s="244"/>
      <c r="IK40" s="244"/>
      <c r="IL40" s="244"/>
      <c r="IM40" s="244"/>
      <c r="IN40" s="244"/>
      <c r="IO40" s="244"/>
      <c r="IP40" s="244"/>
      <c r="IQ40" s="244"/>
      <c r="IR40" s="244"/>
      <c r="IS40" s="244"/>
      <c r="IT40" s="244"/>
      <c r="IU40" s="244"/>
      <c r="IV40" s="244"/>
    </row>
    <row r="41" spans="1:256" ht="17.25">
      <c r="A41" s="474"/>
      <c r="B41" s="480"/>
      <c r="C41" s="540"/>
      <c r="D41" s="541"/>
      <c r="E41" s="541"/>
      <c r="F41" s="541"/>
      <c r="G41" s="541"/>
      <c r="H41" s="541"/>
      <c r="I41" s="541"/>
      <c r="J41" s="542"/>
      <c r="K41" s="322"/>
      <c r="L41" s="520"/>
      <c r="M41" s="521"/>
      <c r="N41" s="522"/>
      <c r="O41" s="694">
        <v>15</v>
      </c>
      <c r="P41" s="694"/>
      <c r="Q41" s="695"/>
      <c r="R41" s="407" t="str">
        <f t="shared" si="0"/>
        <v>〇</v>
      </c>
      <c r="S41" s="696" t="s">
        <v>467</v>
      </c>
      <c r="T41" s="697"/>
      <c r="U41" s="408" t="str">
        <f t="shared" si="1"/>
        <v xml:space="preserve">  </v>
      </c>
      <c r="V41" s="694">
        <v>10</v>
      </c>
      <c r="W41" s="694"/>
      <c r="X41" s="695"/>
      <c r="Y41" s="520"/>
      <c r="Z41" s="521"/>
      <c r="AA41" s="522"/>
      <c r="AB41" s="332"/>
      <c r="AC41" s="512"/>
      <c r="AD41" s="512"/>
      <c r="AE41" s="512"/>
      <c r="AF41" s="512"/>
      <c r="AG41" s="512"/>
      <c r="AH41" s="512"/>
      <c r="AI41" s="512"/>
      <c r="AJ41" s="512"/>
      <c r="AK41" s="512"/>
      <c r="AL41" s="322"/>
      <c r="AM41" s="540"/>
      <c r="AN41" s="541"/>
      <c r="AO41" s="541"/>
      <c r="AP41" s="541"/>
      <c r="AQ41" s="541"/>
      <c r="AR41" s="542"/>
      <c r="AS41" s="765"/>
      <c r="AT41" s="765"/>
      <c r="AU41" s="765"/>
      <c r="AV41" s="304"/>
      <c r="AW41" s="248"/>
      <c r="AX41" s="248"/>
      <c r="AY41" s="248"/>
      <c r="AZ41" s="248"/>
      <c r="BA41" s="248"/>
      <c r="BB41" s="248"/>
      <c r="BC41" s="248"/>
      <c r="BD41" s="248"/>
      <c r="BE41" s="248"/>
      <c r="BF41" s="248"/>
      <c r="BG41" s="244"/>
      <c r="BH41" s="244"/>
      <c r="BI41" s="244"/>
      <c r="BJ41" s="244"/>
      <c r="BK41" s="244"/>
      <c r="BL41" s="244"/>
      <c r="BM41" s="244"/>
      <c r="BN41" s="244"/>
      <c r="BO41" s="244"/>
      <c r="BP41" s="244"/>
      <c r="BQ41" s="244"/>
      <c r="BR41" s="244"/>
      <c r="BS41" s="244"/>
      <c r="BT41" s="244"/>
      <c r="BU41" s="244"/>
      <c r="BV41" s="244"/>
      <c r="BW41" s="244"/>
      <c r="BX41" s="244"/>
      <c r="BY41" s="244"/>
      <c r="BZ41" s="244"/>
      <c r="CA41" s="244"/>
      <c r="CB41" s="244"/>
      <c r="CC41" s="244"/>
      <c r="CD41" s="244"/>
      <c r="CE41" s="244"/>
      <c r="CF41" s="244"/>
      <c r="CG41" s="244"/>
      <c r="CH41" s="244"/>
      <c r="CI41" s="244"/>
      <c r="CJ41" s="244"/>
      <c r="CK41" s="244"/>
      <c r="CL41" s="244"/>
      <c r="CM41" s="244"/>
      <c r="CN41" s="244"/>
      <c r="CO41" s="244"/>
      <c r="CP41" s="244"/>
      <c r="CQ41" s="244"/>
      <c r="CR41" s="244"/>
      <c r="CS41" s="244"/>
      <c r="CT41" s="244"/>
      <c r="CU41" s="244"/>
      <c r="CV41" s="244"/>
      <c r="CW41" s="244"/>
      <c r="CX41" s="244"/>
      <c r="CY41" s="244"/>
      <c r="CZ41" s="244"/>
      <c r="DA41" s="244"/>
      <c r="DB41" s="244"/>
      <c r="DC41" s="244"/>
      <c r="DD41" s="244"/>
      <c r="DE41" s="244"/>
      <c r="DF41" s="244"/>
      <c r="DG41" s="244"/>
      <c r="DH41" s="244"/>
      <c r="DI41" s="244"/>
      <c r="DJ41" s="244"/>
      <c r="DK41" s="244"/>
      <c r="DL41" s="244"/>
      <c r="DM41" s="244"/>
      <c r="DN41" s="244"/>
      <c r="DO41" s="244"/>
      <c r="DP41" s="244"/>
      <c r="DQ41" s="244"/>
      <c r="DR41" s="244"/>
      <c r="DS41" s="244"/>
      <c r="DT41" s="244"/>
      <c r="DU41" s="244"/>
      <c r="DV41" s="244"/>
      <c r="DW41" s="244"/>
      <c r="DX41" s="244"/>
      <c r="DY41" s="244"/>
      <c r="DZ41" s="244"/>
      <c r="EA41" s="244"/>
      <c r="EB41" s="244"/>
      <c r="EC41" s="244"/>
      <c r="ED41" s="244"/>
      <c r="EE41" s="244"/>
      <c r="EF41" s="244"/>
      <c r="EG41" s="244"/>
      <c r="EH41" s="244"/>
      <c r="EI41" s="244"/>
      <c r="EJ41" s="244"/>
      <c r="EK41" s="244"/>
      <c r="EL41" s="244"/>
      <c r="EM41" s="244"/>
      <c r="EN41" s="244"/>
      <c r="EO41" s="244"/>
      <c r="EP41" s="244"/>
      <c r="EQ41" s="244"/>
      <c r="ER41" s="244"/>
      <c r="ES41" s="244"/>
      <c r="ET41" s="244"/>
      <c r="EU41" s="244"/>
      <c r="EV41" s="244"/>
      <c r="EW41" s="244"/>
      <c r="EX41" s="244"/>
      <c r="EY41" s="244"/>
      <c r="EZ41" s="244"/>
      <c r="FA41" s="244"/>
      <c r="FB41" s="244"/>
      <c r="FC41" s="244"/>
      <c r="FD41" s="244"/>
      <c r="FE41" s="244"/>
      <c r="FF41" s="244"/>
      <c r="FG41" s="244"/>
      <c r="FH41" s="244"/>
      <c r="FI41" s="244"/>
      <c r="FJ41" s="244"/>
      <c r="FK41" s="244"/>
      <c r="FL41" s="244"/>
      <c r="FM41" s="244"/>
      <c r="FN41" s="244"/>
      <c r="FO41" s="244"/>
      <c r="FP41" s="244"/>
      <c r="FQ41" s="244"/>
      <c r="FR41" s="244"/>
      <c r="FS41" s="244"/>
      <c r="FT41" s="244"/>
      <c r="FU41" s="244"/>
      <c r="FV41" s="244"/>
      <c r="FW41" s="244"/>
      <c r="FX41" s="244"/>
      <c r="FY41" s="244"/>
      <c r="FZ41" s="244"/>
      <c r="GA41" s="244"/>
      <c r="GB41" s="244"/>
      <c r="GC41" s="244"/>
      <c r="GD41" s="244"/>
      <c r="GE41" s="244"/>
      <c r="GF41" s="244"/>
      <c r="GG41" s="244"/>
      <c r="GH41" s="244"/>
      <c r="GI41" s="244"/>
      <c r="GJ41" s="244"/>
      <c r="GK41" s="244"/>
      <c r="GL41" s="244"/>
      <c r="GM41" s="244"/>
      <c r="GN41" s="244"/>
      <c r="GO41" s="244"/>
      <c r="GP41" s="244"/>
      <c r="GQ41" s="244"/>
      <c r="GR41" s="244"/>
      <c r="GS41" s="244"/>
      <c r="GT41" s="244"/>
      <c r="GU41" s="244"/>
      <c r="GV41" s="244"/>
      <c r="GW41" s="244"/>
      <c r="GX41" s="244"/>
      <c r="GY41" s="244"/>
      <c r="GZ41" s="244"/>
      <c r="HA41" s="244"/>
      <c r="HB41" s="244"/>
      <c r="HC41" s="244"/>
      <c r="HD41" s="244"/>
      <c r="HE41" s="244"/>
      <c r="HF41" s="244"/>
      <c r="HG41" s="244"/>
      <c r="HH41" s="244"/>
      <c r="HI41" s="244"/>
      <c r="HJ41" s="244"/>
      <c r="HK41" s="244"/>
      <c r="HL41" s="244"/>
      <c r="HM41" s="244"/>
      <c r="HN41" s="244"/>
      <c r="HO41" s="244"/>
      <c r="HP41" s="244"/>
      <c r="HQ41" s="244"/>
      <c r="HR41" s="244"/>
      <c r="HS41" s="244"/>
      <c r="HT41" s="244"/>
      <c r="HU41" s="244"/>
      <c r="HV41" s="244"/>
      <c r="HW41" s="244"/>
      <c r="HX41" s="244"/>
      <c r="HY41" s="244"/>
      <c r="HZ41" s="244"/>
      <c r="IA41" s="244"/>
      <c r="IB41" s="244"/>
      <c r="IC41" s="244"/>
      <c r="ID41" s="244"/>
      <c r="IE41" s="244"/>
      <c r="IF41" s="244"/>
      <c r="IG41" s="244"/>
      <c r="IH41" s="244"/>
      <c r="II41" s="244"/>
      <c r="IJ41" s="244"/>
      <c r="IK41" s="244"/>
      <c r="IL41" s="244"/>
      <c r="IM41" s="244"/>
      <c r="IN41" s="244"/>
      <c r="IO41" s="244"/>
      <c r="IP41" s="244"/>
      <c r="IQ41" s="244"/>
      <c r="IR41" s="244"/>
      <c r="IS41" s="244"/>
      <c r="IT41" s="244"/>
      <c r="IU41" s="244"/>
      <c r="IV41" s="244"/>
    </row>
    <row r="42" spans="1:256" ht="17.25">
      <c r="A42" s="475"/>
      <c r="B42" s="481"/>
      <c r="C42" s="543"/>
      <c r="D42" s="544"/>
      <c r="E42" s="544"/>
      <c r="F42" s="544"/>
      <c r="G42" s="544"/>
      <c r="H42" s="544"/>
      <c r="I42" s="544"/>
      <c r="J42" s="545"/>
      <c r="K42" s="322"/>
      <c r="L42" s="523"/>
      <c r="M42" s="524"/>
      <c r="N42" s="525"/>
      <c r="O42" s="675"/>
      <c r="P42" s="675"/>
      <c r="Q42" s="676"/>
      <c r="R42" s="409" t="str">
        <f t="shared" si="0"/>
        <v xml:space="preserve">  </v>
      </c>
      <c r="S42" s="708" t="s">
        <v>510</v>
      </c>
      <c r="T42" s="709"/>
      <c r="U42" s="410" t="str">
        <f t="shared" si="1"/>
        <v xml:space="preserve">  </v>
      </c>
      <c r="V42" s="675"/>
      <c r="W42" s="675"/>
      <c r="X42" s="676"/>
      <c r="Y42" s="523"/>
      <c r="Z42" s="524"/>
      <c r="AA42" s="525"/>
      <c r="AB42" s="332"/>
      <c r="AC42" s="512"/>
      <c r="AD42" s="512"/>
      <c r="AE42" s="512"/>
      <c r="AF42" s="512"/>
      <c r="AG42" s="512"/>
      <c r="AH42" s="512"/>
      <c r="AI42" s="512"/>
      <c r="AJ42" s="512"/>
      <c r="AK42" s="512"/>
      <c r="AL42" s="322"/>
      <c r="AM42" s="543"/>
      <c r="AN42" s="544"/>
      <c r="AO42" s="544"/>
      <c r="AP42" s="544"/>
      <c r="AQ42" s="544"/>
      <c r="AR42" s="545"/>
      <c r="AS42" s="765"/>
      <c r="AT42" s="765"/>
      <c r="AU42" s="765"/>
      <c r="AV42" s="304"/>
      <c r="AW42" s="248"/>
      <c r="AX42" s="248"/>
      <c r="AY42" s="248"/>
      <c r="AZ42" s="248"/>
      <c r="BA42" s="248"/>
      <c r="BB42" s="248"/>
      <c r="BC42" s="248"/>
      <c r="BD42" s="248"/>
      <c r="BE42" s="248"/>
      <c r="BF42" s="248"/>
      <c r="BG42" s="244"/>
      <c r="BH42" s="244"/>
      <c r="BI42" s="244"/>
      <c r="BJ42" s="244"/>
      <c r="BK42" s="244"/>
      <c r="BL42" s="244"/>
      <c r="BM42" s="244"/>
      <c r="BN42" s="244"/>
      <c r="BO42" s="244"/>
      <c r="BP42" s="244"/>
      <c r="BQ42" s="244"/>
      <c r="BR42" s="244"/>
      <c r="BS42" s="244"/>
      <c r="BT42" s="244"/>
      <c r="BU42" s="244"/>
      <c r="BV42" s="244"/>
      <c r="BW42" s="244"/>
      <c r="BX42" s="244"/>
      <c r="BY42" s="244"/>
      <c r="BZ42" s="244"/>
      <c r="CA42" s="244"/>
      <c r="CB42" s="244"/>
      <c r="CC42" s="244"/>
      <c r="CD42" s="244"/>
      <c r="CE42" s="244"/>
      <c r="CF42" s="244"/>
      <c r="CG42" s="244"/>
      <c r="CH42" s="244"/>
      <c r="CI42" s="244"/>
      <c r="CJ42" s="244"/>
      <c r="CK42" s="244"/>
      <c r="CL42" s="244"/>
      <c r="CM42" s="244"/>
      <c r="CN42" s="244"/>
      <c r="CO42" s="244"/>
      <c r="CP42" s="244"/>
      <c r="CQ42" s="244"/>
      <c r="CR42" s="244"/>
      <c r="CS42" s="244"/>
      <c r="CT42" s="244"/>
      <c r="CU42" s="244"/>
      <c r="CV42" s="244"/>
      <c r="CW42" s="244"/>
      <c r="CX42" s="244"/>
      <c r="CY42" s="244"/>
      <c r="CZ42" s="244"/>
      <c r="DA42" s="244"/>
      <c r="DB42" s="244"/>
      <c r="DC42" s="244"/>
      <c r="DD42" s="244"/>
      <c r="DE42" s="244"/>
      <c r="DF42" s="244"/>
      <c r="DG42" s="244"/>
      <c r="DH42" s="244"/>
      <c r="DI42" s="244"/>
      <c r="DJ42" s="244"/>
      <c r="DK42" s="244"/>
      <c r="DL42" s="244"/>
      <c r="DM42" s="244"/>
      <c r="DN42" s="244"/>
      <c r="DO42" s="244"/>
      <c r="DP42" s="244"/>
      <c r="DQ42" s="244"/>
      <c r="DR42" s="244"/>
      <c r="DS42" s="244"/>
      <c r="DT42" s="244"/>
      <c r="DU42" s="244"/>
      <c r="DV42" s="244"/>
      <c r="DW42" s="244"/>
      <c r="DX42" s="244"/>
      <c r="DY42" s="244"/>
      <c r="DZ42" s="244"/>
      <c r="EA42" s="244"/>
      <c r="EB42" s="244"/>
      <c r="EC42" s="244"/>
      <c r="ED42" s="244"/>
      <c r="EE42" s="244"/>
      <c r="EF42" s="244"/>
      <c r="EG42" s="244"/>
      <c r="EH42" s="244"/>
      <c r="EI42" s="244"/>
      <c r="EJ42" s="244"/>
      <c r="EK42" s="244"/>
      <c r="EL42" s="244"/>
      <c r="EM42" s="244"/>
      <c r="EN42" s="244"/>
      <c r="EO42" s="244"/>
      <c r="EP42" s="244"/>
      <c r="EQ42" s="244"/>
      <c r="ER42" s="244"/>
      <c r="ES42" s="244"/>
      <c r="ET42" s="244"/>
      <c r="EU42" s="244"/>
      <c r="EV42" s="244"/>
      <c r="EW42" s="244"/>
      <c r="EX42" s="244"/>
      <c r="EY42" s="244"/>
      <c r="EZ42" s="244"/>
      <c r="FA42" s="244"/>
      <c r="FB42" s="244"/>
      <c r="FC42" s="244"/>
      <c r="FD42" s="244"/>
      <c r="FE42" s="244"/>
      <c r="FF42" s="244"/>
      <c r="FG42" s="244"/>
      <c r="FH42" s="244"/>
      <c r="FI42" s="244"/>
      <c r="FJ42" s="244"/>
      <c r="FK42" s="244"/>
      <c r="FL42" s="244"/>
      <c r="FM42" s="244"/>
      <c r="FN42" s="244"/>
      <c r="FO42" s="244"/>
      <c r="FP42" s="244"/>
      <c r="FQ42" s="244"/>
      <c r="FR42" s="244"/>
      <c r="FS42" s="244"/>
      <c r="FT42" s="244"/>
      <c r="FU42" s="244"/>
      <c r="FV42" s="244"/>
      <c r="FW42" s="244"/>
      <c r="FX42" s="244"/>
      <c r="FY42" s="244"/>
      <c r="FZ42" s="244"/>
      <c r="GA42" s="244"/>
      <c r="GB42" s="244"/>
      <c r="GC42" s="244"/>
      <c r="GD42" s="244"/>
      <c r="GE42" s="244"/>
      <c r="GF42" s="244"/>
      <c r="GG42" s="244"/>
      <c r="GH42" s="244"/>
      <c r="GI42" s="244"/>
      <c r="GJ42" s="244"/>
      <c r="GK42" s="244"/>
      <c r="GL42" s="244"/>
      <c r="GM42" s="244"/>
      <c r="GN42" s="244"/>
      <c r="GO42" s="244"/>
      <c r="GP42" s="244"/>
      <c r="GQ42" s="244"/>
      <c r="GR42" s="244"/>
      <c r="GS42" s="244"/>
      <c r="GT42" s="244"/>
      <c r="GU42" s="244"/>
      <c r="GV42" s="244"/>
      <c r="GW42" s="244"/>
      <c r="GX42" s="244"/>
      <c r="GY42" s="244"/>
      <c r="GZ42" s="244"/>
      <c r="HA42" s="244"/>
      <c r="HB42" s="244"/>
      <c r="HC42" s="244"/>
      <c r="HD42" s="244"/>
      <c r="HE42" s="244"/>
      <c r="HF42" s="244"/>
      <c r="HG42" s="244"/>
      <c r="HH42" s="244"/>
      <c r="HI42" s="244"/>
      <c r="HJ42" s="244"/>
      <c r="HK42" s="244"/>
      <c r="HL42" s="244"/>
      <c r="HM42" s="244"/>
      <c r="HN42" s="244"/>
      <c r="HO42" s="244"/>
      <c r="HP42" s="244"/>
      <c r="HQ42" s="244"/>
      <c r="HR42" s="244"/>
      <c r="HS42" s="244"/>
      <c r="HT42" s="244"/>
      <c r="HU42" s="244"/>
      <c r="HV42" s="244"/>
      <c r="HW42" s="244"/>
      <c r="HX42" s="244"/>
      <c r="HY42" s="244"/>
      <c r="HZ42" s="244"/>
      <c r="IA42" s="244"/>
      <c r="IB42" s="244"/>
      <c r="IC42" s="244"/>
      <c r="ID42" s="244"/>
      <c r="IE42" s="244"/>
      <c r="IF42" s="244"/>
      <c r="IG42" s="244"/>
      <c r="IH42" s="244"/>
      <c r="II42" s="244"/>
      <c r="IJ42" s="244"/>
      <c r="IK42" s="244"/>
      <c r="IL42" s="244"/>
      <c r="IM42" s="244"/>
      <c r="IN42" s="244"/>
      <c r="IO42" s="244"/>
      <c r="IP42" s="244"/>
      <c r="IQ42" s="244"/>
      <c r="IR42" s="244"/>
      <c r="IS42" s="244"/>
      <c r="IT42" s="244"/>
      <c r="IU42" s="244"/>
      <c r="IV42" s="244"/>
    </row>
    <row r="43" spans="1:256" ht="17.25">
      <c r="A43" s="473">
        <v>11</v>
      </c>
      <c r="B43" s="479"/>
      <c r="C43" s="537" t="str">
        <f>C8</f>
        <v xml:space="preserve"> 富士見ファミリー</v>
      </c>
      <c r="D43" s="538"/>
      <c r="E43" s="538"/>
      <c r="F43" s="538"/>
      <c r="G43" s="538"/>
      <c r="H43" s="538"/>
      <c r="I43" s="538"/>
      <c r="J43" s="539"/>
      <c r="K43" s="322"/>
      <c r="L43" s="517">
        <f>COUNTIF(R43:R45,"〇")</f>
        <v>0</v>
      </c>
      <c r="M43" s="518"/>
      <c r="N43" s="519"/>
      <c r="O43" s="698">
        <v>4</v>
      </c>
      <c r="P43" s="698"/>
      <c r="Q43" s="699"/>
      <c r="R43" s="406" t="str">
        <f t="shared" si="0"/>
        <v xml:space="preserve">  </v>
      </c>
      <c r="S43" s="700" t="s">
        <v>470</v>
      </c>
      <c r="T43" s="701"/>
      <c r="U43" s="406" t="str">
        <f t="shared" si="1"/>
        <v>〇</v>
      </c>
      <c r="V43" s="698">
        <v>15</v>
      </c>
      <c r="W43" s="698"/>
      <c r="X43" s="699"/>
      <c r="Y43" s="517">
        <f>COUNTIF(U43:U45,"〇")</f>
        <v>2</v>
      </c>
      <c r="Z43" s="518"/>
      <c r="AA43" s="519"/>
      <c r="AB43" s="322"/>
      <c r="AC43" s="512" t="str">
        <f>Q7</f>
        <v xml:space="preserve"> ＫＯＲＯ</v>
      </c>
      <c r="AD43" s="512"/>
      <c r="AE43" s="512"/>
      <c r="AF43" s="512"/>
      <c r="AG43" s="512"/>
      <c r="AH43" s="512"/>
      <c r="AI43" s="512"/>
      <c r="AJ43" s="512"/>
      <c r="AK43" s="512"/>
      <c r="AL43" s="322"/>
      <c r="AM43" s="537" t="str">
        <f>C6</f>
        <v xml:space="preserve"> マーベル</v>
      </c>
      <c r="AN43" s="538"/>
      <c r="AO43" s="538"/>
      <c r="AP43" s="538"/>
      <c r="AQ43" s="538"/>
      <c r="AR43" s="539"/>
      <c r="AS43" s="765" t="str">
        <f>C5</f>
        <v xml:space="preserve"> くるくる</v>
      </c>
      <c r="AT43" s="765"/>
      <c r="AU43" s="765"/>
      <c r="AV43" s="304"/>
      <c r="AW43" s="248"/>
      <c r="AX43" s="248"/>
      <c r="AY43" s="248"/>
      <c r="AZ43" s="248"/>
      <c r="BA43" s="248"/>
      <c r="BB43" s="248"/>
      <c r="BC43" s="248"/>
      <c r="BD43" s="248"/>
      <c r="BE43" s="248"/>
      <c r="BF43" s="248"/>
      <c r="BG43" s="244"/>
      <c r="BH43" s="244"/>
      <c r="BI43" s="244"/>
      <c r="BJ43" s="244"/>
      <c r="BK43" s="244"/>
      <c r="BL43" s="244"/>
      <c r="BM43" s="244"/>
      <c r="BN43" s="244"/>
      <c r="BO43" s="244"/>
      <c r="BP43" s="244"/>
      <c r="BQ43" s="244"/>
      <c r="BR43" s="244"/>
      <c r="BS43" s="244"/>
      <c r="BT43" s="244"/>
      <c r="BU43" s="244"/>
      <c r="BV43" s="244"/>
      <c r="BW43" s="244"/>
      <c r="BX43" s="244"/>
      <c r="BY43" s="244"/>
      <c r="BZ43" s="244"/>
      <c r="CA43" s="244"/>
      <c r="CB43" s="244"/>
      <c r="CC43" s="244"/>
      <c r="CD43" s="244"/>
      <c r="CE43" s="244"/>
      <c r="CF43" s="244"/>
      <c r="CG43" s="244"/>
      <c r="CH43" s="244"/>
      <c r="CI43" s="244"/>
      <c r="CJ43" s="244"/>
      <c r="CK43" s="244"/>
      <c r="CL43" s="244"/>
      <c r="CM43" s="244"/>
      <c r="CN43" s="244"/>
      <c r="CO43" s="244"/>
      <c r="CP43" s="244"/>
      <c r="CQ43" s="244"/>
      <c r="CR43" s="244"/>
      <c r="CS43" s="244"/>
      <c r="CT43" s="244"/>
      <c r="CU43" s="244"/>
      <c r="CV43" s="244"/>
      <c r="CW43" s="244"/>
      <c r="CX43" s="244"/>
      <c r="CY43" s="244"/>
      <c r="CZ43" s="244"/>
      <c r="DA43" s="244"/>
      <c r="DB43" s="244"/>
      <c r="DC43" s="244"/>
      <c r="DD43" s="244"/>
      <c r="DE43" s="244"/>
      <c r="DF43" s="244"/>
      <c r="DG43" s="244"/>
      <c r="DH43" s="244"/>
      <c r="DI43" s="244"/>
      <c r="DJ43" s="244"/>
      <c r="DK43" s="244"/>
      <c r="DL43" s="244"/>
      <c r="DM43" s="244"/>
      <c r="DN43" s="244"/>
      <c r="DO43" s="244"/>
      <c r="DP43" s="244"/>
      <c r="DQ43" s="244"/>
      <c r="DR43" s="244"/>
      <c r="DS43" s="244"/>
      <c r="DT43" s="244"/>
      <c r="DU43" s="244"/>
      <c r="DV43" s="244"/>
      <c r="DW43" s="244"/>
      <c r="DX43" s="244"/>
      <c r="DY43" s="244"/>
      <c r="DZ43" s="244"/>
      <c r="EA43" s="244"/>
      <c r="EB43" s="244"/>
      <c r="EC43" s="244"/>
      <c r="ED43" s="244"/>
      <c r="EE43" s="244"/>
      <c r="EF43" s="244"/>
      <c r="EG43" s="244"/>
      <c r="EH43" s="244"/>
      <c r="EI43" s="244"/>
      <c r="EJ43" s="244"/>
      <c r="EK43" s="244"/>
      <c r="EL43" s="244"/>
      <c r="EM43" s="244"/>
      <c r="EN43" s="244"/>
      <c r="EO43" s="244"/>
      <c r="EP43" s="244"/>
      <c r="EQ43" s="244"/>
      <c r="ER43" s="244"/>
      <c r="ES43" s="244"/>
      <c r="ET43" s="244"/>
      <c r="EU43" s="244"/>
      <c r="EV43" s="244"/>
      <c r="EW43" s="244"/>
      <c r="EX43" s="244"/>
      <c r="EY43" s="244"/>
      <c r="EZ43" s="244"/>
      <c r="FA43" s="244"/>
      <c r="FB43" s="244"/>
      <c r="FC43" s="244"/>
      <c r="FD43" s="244"/>
      <c r="FE43" s="244"/>
      <c r="FF43" s="244"/>
      <c r="FG43" s="244"/>
      <c r="FH43" s="244"/>
      <c r="FI43" s="244"/>
      <c r="FJ43" s="244"/>
      <c r="FK43" s="244"/>
      <c r="FL43" s="244"/>
      <c r="FM43" s="244"/>
      <c r="FN43" s="244"/>
      <c r="FO43" s="244"/>
      <c r="FP43" s="244"/>
      <c r="FQ43" s="244"/>
      <c r="FR43" s="244"/>
      <c r="FS43" s="244"/>
      <c r="FT43" s="244"/>
      <c r="FU43" s="244"/>
      <c r="FV43" s="244"/>
      <c r="FW43" s="244"/>
      <c r="FX43" s="244"/>
      <c r="FY43" s="244"/>
      <c r="FZ43" s="244"/>
      <c r="GA43" s="244"/>
      <c r="GB43" s="244"/>
      <c r="GC43" s="244"/>
      <c r="GD43" s="244"/>
      <c r="GE43" s="244"/>
      <c r="GF43" s="244"/>
      <c r="GG43" s="244"/>
      <c r="GH43" s="244"/>
      <c r="GI43" s="244"/>
      <c r="GJ43" s="244"/>
      <c r="GK43" s="244"/>
      <c r="GL43" s="244"/>
      <c r="GM43" s="244"/>
      <c r="GN43" s="244"/>
      <c r="GO43" s="244"/>
      <c r="GP43" s="244"/>
      <c r="GQ43" s="244"/>
      <c r="GR43" s="244"/>
      <c r="GS43" s="244"/>
      <c r="GT43" s="244"/>
      <c r="GU43" s="244"/>
      <c r="GV43" s="244"/>
      <c r="GW43" s="244"/>
      <c r="GX43" s="244"/>
      <c r="GY43" s="244"/>
      <c r="GZ43" s="244"/>
      <c r="HA43" s="244"/>
      <c r="HB43" s="244"/>
      <c r="HC43" s="244"/>
      <c r="HD43" s="244"/>
      <c r="HE43" s="244"/>
      <c r="HF43" s="244"/>
      <c r="HG43" s="244"/>
      <c r="HH43" s="244"/>
      <c r="HI43" s="244"/>
      <c r="HJ43" s="244"/>
      <c r="HK43" s="244"/>
      <c r="HL43" s="244"/>
      <c r="HM43" s="244"/>
      <c r="HN43" s="244"/>
      <c r="HO43" s="244"/>
      <c r="HP43" s="244"/>
      <c r="HQ43" s="244"/>
      <c r="HR43" s="244"/>
      <c r="HS43" s="244"/>
      <c r="HT43" s="244"/>
      <c r="HU43" s="244"/>
      <c r="HV43" s="244"/>
      <c r="HW43" s="244"/>
      <c r="HX43" s="244"/>
      <c r="HY43" s="244"/>
      <c r="HZ43" s="244"/>
      <c r="IA43" s="244"/>
      <c r="IB43" s="244"/>
      <c r="IC43" s="244"/>
      <c r="ID43" s="244"/>
      <c r="IE43" s="244"/>
      <c r="IF43" s="244"/>
      <c r="IG43" s="244"/>
      <c r="IH43" s="244"/>
      <c r="II43" s="244"/>
      <c r="IJ43" s="244"/>
      <c r="IK43" s="244"/>
      <c r="IL43" s="244"/>
      <c r="IM43" s="244"/>
      <c r="IN43" s="244"/>
      <c r="IO43" s="244"/>
      <c r="IP43" s="244"/>
      <c r="IQ43" s="244"/>
      <c r="IR43" s="244"/>
      <c r="IS43" s="244"/>
      <c r="IT43" s="244"/>
      <c r="IU43" s="244"/>
      <c r="IV43" s="244"/>
    </row>
    <row r="44" spans="1:256" ht="17.25">
      <c r="A44" s="474"/>
      <c r="B44" s="480"/>
      <c r="C44" s="540"/>
      <c r="D44" s="541"/>
      <c r="E44" s="541"/>
      <c r="F44" s="541"/>
      <c r="G44" s="541"/>
      <c r="H44" s="541"/>
      <c r="I44" s="541"/>
      <c r="J44" s="542"/>
      <c r="K44" s="322"/>
      <c r="L44" s="520"/>
      <c r="M44" s="521"/>
      <c r="N44" s="522"/>
      <c r="O44" s="694">
        <v>10</v>
      </c>
      <c r="P44" s="694"/>
      <c r="Q44" s="695"/>
      <c r="R44" s="407" t="str">
        <f t="shared" si="0"/>
        <v xml:space="preserve">  </v>
      </c>
      <c r="S44" s="696" t="s">
        <v>467</v>
      </c>
      <c r="T44" s="697"/>
      <c r="U44" s="408" t="str">
        <f t="shared" si="1"/>
        <v>〇</v>
      </c>
      <c r="V44" s="694">
        <v>15</v>
      </c>
      <c r="W44" s="694"/>
      <c r="X44" s="695"/>
      <c r="Y44" s="520"/>
      <c r="Z44" s="521"/>
      <c r="AA44" s="522"/>
      <c r="AB44" s="322"/>
      <c r="AC44" s="512"/>
      <c r="AD44" s="512"/>
      <c r="AE44" s="512"/>
      <c r="AF44" s="512"/>
      <c r="AG44" s="512"/>
      <c r="AH44" s="512"/>
      <c r="AI44" s="512"/>
      <c r="AJ44" s="512"/>
      <c r="AK44" s="512"/>
      <c r="AL44" s="322"/>
      <c r="AM44" s="540"/>
      <c r="AN44" s="541"/>
      <c r="AO44" s="541"/>
      <c r="AP44" s="541"/>
      <c r="AQ44" s="541"/>
      <c r="AR44" s="542"/>
      <c r="AS44" s="765"/>
      <c r="AT44" s="765"/>
      <c r="AU44" s="765"/>
      <c r="AV44" s="304"/>
      <c r="AW44" s="248"/>
      <c r="AX44" s="248"/>
      <c r="AY44" s="248"/>
      <c r="AZ44" s="248"/>
      <c r="BA44" s="248"/>
      <c r="BB44" s="248"/>
      <c r="BC44" s="248"/>
      <c r="BD44" s="248"/>
      <c r="BE44" s="248"/>
      <c r="BF44" s="248"/>
      <c r="BG44" s="244"/>
      <c r="BH44" s="244"/>
      <c r="BI44" s="244"/>
      <c r="BJ44" s="244"/>
      <c r="BK44" s="244"/>
      <c r="BL44" s="244"/>
      <c r="BM44" s="244"/>
      <c r="BN44" s="244"/>
      <c r="BO44" s="244"/>
      <c r="BP44" s="244"/>
      <c r="BQ44" s="244"/>
      <c r="BR44" s="244"/>
      <c r="BS44" s="244"/>
      <c r="BT44" s="244"/>
      <c r="BU44" s="244"/>
      <c r="BV44" s="244"/>
      <c r="BW44" s="244"/>
      <c r="BX44" s="244"/>
      <c r="BY44" s="244"/>
      <c r="BZ44" s="244"/>
      <c r="CA44" s="244"/>
      <c r="CB44" s="244"/>
      <c r="CC44" s="244"/>
      <c r="CD44" s="244"/>
      <c r="CE44" s="244"/>
      <c r="CF44" s="244"/>
      <c r="CG44" s="244"/>
      <c r="CH44" s="244"/>
      <c r="CI44" s="244"/>
      <c r="CJ44" s="244"/>
      <c r="CK44" s="244"/>
      <c r="CL44" s="244"/>
      <c r="CM44" s="244"/>
      <c r="CN44" s="244"/>
      <c r="CO44" s="244"/>
      <c r="CP44" s="244"/>
      <c r="CQ44" s="244"/>
      <c r="CR44" s="244"/>
      <c r="CS44" s="244"/>
      <c r="CT44" s="244"/>
      <c r="CU44" s="244"/>
      <c r="CV44" s="244"/>
      <c r="CW44" s="244"/>
      <c r="CX44" s="244"/>
      <c r="CY44" s="244"/>
      <c r="CZ44" s="244"/>
      <c r="DA44" s="244"/>
      <c r="DB44" s="244"/>
      <c r="DC44" s="244"/>
      <c r="DD44" s="244"/>
      <c r="DE44" s="244"/>
      <c r="DF44" s="244"/>
      <c r="DG44" s="244"/>
      <c r="DH44" s="244"/>
      <c r="DI44" s="244"/>
      <c r="DJ44" s="244"/>
      <c r="DK44" s="244"/>
      <c r="DL44" s="244"/>
      <c r="DM44" s="244"/>
      <c r="DN44" s="244"/>
      <c r="DO44" s="244"/>
      <c r="DP44" s="244"/>
      <c r="DQ44" s="244"/>
      <c r="DR44" s="244"/>
      <c r="DS44" s="244"/>
      <c r="DT44" s="244"/>
      <c r="DU44" s="244"/>
      <c r="DV44" s="244"/>
      <c r="DW44" s="244"/>
      <c r="DX44" s="244"/>
      <c r="DY44" s="244"/>
      <c r="DZ44" s="244"/>
      <c r="EA44" s="244"/>
      <c r="EB44" s="244"/>
      <c r="EC44" s="244"/>
      <c r="ED44" s="244"/>
      <c r="EE44" s="244"/>
      <c r="EF44" s="244"/>
      <c r="EG44" s="244"/>
      <c r="EH44" s="244"/>
      <c r="EI44" s="244"/>
      <c r="EJ44" s="244"/>
      <c r="EK44" s="244"/>
      <c r="EL44" s="244"/>
      <c r="EM44" s="244"/>
      <c r="EN44" s="244"/>
      <c r="EO44" s="244"/>
      <c r="EP44" s="244"/>
      <c r="EQ44" s="244"/>
      <c r="ER44" s="244"/>
      <c r="ES44" s="244"/>
      <c r="ET44" s="244"/>
      <c r="EU44" s="244"/>
      <c r="EV44" s="244"/>
      <c r="EW44" s="244"/>
      <c r="EX44" s="244"/>
      <c r="EY44" s="244"/>
      <c r="EZ44" s="244"/>
      <c r="FA44" s="244"/>
      <c r="FB44" s="244"/>
      <c r="FC44" s="244"/>
      <c r="FD44" s="244"/>
      <c r="FE44" s="244"/>
      <c r="FF44" s="244"/>
      <c r="FG44" s="244"/>
      <c r="FH44" s="244"/>
      <c r="FI44" s="244"/>
      <c r="FJ44" s="244"/>
      <c r="FK44" s="244"/>
      <c r="FL44" s="244"/>
      <c r="FM44" s="244"/>
      <c r="FN44" s="244"/>
      <c r="FO44" s="244"/>
      <c r="FP44" s="244"/>
      <c r="FQ44" s="244"/>
      <c r="FR44" s="244"/>
      <c r="FS44" s="244"/>
      <c r="FT44" s="244"/>
      <c r="FU44" s="244"/>
      <c r="FV44" s="244"/>
      <c r="FW44" s="244"/>
      <c r="FX44" s="244"/>
      <c r="FY44" s="244"/>
      <c r="FZ44" s="244"/>
      <c r="GA44" s="244"/>
      <c r="GB44" s="244"/>
      <c r="GC44" s="244"/>
      <c r="GD44" s="244"/>
      <c r="GE44" s="244"/>
      <c r="GF44" s="244"/>
      <c r="GG44" s="244"/>
      <c r="GH44" s="244"/>
      <c r="GI44" s="244"/>
      <c r="GJ44" s="244"/>
      <c r="GK44" s="244"/>
      <c r="GL44" s="244"/>
      <c r="GM44" s="244"/>
      <c r="GN44" s="244"/>
      <c r="GO44" s="244"/>
      <c r="GP44" s="244"/>
      <c r="GQ44" s="244"/>
      <c r="GR44" s="244"/>
      <c r="GS44" s="244"/>
      <c r="GT44" s="244"/>
      <c r="GU44" s="244"/>
      <c r="GV44" s="244"/>
      <c r="GW44" s="244"/>
      <c r="GX44" s="244"/>
      <c r="GY44" s="244"/>
      <c r="GZ44" s="244"/>
      <c r="HA44" s="244"/>
      <c r="HB44" s="244"/>
      <c r="HC44" s="244"/>
      <c r="HD44" s="244"/>
      <c r="HE44" s="244"/>
      <c r="HF44" s="244"/>
      <c r="HG44" s="244"/>
      <c r="HH44" s="244"/>
      <c r="HI44" s="244"/>
      <c r="HJ44" s="244"/>
      <c r="HK44" s="244"/>
      <c r="HL44" s="244"/>
      <c r="HM44" s="244"/>
      <c r="HN44" s="244"/>
      <c r="HO44" s="244"/>
      <c r="HP44" s="244"/>
      <c r="HQ44" s="244"/>
      <c r="HR44" s="244"/>
      <c r="HS44" s="244"/>
      <c r="HT44" s="244"/>
      <c r="HU44" s="244"/>
      <c r="HV44" s="244"/>
      <c r="HW44" s="244"/>
      <c r="HX44" s="244"/>
      <c r="HY44" s="244"/>
      <c r="HZ44" s="244"/>
      <c r="IA44" s="244"/>
      <c r="IB44" s="244"/>
      <c r="IC44" s="244"/>
      <c r="ID44" s="244"/>
      <c r="IE44" s="244"/>
      <c r="IF44" s="244"/>
      <c r="IG44" s="244"/>
      <c r="IH44" s="244"/>
      <c r="II44" s="244"/>
      <c r="IJ44" s="244"/>
      <c r="IK44" s="244"/>
      <c r="IL44" s="244"/>
      <c r="IM44" s="244"/>
      <c r="IN44" s="244"/>
      <c r="IO44" s="244"/>
      <c r="IP44" s="244"/>
      <c r="IQ44" s="244"/>
      <c r="IR44" s="244"/>
      <c r="IS44" s="244"/>
      <c r="IT44" s="244"/>
      <c r="IU44" s="244"/>
      <c r="IV44" s="244"/>
    </row>
    <row r="45" spans="1:256" ht="17.25">
      <c r="A45" s="475"/>
      <c r="B45" s="481"/>
      <c r="C45" s="543"/>
      <c r="D45" s="544"/>
      <c r="E45" s="544"/>
      <c r="F45" s="544"/>
      <c r="G45" s="544"/>
      <c r="H45" s="544"/>
      <c r="I45" s="544"/>
      <c r="J45" s="545"/>
      <c r="K45" s="322"/>
      <c r="L45" s="523"/>
      <c r="M45" s="524"/>
      <c r="N45" s="525"/>
      <c r="O45" s="675"/>
      <c r="P45" s="675"/>
      <c r="Q45" s="676"/>
      <c r="R45" s="409" t="str">
        <f t="shared" si="0"/>
        <v xml:space="preserve">  </v>
      </c>
      <c r="S45" s="692" t="s">
        <v>510</v>
      </c>
      <c r="T45" s="693"/>
      <c r="U45" s="410" t="str">
        <f t="shared" si="1"/>
        <v xml:space="preserve">  </v>
      </c>
      <c r="V45" s="675"/>
      <c r="W45" s="675"/>
      <c r="X45" s="676"/>
      <c r="Y45" s="523"/>
      <c r="Z45" s="524"/>
      <c r="AA45" s="525"/>
      <c r="AB45" s="322"/>
      <c r="AC45" s="512"/>
      <c r="AD45" s="512"/>
      <c r="AE45" s="512"/>
      <c r="AF45" s="512"/>
      <c r="AG45" s="512"/>
      <c r="AH45" s="512"/>
      <c r="AI45" s="512"/>
      <c r="AJ45" s="512"/>
      <c r="AK45" s="512"/>
      <c r="AL45" s="322"/>
      <c r="AM45" s="543"/>
      <c r="AN45" s="544"/>
      <c r="AO45" s="544"/>
      <c r="AP45" s="544"/>
      <c r="AQ45" s="544"/>
      <c r="AR45" s="545"/>
      <c r="AS45" s="765"/>
      <c r="AT45" s="765"/>
      <c r="AU45" s="765"/>
      <c r="AV45" s="304"/>
      <c r="AW45" s="248"/>
      <c r="AX45" s="248"/>
      <c r="AY45" s="248"/>
      <c r="AZ45" s="248"/>
      <c r="BA45" s="248"/>
      <c r="BB45" s="248"/>
      <c r="BC45" s="248"/>
      <c r="BD45" s="248"/>
      <c r="BE45" s="248"/>
      <c r="BF45" s="248"/>
      <c r="BG45" s="244"/>
      <c r="BH45" s="244"/>
      <c r="BI45" s="244"/>
      <c r="BJ45" s="244"/>
      <c r="BK45" s="244"/>
      <c r="BL45" s="244"/>
      <c r="BM45" s="244"/>
      <c r="BN45" s="244"/>
      <c r="BO45" s="244"/>
      <c r="BP45" s="244"/>
      <c r="BQ45" s="244"/>
      <c r="BR45" s="244"/>
      <c r="BS45" s="244"/>
      <c r="BT45" s="244"/>
      <c r="BU45" s="244"/>
      <c r="BV45" s="244"/>
      <c r="BW45" s="244"/>
      <c r="BX45" s="244"/>
      <c r="BY45" s="244"/>
      <c r="BZ45" s="244"/>
      <c r="CA45" s="244"/>
      <c r="CB45" s="244"/>
      <c r="CC45" s="244"/>
      <c r="CD45" s="244"/>
      <c r="CE45" s="244"/>
      <c r="CF45" s="244"/>
      <c r="CG45" s="244"/>
      <c r="CH45" s="244"/>
      <c r="CI45" s="244"/>
      <c r="CJ45" s="244"/>
      <c r="CK45" s="244"/>
      <c r="CL45" s="244"/>
      <c r="CM45" s="244"/>
      <c r="CN45" s="244"/>
      <c r="CO45" s="244"/>
      <c r="CP45" s="244"/>
      <c r="CQ45" s="244"/>
      <c r="CR45" s="244"/>
      <c r="CS45" s="244"/>
      <c r="CT45" s="244"/>
      <c r="CU45" s="244"/>
      <c r="CV45" s="244"/>
      <c r="CW45" s="244"/>
      <c r="CX45" s="244"/>
      <c r="CY45" s="244"/>
      <c r="CZ45" s="244"/>
      <c r="DA45" s="244"/>
      <c r="DB45" s="244"/>
      <c r="DC45" s="244"/>
      <c r="DD45" s="244"/>
      <c r="DE45" s="244"/>
      <c r="DF45" s="244"/>
      <c r="DG45" s="244"/>
      <c r="DH45" s="244"/>
      <c r="DI45" s="244"/>
      <c r="DJ45" s="244"/>
      <c r="DK45" s="244"/>
      <c r="DL45" s="244"/>
      <c r="DM45" s="244"/>
      <c r="DN45" s="244"/>
      <c r="DO45" s="244"/>
      <c r="DP45" s="244"/>
      <c r="DQ45" s="244"/>
      <c r="DR45" s="244"/>
      <c r="DS45" s="244"/>
      <c r="DT45" s="244"/>
      <c r="DU45" s="244"/>
      <c r="DV45" s="244"/>
      <c r="DW45" s="244"/>
      <c r="DX45" s="244"/>
      <c r="DY45" s="244"/>
      <c r="DZ45" s="244"/>
      <c r="EA45" s="244"/>
      <c r="EB45" s="244"/>
      <c r="EC45" s="244"/>
      <c r="ED45" s="244"/>
      <c r="EE45" s="244"/>
      <c r="EF45" s="244"/>
      <c r="EG45" s="244"/>
      <c r="EH45" s="244"/>
      <c r="EI45" s="244"/>
      <c r="EJ45" s="244"/>
      <c r="EK45" s="244"/>
      <c r="EL45" s="244"/>
      <c r="EM45" s="244"/>
      <c r="EN45" s="244"/>
      <c r="EO45" s="244"/>
      <c r="EP45" s="244"/>
      <c r="EQ45" s="244"/>
      <c r="ER45" s="244"/>
      <c r="ES45" s="244"/>
      <c r="ET45" s="244"/>
      <c r="EU45" s="244"/>
      <c r="EV45" s="244"/>
      <c r="EW45" s="244"/>
      <c r="EX45" s="244"/>
      <c r="EY45" s="244"/>
      <c r="EZ45" s="244"/>
      <c r="FA45" s="244"/>
      <c r="FB45" s="244"/>
      <c r="FC45" s="244"/>
      <c r="FD45" s="244"/>
      <c r="FE45" s="244"/>
      <c r="FF45" s="244"/>
      <c r="FG45" s="244"/>
      <c r="FH45" s="244"/>
      <c r="FI45" s="244"/>
      <c r="FJ45" s="244"/>
      <c r="FK45" s="244"/>
      <c r="FL45" s="244"/>
      <c r="FM45" s="244"/>
      <c r="FN45" s="244"/>
      <c r="FO45" s="244"/>
      <c r="FP45" s="244"/>
      <c r="FQ45" s="244"/>
      <c r="FR45" s="244"/>
      <c r="FS45" s="244"/>
      <c r="FT45" s="244"/>
      <c r="FU45" s="244"/>
      <c r="FV45" s="244"/>
      <c r="FW45" s="244"/>
      <c r="FX45" s="244"/>
      <c r="FY45" s="244"/>
      <c r="FZ45" s="244"/>
      <c r="GA45" s="244"/>
      <c r="GB45" s="244"/>
      <c r="GC45" s="244"/>
      <c r="GD45" s="244"/>
      <c r="GE45" s="244"/>
      <c r="GF45" s="244"/>
      <c r="GG45" s="244"/>
      <c r="GH45" s="244"/>
      <c r="GI45" s="244"/>
      <c r="GJ45" s="244"/>
      <c r="GK45" s="244"/>
      <c r="GL45" s="244"/>
      <c r="GM45" s="244"/>
      <c r="GN45" s="244"/>
      <c r="GO45" s="244"/>
      <c r="GP45" s="244"/>
      <c r="GQ45" s="244"/>
      <c r="GR45" s="244"/>
      <c r="GS45" s="244"/>
      <c r="GT45" s="244"/>
      <c r="GU45" s="244"/>
      <c r="GV45" s="244"/>
      <c r="GW45" s="244"/>
      <c r="GX45" s="244"/>
      <c r="GY45" s="244"/>
      <c r="GZ45" s="244"/>
      <c r="HA45" s="244"/>
      <c r="HB45" s="244"/>
      <c r="HC45" s="244"/>
      <c r="HD45" s="244"/>
      <c r="HE45" s="244"/>
      <c r="HF45" s="244"/>
      <c r="HG45" s="244"/>
      <c r="HH45" s="244"/>
      <c r="HI45" s="244"/>
      <c r="HJ45" s="244"/>
      <c r="HK45" s="244"/>
      <c r="HL45" s="244"/>
      <c r="HM45" s="244"/>
      <c r="HN45" s="244"/>
      <c r="HO45" s="244"/>
      <c r="HP45" s="244"/>
      <c r="HQ45" s="244"/>
      <c r="HR45" s="244"/>
      <c r="HS45" s="244"/>
      <c r="HT45" s="244"/>
      <c r="HU45" s="244"/>
      <c r="HV45" s="244"/>
      <c r="HW45" s="244"/>
      <c r="HX45" s="244"/>
      <c r="HY45" s="244"/>
      <c r="HZ45" s="244"/>
      <c r="IA45" s="244"/>
      <c r="IB45" s="244"/>
      <c r="IC45" s="244"/>
      <c r="ID45" s="244"/>
      <c r="IE45" s="244"/>
      <c r="IF45" s="244"/>
      <c r="IG45" s="244"/>
      <c r="IH45" s="244"/>
      <c r="II45" s="244"/>
      <c r="IJ45" s="244"/>
      <c r="IK45" s="244"/>
      <c r="IL45" s="244"/>
      <c r="IM45" s="244"/>
      <c r="IN45" s="244"/>
      <c r="IO45" s="244"/>
      <c r="IP45" s="244"/>
      <c r="IQ45" s="244"/>
      <c r="IR45" s="244"/>
      <c r="IS45" s="244"/>
      <c r="IT45" s="244"/>
      <c r="IU45" s="244"/>
      <c r="IV45" s="244"/>
    </row>
    <row r="46" spans="1:256" ht="17.25">
      <c r="A46" s="473">
        <v>12</v>
      </c>
      <c r="B46" s="479"/>
      <c r="C46" s="537" t="str">
        <f>C5</f>
        <v xml:space="preserve"> くるくる</v>
      </c>
      <c r="D46" s="538"/>
      <c r="E46" s="538"/>
      <c r="F46" s="538"/>
      <c r="G46" s="538"/>
      <c r="H46" s="538"/>
      <c r="I46" s="538"/>
      <c r="J46" s="539"/>
      <c r="K46" s="332"/>
      <c r="L46" s="517">
        <f>COUNTIF(R46:R48,"〇")</f>
        <v>1</v>
      </c>
      <c r="M46" s="518"/>
      <c r="N46" s="519"/>
      <c r="O46" s="698">
        <v>15</v>
      </c>
      <c r="P46" s="698"/>
      <c r="Q46" s="699"/>
      <c r="R46" s="406" t="str">
        <f t="shared" si="0"/>
        <v>〇</v>
      </c>
      <c r="S46" s="705" t="s">
        <v>470</v>
      </c>
      <c r="T46" s="706"/>
      <c r="U46" s="406" t="str">
        <f t="shared" si="1"/>
        <v xml:space="preserve">  </v>
      </c>
      <c r="V46" s="698">
        <v>11</v>
      </c>
      <c r="W46" s="698"/>
      <c r="X46" s="699"/>
      <c r="Y46" s="517">
        <f>COUNTIF(U46:U48,"〇")</f>
        <v>2</v>
      </c>
      <c r="Z46" s="518"/>
      <c r="AA46" s="519"/>
      <c r="AB46" s="322"/>
      <c r="AC46" s="512" t="str">
        <f>Q5</f>
        <v xml:space="preserve"> ラッコ ・ サザエ</v>
      </c>
      <c r="AD46" s="512"/>
      <c r="AE46" s="512"/>
      <c r="AF46" s="512"/>
      <c r="AG46" s="512"/>
      <c r="AH46" s="512"/>
      <c r="AI46" s="512"/>
      <c r="AJ46" s="512"/>
      <c r="AK46" s="512"/>
      <c r="AL46" s="322"/>
      <c r="AM46" s="537" t="str">
        <f>C7</f>
        <v xml:space="preserve"> 田原クラブ</v>
      </c>
      <c r="AN46" s="538"/>
      <c r="AO46" s="538"/>
      <c r="AP46" s="538"/>
      <c r="AQ46" s="538"/>
      <c r="AR46" s="539"/>
      <c r="AS46" s="765" t="str">
        <f>Q7</f>
        <v xml:space="preserve"> ＫＯＲＯ</v>
      </c>
      <c r="AT46" s="765"/>
      <c r="AU46" s="765"/>
      <c r="AV46" s="304"/>
      <c r="AW46" s="248"/>
      <c r="AX46" s="248"/>
      <c r="AY46" s="248"/>
      <c r="AZ46" s="248"/>
      <c r="BA46" s="248"/>
      <c r="BB46" s="248"/>
      <c r="BC46" s="248"/>
      <c r="BD46" s="248"/>
      <c r="BE46" s="248"/>
      <c r="BF46" s="248"/>
      <c r="BG46" s="244"/>
      <c r="BH46" s="244"/>
      <c r="BI46" s="244"/>
      <c r="BJ46" s="244"/>
      <c r="BK46" s="244"/>
      <c r="BL46" s="244"/>
      <c r="BM46" s="244"/>
      <c r="BN46" s="244"/>
      <c r="BO46" s="244"/>
      <c r="BP46" s="244"/>
      <c r="BQ46" s="244"/>
      <c r="BR46" s="244"/>
      <c r="BS46" s="244"/>
      <c r="BT46" s="244"/>
      <c r="BU46" s="244"/>
      <c r="BV46" s="244"/>
      <c r="BW46" s="244"/>
      <c r="BX46" s="244"/>
      <c r="BY46" s="244"/>
      <c r="BZ46" s="244"/>
      <c r="CA46" s="244"/>
      <c r="CB46" s="244"/>
      <c r="CC46" s="244"/>
      <c r="CD46" s="244"/>
      <c r="CE46" s="244"/>
      <c r="CF46" s="244"/>
      <c r="CG46" s="244"/>
      <c r="CH46" s="244"/>
      <c r="CI46" s="244"/>
      <c r="CJ46" s="244"/>
      <c r="CK46" s="244"/>
      <c r="CL46" s="244"/>
      <c r="CM46" s="244"/>
      <c r="CN46" s="244"/>
      <c r="CO46" s="244"/>
      <c r="CP46" s="244"/>
      <c r="CQ46" s="244"/>
      <c r="CR46" s="244"/>
      <c r="CS46" s="244"/>
      <c r="CT46" s="244"/>
      <c r="CU46" s="244"/>
      <c r="CV46" s="244"/>
      <c r="CW46" s="244"/>
      <c r="CX46" s="244"/>
      <c r="CY46" s="244"/>
      <c r="CZ46" s="244"/>
      <c r="DA46" s="244"/>
      <c r="DB46" s="244"/>
      <c r="DC46" s="244"/>
      <c r="DD46" s="244"/>
      <c r="DE46" s="244"/>
      <c r="DF46" s="244"/>
      <c r="DG46" s="244"/>
      <c r="DH46" s="244"/>
      <c r="DI46" s="244"/>
      <c r="DJ46" s="244"/>
      <c r="DK46" s="244"/>
      <c r="DL46" s="244"/>
      <c r="DM46" s="244"/>
      <c r="DN46" s="244"/>
      <c r="DO46" s="244"/>
      <c r="DP46" s="244"/>
      <c r="DQ46" s="244"/>
      <c r="DR46" s="244"/>
      <c r="DS46" s="244"/>
      <c r="DT46" s="244"/>
      <c r="DU46" s="244"/>
      <c r="DV46" s="244"/>
      <c r="DW46" s="244"/>
      <c r="DX46" s="244"/>
      <c r="DY46" s="244"/>
      <c r="DZ46" s="244"/>
      <c r="EA46" s="244"/>
      <c r="EB46" s="244"/>
      <c r="EC46" s="244"/>
      <c r="ED46" s="244"/>
      <c r="EE46" s="244"/>
      <c r="EF46" s="244"/>
      <c r="EG46" s="244"/>
      <c r="EH46" s="244"/>
      <c r="EI46" s="244"/>
      <c r="EJ46" s="244"/>
      <c r="EK46" s="244"/>
      <c r="EL46" s="244"/>
      <c r="EM46" s="244"/>
      <c r="EN46" s="244"/>
      <c r="EO46" s="244"/>
      <c r="EP46" s="244"/>
      <c r="EQ46" s="244"/>
      <c r="ER46" s="244"/>
      <c r="ES46" s="244"/>
      <c r="ET46" s="244"/>
      <c r="EU46" s="244"/>
      <c r="EV46" s="244"/>
      <c r="EW46" s="244"/>
      <c r="EX46" s="244"/>
      <c r="EY46" s="244"/>
      <c r="EZ46" s="244"/>
      <c r="FA46" s="244"/>
      <c r="FB46" s="244"/>
      <c r="FC46" s="244"/>
      <c r="FD46" s="244"/>
      <c r="FE46" s="244"/>
      <c r="FF46" s="244"/>
      <c r="FG46" s="244"/>
      <c r="FH46" s="244"/>
      <c r="FI46" s="244"/>
      <c r="FJ46" s="244"/>
      <c r="FK46" s="244"/>
      <c r="FL46" s="244"/>
      <c r="FM46" s="244"/>
      <c r="FN46" s="244"/>
      <c r="FO46" s="244"/>
      <c r="FP46" s="244"/>
      <c r="FQ46" s="244"/>
      <c r="FR46" s="244"/>
      <c r="FS46" s="244"/>
      <c r="FT46" s="244"/>
      <c r="FU46" s="244"/>
      <c r="FV46" s="244"/>
      <c r="FW46" s="244"/>
      <c r="FX46" s="244"/>
      <c r="FY46" s="244"/>
      <c r="FZ46" s="244"/>
      <c r="GA46" s="244"/>
      <c r="GB46" s="244"/>
      <c r="GC46" s="244"/>
      <c r="GD46" s="244"/>
      <c r="GE46" s="244"/>
      <c r="GF46" s="244"/>
      <c r="GG46" s="244"/>
      <c r="GH46" s="244"/>
      <c r="GI46" s="244"/>
      <c r="GJ46" s="244"/>
      <c r="GK46" s="244"/>
      <c r="GL46" s="244"/>
      <c r="GM46" s="244"/>
      <c r="GN46" s="244"/>
      <c r="GO46" s="244"/>
      <c r="GP46" s="244"/>
      <c r="GQ46" s="244"/>
      <c r="GR46" s="244"/>
      <c r="GS46" s="244"/>
      <c r="GT46" s="244"/>
      <c r="GU46" s="244"/>
      <c r="GV46" s="244"/>
      <c r="GW46" s="244"/>
      <c r="GX46" s="244"/>
      <c r="GY46" s="244"/>
      <c r="GZ46" s="244"/>
      <c r="HA46" s="244"/>
      <c r="HB46" s="244"/>
      <c r="HC46" s="244"/>
      <c r="HD46" s="244"/>
      <c r="HE46" s="244"/>
      <c r="HF46" s="244"/>
      <c r="HG46" s="244"/>
      <c r="HH46" s="244"/>
      <c r="HI46" s="244"/>
      <c r="HJ46" s="244"/>
      <c r="HK46" s="244"/>
      <c r="HL46" s="244"/>
      <c r="HM46" s="244"/>
      <c r="HN46" s="244"/>
      <c r="HO46" s="244"/>
      <c r="HP46" s="244"/>
      <c r="HQ46" s="244"/>
      <c r="HR46" s="244"/>
      <c r="HS46" s="244"/>
      <c r="HT46" s="244"/>
      <c r="HU46" s="244"/>
      <c r="HV46" s="244"/>
      <c r="HW46" s="244"/>
      <c r="HX46" s="244"/>
      <c r="HY46" s="244"/>
      <c r="HZ46" s="244"/>
      <c r="IA46" s="244"/>
      <c r="IB46" s="244"/>
      <c r="IC46" s="244"/>
      <c r="ID46" s="244"/>
      <c r="IE46" s="244"/>
      <c r="IF46" s="244"/>
      <c r="IG46" s="244"/>
      <c r="IH46" s="244"/>
      <c r="II46" s="244"/>
      <c r="IJ46" s="244"/>
      <c r="IK46" s="244"/>
      <c r="IL46" s="244"/>
      <c r="IM46" s="244"/>
      <c r="IN46" s="244"/>
      <c r="IO46" s="244"/>
      <c r="IP46" s="244"/>
      <c r="IQ46" s="244"/>
      <c r="IR46" s="244"/>
      <c r="IS46" s="244"/>
      <c r="IT46" s="244"/>
      <c r="IU46" s="244"/>
      <c r="IV46" s="244"/>
    </row>
    <row r="47" spans="1:256" ht="17.25">
      <c r="A47" s="474"/>
      <c r="B47" s="480"/>
      <c r="C47" s="540"/>
      <c r="D47" s="541"/>
      <c r="E47" s="541"/>
      <c r="F47" s="541"/>
      <c r="G47" s="541"/>
      <c r="H47" s="541"/>
      <c r="I47" s="541"/>
      <c r="J47" s="542"/>
      <c r="K47" s="332"/>
      <c r="L47" s="520"/>
      <c r="M47" s="521"/>
      <c r="N47" s="522"/>
      <c r="O47" s="694">
        <v>10</v>
      </c>
      <c r="P47" s="694"/>
      <c r="Q47" s="695"/>
      <c r="R47" s="407" t="str">
        <f t="shared" si="0"/>
        <v xml:space="preserve">  </v>
      </c>
      <c r="S47" s="696" t="s">
        <v>467</v>
      </c>
      <c r="T47" s="697"/>
      <c r="U47" s="408" t="str">
        <f t="shared" si="1"/>
        <v>〇</v>
      </c>
      <c r="V47" s="694">
        <v>15</v>
      </c>
      <c r="W47" s="694"/>
      <c r="X47" s="695"/>
      <c r="Y47" s="520"/>
      <c r="Z47" s="521"/>
      <c r="AA47" s="522"/>
      <c r="AB47" s="322"/>
      <c r="AC47" s="512"/>
      <c r="AD47" s="512"/>
      <c r="AE47" s="512"/>
      <c r="AF47" s="512"/>
      <c r="AG47" s="512"/>
      <c r="AH47" s="512"/>
      <c r="AI47" s="512"/>
      <c r="AJ47" s="512"/>
      <c r="AK47" s="512"/>
      <c r="AL47" s="322"/>
      <c r="AM47" s="540"/>
      <c r="AN47" s="541"/>
      <c r="AO47" s="541"/>
      <c r="AP47" s="541"/>
      <c r="AQ47" s="541"/>
      <c r="AR47" s="542"/>
      <c r="AS47" s="765"/>
      <c r="AT47" s="765"/>
      <c r="AU47" s="765"/>
      <c r="AV47" s="304"/>
      <c r="AW47" s="248"/>
      <c r="AX47" s="248"/>
      <c r="AY47" s="248"/>
      <c r="AZ47" s="248"/>
      <c r="BA47" s="248"/>
      <c r="BB47" s="248"/>
      <c r="BC47" s="248"/>
      <c r="BD47" s="248"/>
      <c r="BE47" s="248"/>
      <c r="BF47" s="248"/>
      <c r="BG47" s="244"/>
      <c r="BH47" s="244"/>
      <c r="BI47" s="244"/>
      <c r="BJ47" s="244"/>
      <c r="BK47" s="244"/>
      <c r="BL47" s="244"/>
      <c r="BM47" s="244"/>
      <c r="BN47" s="244"/>
      <c r="BO47" s="244"/>
      <c r="BP47" s="244"/>
      <c r="BQ47" s="244"/>
      <c r="BR47" s="244"/>
      <c r="BS47" s="244"/>
      <c r="BT47" s="244"/>
      <c r="BU47" s="244"/>
      <c r="BV47" s="244"/>
      <c r="BW47" s="244"/>
      <c r="BX47" s="244"/>
      <c r="BY47" s="244"/>
      <c r="BZ47" s="244"/>
      <c r="CA47" s="244"/>
      <c r="CB47" s="244"/>
      <c r="CC47" s="244"/>
      <c r="CD47" s="244"/>
      <c r="CE47" s="244"/>
      <c r="CF47" s="244"/>
      <c r="CG47" s="244"/>
      <c r="CH47" s="244"/>
      <c r="CI47" s="244"/>
      <c r="CJ47" s="244"/>
      <c r="CK47" s="244"/>
      <c r="CL47" s="244"/>
      <c r="CM47" s="244"/>
      <c r="CN47" s="244"/>
      <c r="CO47" s="244"/>
      <c r="CP47" s="244"/>
      <c r="CQ47" s="244"/>
      <c r="CR47" s="244"/>
      <c r="CS47" s="244"/>
      <c r="CT47" s="244"/>
      <c r="CU47" s="244"/>
      <c r="CV47" s="244"/>
      <c r="CW47" s="244"/>
      <c r="CX47" s="244"/>
      <c r="CY47" s="244"/>
      <c r="CZ47" s="244"/>
      <c r="DA47" s="244"/>
      <c r="DB47" s="244"/>
      <c r="DC47" s="244"/>
      <c r="DD47" s="244"/>
      <c r="DE47" s="244"/>
      <c r="DF47" s="244"/>
      <c r="DG47" s="244"/>
      <c r="DH47" s="244"/>
      <c r="DI47" s="244"/>
      <c r="DJ47" s="244"/>
      <c r="DK47" s="244"/>
      <c r="DL47" s="244"/>
      <c r="DM47" s="244"/>
      <c r="DN47" s="244"/>
      <c r="DO47" s="244"/>
      <c r="DP47" s="244"/>
      <c r="DQ47" s="244"/>
      <c r="DR47" s="244"/>
      <c r="DS47" s="244"/>
      <c r="DT47" s="244"/>
      <c r="DU47" s="244"/>
      <c r="DV47" s="244"/>
      <c r="DW47" s="244"/>
      <c r="DX47" s="244"/>
      <c r="DY47" s="244"/>
      <c r="DZ47" s="244"/>
      <c r="EA47" s="244"/>
      <c r="EB47" s="244"/>
      <c r="EC47" s="244"/>
      <c r="ED47" s="244"/>
      <c r="EE47" s="244"/>
      <c r="EF47" s="244"/>
      <c r="EG47" s="244"/>
      <c r="EH47" s="244"/>
      <c r="EI47" s="244"/>
      <c r="EJ47" s="244"/>
      <c r="EK47" s="244"/>
      <c r="EL47" s="244"/>
      <c r="EM47" s="244"/>
      <c r="EN47" s="244"/>
      <c r="EO47" s="244"/>
      <c r="EP47" s="244"/>
      <c r="EQ47" s="244"/>
      <c r="ER47" s="244"/>
      <c r="ES47" s="244"/>
      <c r="ET47" s="244"/>
      <c r="EU47" s="244"/>
      <c r="EV47" s="244"/>
      <c r="EW47" s="244"/>
      <c r="EX47" s="244"/>
      <c r="EY47" s="244"/>
      <c r="EZ47" s="244"/>
      <c r="FA47" s="244"/>
      <c r="FB47" s="244"/>
      <c r="FC47" s="244"/>
      <c r="FD47" s="244"/>
      <c r="FE47" s="244"/>
      <c r="FF47" s="244"/>
      <c r="FG47" s="244"/>
      <c r="FH47" s="244"/>
      <c r="FI47" s="244"/>
      <c r="FJ47" s="244"/>
      <c r="FK47" s="244"/>
      <c r="FL47" s="244"/>
      <c r="FM47" s="244"/>
      <c r="FN47" s="244"/>
      <c r="FO47" s="244"/>
      <c r="FP47" s="244"/>
      <c r="FQ47" s="244"/>
      <c r="FR47" s="244"/>
      <c r="FS47" s="244"/>
      <c r="FT47" s="244"/>
      <c r="FU47" s="244"/>
      <c r="FV47" s="244"/>
      <c r="FW47" s="244"/>
      <c r="FX47" s="244"/>
      <c r="FY47" s="244"/>
      <c r="FZ47" s="244"/>
      <c r="GA47" s="244"/>
      <c r="GB47" s="244"/>
      <c r="GC47" s="244"/>
      <c r="GD47" s="244"/>
      <c r="GE47" s="244"/>
      <c r="GF47" s="244"/>
      <c r="GG47" s="244"/>
      <c r="GH47" s="244"/>
      <c r="GI47" s="244"/>
      <c r="GJ47" s="244"/>
      <c r="GK47" s="244"/>
      <c r="GL47" s="244"/>
      <c r="GM47" s="244"/>
      <c r="GN47" s="244"/>
      <c r="GO47" s="244"/>
      <c r="GP47" s="244"/>
      <c r="GQ47" s="244"/>
      <c r="GR47" s="244"/>
      <c r="GS47" s="244"/>
      <c r="GT47" s="244"/>
      <c r="GU47" s="244"/>
      <c r="GV47" s="244"/>
      <c r="GW47" s="244"/>
      <c r="GX47" s="244"/>
      <c r="GY47" s="244"/>
      <c r="GZ47" s="244"/>
      <c r="HA47" s="244"/>
      <c r="HB47" s="244"/>
      <c r="HC47" s="244"/>
      <c r="HD47" s="244"/>
      <c r="HE47" s="244"/>
      <c r="HF47" s="244"/>
      <c r="HG47" s="244"/>
      <c r="HH47" s="244"/>
      <c r="HI47" s="244"/>
      <c r="HJ47" s="244"/>
      <c r="HK47" s="244"/>
      <c r="HL47" s="244"/>
      <c r="HM47" s="244"/>
      <c r="HN47" s="244"/>
      <c r="HO47" s="244"/>
      <c r="HP47" s="244"/>
      <c r="HQ47" s="244"/>
      <c r="HR47" s="244"/>
      <c r="HS47" s="244"/>
      <c r="HT47" s="244"/>
      <c r="HU47" s="244"/>
      <c r="HV47" s="244"/>
      <c r="HW47" s="244"/>
      <c r="HX47" s="244"/>
      <c r="HY47" s="244"/>
      <c r="HZ47" s="244"/>
      <c r="IA47" s="244"/>
      <c r="IB47" s="244"/>
      <c r="IC47" s="244"/>
      <c r="ID47" s="244"/>
      <c r="IE47" s="244"/>
      <c r="IF47" s="244"/>
      <c r="IG47" s="244"/>
      <c r="IH47" s="244"/>
      <c r="II47" s="244"/>
      <c r="IJ47" s="244"/>
      <c r="IK47" s="244"/>
      <c r="IL47" s="244"/>
      <c r="IM47" s="244"/>
      <c r="IN47" s="244"/>
      <c r="IO47" s="244"/>
      <c r="IP47" s="244"/>
      <c r="IQ47" s="244"/>
      <c r="IR47" s="244"/>
      <c r="IS47" s="244"/>
      <c r="IT47" s="244"/>
      <c r="IU47" s="244"/>
      <c r="IV47" s="244"/>
    </row>
    <row r="48" spans="1:256" ht="17.25">
      <c r="A48" s="475"/>
      <c r="B48" s="481"/>
      <c r="C48" s="543"/>
      <c r="D48" s="544"/>
      <c r="E48" s="544"/>
      <c r="F48" s="544"/>
      <c r="G48" s="544"/>
      <c r="H48" s="544"/>
      <c r="I48" s="544"/>
      <c r="J48" s="545"/>
      <c r="K48" s="332"/>
      <c r="L48" s="523"/>
      <c r="M48" s="524"/>
      <c r="N48" s="525"/>
      <c r="O48" s="675">
        <v>15</v>
      </c>
      <c r="P48" s="675"/>
      <c r="Q48" s="676"/>
      <c r="R48" s="409" t="str">
        <f t="shared" si="0"/>
        <v xml:space="preserve">  </v>
      </c>
      <c r="S48" s="708" t="s">
        <v>510</v>
      </c>
      <c r="T48" s="709"/>
      <c r="U48" s="410" t="str">
        <f t="shared" si="1"/>
        <v>〇</v>
      </c>
      <c r="V48" s="675">
        <v>17</v>
      </c>
      <c r="W48" s="675"/>
      <c r="X48" s="676"/>
      <c r="Y48" s="523"/>
      <c r="Z48" s="524"/>
      <c r="AA48" s="525"/>
      <c r="AB48" s="322"/>
      <c r="AC48" s="512"/>
      <c r="AD48" s="512"/>
      <c r="AE48" s="512"/>
      <c r="AF48" s="512"/>
      <c r="AG48" s="512"/>
      <c r="AH48" s="512"/>
      <c r="AI48" s="512"/>
      <c r="AJ48" s="512"/>
      <c r="AK48" s="512"/>
      <c r="AL48" s="322"/>
      <c r="AM48" s="543"/>
      <c r="AN48" s="544"/>
      <c r="AO48" s="544"/>
      <c r="AP48" s="544"/>
      <c r="AQ48" s="544"/>
      <c r="AR48" s="545"/>
      <c r="AS48" s="765"/>
      <c r="AT48" s="765"/>
      <c r="AU48" s="765"/>
      <c r="AV48" s="304"/>
      <c r="AW48" s="248"/>
      <c r="AX48" s="248"/>
      <c r="AY48" s="248"/>
      <c r="AZ48" s="248"/>
      <c r="BA48" s="248"/>
      <c r="BB48" s="248"/>
      <c r="BC48" s="248"/>
      <c r="BD48" s="248"/>
      <c r="BE48" s="248"/>
      <c r="BF48" s="248"/>
      <c r="BG48" s="244"/>
      <c r="BH48" s="244"/>
      <c r="BI48" s="244"/>
      <c r="BJ48" s="244"/>
      <c r="BK48" s="244"/>
      <c r="BL48" s="244"/>
      <c r="BM48" s="244"/>
      <c r="BN48" s="244"/>
      <c r="BO48" s="244"/>
      <c r="BP48" s="244"/>
      <c r="BQ48" s="244"/>
      <c r="BR48" s="244"/>
      <c r="BS48" s="244"/>
      <c r="BT48" s="244"/>
      <c r="BU48" s="244"/>
      <c r="BV48" s="244"/>
      <c r="BW48" s="244"/>
      <c r="BX48" s="244"/>
      <c r="BY48" s="244"/>
      <c r="BZ48" s="244"/>
      <c r="CA48" s="244"/>
      <c r="CB48" s="244"/>
      <c r="CC48" s="244"/>
      <c r="CD48" s="244"/>
      <c r="CE48" s="244"/>
      <c r="CF48" s="244"/>
      <c r="CG48" s="244"/>
      <c r="CH48" s="244"/>
      <c r="CI48" s="244"/>
      <c r="CJ48" s="244"/>
      <c r="CK48" s="244"/>
      <c r="CL48" s="244"/>
      <c r="CM48" s="244"/>
      <c r="CN48" s="244"/>
      <c r="CO48" s="244"/>
      <c r="CP48" s="244"/>
      <c r="CQ48" s="244"/>
      <c r="CR48" s="244"/>
      <c r="CS48" s="244"/>
      <c r="CT48" s="244"/>
      <c r="CU48" s="244"/>
      <c r="CV48" s="244"/>
      <c r="CW48" s="244"/>
      <c r="CX48" s="244"/>
      <c r="CY48" s="244"/>
      <c r="CZ48" s="244"/>
      <c r="DA48" s="244"/>
      <c r="DB48" s="244"/>
      <c r="DC48" s="244"/>
      <c r="DD48" s="244"/>
      <c r="DE48" s="244"/>
      <c r="DF48" s="244"/>
      <c r="DG48" s="244"/>
      <c r="DH48" s="244"/>
      <c r="DI48" s="244"/>
      <c r="DJ48" s="244"/>
      <c r="DK48" s="244"/>
      <c r="DL48" s="244"/>
      <c r="DM48" s="244"/>
      <c r="DN48" s="244"/>
      <c r="DO48" s="244"/>
      <c r="DP48" s="244"/>
      <c r="DQ48" s="244"/>
      <c r="DR48" s="244"/>
      <c r="DS48" s="244"/>
      <c r="DT48" s="244"/>
      <c r="DU48" s="244"/>
      <c r="DV48" s="244"/>
      <c r="DW48" s="244"/>
      <c r="DX48" s="244"/>
      <c r="DY48" s="244"/>
      <c r="DZ48" s="244"/>
      <c r="EA48" s="244"/>
      <c r="EB48" s="244"/>
      <c r="EC48" s="244"/>
      <c r="ED48" s="244"/>
      <c r="EE48" s="244"/>
      <c r="EF48" s="244"/>
      <c r="EG48" s="244"/>
      <c r="EH48" s="244"/>
      <c r="EI48" s="244"/>
      <c r="EJ48" s="244"/>
      <c r="EK48" s="244"/>
      <c r="EL48" s="244"/>
      <c r="EM48" s="244"/>
      <c r="EN48" s="244"/>
      <c r="EO48" s="244"/>
      <c r="EP48" s="244"/>
      <c r="EQ48" s="244"/>
      <c r="ER48" s="244"/>
      <c r="ES48" s="244"/>
      <c r="ET48" s="244"/>
      <c r="EU48" s="244"/>
      <c r="EV48" s="244"/>
      <c r="EW48" s="244"/>
      <c r="EX48" s="244"/>
      <c r="EY48" s="244"/>
      <c r="EZ48" s="244"/>
      <c r="FA48" s="244"/>
      <c r="FB48" s="244"/>
      <c r="FC48" s="244"/>
      <c r="FD48" s="244"/>
      <c r="FE48" s="244"/>
      <c r="FF48" s="244"/>
      <c r="FG48" s="244"/>
      <c r="FH48" s="244"/>
      <c r="FI48" s="244"/>
      <c r="FJ48" s="244"/>
      <c r="FK48" s="244"/>
      <c r="FL48" s="244"/>
      <c r="FM48" s="244"/>
      <c r="FN48" s="244"/>
      <c r="FO48" s="244"/>
      <c r="FP48" s="244"/>
      <c r="FQ48" s="244"/>
      <c r="FR48" s="244"/>
      <c r="FS48" s="244"/>
      <c r="FT48" s="244"/>
      <c r="FU48" s="244"/>
      <c r="FV48" s="244"/>
      <c r="FW48" s="244"/>
      <c r="FX48" s="244"/>
      <c r="FY48" s="244"/>
      <c r="FZ48" s="244"/>
      <c r="GA48" s="244"/>
      <c r="GB48" s="244"/>
      <c r="GC48" s="244"/>
      <c r="GD48" s="244"/>
      <c r="GE48" s="244"/>
      <c r="GF48" s="244"/>
      <c r="GG48" s="244"/>
      <c r="GH48" s="244"/>
      <c r="GI48" s="244"/>
      <c r="GJ48" s="244"/>
      <c r="GK48" s="244"/>
      <c r="GL48" s="244"/>
      <c r="GM48" s="244"/>
      <c r="GN48" s="244"/>
      <c r="GO48" s="244"/>
      <c r="GP48" s="244"/>
      <c r="GQ48" s="244"/>
      <c r="GR48" s="244"/>
      <c r="GS48" s="244"/>
      <c r="GT48" s="244"/>
      <c r="GU48" s="244"/>
      <c r="GV48" s="244"/>
      <c r="GW48" s="244"/>
      <c r="GX48" s="244"/>
      <c r="GY48" s="244"/>
      <c r="GZ48" s="244"/>
      <c r="HA48" s="244"/>
      <c r="HB48" s="244"/>
      <c r="HC48" s="244"/>
      <c r="HD48" s="244"/>
      <c r="HE48" s="244"/>
      <c r="HF48" s="244"/>
      <c r="HG48" s="244"/>
      <c r="HH48" s="244"/>
      <c r="HI48" s="244"/>
      <c r="HJ48" s="244"/>
      <c r="HK48" s="244"/>
      <c r="HL48" s="244"/>
      <c r="HM48" s="244"/>
      <c r="HN48" s="244"/>
      <c r="HO48" s="244"/>
      <c r="HP48" s="244"/>
      <c r="HQ48" s="244"/>
      <c r="HR48" s="244"/>
      <c r="HS48" s="244"/>
      <c r="HT48" s="244"/>
      <c r="HU48" s="244"/>
      <c r="HV48" s="244"/>
      <c r="HW48" s="244"/>
      <c r="HX48" s="244"/>
      <c r="HY48" s="244"/>
      <c r="HZ48" s="244"/>
      <c r="IA48" s="244"/>
      <c r="IB48" s="244"/>
      <c r="IC48" s="244"/>
      <c r="ID48" s="244"/>
      <c r="IE48" s="244"/>
      <c r="IF48" s="244"/>
      <c r="IG48" s="244"/>
      <c r="IH48" s="244"/>
      <c r="II48" s="244"/>
      <c r="IJ48" s="244"/>
      <c r="IK48" s="244"/>
      <c r="IL48" s="244"/>
      <c r="IM48" s="244"/>
      <c r="IN48" s="244"/>
      <c r="IO48" s="244"/>
      <c r="IP48" s="244"/>
      <c r="IQ48" s="244"/>
      <c r="IR48" s="244"/>
      <c r="IS48" s="244"/>
      <c r="IT48" s="244"/>
      <c r="IU48" s="244"/>
      <c r="IV48" s="244"/>
    </row>
    <row r="49" spans="1:256" ht="17.25">
      <c r="A49" s="473">
        <v>13</v>
      </c>
      <c r="B49" s="479"/>
      <c r="C49" s="537" t="str">
        <f>C6</f>
        <v xml:space="preserve"> マーベル</v>
      </c>
      <c r="D49" s="538"/>
      <c r="E49" s="538"/>
      <c r="F49" s="538"/>
      <c r="G49" s="538"/>
      <c r="H49" s="538"/>
      <c r="I49" s="538"/>
      <c r="J49" s="539"/>
      <c r="K49" s="332"/>
      <c r="L49" s="517">
        <f>COUNTIF(R49:R51,"〇")</f>
        <v>2</v>
      </c>
      <c r="M49" s="518"/>
      <c r="N49" s="519"/>
      <c r="O49" s="698">
        <v>9</v>
      </c>
      <c r="P49" s="698"/>
      <c r="Q49" s="699"/>
      <c r="R49" s="406" t="str">
        <f t="shared" si="0"/>
        <v xml:space="preserve">  </v>
      </c>
      <c r="S49" s="700" t="s">
        <v>470</v>
      </c>
      <c r="T49" s="701"/>
      <c r="U49" s="406" t="str">
        <f t="shared" si="1"/>
        <v>〇</v>
      </c>
      <c r="V49" s="698">
        <v>15</v>
      </c>
      <c r="W49" s="698"/>
      <c r="X49" s="699"/>
      <c r="Y49" s="517">
        <f>COUNTIF(U49:U51,"〇")</f>
        <v>1</v>
      </c>
      <c r="Z49" s="518"/>
      <c r="AA49" s="519"/>
      <c r="AB49" s="322"/>
      <c r="AC49" s="512" t="str">
        <f>Q6</f>
        <v xml:space="preserve"> 大  地</v>
      </c>
      <c r="AD49" s="512"/>
      <c r="AE49" s="512"/>
      <c r="AF49" s="512"/>
      <c r="AG49" s="512"/>
      <c r="AH49" s="512"/>
      <c r="AI49" s="512"/>
      <c r="AJ49" s="512"/>
      <c r="AK49" s="512"/>
      <c r="AL49" s="322"/>
      <c r="AM49" s="537" t="str">
        <f>C5</f>
        <v xml:space="preserve"> くるくる</v>
      </c>
      <c r="AN49" s="538"/>
      <c r="AO49" s="538"/>
      <c r="AP49" s="538"/>
      <c r="AQ49" s="538"/>
      <c r="AR49" s="539"/>
      <c r="AS49" s="729"/>
      <c r="AT49" s="730"/>
      <c r="AU49" s="730"/>
      <c r="AV49" s="304"/>
      <c r="AW49" s="248"/>
      <c r="AX49" s="248"/>
      <c r="AY49" s="248"/>
      <c r="AZ49" s="248"/>
      <c r="BA49" s="248"/>
      <c r="BB49" s="248"/>
      <c r="BC49" s="248"/>
      <c r="BD49" s="248"/>
      <c r="BE49" s="248"/>
      <c r="BF49" s="248"/>
      <c r="BG49" s="244"/>
      <c r="BH49" s="244"/>
      <c r="BI49" s="244"/>
      <c r="BJ49" s="244"/>
      <c r="BK49" s="244"/>
      <c r="BL49" s="244"/>
      <c r="BM49" s="244"/>
      <c r="BN49" s="244"/>
      <c r="BO49" s="244"/>
      <c r="BP49" s="244"/>
      <c r="BQ49" s="244"/>
      <c r="BR49" s="244"/>
      <c r="BS49" s="244"/>
      <c r="BT49" s="244"/>
      <c r="BU49" s="244"/>
      <c r="BV49" s="244"/>
      <c r="BW49" s="244"/>
      <c r="BX49" s="244"/>
      <c r="BY49" s="244"/>
      <c r="BZ49" s="244"/>
      <c r="CA49" s="244"/>
      <c r="CB49" s="244"/>
      <c r="CC49" s="244"/>
      <c r="CD49" s="244"/>
      <c r="CE49" s="244"/>
      <c r="CF49" s="244"/>
      <c r="CG49" s="244"/>
      <c r="CH49" s="244"/>
      <c r="CI49" s="244"/>
      <c r="CJ49" s="244"/>
      <c r="CK49" s="244"/>
      <c r="CL49" s="244"/>
      <c r="CM49" s="244"/>
      <c r="CN49" s="244"/>
      <c r="CO49" s="244"/>
      <c r="CP49" s="244"/>
      <c r="CQ49" s="244"/>
      <c r="CR49" s="244"/>
      <c r="CS49" s="244"/>
      <c r="CT49" s="244"/>
      <c r="CU49" s="244"/>
      <c r="CV49" s="244"/>
      <c r="CW49" s="244"/>
      <c r="CX49" s="244"/>
      <c r="CY49" s="244"/>
      <c r="CZ49" s="244"/>
      <c r="DA49" s="244"/>
      <c r="DB49" s="244"/>
      <c r="DC49" s="244"/>
      <c r="DD49" s="244"/>
      <c r="DE49" s="244"/>
      <c r="DF49" s="244"/>
      <c r="DG49" s="244"/>
      <c r="DH49" s="244"/>
      <c r="DI49" s="244"/>
      <c r="DJ49" s="244"/>
      <c r="DK49" s="244"/>
      <c r="DL49" s="244"/>
      <c r="DM49" s="244"/>
      <c r="DN49" s="244"/>
      <c r="DO49" s="244"/>
      <c r="DP49" s="244"/>
      <c r="DQ49" s="244"/>
      <c r="DR49" s="244"/>
      <c r="DS49" s="244"/>
      <c r="DT49" s="244"/>
      <c r="DU49" s="244"/>
      <c r="DV49" s="244"/>
      <c r="DW49" s="244"/>
      <c r="DX49" s="244"/>
      <c r="DY49" s="244"/>
      <c r="DZ49" s="244"/>
      <c r="EA49" s="244"/>
      <c r="EB49" s="244"/>
      <c r="EC49" s="244"/>
      <c r="ED49" s="244"/>
      <c r="EE49" s="244"/>
      <c r="EF49" s="244"/>
      <c r="EG49" s="244"/>
      <c r="EH49" s="244"/>
      <c r="EI49" s="244"/>
      <c r="EJ49" s="244"/>
      <c r="EK49" s="244"/>
      <c r="EL49" s="244"/>
      <c r="EM49" s="244"/>
      <c r="EN49" s="244"/>
      <c r="EO49" s="244"/>
      <c r="EP49" s="244"/>
      <c r="EQ49" s="244"/>
      <c r="ER49" s="244"/>
      <c r="ES49" s="244"/>
      <c r="ET49" s="244"/>
      <c r="EU49" s="244"/>
      <c r="EV49" s="244"/>
      <c r="EW49" s="244"/>
      <c r="EX49" s="244"/>
      <c r="EY49" s="244"/>
      <c r="EZ49" s="244"/>
      <c r="FA49" s="244"/>
      <c r="FB49" s="244"/>
      <c r="FC49" s="244"/>
      <c r="FD49" s="244"/>
      <c r="FE49" s="244"/>
      <c r="FF49" s="244"/>
      <c r="FG49" s="244"/>
      <c r="FH49" s="244"/>
      <c r="FI49" s="244"/>
      <c r="FJ49" s="244"/>
      <c r="FK49" s="244"/>
      <c r="FL49" s="244"/>
      <c r="FM49" s="244"/>
      <c r="FN49" s="244"/>
      <c r="FO49" s="244"/>
      <c r="FP49" s="244"/>
      <c r="FQ49" s="244"/>
      <c r="FR49" s="244"/>
      <c r="FS49" s="244"/>
      <c r="FT49" s="244"/>
      <c r="FU49" s="244"/>
      <c r="FV49" s="244"/>
      <c r="FW49" s="244"/>
      <c r="FX49" s="244"/>
      <c r="FY49" s="244"/>
      <c r="FZ49" s="244"/>
      <c r="GA49" s="244"/>
      <c r="GB49" s="244"/>
      <c r="GC49" s="244"/>
      <c r="GD49" s="244"/>
      <c r="GE49" s="244"/>
      <c r="GF49" s="244"/>
      <c r="GG49" s="244"/>
      <c r="GH49" s="244"/>
      <c r="GI49" s="244"/>
      <c r="GJ49" s="244"/>
      <c r="GK49" s="244"/>
      <c r="GL49" s="244"/>
      <c r="GM49" s="244"/>
      <c r="GN49" s="244"/>
      <c r="GO49" s="244"/>
      <c r="GP49" s="244"/>
      <c r="GQ49" s="244"/>
      <c r="GR49" s="244"/>
      <c r="GS49" s="244"/>
      <c r="GT49" s="244"/>
      <c r="GU49" s="244"/>
      <c r="GV49" s="244"/>
      <c r="GW49" s="244"/>
      <c r="GX49" s="244"/>
      <c r="GY49" s="244"/>
      <c r="GZ49" s="244"/>
      <c r="HA49" s="244"/>
      <c r="HB49" s="244"/>
      <c r="HC49" s="244"/>
      <c r="HD49" s="244"/>
      <c r="HE49" s="244"/>
      <c r="HF49" s="244"/>
      <c r="HG49" s="244"/>
      <c r="HH49" s="244"/>
      <c r="HI49" s="244"/>
      <c r="HJ49" s="244"/>
      <c r="HK49" s="244"/>
      <c r="HL49" s="244"/>
      <c r="HM49" s="244"/>
      <c r="HN49" s="244"/>
      <c r="HO49" s="244"/>
      <c r="HP49" s="244"/>
      <c r="HQ49" s="244"/>
      <c r="HR49" s="244"/>
      <c r="HS49" s="244"/>
      <c r="HT49" s="244"/>
      <c r="HU49" s="244"/>
      <c r="HV49" s="244"/>
      <c r="HW49" s="244"/>
      <c r="HX49" s="244"/>
      <c r="HY49" s="244"/>
      <c r="HZ49" s="244"/>
      <c r="IA49" s="244"/>
      <c r="IB49" s="244"/>
      <c r="IC49" s="244"/>
      <c r="ID49" s="244"/>
      <c r="IE49" s="244"/>
      <c r="IF49" s="244"/>
      <c r="IG49" s="244"/>
      <c r="IH49" s="244"/>
      <c r="II49" s="244"/>
      <c r="IJ49" s="244"/>
      <c r="IK49" s="244"/>
      <c r="IL49" s="244"/>
      <c r="IM49" s="244"/>
      <c r="IN49" s="244"/>
      <c r="IO49" s="244"/>
      <c r="IP49" s="244"/>
      <c r="IQ49" s="244"/>
      <c r="IR49" s="244"/>
      <c r="IS49" s="244"/>
      <c r="IT49" s="244"/>
      <c r="IU49" s="244"/>
      <c r="IV49" s="244"/>
    </row>
    <row r="50" spans="1:256" ht="17.25">
      <c r="A50" s="474"/>
      <c r="B50" s="480"/>
      <c r="C50" s="540"/>
      <c r="D50" s="541"/>
      <c r="E50" s="541"/>
      <c r="F50" s="541"/>
      <c r="G50" s="541"/>
      <c r="H50" s="541"/>
      <c r="I50" s="541"/>
      <c r="J50" s="542"/>
      <c r="K50" s="332"/>
      <c r="L50" s="520"/>
      <c r="M50" s="521"/>
      <c r="N50" s="522"/>
      <c r="O50" s="694">
        <v>16</v>
      </c>
      <c r="P50" s="694"/>
      <c r="Q50" s="695"/>
      <c r="R50" s="407" t="str">
        <f t="shared" si="0"/>
        <v>〇</v>
      </c>
      <c r="S50" s="696" t="s">
        <v>467</v>
      </c>
      <c r="T50" s="697"/>
      <c r="U50" s="408" t="str">
        <f t="shared" si="1"/>
        <v xml:space="preserve">  </v>
      </c>
      <c r="V50" s="694">
        <v>14</v>
      </c>
      <c r="W50" s="694"/>
      <c r="X50" s="695"/>
      <c r="Y50" s="520"/>
      <c r="Z50" s="521"/>
      <c r="AA50" s="522"/>
      <c r="AB50" s="322"/>
      <c r="AC50" s="512"/>
      <c r="AD50" s="512"/>
      <c r="AE50" s="512"/>
      <c r="AF50" s="512"/>
      <c r="AG50" s="512"/>
      <c r="AH50" s="512"/>
      <c r="AI50" s="512"/>
      <c r="AJ50" s="512"/>
      <c r="AK50" s="512"/>
      <c r="AL50" s="322"/>
      <c r="AM50" s="540"/>
      <c r="AN50" s="541"/>
      <c r="AO50" s="541"/>
      <c r="AP50" s="541"/>
      <c r="AQ50" s="541"/>
      <c r="AR50" s="542"/>
      <c r="AS50" s="730"/>
      <c r="AT50" s="730"/>
      <c r="AU50" s="730"/>
      <c r="AV50" s="304"/>
      <c r="AW50" s="248"/>
      <c r="AX50" s="248"/>
      <c r="AY50" s="248"/>
      <c r="AZ50" s="248"/>
      <c r="BA50" s="248"/>
      <c r="BB50" s="248"/>
      <c r="BC50" s="248"/>
      <c r="BD50" s="248"/>
      <c r="BE50" s="248"/>
      <c r="BF50" s="248"/>
      <c r="BG50" s="244"/>
      <c r="BH50" s="244"/>
      <c r="BI50" s="244"/>
      <c r="BJ50" s="244"/>
      <c r="BK50" s="244"/>
      <c r="BL50" s="244"/>
      <c r="BM50" s="244"/>
      <c r="BN50" s="244"/>
      <c r="BO50" s="244"/>
      <c r="BP50" s="244"/>
      <c r="BQ50" s="244"/>
      <c r="BR50" s="244"/>
      <c r="BS50" s="244"/>
      <c r="BT50" s="244"/>
      <c r="BU50" s="244"/>
      <c r="BV50" s="244"/>
      <c r="BW50" s="244"/>
      <c r="BX50" s="244"/>
      <c r="BY50" s="244"/>
      <c r="BZ50" s="244"/>
      <c r="CA50" s="244"/>
      <c r="CB50" s="244"/>
      <c r="CC50" s="244"/>
      <c r="CD50" s="244"/>
      <c r="CE50" s="244"/>
      <c r="CF50" s="244"/>
      <c r="CG50" s="244"/>
      <c r="CH50" s="244"/>
      <c r="CI50" s="244"/>
      <c r="CJ50" s="244"/>
      <c r="CK50" s="244"/>
      <c r="CL50" s="244"/>
      <c r="CM50" s="244"/>
      <c r="CN50" s="244"/>
      <c r="CO50" s="244"/>
      <c r="CP50" s="244"/>
      <c r="CQ50" s="244"/>
      <c r="CR50" s="244"/>
      <c r="CS50" s="244"/>
      <c r="CT50" s="244"/>
      <c r="CU50" s="244"/>
      <c r="CV50" s="244"/>
      <c r="CW50" s="244"/>
      <c r="CX50" s="244"/>
      <c r="CY50" s="244"/>
      <c r="CZ50" s="244"/>
      <c r="DA50" s="244"/>
      <c r="DB50" s="244"/>
      <c r="DC50" s="244"/>
      <c r="DD50" s="244"/>
      <c r="DE50" s="244"/>
      <c r="DF50" s="244"/>
      <c r="DG50" s="244"/>
      <c r="DH50" s="244"/>
      <c r="DI50" s="244"/>
      <c r="DJ50" s="244"/>
      <c r="DK50" s="244"/>
      <c r="DL50" s="244"/>
      <c r="DM50" s="244"/>
      <c r="DN50" s="244"/>
      <c r="DO50" s="244"/>
      <c r="DP50" s="244"/>
      <c r="DQ50" s="244"/>
      <c r="DR50" s="244"/>
      <c r="DS50" s="244"/>
      <c r="DT50" s="244"/>
      <c r="DU50" s="244"/>
      <c r="DV50" s="244"/>
      <c r="DW50" s="244"/>
      <c r="DX50" s="244"/>
      <c r="DY50" s="244"/>
      <c r="DZ50" s="244"/>
      <c r="EA50" s="244"/>
      <c r="EB50" s="244"/>
      <c r="EC50" s="244"/>
      <c r="ED50" s="244"/>
      <c r="EE50" s="244"/>
      <c r="EF50" s="244"/>
      <c r="EG50" s="244"/>
      <c r="EH50" s="244"/>
      <c r="EI50" s="244"/>
      <c r="EJ50" s="244"/>
      <c r="EK50" s="244"/>
      <c r="EL50" s="244"/>
      <c r="EM50" s="244"/>
      <c r="EN50" s="244"/>
      <c r="EO50" s="244"/>
      <c r="EP50" s="244"/>
      <c r="EQ50" s="244"/>
      <c r="ER50" s="244"/>
      <c r="ES50" s="244"/>
      <c r="ET50" s="244"/>
      <c r="EU50" s="244"/>
      <c r="EV50" s="244"/>
      <c r="EW50" s="244"/>
      <c r="EX50" s="244"/>
      <c r="EY50" s="244"/>
      <c r="EZ50" s="244"/>
      <c r="FA50" s="244"/>
      <c r="FB50" s="244"/>
      <c r="FC50" s="244"/>
      <c r="FD50" s="244"/>
      <c r="FE50" s="244"/>
      <c r="FF50" s="244"/>
      <c r="FG50" s="244"/>
      <c r="FH50" s="244"/>
      <c r="FI50" s="244"/>
      <c r="FJ50" s="244"/>
      <c r="FK50" s="244"/>
      <c r="FL50" s="244"/>
      <c r="FM50" s="244"/>
      <c r="FN50" s="244"/>
      <c r="FO50" s="244"/>
      <c r="FP50" s="244"/>
      <c r="FQ50" s="244"/>
      <c r="FR50" s="244"/>
      <c r="FS50" s="244"/>
      <c r="FT50" s="244"/>
      <c r="FU50" s="244"/>
      <c r="FV50" s="244"/>
      <c r="FW50" s="244"/>
      <c r="FX50" s="244"/>
      <c r="FY50" s="244"/>
      <c r="FZ50" s="244"/>
      <c r="GA50" s="244"/>
      <c r="GB50" s="244"/>
      <c r="GC50" s="244"/>
      <c r="GD50" s="244"/>
      <c r="GE50" s="244"/>
      <c r="GF50" s="244"/>
      <c r="GG50" s="244"/>
      <c r="GH50" s="244"/>
      <c r="GI50" s="244"/>
      <c r="GJ50" s="244"/>
      <c r="GK50" s="244"/>
      <c r="GL50" s="244"/>
      <c r="GM50" s="244"/>
      <c r="GN50" s="244"/>
      <c r="GO50" s="244"/>
      <c r="GP50" s="244"/>
      <c r="GQ50" s="244"/>
      <c r="GR50" s="244"/>
      <c r="GS50" s="244"/>
      <c r="GT50" s="244"/>
      <c r="GU50" s="244"/>
      <c r="GV50" s="244"/>
      <c r="GW50" s="244"/>
      <c r="GX50" s="244"/>
      <c r="GY50" s="244"/>
      <c r="GZ50" s="244"/>
      <c r="HA50" s="244"/>
      <c r="HB50" s="244"/>
      <c r="HC50" s="244"/>
      <c r="HD50" s="244"/>
      <c r="HE50" s="244"/>
      <c r="HF50" s="244"/>
      <c r="HG50" s="244"/>
      <c r="HH50" s="244"/>
      <c r="HI50" s="244"/>
      <c r="HJ50" s="244"/>
      <c r="HK50" s="244"/>
      <c r="HL50" s="244"/>
      <c r="HM50" s="244"/>
      <c r="HN50" s="244"/>
      <c r="HO50" s="244"/>
      <c r="HP50" s="244"/>
      <c r="HQ50" s="244"/>
      <c r="HR50" s="244"/>
      <c r="HS50" s="244"/>
      <c r="HT50" s="244"/>
      <c r="HU50" s="244"/>
      <c r="HV50" s="244"/>
      <c r="HW50" s="244"/>
      <c r="HX50" s="244"/>
      <c r="HY50" s="244"/>
      <c r="HZ50" s="244"/>
      <c r="IA50" s="244"/>
      <c r="IB50" s="244"/>
      <c r="IC50" s="244"/>
      <c r="ID50" s="244"/>
      <c r="IE50" s="244"/>
      <c r="IF50" s="244"/>
      <c r="IG50" s="244"/>
      <c r="IH50" s="244"/>
      <c r="II50" s="244"/>
      <c r="IJ50" s="244"/>
      <c r="IK50" s="244"/>
      <c r="IL50" s="244"/>
      <c r="IM50" s="244"/>
      <c r="IN50" s="244"/>
      <c r="IO50" s="244"/>
      <c r="IP50" s="244"/>
      <c r="IQ50" s="244"/>
      <c r="IR50" s="244"/>
      <c r="IS50" s="244"/>
      <c r="IT50" s="244"/>
      <c r="IU50" s="244"/>
      <c r="IV50" s="244"/>
    </row>
    <row r="51" spans="1:256" ht="17.25">
      <c r="A51" s="475"/>
      <c r="B51" s="481"/>
      <c r="C51" s="543"/>
      <c r="D51" s="544"/>
      <c r="E51" s="544"/>
      <c r="F51" s="544"/>
      <c r="G51" s="544"/>
      <c r="H51" s="544"/>
      <c r="I51" s="544"/>
      <c r="J51" s="545"/>
      <c r="K51" s="332"/>
      <c r="L51" s="523"/>
      <c r="M51" s="524"/>
      <c r="N51" s="525"/>
      <c r="O51" s="675">
        <v>15</v>
      </c>
      <c r="P51" s="675"/>
      <c r="Q51" s="676"/>
      <c r="R51" s="409" t="str">
        <f t="shared" si="0"/>
        <v>〇</v>
      </c>
      <c r="S51" s="692" t="s">
        <v>510</v>
      </c>
      <c r="T51" s="693"/>
      <c r="U51" s="410" t="str">
        <f t="shared" si="1"/>
        <v xml:space="preserve">  </v>
      </c>
      <c r="V51" s="675">
        <v>10</v>
      </c>
      <c r="W51" s="675"/>
      <c r="X51" s="676"/>
      <c r="Y51" s="523"/>
      <c r="Z51" s="524"/>
      <c r="AA51" s="525"/>
      <c r="AB51" s="322"/>
      <c r="AC51" s="512"/>
      <c r="AD51" s="512"/>
      <c r="AE51" s="512"/>
      <c r="AF51" s="512"/>
      <c r="AG51" s="512"/>
      <c r="AH51" s="512"/>
      <c r="AI51" s="512"/>
      <c r="AJ51" s="512"/>
      <c r="AK51" s="512"/>
      <c r="AL51" s="322"/>
      <c r="AM51" s="543"/>
      <c r="AN51" s="544"/>
      <c r="AO51" s="544"/>
      <c r="AP51" s="544"/>
      <c r="AQ51" s="544"/>
      <c r="AR51" s="545"/>
      <c r="AS51" s="730"/>
      <c r="AT51" s="730"/>
      <c r="AU51" s="730"/>
      <c r="AV51" s="304"/>
      <c r="AW51" s="248"/>
      <c r="AX51" s="248"/>
      <c r="AY51" s="248"/>
      <c r="AZ51" s="248"/>
      <c r="BA51" s="248"/>
      <c r="BB51" s="248"/>
      <c r="BC51" s="248"/>
      <c r="BD51" s="248"/>
      <c r="BE51" s="248"/>
      <c r="BF51" s="248"/>
      <c r="BG51" s="244"/>
      <c r="BH51" s="244"/>
      <c r="BI51" s="244"/>
      <c r="BJ51" s="244"/>
      <c r="BK51" s="244"/>
      <c r="BL51" s="244"/>
      <c r="BM51" s="244"/>
      <c r="BN51" s="244"/>
      <c r="BO51" s="244"/>
      <c r="BP51" s="244"/>
      <c r="BQ51" s="244"/>
      <c r="BR51" s="244"/>
      <c r="BS51" s="244"/>
      <c r="BT51" s="244"/>
      <c r="BU51" s="244"/>
      <c r="BV51" s="244"/>
      <c r="BW51" s="244"/>
      <c r="BX51" s="244"/>
      <c r="BY51" s="244"/>
      <c r="BZ51" s="244"/>
      <c r="CA51" s="244"/>
      <c r="CB51" s="244"/>
      <c r="CC51" s="244"/>
      <c r="CD51" s="244"/>
      <c r="CE51" s="244"/>
      <c r="CF51" s="244"/>
      <c r="CG51" s="244"/>
      <c r="CH51" s="244"/>
      <c r="CI51" s="244"/>
      <c r="CJ51" s="244"/>
      <c r="CK51" s="244"/>
      <c r="CL51" s="244"/>
      <c r="CM51" s="244"/>
      <c r="CN51" s="244"/>
      <c r="CO51" s="244"/>
      <c r="CP51" s="244"/>
      <c r="CQ51" s="244"/>
      <c r="CR51" s="244"/>
      <c r="CS51" s="244"/>
      <c r="CT51" s="244"/>
      <c r="CU51" s="244"/>
      <c r="CV51" s="244"/>
      <c r="CW51" s="244"/>
      <c r="CX51" s="244"/>
      <c r="CY51" s="244"/>
      <c r="CZ51" s="244"/>
      <c r="DA51" s="244"/>
      <c r="DB51" s="244"/>
      <c r="DC51" s="244"/>
      <c r="DD51" s="244"/>
      <c r="DE51" s="244"/>
      <c r="DF51" s="244"/>
      <c r="DG51" s="244"/>
      <c r="DH51" s="244"/>
      <c r="DI51" s="244"/>
      <c r="DJ51" s="244"/>
      <c r="DK51" s="244"/>
      <c r="DL51" s="244"/>
      <c r="DM51" s="244"/>
      <c r="DN51" s="244"/>
      <c r="DO51" s="244"/>
      <c r="DP51" s="244"/>
      <c r="DQ51" s="244"/>
      <c r="DR51" s="244"/>
      <c r="DS51" s="244"/>
      <c r="DT51" s="244"/>
      <c r="DU51" s="244"/>
      <c r="DV51" s="244"/>
      <c r="DW51" s="244"/>
      <c r="DX51" s="244"/>
      <c r="DY51" s="244"/>
      <c r="DZ51" s="244"/>
      <c r="EA51" s="244"/>
      <c r="EB51" s="244"/>
      <c r="EC51" s="244"/>
      <c r="ED51" s="244"/>
      <c r="EE51" s="244"/>
      <c r="EF51" s="244"/>
      <c r="EG51" s="244"/>
      <c r="EH51" s="244"/>
      <c r="EI51" s="244"/>
      <c r="EJ51" s="244"/>
      <c r="EK51" s="244"/>
      <c r="EL51" s="244"/>
      <c r="EM51" s="244"/>
      <c r="EN51" s="244"/>
      <c r="EO51" s="244"/>
      <c r="EP51" s="244"/>
      <c r="EQ51" s="244"/>
      <c r="ER51" s="244"/>
      <c r="ES51" s="244"/>
      <c r="ET51" s="244"/>
      <c r="EU51" s="244"/>
      <c r="EV51" s="244"/>
      <c r="EW51" s="244"/>
      <c r="EX51" s="244"/>
      <c r="EY51" s="244"/>
      <c r="EZ51" s="244"/>
      <c r="FA51" s="244"/>
      <c r="FB51" s="244"/>
      <c r="FC51" s="244"/>
      <c r="FD51" s="244"/>
      <c r="FE51" s="244"/>
      <c r="FF51" s="244"/>
      <c r="FG51" s="244"/>
      <c r="FH51" s="244"/>
      <c r="FI51" s="244"/>
      <c r="FJ51" s="244"/>
      <c r="FK51" s="244"/>
      <c r="FL51" s="244"/>
      <c r="FM51" s="244"/>
      <c r="FN51" s="244"/>
      <c r="FO51" s="244"/>
      <c r="FP51" s="244"/>
      <c r="FQ51" s="244"/>
      <c r="FR51" s="244"/>
      <c r="FS51" s="244"/>
      <c r="FT51" s="244"/>
      <c r="FU51" s="244"/>
      <c r="FV51" s="244"/>
      <c r="FW51" s="244"/>
      <c r="FX51" s="244"/>
      <c r="FY51" s="244"/>
      <c r="FZ51" s="244"/>
      <c r="GA51" s="244"/>
      <c r="GB51" s="244"/>
      <c r="GC51" s="244"/>
      <c r="GD51" s="244"/>
      <c r="GE51" s="244"/>
      <c r="GF51" s="244"/>
      <c r="GG51" s="244"/>
      <c r="GH51" s="244"/>
      <c r="GI51" s="244"/>
      <c r="GJ51" s="244"/>
      <c r="GK51" s="244"/>
      <c r="GL51" s="244"/>
      <c r="GM51" s="244"/>
      <c r="GN51" s="244"/>
      <c r="GO51" s="244"/>
      <c r="GP51" s="244"/>
      <c r="GQ51" s="244"/>
      <c r="GR51" s="244"/>
      <c r="GS51" s="244"/>
      <c r="GT51" s="244"/>
      <c r="GU51" s="244"/>
      <c r="GV51" s="244"/>
      <c r="GW51" s="244"/>
      <c r="GX51" s="244"/>
      <c r="GY51" s="244"/>
      <c r="GZ51" s="244"/>
      <c r="HA51" s="244"/>
      <c r="HB51" s="244"/>
      <c r="HC51" s="244"/>
      <c r="HD51" s="244"/>
      <c r="HE51" s="244"/>
      <c r="HF51" s="244"/>
      <c r="HG51" s="244"/>
      <c r="HH51" s="244"/>
      <c r="HI51" s="244"/>
      <c r="HJ51" s="244"/>
      <c r="HK51" s="244"/>
      <c r="HL51" s="244"/>
      <c r="HM51" s="244"/>
      <c r="HN51" s="244"/>
      <c r="HO51" s="244"/>
      <c r="HP51" s="244"/>
      <c r="HQ51" s="244"/>
      <c r="HR51" s="244"/>
      <c r="HS51" s="244"/>
      <c r="HT51" s="244"/>
      <c r="HU51" s="244"/>
      <c r="HV51" s="244"/>
      <c r="HW51" s="244"/>
      <c r="HX51" s="244"/>
      <c r="HY51" s="244"/>
      <c r="HZ51" s="244"/>
      <c r="IA51" s="244"/>
      <c r="IB51" s="244"/>
      <c r="IC51" s="244"/>
      <c r="ID51" s="244"/>
      <c r="IE51" s="244"/>
      <c r="IF51" s="244"/>
      <c r="IG51" s="244"/>
      <c r="IH51" s="244"/>
      <c r="II51" s="244"/>
      <c r="IJ51" s="244"/>
      <c r="IK51" s="244"/>
      <c r="IL51" s="244"/>
      <c r="IM51" s="244"/>
      <c r="IN51" s="244"/>
      <c r="IO51" s="244"/>
      <c r="IP51" s="244"/>
      <c r="IQ51" s="244"/>
      <c r="IR51" s="244"/>
      <c r="IS51" s="244"/>
      <c r="IT51" s="244"/>
      <c r="IU51" s="244"/>
      <c r="IV51" s="244"/>
    </row>
    <row r="52" spans="1:256" ht="17.25">
      <c r="A52" s="473">
        <v>14</v>
      </c>
      <c r="B52" s="479"/>
      <c r="C52" s="537" t="str">
        <f>C7</f>
        <v xml:space="preserve"> 田原クラブ</v>
      </c>
      <c r="D52" s="538"/>
      <c r="E52" s="538"/>
      <c r="F52" s="538"/>
      <c r="G52" s="538"/>
      <c r="H52" s="538"/>
      <c r="I52" s="538"/>
      <c r="J52" s="539"/>
      <c r="K52" s="332"/>
      <c r="L52" s="517">
        <f>COUNTIF(R52:R54,"〇")</f>
        <v>1</v>
      </c>
      <c r="M52" s="518"/>
      <c r="N52" s="519"/>
      <c r="O52" s="731">
        <v>11</v>
      </c>
      <c r="P52" s="698"/>
      <c r="Q52" s="699"/>
      <c r="R52" s="412" t="str">
        <f t="shared" si="0"/>
        <v xml:space="preserve">  </v>
      </c>
      <c r="S52" s="705" t="s">
        <v>470</v>
      </c>
      <c r="T52" s="706"/>
      <c r="U52" s="412" t="str">
        <f t="shared" si="1"/>
        <v>〇</v>
      </c>
      <c r="V52" s="698">
        <v>15</v>
      </c>
      <c r="W52" s="698"/>
      <c r="X52" s="699"/>
      <c r="Y52" s="517">
        <f>COUNTIF(U52:U54,"〇")</f>
        <v>2</v>
      </c>
      <c r="Z52" s="518"/>
      <c r="AA52" s="519"/>
      <c r="AB52" s="322"/>
      <c r="AC52" s="512" t="str">
        <f>Q7</f>
        <v xml:space="preserve"> ＫＯＲＯ</v>
      </c>
      <c r="AD52" s="512"/>
      <c r="AE52" s="512"/>
      <c r="AF52" s="512"/>
      <c r="AG52" s="512"/>
      <c r="AH52" s="512"/>
      <c r="AI52" s="512"/>
      <c r="AJ52" s="512"/>
      <c r="AK52" s="512"/>
      <c r="AL52" s="322"/>
      <c r="AM52" s="537" t="str">
        <f>Q5</f>
        <v xml:space="preserve"> ラッコ ・ サザエ</v>
      </c>
      <c r="AN52" s="538"/>
      <c r="AO52" s="538"/>
      <c r="AP52" s="538"/>
      <c r="AQ52" s="538"/>
      <c r="AR52" s="539"/>
      <c r="AS52" s="765" t="str">
        <f>C6</f>
        <v xml:space="preserve"> マーベル</v>
      </c>
      <c r="AT52" s="765"/>
      <c r="AU52" s="765"/>
      <c r="AV52" s="304"/>
      <c r="AW52" s="248"/>
      <c r="AX52" s="248"/>
      <c r="AY52" s="248"/>
      <c r="AZ52" s="248"/>
      <c r="BA52" s="248"/>
      <c r="BB52" s="248"/>
      <c r="BC52" s="248"/>
      <c r="BD52" s="248"/>
      <c r="BE52" s="248"/>
      <c r="BF52" s="248"/>
      <c r="BG52" s="244"/>
      <c r="BH52" s="244"/>
      <c r="BI52" s="244"/>
      <c r="BJ52" s="244"/>
      <c r="BK52" s="244"/>
      <c r="BL52" s="244"/>
      <c r="BM52" s="244"/>
      <c r="BN52" s="244"/>
      <c r="BO52" s="244"/>
      <c r="BP52" s="244"/>
      <c r="BQ52" s="244"/>
      <c r="BR52" s="244"/>
      <c r="BS52" s="244"/>
      <c r="BT52" s="244"/>
      <c r="BU52" s="244"/>
      <c r="BV52" s="244"/>
      <c r="BW52" s="244"/>
      <c r="BX52" s="244"/>
      <c r="BY52" s="244"/>
      <c r="BZ52" s="244"/>
      <c r="CA52" s="244"/>
      <c r="CB52" s="244"/>
      <c r="CC52" s="244"/>
      <c r="CD52" s="244"/>
      <c r="CE52" s="244"/>
      <c r="CF52" s="244"/>
      <c r="CG52" s="244"/>
      <c r="CH52" s="244"/>
      <c r="CI52" s="244"/>
      <c r="CJ52" s="244"/>
      <c r="CK52" s="244"/>
      <c r="CL52" s="244"/>
      <c r="CM52" s="244"/>
      <c r="CN52" s="244"/>
      <c r="CO52" s="244"/>
      <c r="CP52" s="244"/>
      <c r="CQ52" s="244"/>
      <c r="CR52" s="244"/>
      <c r="CS52" s="244"/>
      <c r="CT52" s="244"/>
      <c r="CU52" s="244"/>
      <c r="CV52" s="244"/>
      <c r="CW52" s="244"/>
      <c r="CX52" s="244"/>
      <c r="CY52" s="244"/>
      <c r="CZ52" s="244"/>
      <c r="DA52" s="244"/>
      <c r="DB52" s="244"/>
      <c r="DC52" s="244"/>
      <c r="DD52" s="244"/>
      <c r="DE52" s="244"/>
      <c r="DF52" s="244"/>
      <c r="DG52" s="244"/>
      <c r="DH52" s="244"/>
      <c r="DI52" s="244"/>
      <c r="DJ52" s="244"/>
      <c r="DK52" s="244"/>
      <c r="DL52" s="244"/>
      <c r="DM52" s="244"/>
      <c r="DN52" s="244"/>
      <c r="DO52" s="244"/>
      <c r="DP52" s="244"/>
      <c r="DQ52" s="244"/>
      <c r="DR52" s="244"/>
      <c r="DS52" s="244"/>
      <c r="DT52" s="244"/>
      <c r="DU52" s="244"/>
      <c r="DV52" s="244"/>
      <c r="DW52" s="244"/>
      <c r="DX52" s="244"/>
      <c r="DY52" s="244"/>
      <c r="DZ52" s="244"/>
      <c r="EA52" s="244"/>
      <c r="EB52" s="244"/>
      <c r="EC52" s="244"/>
      <c r="ED52" s="244"/>
      <c r="EE52" s="244"/>
      <c r="EF52" s="244"/>
      <c r="EG52" s="244"/>
      <c r="EH52" s="244"/>
      <c r="EI52" s="244"/>
      <c r="EJ52" s="244"/>
      <c r="EK52" s="244"/>
      <c r="EL52" s="244"/>
      <c r="EM52" s="244"/>
      <c r="EN52" s="244"/>
      <c r="EO52" s="244"/>
      <c r="EP52" s="244"/>
      <c r="EQ52" s="244"/>
      <c r="ER52" s="244"/>
      <c r="ES52" s="244"/>
      <c r="ET52" s="244"/>
      <c r="EU52" s="244"/>
      <c r="EV52" s="244"/>
      <c r="EW52" s="244"/>
      <c r="EX52" s="244"/>
      <c r="EY52" s="244"/>
      <c r="EZ52" s="244"/>
      <c r="FA52" s="244"/>
      <c r="FB52" s="244"/>
      <c r="FC52" s="244"/>
      <c r="FD52" s="244"/>
      <c r="FE52" s="244"/>
      <c r="FF52" s="244"/>
      <c r="FG52" s="244"/>
      <c r="FH52" s="244"/>
      <c r="FI52" s="244"/>
      <c r="FJ52" s="244"/>
      <c r="FK52" s="244"/>
      <c r="FL52" s="244"/>
      <c r="FM52" s="244"/>
      <c r="FN52" s="244"/>
      <c r="FO52" s="244"/>
      <c r="FP52" s="244"/>
      <c r="FQ52" s="244"/>
      <c r="FR52" s="244"/>
      <c r="FS52" s="244"/>
      <c r="FT52" s="244"/>
      <c r="FU52" s="244"/>
      <c r="FV52" s="244"/>
      <c r="FW52" s="244"/>
      <c r="FX52" s="244"/>
      <c r="FY52" s="244"/>
      <c r="FZ52" s="244"/>
      <c r="GA52" s="244"/>
      <c r="GB52" s="244"/>
      <c r="GC52" s="244"/>
      <c r="GD52" s="244"/>
      <c r="GE52" s="244"/>
      <c r="GF52" s="244"/>
      <c r="GG52" s="244"/>
      <c r="GH52" s="244"/>
      <c r="GI52" s="244"/>
      <c r="GJ52" s="244"/>
      <c r="GK52" s="244"/>
      <c r="GL52" s="244"/>
      <c r="GM52" s="244"/>
      <c r="GN52" s="244"/>
      <c r="GO52" s="244"/>
      <c r="GP52" s="244"/>
      <c r="GQ52" s="244"/>
      <c r="GR52" s="244"/>
      <c r="GS52" s="244"/>
      <c r="GT52" s="244"/>
      <c r="GU52" s="244"/>
      <c r="GV52" s="244"/>
      <c r="GW52" s="244"/>
      <c r="GX52" s="244"/>
      <c r="GY52" s="244"/>
      <c r="GZ52" s="244"/>
      <c r="HA52" s="244"/>
      <c r="HB52" s="244"/>
      <c r="HC52" s="244"/>
      <c r="HD52" s="244"/>
      <c r="HE52" s="244"/>
      <c r="HF52" s="244"/>
      <c r="HG52" s="244"/>
      <c r="HH52" s="244"/>
      <c r="HI52" s="244"/>
      <c r="HJ52" s="244"/>
      <c r="HK52" s="244"/>
      <c r="HL52" s="244"/>
      <c r="HM52" s="244"/>
      <c r="HN52" s="244"/>
      <c r="HO52" s="244"/>
      <c r="HP52" s="244"/>
      <c r="HQ52" s="244"/>
      <c r="HR52" s="244"/>
      <c r="HS52" s="244"/>
      <c r="HT52" s="244"/>
      <c r="HU52" s="244"/>
      <c r="HV52" s="244"/>
      <c r="HW52" s="244"/>
      <c r="HX52" s="244"/>
      <c r="HY52" s="244"/>
      <c r="HZ52" s="244"/>
      <c r="IA52" s="244"/>
      <c r="IB52" s="244"/>
      <c r="IC52" s="244"/>
      <c r="ID52" s="244"/>
      <c r="IE52" s="244"/>
      <c r="IF52" s="244"/>
      <c r="IG52" s="244"/>
      <c r="IH52" s="244"/>
      <c r="II52" s="244"/>
      <c r="IJ52" s="244"/>
      <c r="IK52" s="244"/>
      <c r="IL52" s="244"/>
      <c r="IM52" s="244"/>
      <c r="IN52" s="244"/>
      <c r="IO52" s="244"/>
      <c r="IP52" s="244"/>
      <c r="IQ52" s="244"/>
      <c r="IR52" s="244"/>
      <c r="IS52" s="244"/>
      <c r="IT52" s="244"/>
      <c r="IU52" s="244"/>
      <c r="IV52" s="244"/>
    </row>
    <row r="53" spans="1:256" ht="17.25">
      <c r="A53" s="474"/>
      <c r="B53" s="480"/>
      <c r="C53" s="540"/>
      <c r="D53" s="541"/>
      <c r="E53" s="541"/>
      <c r="F53" s="541"/>
      <c r="G53" s="541"/>
      <c r="H53" s="541"/>
      <c r="I53" s="541"/>
      <c r="J53" s="542"/>
      <c r="K53" s="332"/>
      <c r="L53" s="520"/>
      <c r="M53" s="521"/>
      <c r="N53" s="522"/>
      <c r="O53" s="732">
        <v>15</v>
      </c>
      <c r="P53" s="694"/>
      <c r="Q53" s="695"/>
      <c r="R53" s="407" t="str">
        <f t="shared" si="0"/>
        <v>〇</v>
      </c>
      <c r="S53" s="696" t="s">
        <v>467</v>
      </c>
      <c r="T53" s="697"/>
      <c r="U53" s="408" t="str">
        <f t="shared" si="1"/>
        <v xml:space="preserve">  </v>
      </c>
      <c r="V53" s="694">
        <v>13</v>
      </c>
      <c r="W53" s="694"/>
      <c r="X53" s="695"/>
      <c r="Y53" s="520"/>
      <c r="Z53" s="521"/>
      <c r="AA53" s="522"/>
      <c r="AB53" s="322"/>
      <c r="AC53" s="512"/>
      <c r="AD53" s="512"/>
      <c r="AE53" s="512"/>
      <c r="AF53" s="512"/>
      <c r="AG53" s="512"/>
      <c r="AH53" s="512"/>
      <c r="AI53" s="512"/>
      <c r="AJ53" s="512"/>
      <c r="AK53" s="512"/>
      <c r="AL53" s="322"/>
      <c r="AM53" s="540"/>
      <c r="AN53" s="541"/>
      <c r="AO53" s="541"/>
      <c r="AP53" s="541"/>
      <c r="AQ53" s="541"/>
      <c r="AR53" s="542"/>
      <c r="AS53" s="765"/>
      <c r="AT53" s="765"/>
      <c r="AU53" s="765"/>
      <c r="AV53" s="304"/>
      <c r="AW53" s="248"/>
      <c r="AX53" s="248"/>
      <c r="AY53" s="248"/>
      <c r="AZ53" s="248"/>
      <c r="BA53" s="248"/>
      <c r="BB53" s="248"/>
      <c r="BC53" s="248"/>
      <c r="BD53" s="248"/>
      <c r="BE53" s="248"/>
      <c r="BF53" s="248"/>
      <c r="BG53" s="244"/>
      <c r="BH53" s="244"/>
      <c r="BI53" s="244"/>
      <c r="BJ53" s="244"/>
      <c r="BK53" s="244"/>
      <c r="BL53" s="244"/>
      <c r="BM53" s="244"/>
      <c r="BN53" s="244"/>
      <c r="BO53" s="244"/>
      <c r="BP53" s="244"/>
      <c r="BQ53" s="244"/>
      <c r="BR53" s="244"/>
      <c r="BS53" s="244"/>
      <c r="BT53" s="244"/>
      <c r="BU53" s="244"/>
      <c r="BV53" s="244"/>
      <c r="BW53" s="244"/>
      <c r="BX53" s="244"/>
      <c r="BY53" s="244"/>
      <c r="BZ53" s="244"/>
      <c r="CA53" s="244"/>
      <c r="CB53" s="244"/>
      <c r="CC53" s="244"/>
      <c r="CD53" s="244"/>
      <c r="CE53" s="244"/>
      <c r="CF53" s="244"/>
      <c r="CG53" s="244"/>
      <c r="CH53" s="244"/>
      <c r="CI53" s="244"/>
      <c r="CJ53" s="244"/>
      <c r="CK53" s="244"/>
      <c r="CL53" s="244"/>
      <c r="CM53" s="244"/>
      <c r="CN53" s="244"/>
      <c r="CO53" s="244"/>
      <c r="CP53" s="244"/>
      <c r="CQ53" s="244"/>
      <c r="CR53" s="244"/>
      <c r="CS53" s="244"/>
      <c r="CT53" s="244"/>
      <c r="CU53" s="244"/>
      <c r="CV53" s="244"/>
      <c r="CW53" s="244"/>
      <c r="CX53" s="244"/>
      <c r="CY53" s="244"/>
      <c r="CZ53" s="244"/>
      <c r="DA53" s="244"/>
      <c r="DB53" s="244"/>
      <c r="DC53" s="244"/>
      <c r="DD53" s="244"/>
      <c r="DE53" s="244"/>
      <c r="DF53" s="244"/>
      <c r="DG53" s="244"/>
      <c r="DH53" s="244"/>
      <c r="DI53" s="244"/>
      <c r="DJ53" s="244"/>
      <c r="DK53" s="244"/>
      <c r="DL53" s="244"/>
      <c r="DM53" s="244"/>
      <c r="DN53" s="244"/>
      <c r="DO53" s="244"/>
      <c r="DP53" s="244"/>
      <c r="DQ53" s="244"/>
      <c r="DR53" s="244"/>
      <c r="DS53" s="244"/>
      <c r="DT53" s="244"/>
      <c r="DU53" s="244"/>
      <c r="DV53" s="244"/>
      <c r="DW53" s="244"/>
      <c r="DX53" s="244"/>
      <c r="DY53" s="244"/>
      <c r="DZ53" s="244"/>
      <c r="EA53" s="244"/>
      <c r="EB53" s="244"/>
      <c r="EC53" s="244"/>
      <c r="ED53" s="244"/>
      <c r="EE53" s="244"/>
      <c r="EF53" s="244"/>
      <c r="EG53" s="244"/>
      <c r="EH53" s="244"/>
      <c r="EI53" s="244"/>
      <c r="EJ53" s="244"/>
      <c r="EK53" s="244"/>
      <c r="EL53" s="244"/>
      <c r="EM53" s="244"/>
      <c r="EN53" s="244"/>
      <c r="EO53" s="244"/>
      <c r="EP53" s="244"/>
      <c r="EQ53" s="244"/>
      <c r="ER53" s="244"/>
      <c r="ES53" s="244"/>
      <c r="ET53" s="244"/>
      <c r="EU53" s="244"/>
      <c r="EV53" s="244"/>
      <c r="EW53" s="244"/>
      <c r="EX53" s="244"/>
      <c r="EY53" s="244"/>
      <c r="EZ53" s="244"/>
      <c r="FA53" s="244"/>
      <c r="FB53" s="244"/>
      <c r="FC53" s="244"/>
      <c r="FD53" s="244"/>
      <c r="FE53" s="244"/>
      <c r="FF53" s="244"/>
      <c r="FG53" s="244"/>
      <c r="FH53" s="244"/>
      <c r="FI53" s="244"/>
      <c r="FJ53" s="244"/>
      <c r="FK53" s="244"/>
      <c r="FL53" s="244"/>
      <c r="FM53" s="244"/>
      <c r="FN53" s="244"/>
      <c r="FO53" s="244"/>
      <c r="FP53" s="244"/>
      <c r="FQ53" s="244"/>
      <c r="FR53" s="244"/>
      <c r="FS53" s="244"/>
      <c r="FT53" s="244"/>
      <c r="FU53" s="244"/>
      <c r="FV53" s="244"/>
      <c r="FW53" s="244"/>
      <c r="FX53" s="244"/>
      <c r="FY53" s="244"/>
      <c r="FZ53" s="244"/>
      <c r="GA53" s="244"/>
      <c r="GB53" s="244"/>
      <c r="GC53" s="244"/>
      <c r="GD53" s="244"/>
      <c r="GE53" s="244"/>
      <c r="GF53" s="244"/>
      <c r="GG53" s="244"/>
      <c r="GH53" s="244"/>
      <c r="GI53" s="244"/>
      <c r="GJ53" s="244"/>
      <c r="GK53" s="244"/>
      <c r="GL53" s="244"/>
      <c r="GM53" s="244"/>
      <c r="GN53" s="244"/>
      <c r="GO53" s="244"/>
      <c r="GP53" s="244"/>
      <c r="GQ53" s="244"/>
      <c r="GR53" s="244"/>
      <c r="GS53" s="244"/>
      <c r="GT53" s="244"/>
      <c r="GU53" s="244"/>
      <c r="GV53" s="244"/>
      <c r="GW53" s="244"/>
      <c r="GX53" s="244"/>
      <c r="GY53" s="244"/>
      <c r="GZ53" s="244"/>
      <c r="HA53" s="244"/>
      <c r="HB53" s="244"/>
      <c r="HC53" s="244"/>
      <c r="HD53" s="244"/>
      <c r="HE53" s="244"/>
      <c r="HF53" s="244"/>
      <c r="HG53" s="244"/>
      <c r="HH53" s="244"/>
      <c r="HI53" s="244"/>
      <c r="HJ53" s="244"/>
      <c r="HK53" s="244"/>
      <c r="HL53" s="244"/>
      <c r="HM53" s="244"/>
      <c r="HN53" s="244"/>
      <c r="HO53" s="244"/>
      <c r="HP53" s="244"/>
      <c r="HQ53" s="244"/>
      <c r="HR53" s="244"/>
      <c r="HS53" s="244"/>
      <c r="HT53" s="244"/>
      <c r="HU53" s="244"/>
      <c r="HV53" s="244"/>
      <c r="HW53" s="244"/>
      <c r="HX53" s="244"/>
      <c r="HY53" s="244"/>
      <c r="HZ53" s="244"/>
      <c r="IA53" s="244"/>
      <c r="IB53" s="244"/>
      <c r="IC53" s="244"/>
      <c r="ID53" s="244"/>
      <c r="IE53" s="244"/>
      <c r="IF53" s="244"/>
      <c r="IG53" s="244"/>
      <c r="IH53" s="244"/>
      <c r="II53" s="244"/>
      <c r="IJ53" s="244"/>
      <c r="IK53" s="244"/>
      <c r="IL53" s="244"/>
      <c r="IM53" s="244"/>
      <c r="IN53" s="244"/>
      <c r="IO53" s="244"/>
      <c r="IP53" s="244"/>
      <c r="IQ53" s="244"/>
      <c r="IR53" s="244"/>
      <c r="IS53" s="244"/>
      <c r="IT53" s="244"/>
      <c r="IU53" s="244"/>
      <c r="IV53" s="244"/>
    </row>
    <row r="54" spans="1:256" ht="17.25">
      <c r="A54" s="475"/>
      <c r="B54" s="481"/>
      <c r="C54" s="543"/>
      <c r="D54" s="544"/>
      <c r="E54" s="544"/>
      <c r="F54" s="544"/>
      <c r="G54" s="544"/>
      <c r="H54" s="544"/>
      <c r="I54" s="544"/>
      <c r="J54" s="545"/>
      <c r="K54" s="332"/>
      <c r="L54" s="523"/>
      <c r="M54" s="524"/>
      <c r="N54" s="525"/>
      <c r="O54" s="733">
        <v>13</v>
      </c>
      <c r="P54" s="734"/>
      <c r="Q54" s="735"/>
      <c r="R54" s="413" t="str">
        <f t="shared" si="0"/>
        <v xml:space="preserve">  </v>
      </c>
      <c r="S54" s="708" t="s">
        <v>510</v>
      </c>
      <c r="T54" s="709"/>
      <c r="U54" s="414" t="str">
        <f t="shared" si="1"/>
        <v>〇</v>
      </c>
      <c r="V54" s="734">
        <v>15</v>
      </c>
      <c r="W54" s="734"/>
      <c r="X54" s="735"/>
      <c r="Y54" s="523"/>
      <c r="Z54" s="524"/>
      <c r="AA54" s="525"/>
      <c r="AB54" s="322"/>
      <c r="AC54" s="512"/>
      <c r="AD54" s="512"/>
      <c r="AE54" s="512"/>
      <c r="AF54" s="512"/>
      <c r="AG54" s="512"/>
      <c r="AH54" s="512"/>
      <c r="AI54" s="512"/>
      <c r="AJ54" s="512"/>
      <c r="AK54" s="512"/>
      <c r="AL54" s="322"/>
      <c r="AM54" s="543"/>
      <c r="AN54" s="544"/>
      <c r="AO54" s="544"/>
      <c r="AP54" s="544"/>
      <c r="AQ54" s="544"/>
      <c r="AR54" s="545"/>
      <c r="AS54" s="765"/>
      <c r="AT54" s="765"/>
      <c r="AU54" s="765"/>
      <c r="AV54" s="304"/>
      <c r="AW54" s="248"/>
      <c r="AX54" s="248"/>
      <c r="AY54" s="248"/>
      <c r="AZ54" s="248"/>
      <c r="BA54" s="248"/>
      <c r="BB54" s="248"/>
      <c r="BC54" s="248"/>
      <c r="BD54" s="248"/>
      <c r="BE54" s="248"/>
      <c r="BF54" s="248"/>
      <c r="BG54" s="244"/>
      <c r="BH54" s="244"/>
      <c r="BI54" s="244"/>
      <c r="BJ54" s="244"/>
      <c r="BK54" s="244"/>
      <c r="BL54" s="244"/>
      <c r="BM54" s="244"/>
      <c r="BN54" s="244"/>
      <c r="BO54" s="244"/>
      <c r="BP54" s="244"/>
      <c r="BQ54" s="244"/>
      <c r="BR54" s="244"/>
      <c r="BS54" s="244"/>
      <c r="BT54" s="244"/>
      <c r="BU54" s="244"/>
      <c r="BV54" s="244"/>
      <c r="BW54" s="244"/>
      <c r="BX54" s="244"/>
      <c r="BY54" s="244"/>
      <c r="BZ54" s="244"/>
      <c r="CA54" s="244"/>
      <c r="CB54" s="244"/>
      <c r="CC54" s="244"/>
      <c r="CD54" s="244"/>
      <c r="CE54" s="244"/>
      <c r="CF54" s="244"/>
      <c r="CG54" s="244"/>
      <c r="CH54" s="244"/>
      <c r="CI54" s="244"/>
      <c r="CJ54" s="244"/>
      <c r="CK54" s="244"/>
      <c r="CL54" s="244"/>
      <c r="CM54" s="244"/>
      <c r="CN54" s="244"/>
      <c r="CO54" s="244"/>
      <c r="CP54" s="244"/>
      <c r="CQ54" s="244"/>
      <c r="CR54" s="244"/>
      <c r="CS54" s="244"/>
      <c r="CT54" s="244"/>
      <c r="CU54" s="244"/>
      <c r="CV54" s="244"/>
      <c r="CW54" s="244"/>
      <c r="CX54" s="244"/>
      <c r="CY54" s="244"/>
      <c r="CZ54" s="244"/>
      <c r="DA54" s="244"/>
      <c r="DB54" s="244"/>
      <c r="DC54" s="244"/>
      <c r="DD54" s="244"/>
      <c r="DE54" s="244"/>
      <c r="DF54" s="244"/>
      <c r="DG54" s="244"/>
      <c r="DH54" s="244"/>
      <c r="DI54" s="244"/>
      <c r="DJ54" s="244"/>
      <c r="DK54" s="244"/>
      <c r="DL54" s="244"/>
      <c r="DM54" s="244"/>
      <c r="DN54" s="244"/>
      <c r="DO54" s="244"/>
      <c r="DP54" s="244"/>
      <c r="DQ54" s="244"/>
      <c r="DR54" s="244"/>
      <c r="DS54" s="244"/>
      <c r="DT54" s="244"/>
      <c r="DU54" s="244"/>
      <c r="DV54" s="244"/>
      <c r="DW54" s="244"/>
      <c r="DX54" s="244"/>
      <c r="DY54" s="244"/>
      <c r="DZ54" s="244"/>
      <c r="EA54" s="244"/>
      <c r="EB54" s="244"/>
      <c r="EC54" s="244"/>
      <c r="ED54" s="244"/>
      <c r="EE54" s="244"/>
      <c r="EF54" s="244"/>
      <c r="EG54" s="244"/>
      <c r="EH54" s="244"/>
      <c r="EI54" s="244"/>
      <c r="EJ54" s="244"/>
      <c r="EK54" s="244"/>
      <c r="EL54" s="244"/>
      <c r="EM54" s="244"/>
      <c r="EN54" s="244"/>
      <c r="EO54" s="244"/>
      <c r="EP54" s="244"/>
      <c r="EQ54" s="244"/>
      <c r="ER54" s="244"/>
      <c r="ES54" s="244"/>
      <c r="ET54" s="244"/>
      <c r="EU54" s="244"/>
      <c r="EV54" s="244"/>
      <c r="EW54" s="244"/>
      <c r="EX54" s="244"/>
      <c r="EY54" s="244"/>
      <c r="EZ54" s="244"/>
      <c r="FA54" s="244"/>
      <c r="FB54" s="244"/>
      <c r="FC54" s="244"/>
      <c r="FD54" s="244"/>
      <c r="FE54" s="244"/>
      <c r="FF54" s="244"/>
      <c r="FG54" s="244"/>
      <c r="FH54" s="244"/>
      <c r="FI54" s="244"/>
      <c r="FJ54" s="244"/>
      <c r="FK54" s="244"/>
      <c r="FL54" s="244"/>
      <c r="FM54" s="244"/>
      <c r="FN54" s="244"/>
      <c r="FO54" s="244"/>
      <c r="FP54" s="244"/>
      <c r="FQ54" s="244"/>
      <c r="FR54" s="244"/>
      <c r="FS54" s="244"/>
      <c r="FT54" s="244"/>
      <c r="FU54" s="244"/>
      <c r="FV54" s="244"/>
      <c r="FW54" s="244"/>
      <c r="FX54" s="244"/>
      <c r="FY54" s="244"/>
      <c r="FZ54" s="244"/>
      <c r="GA54" s="244"/>
      <c r="GB54" s="244"/>
      <c r="GC54" s="244"/>
      <c r="GD54" s="244"/>
      <c r="GE54" s="244"/>
      <c r="GF54" s="244"/>
      <c r="GG54" s="244"/>
      <c r="GH54" s="244"/>
      <c r="GI54" s="244"/>
      <c r="GJ54" s="244"/>
      <c r="GK54" s="244"/>
      <c r="GL54" s="244"/>
      <c r="GM54" s="244"/>
      <c r="GN54" s="244"/>
      <c r="GO54" s="244"/>
      <c r="GP54" s="244"/>
      <c r="GQ54" s="244"/>
      <c r="GR54" s="244"/>
      <c r="GS54" s="244"/>
      <c r="GT54" s="244"/>
      <c r="GU54" s="244"/>
      <c r="GV54" s="244"/>
      <c r="GW54" s="244"/>
      <c r="GX54" s="244"/>
      <c r="GY54" s="244"/>
      <c r="GZ54" s="244"/>
      <c r="HA54" s="244"/>
      <c r="HB54" s="244"/>
      <c r="HC54" s="244"/>
      <c r="HD54" s="244"/>
      <c r="HE54" s="244"/>
      <c r="HF54" s="244"/>
      <c r="HG54" s="244"/>
      <c r="HH54" s="244"/>
      <c r="HI54" s="244"/>
      <c r="HJ54" s="244"/>
      <c r="HK54" s="244"/>
      <c r="HL54" s="244"/>
      <c r="HM54" s="244"/>
      <c r="HN54" s="244"/>
      <c r="HO54" s="244"/>
      <c r="HP54" s="244"/>
      <c r="HQ54" s="244"/>
      <c r="HR54" s="244"/>
      <c r="HS54" s="244"/>
      <c r="HT54" s="244"/>
      <c r="HU54" s="244"/>
      <c r="HV54" s="244"/>
      <c r="HW54" s="244"/>
      <c r="HX54" s="244"/>
      <c r="HY54" s="244"/>
      <c r="HZ54" s="244"/>
      <c r="IA54" s="244"/>
      <c r="IB54" s="244"/>
      <c r="IC54" s="244"/>
      <c r="ID54" s="244"/>
      <c r="IE54" s="244"/>
      <c r="IF54" s="244"/>
      <c r="IG54" s="244"/>
      <c r="IH54" s="244"/>
      <c r="II54" s="244"/>
      <c r="IJ54" s="244"/>
      <c r="IK54" s="244"/>
      <c r="IL54" s="244"/>
      <c r="IM54" s="244"/>
      <c r="IN54" s="244"/>
      <c r="IO54" s="244"/>
      <c r="IP54" s="244"/>
      <c r="IQ54" s="244"/>
      <c r="IR54" s="244"/>
      <c r="IS54" s="244"/>
      <c r="IT54" s="244"/>
      <c r="IU54" s="244"/>
      <c r="IV54" s="244"/>
    </row>
    <row r="56" spans="1:256" ht="18.75">
      <c r="A56" s="493" t="s">
        <v>348</v>
      </c>
      <c r="B56" s="493"/>
      <c r="C56" s="493"/>
      <c r="D56" s="493"/>
      <c r="E56" s="493"/>
      <c r="F56" s="493"/>
      <c r="G56" s="493"/>
      <c r="H56" s="493"/>
      <c r="I56" s="493"/>
      <c r="J56" s="493"/>
      <c r="K56" s="493"/>
      <c r="L56" s="493"/>
      <c r="M56" s="493"/>
      <c r="N56" s="493"/>
      <c r="O56" s="493"/>
      <c r="P56" s="493"/>
      <c r="Q56" s="493"/>
      <c r="R56" s="493"/>
      <c r="S56" s="493"/>
      <c r="T56" s="493"/>
      <c r="U56" s="493"/>
      <c r="V56" s="493"/>
      <c r="W56" s="493"/>
      <c r="X56" s="493"/>
      <c r="Y56" s="493"/>
      <c r="Z56" s="493"/>
      <c r="AA56" s="493"/>
      <c r="AB56" s="493"/>
      <c r="AC56" s="493"/>
      <c r="AD56" s="493"/>
      <c r="AE56" s="493"/>
      <c r="AF56" s="493"/>
      <c r="AG56" s="493"/>
      <c r="AH56" s="493"/>
      <c r="AI56" s="493"/>
      <c r="AJ56" s="493"/>
      <c r="AK56" s="493"/>
      <c r="AL56" s="493"/>
      <c r="AM56" s="493"/>
      <c r="AN56" s="493"/>
      <c r="AO56" s="493"/>
      <c r="AP56" s="493"/>
      <c r="AQ56" s="493"/>
      <c r="AR56" s="493"/>
      <c r="AS56" s="249"/>
      <c r="AT56" s="249"/>
      <c r="AU56" s="249"/>
      <c r="AW56" s="245"/>
      <c r="AX56" s="245"/>
      <c r="AY56" s="245"/>
      <c r="AZ56" s="245"/>
      <c r="BA56" s="245"/>
      <c r="BB56" s="245"/>
      <c r="BC56" s="245"/>
      <c r="BD56" s="245"/>
      <c r="BE56" s="250" t="s">
        <v>0</v>
      </c>
      <c r="BF56" s="250" t="s">
        <v>349</v>
      </c>
      <c r="BG56" s="250" t="s">
        <v>0</v>
      </c>
      <c r="BH56" s="250" t="s">
        <v>349</v>
      </c>
      <c r="BI56" s="250" t="s">
        <v>0</v>
      </c>
      <c r="BJ56" s="250" t="s">
        <v>349</v>
      </c>
      <c r="BK56" s="245"/>
      <c r="BL56" s="245"/>
      <c r="BM56" s="245"/>
      <c r="BN56" s="245"/>
      <c r="BO56" s="245"/>
      <c r="BP56" s="245"/>
      <c r="BQ56" s="245"/>
      <c r="BR56" s="245"/>
      <c r="BS56" s="245"/>
      <c r="BT56" s="245"/>
      <c r="BU56" s="245"/>
      <c r="BV56" s="245"/>
      <c r="BW56" s="245"/>
      <c r="BX56" s="245"/>
      <c r="BY56" s="245"/>
      <c r="BZ56" s="245"/>
      <c r="CA56" s="245"/>
      <c r="CB56" s="245"/>
      <c r="CC56" s="245"/>
      <c r="CD56" s="245"/>
      <c r="CE56" s="245"/>
      <c r="CF56" s="245"/>
      <c r="CG56" s="245"/>
      <c r="CH56" s="245"/>
      <c r="CI56" s="245"/>
      <c r="CJ56" s="245"/>
      <c r="CK56" s="245"/>
      <c r="CL56" s="245"/>
      <c r="CM56" s="245"/>
      <c r="CN56" s="245"/>
      <c r="CO56" s="245"/>
      <c r="CP56" s="245"/>
      <c r="CQ56" s="245"/>
      <c r="CR56" s="245"/>
      <c r="CS56" s="245"/>
      <c r="CT56" s="245"/>
      <c r="CU56" s="245"/>
      <c r="CV56" s="245"/>
      <c r="CW56" s="245"/>
      <c r="CX56" s="245"/>
      <c r="CY56" s="245"/>
      <c r="CZ56" s="245"/>
      <c r="DA56" s="245"/>
      <c r="DB56" s="245"/>
      <c r="DC56" s="245"/>
      <c r="DD56" s="245"/>
      <c r="DE56" s="245"/>
      <c r="DF56" s="245"/>
      <c r="DG56" s="245"/>
      <c r="DH56" s="245"/>
      <c r="DI56" s="245"/>
      <c r="DJ56" s="245"/>
      <c r="DK56" s="245"/>
      <c r="DL56" s="245"/>
      <c r="DM56" s="245"/>
      <c r="DN56" s="245"/>
      <c r="DO56" s="245"/>
      <c r="DP56" s="245"/>
      <c r="DQ56" s="245"/>
      <c r="DR56" s="245"/>
      <c r="DS56" s="245"/>
      <c r="DT56" s="245"/>
      <c r="DU56" s="245"/>
      <c r="DV56" s="245"/>
      <c r="DW56" s="245"/>
      <c r="DX56" s="245"/>
      <c r="DY56" s="245"/>
      <c r="DZ56" s="245"/>
      <c r="EA56" s="245"/>
      <c r="EB56" s="245"/>
      <c r="EC56" s="245"/>
      <c r="ED56" s="245"/>
      <c r="EE56" s="245"/>
      <c r="EF56" s="245"/>
      <c r="EG56" s="245"/>
      <c r="EH56" s="245"/>
      <c r="EI56" s="245"/>
      <c r="EJ56" s="245"/>
      <c r="EK56" s="245"/>
      <c r="EL56" s="245"/>
      <c r="EM56" s="245"/>
      <c r="EN56" s="245"/>
      <c r="EO56" s="245"/>
      <c r="EP56" s="245"/>
      <c r="EQ56" s="245"/>
      <c r="ER56" s="245"/>
      <c r="ES56" s="245"/>
      <c r="ET56" s="245"/>
      <c r="EU56" s="245"/>
      <c r="EV56" s="245"/>
      <c r="EW56" s="245"/>
      <c r="EX56" s="245"/>
      <c r="EY56" s="245"/>
      <c r="EZ56" s="245"/>
      <c r="FA56" s="245"/>
      <c r="FB56" s="245"/>
      <c r="FC56" s="245"/>
      <c r="FD56" s="245"/>
      <c r="FE56" s="245"/>
      <c r="FF56" s="245"/>
      <c r="FG56" s="245"/>
      <c r="FH56" s="245"/>
      <c r="FI56" s="245"/>
      <c r="FJ56" s="245"/>
      <c r="FK56" s="245"/>
      <c r="FL56" s="245"/>
      <c r="FM56" s="245"/>
      <c r="FN56" s="245"/>
      <c r="FO56" s="245"/>
      <c r="FP56" s="245"/>
      <c r="FQ56" s="245"/>
      <c r="FR56" s="245"/>
      <c r="FS56" s="245"/>
      <c r="FT56" s="245"/>
      <c r="FU56" s="245"/>
      <c r="FV56" s="245"/>
      <c r="FW56" s="245"/>
      <c r="FX56" s="245"/>
      <c r="FY56" s="245"/>
      <c r="FZ56" s="245"/>
      <c r="GA56" s="245"/>
      <c r="GB56" s="245"/>
      <c r="GC56" s="245"/>
      <c r="GD56" s="245"/>
      <c r="GE56" s="245"/>
      <c r="GF56" s="245"/>
      <c r="GG56" s="245"/>
      <c r="GH56" s="245"/>
      <c r="GI56" s="245"/>
      <c r="GJ56" s="245"/>
      <c r="GK56" s="245"/>
      <c r="GL56" s="245"/>
      <c r="GM56" s="245"/>
      <c r="GN56" s="245"/>
      <c r="GO56" s="245"/>
      <c r="GP56" s="245"/>
      <c r="GQ56" s="245"/>
      <c r="GR56" s="245"/>
      <c r="GS56" s="245"/>
      <c r="GT56" s="245"/>
      <c r="GU56" s="245"/>
      <c r="GV56" s="245"/>
      <c r="GW56" s="245"/>
      <c r="GX56" s="245"/>
      <c r="GY56" s="245"/>
      <c r="GZ56" s="245"/>
      <c r="HA56" s="245"/>
      <c r="HB56" s="245"/>
      <c r="HC56" s="245"/>
      <c r="HD56" s="245"/>
      <c r="HE56" s="245"/>
      <c r="HF56" s="245"/>
      <c r="HG56" s="245"/>
      <c r="HH56" s="245"/>
      <c r="HI56" s="245"/>
      <c r="HJ56" s="245"/>
      <c r="HK56" s="245"/>
      <c r="HL56" s="245"/>
      <c r="HM56" s="245"/>
      <c r="HN56" s="245"/>
      <c r="HO56" s="245"/>
      <c r="HP56" s="245"/>
      <c r="HQ56" s="245"/>
      <c r="HR56" s="245"/>
      <c r="HS56" s="245"/>
      <c r="HT56" s="245"/>
      <c r="HU56" s="245"/>
      <c r="HV56" s="245"/>
      <c r="HW56" s="245"/>
      <c r="HX56" s="245"/>
      <c r="HY56" s="245"/>
      <c r="HZ56" s="245"/>
      <c r="IA56" s="245"/>
      <c r="IB56" s="245"/>
      <c r="IC56" s="245"/>
      <c r="ID56" s="245"/>
      <c r="IE56" s="245"/>
      <c r="IF56" s="245"/>
      <c r="IG56" s="245"/>
      <c r="IH56" s="245"/>
      <c r="II56" s="245"/>
      <c r="IJ56" s="245"/>
      <c r="IK56" s="245"/>
      <c r="IL56" s="245"/>
      <c r="IM56" s="245"/>
      <c r="IN56" s="245"/>
      <c r="IO56" s="245"/>
      <c r="IP56" s="245"/>
      <c r="IQ56" s="245"/>
      <c r="IR56" s="245"/>
      <c r="IS56" s="245"/>
      <c r="IT56" s="245"/>
      <c r="IU56" s="245"/>
      <c r="IV56" s="245"/>
    </row>
    <row r="57" spans="1:256">
      <c r="A57" s="245"/>
      <c r="B57" s="245"/>
      <c r="AW57" s="245"/>
      <c r="AX57" s="245"/>
      <c r="AY57" s="245"/>
      <c r="AZ57" s="245"/>
      <c r="BA57" s="245"/>
      <c r="BD57" s="245"/>
      <c r="BE57" s="251" t="str">
        <f>IF($T$56&lt;7,"A",IF(AND($T$56&gt;=7,$T$56&lt;13),"B","C"))</f>
        <v>A</v>
      </c>
      <c r="BF57" s="251"/>
      <c r="BG57" s="252"/>
      <c r="BH57" s="252"/>
      <c r="BI57" s="252"/>
      <c r="BJ57" s="252"/>
      <c r="BK57" s="245"/>
      <c r="BL57" s="245"/>
      <c r="BM57" s="245"/>
      <c r="BN57" s="245"/>
      <c r="BO57" s="245"/>
      <c r="BP57" s="245"/>
      <c r="BQ57" s="245"/>
      <c r="BR57" s="245"/>
      <c r="BS57" s="245"/>
      <c r="BT57" s="245"/>
      <c r="BU57" s="245"/>
      <c r="BV57" s="245"/>
      <c r="BW57" s="245"/>
      <c r="BX57" s="245"/>
      <c r="BY57" s="245"/>
      <c r="BZ57" s="245"/>
      <c r="CA57" s="245"/>
      <c r="CB57" s="245"/>
      <c r="CC57" s="245"/>
      <c r="CD57" s="245"/>
      <c r="CE57" s="245"/>
      <c r="CF57" s="245"/>
      <c r="CG57" s="245"/>
      <c r="CH57" s="245"/>
      <c r="CI57" s="245"/>
      <c r="CJ57" s="245"/>
      <c r="CK57" s="245"/>
      <c r="CL57" s="245"/>
      <c r="CM57" s="245"/>
      <c r="CN57" s="245"/>
      <c r="CO57" s="245"/>
      <c r="CP57" s="245"/>
      <c r="CQ57" s="245"/>
      <c r="CR57" s="245"/>
      <c r="CS57" s="245"/>
      <c r="CT57" s="245"/>
      <c r="CU57" s="245"/>
      <c r="CV57" s="245"/>
      <c r="CW57" s="245"/>
      <c r="CX57" s="245"/>
      <c r="CY57" s="245"/>
      <c r="CZ57" s="245"/>
      <c r="DA57" s="245"/>
      <c r="DB57" s="245"/>
      <c r="DC57" s="245"/>
      <c r="DD57" s="245"/>
      <c r="DE57" s="245"/>
      <c r="DF57" s="245"/>
      <c r="DG57" s="245"/>
      <c r="DH57" s="245"/>
      <c r="DI57" s="245"/>
      <c r="DJ57" s="245"/>
      <c r="DK57" s="245"/>
      <c r="DL57" s="245"/>
      <c r="DM57" s="245"/>
      <c r="DN57" s="245"/>
      <c r="DO57" s="245"/>
      <c r="DP57" s="245"/>
      <c r="DQ57" s="245"/>
      <c r="DR57" s="245"/>
      <c r="DS57" s="245"/>
      <c r="DT57" s="245"/>
      <c r="DU57" s="245"/>
      <c r="DV57" s="245"/>
      <c r="DW57" s="245"/>
      <c r="DX57" s="245"/>
      <c r="DY57" s="245"/>
      <c r="DZ57" s="245"/>
      <c r="EA57" s="245"/>
      <c r="EB57" s="245"/>
      <c r="EC57" s="245"/>
      <c r="ED57" s="245"/>
      <c r="EE57" s="245"/>
      <c r="EF57" s="245"/>
      <c r="EG57" s="245"/>
      <c r="EH57" s="245"/>
      <c r="EI57" s="245"/>
      <c r="EJ57" s="245"/>
      <c r="EK57" s="245"/>
      <c r="EL57" s="245"/>
      <c r="EM57" s="245"/>
      <c r="EN57" s="245"/>
      <c r="EO57" s="245"/>
      <c r="EP57" s="245"/>
      <c r="EQ57" s="245"/>
      <c r="ER57" s="245"/>
      <c r="ES57" s="245"/>
      <c r="ET57" s="245"/>
      <c r="EU57" s="245"/>
      <c r="EV57" s="245"/>
      <c r="EW57" s="245"/>
      <c r="EX57" s="245"/>
      <c r="EY57" s="245"/>
      <c r="EZ57" s="245"/>
      <c r="FA57" s="245"/>
      <c r="FB57" s="245"/>
      <c r="FC57" s="245"/>
      <c r="FD57" s="245"/>
      <c r="FE57" s="245"/>
      <c r="FF57" s="245"/>
      <c r="FG57" s="245"/>
      <c r="FH57" s="245"/>
      <c r="FI57" s="245"/>
      <c r="FJ57" s="245"/>
      <c r="FK57" s="245"/>
      <c r="FL57" s="245"/>
      <c r="FM57" s="245"/>
      <c r="FN57" s="245"/>
      <c r="FO57" s="245"/>
      <c r="FP57" s="245"/>
      <c r="FQ57" s="245"/>
      <c r="FR57" s="245"/>
      <c r="FS57" s="245"/>
      <c r="FT57" s="245"/>
      <c r="FU57" s="245"/>
      <c r="FV57" s="245"/>
      <c r="FW57" s="245"/>
      <c r="FX57" s="245"/>
      <c r="FY57" s="245"/>
      <c r="FZ57" s="245"/>
      <c r="GA57" s="245"/>
      <c r="GB57" s="245"/>
      <c r="GC57" s="245"/>
      <c r="GD57" s="245"/>
      <c r="GE57" s="245"/>
      <c r="GF57" s="245"/>
      <c r="GG57" s="245"/>
      <c r="GH57" s="245"/>
      <c r="GI57" s="245"/>
      <c r="GJ57" s="245"/>
      <c r="GK57" s="245"/>
      <c r="GL57" s="245"/>
      <c r="GM57" s="245"/>
      <c r="GN57" s="245"/>
      <c r="GO57" s="245"/>
      <c r="GP57" s="245"/>
      <c r="GQ57" s="245"/>
      <c r="GR57" s="245"/>
      <c r="GS57" s="245"/>
      <c r="GT57" s="245"/>
      <c r="GU57" s="245"/>
      <c r="GV57" s="245"/>
      <c r="GW57" s="245"/>
      <c r="GX57" s="245"/>
      <c r="GY57" s="245"/>
      <c r="GZ57" s="245"/>
      <c r="HA57" s="245"/>
      <c r="HB57" s="245"/>
      <c r="HC57" s="245"/>
      <c r="HD57" s="245"/>
      <c r="HE57" s="245"/>
      <c r="HF57" s="245"/>
      <c r="HG57" s="245"/>
      <c r="HH57" s="245"/>
      <c r="HI57" s="245"/>
      <c r="HJ57" s="245"/>
      <c r="HK57" s="245"/>
      <c r="HL57" s="245"/>
      <c r="HM57" s="245"/>
      <c r="HN57" s="245"/>
      <c r="HO57" s="245"/>
      <c r="HP57" s="245"/>
      <c r="HQ57" s="245"/>
      <c r="HR57" s="245"/>
      <c r="HS57" s="245"/>
      <c r="HT57" s="245"/>
      <c r="HU57" s="245"/>
      <c r="HV57" s="245"/>
      <c r="HW57" s="245"/>
      <c r="HX57" s="245"/>
      <c r="HY57" s="245"/>
      <c r="HZ57" s="245"/>
      <c r="IA57" s="245"/>
      <c r="IB57" s="245"/>
      <c r="IC57" s="245"/>
      <c r="ID57" s="245"/>
      <c r="IE57" s="245"/>
      <c r="IF57" s="245"/>
      <c r="IG57" s="245"/>
      <c r="IH57" s="245"/>
      <c r="II57" s="245"/>
      <c r="IJ57" s="245"/>
      <c r="IK57" s="245"/>
      <c r="IL57" s="245"/>
      <c r="IM57" s="245"/>
      <c r="IN57" s="245"/>
      <c r="IO57" s="245"/>
      <c r="IP57" s="245"/>
      <c r="IQ57" s="245"/>
      <c r="IR57" s="245"/>
      <c r="IS57" s="245"/>
      <c r="IT57" s="245"/>
      <c r="IU57" s="245"/>
      <c r="IV57" s="245"/>
    </row>
    <row r="58" spans="1:256" s="347" customFormat="1" ht="15" customHeight="1">
      <c r="A58" s="748" t="s">
        <v>246</v>
      </c>
      <c r="B58" s="766" t="s">
        <v>465</v>
      </c>
      <c r="C58" s="766"/>
      <c r="D58" s="766"/>
      <c r="E58" s="744" t="str">
        <f>B62</f>
        <v xml:space="preserve"> くるくる</v>
      </c>
      <c r="F58" s="744"/>
      <c r="G58" s="744"/>
      <c r="H58" s="744"/>
      <c r="I58" s="744"/>
      <c r="J58" s="744" t="str">
        <f>B68</f>
        <v xml:space="preserve"> マーベル</v>
      </c>
      <c r="K58" s="744"/>
      <c r="L58" s="744"/>
      <c r="M58" s="744"/>
      <c r="N58" s="744"/>
      <c r="O58" s="744" t="str">
        <f>B74</f>
        <v xml:space="preserve"> 田原クラブ</v>
      </c>
      <c r="P58" s="744"/>
      <c r="Q58" s="744"/>
      <c r="R58" s="744"/>
      <c r="S58" s="744"/>
      <c r="T58" s="744" t="str">
        <f>B80</f>
        <v xml:space="preserve"> 富士見ファミリー</v>
      </c>
      <c r="U58" s="744"/>
      <c r="V58" s="744"/>
      <c r="W58" s="744"/>
      <c r="X58" s="744"/>
      <c r="Y58" s="744" t="str">
        <f>B86</f>
        <v xml:space="preserve"> ラッコ ・ サザエ</v>
      </c>
      <c r="Z58" s="744"/>
      <c r="AA58" s="744"/>
      <c r="AB58" s="744"/>
      <c r="AC58" s="744"/>
      <c r="AD58" s="744" t="str">
        <f>B92</f>
        <v xml:space="preserve"> 大  地</v>
      </c>
      <c r="AE58" s="744"/>
      <c r="AF58" s="744"/>
      <c r="AG58" s="744"/>
      <c r="AH58" s="744"/>
      <c r="AI58" s="744" t="str">
        <f>B98</f>
        <v xml:space="preserve"> ＫＯＲＯ</v>
      </c>
      <c r="AJ58" s="744"/>
      <c r="AK58" s="744"/>
      <c r="AL58" s="744"/>
      <c r="AM58" s="752"/>
      <c r="AN58" s="766" t="s">
        <v>342</v>
      </c>
      <c r="AO58" s="766"/>
      <c r="AP58" s="766"/>
      <c r="AQ58" s="766" t="s">
        <v>249</v>
      </c>
      <c r="AR58" s="766"/>
      <c r="AS58" s="766"/>
      <c r="AT58" s="767" t="s">
        <v>250</v>
      </c>
      <c r="AU58" s="766" t="s">
        <v>343</v>
      </c>
      <c r="AV58" s="253"/>
    </row>
    <row r="59" spans="1:256" s="347" customFormat="1" ht="15" customHeight="1">
      <c r="A59" s="749"/>
      <c r="B59" s="766"/>
      <c r="C59" s="766"/>
      <c r="D59" s="766"/>
      <c r="E59" s="744"/>
      <c r="F59" s="744"/>
      <c r="G59" s="744"/>
      <c r="H59" s="744"/>
      <c r="I59" s="744"/>
      <c r="J59" s="744"/>
      <c r="K59" s="744"/>
      <c r="L59" s="744"/>
      <c r="M59" s="744"/>
      <c r="N59" s="744"/>
      <c r="O59" s="744"/>
      <c r="P59" s="744"/>
      <c r="Q59" s="744"/>
      <c r="R59" s="744"/>
      <c r="S59" s="744"/>
      <c r="T59" s="744"/>
      <c r="U59" s="744"/>
      <c r="V59" s="744"/>
      <c r="W59" s="744"/>
      <c r="X59" s="744"/>
      <c r="Y59" s="744"/>
      <c r="Z59" s="744"/>
      <c r="AA59" s="744"/>
      <c r="AB59" s="744"/>
      <c r="AC59" s="744"/>
      <c r="AD59" s="744"/>
      <c r="AE59" s="744"/>
      <c r="AF59" s="744"/>
      <c r="AG59" s="744"/>
      <c r="AH59" s="744"/>
      <c r="AI59" s="744"/>
      <c r="AJ59" s="744"/>
      <c r="AK59" s="744"/>
      <c r="AL59" s="744"/>
      <c r="AM59" s="752"/>
      <c r="AN59" s="766"/>
      <c r="AO59" s="766"/>
      <c r="AP59" s="766"/>
      <c r="AQ59" s="766"/>
      <c r="AR59" s="766"/>
      <c r="AS59" s="766"/>
      <c r="AT59" s="767"/>
      <c r="AU59" s="766"/>
      <c r="AV59" s="253"/>
    </row>
    <row r="60" spans="1:256" s="347" customFormat="1" ht="15" customHeight="1">
      <c r="A60" s="749"/>
      <c r="B60" s="766"/>
      <c r="C60" s="766"/>
      <c r="D60" s="766"/>
      <c r="E60" s="744"/>
      <c r="F60" s="744"/>
      <c r="G60" s="744"/>
      <c r="H60" s="744"/>
      <c r="I60" s="744"/>
      <c r="J60" s="744"/>
      <c r="K60" s="744"/>
      <c r="L60" s="744"/>
      <c r="M60" s="744"/>
      <c r="N60" s="744"/>
      <c r="O60" s="744"/>
      <c r="P60" s="744"/>
      <c r="Q60" s="744"/>
      <c r="R60" s="744"/>
      <c r="S60" s="744"/>
      <c r="T60" s="744"/>
      <c r="U60" s="744"/>
      <c r="V60" s="744"/>
      <c r="W60" s="744"/>
      <c r="X60" s="744"/>
      <c r="Y60" s="744"/>
      <c r="Z60" s="744"/>
      <c r="AA60" s="744"/>
      <c r="AB60" s="744"/>
      <c r="AC60" s="744"/>
      <c r="AD60" s="744"/>
      <c r="AE60" s="744"/>
      <c r="AF60" s="744"/>
      <c r="AG60" s="744"/>
      <c r="AH60" s="744"/>
      <c r="AI60" s="744"/>
      <c r="AJ60" s="744"/>
      <c r="AK60" s="744"/>
      <c r="AL60" s="744"/>
      <c r="AM60" s="752"/>
      <c r="AN60" s="766"/>
      <c r="AO60" s="766"/>
      <c r="AP60" s="766"/>
      <c r="AQ60" s="766"/>
      <c r="AR60" s="766"/>
      <c r="AS60" s="766"/>
      <c r="AT60" s="767"/>
      <c r="AU60" s="766"/>
      <c r="AV60" s="253"/>
    </row>
    <row r="61" spans="1:256" s="347" customFormat="1" ht="15" customHeight="1">
      <c r="A61" s="750"/>
      <c r="B61" s="766"/>
      <c r="C61" s="766"/>
      <c r="D61" s="766"/>
      <c r="E61" s="744"/>
      <c r="F61" s="744"/>
      <c r="G61" s="744"/>
      <c r="H61" s="744"/>
      <c r="I61" s="744"/>
      <c r="J61" s="744"/>
      <c r="K61" s="744"/>
      <c r="L61" s="744"/>
      <c r="M61" s="744"/>
      <c r="N61" s="744"/>
      <c r="O61" s="744"/>
      <c r="P61" s="744"/>
      <c r="Q61" s="744"/>
      <c r="R61" s="744"/>
      <c r="S61" s="744"/>
      <c r="T61" s="744"/>
      <c r="U61" s="744"/>
      <c r="V61" s="744"/>
      <c r="W61" s="744"/>
      <c r="X61" s="744"/>
      <c r="Y61" s="744"/>
      <c r="Z61" s="744"/>
      <c r="AA61" s="744"/>
      <c r="AB61" s="744"/>
      <c r="AC61" s="744"/>
      <c r="AD61" s="744"/>
      <c r="AE61" s="744"/>
      <c r="AF61" s="744"/>
      <c r="AG61" s="744"/>
      <c r="AH61" s="744"/>
      <c r="AI61" s="744"/>
      <c r="AJ61" s="744"/>
      <c r="AK61" s="744"/>
      <c r="AL61" s="744"/>
      <c r="AM61" s="752"/>
      <c r="AN61" s="766"/>
      <c r="AO61" s="766"/>
      <c r="AP61" s="766"/>
      <c r="AQ61" s="766"/>
      <c r="AR61" s="766"/>
      <c r="AS61" s="766"/>
      <c r="AT61" s="767"/>
      <c r="AU61" s="766"/>
      <c r="AV61" s="253"/>
    </row>
    <row r="62" spans="1:256" ht="14.25" customHeight="1">
      <c r="A62" s="755" t="str">
        <f>C3</f>
        <v>Ａグループ</v>
      </c>
      <c r="B62" s="744" t="str">
        <f>C5</f>
        <v xml:space="preserve"> くるくる</v>
      </c>
      <c r="C62" s="744"/>
      <c r="D62" s="744"/>
      <c r="E62" s="254"/>
      <c r="F62" s="255"/>
      <c r="G62" s="255"/>
      <c r="H62" s="255"/>
      <c r="I62" s="256"/>
      <c r="J62" s="257">
        <f>COUNTIF(K65:K67,"○")</f>
        <v>0</v>
      </c>
      <c r="K62" s="257"/>
      <c r="L62" s="258" t="s">
        <v>495</v>
      </c>
      <c r="M62" s="258"/>
      <c r="N62" s="259">
        <f>COUNTIF(M65:M67,"○")</f>
        <v>2</v>
      </c>
      <c r="O62" s="255"/>
      <c r="P62" s="255"/>
      <c r="Q62" s="260"/>
      <c r="R62" s="260"/>
      <c r="S62" s="256"/>
      <c r="T62" s="257">
        <f>COUNTIF(U65:U67,"○")</f>
        <v>0</v>
      </c>
      <c r="U62" s="257"/>
      <c r="V62" s="258" t="s">
        <v>496</v>
      </c>
      <c r="W62" s="258"/>
      <c r="X62" s="259">
        <f>COUNTIF(W65:W67,"○")</f>
        <v>2</v>
      </c>
      <c r="Y62" s="257">
        <f>COUNTIF(Z65:Z67,"○")</f>
        <v>1</v>
      </c>
      <c r="Z62" s="257"/>
      <c r="AA62" s="258" t="s">
        <v>497</v>
      </c>
      <c r="AB62" s="258"/>
      <c r="AC62" s="259">
        <f>COUNTIF(AB65:AB67,"○")</f>
        <v>2</v>
      </c>
      <c r="AD62" s="255"/>
      <c r="AE62" s="255"/>
      <c r="AF62" s="260"/>
      <c r="AG62" s="260"/>
      <c r="AH62" s="256"/>
      <c r="AI62" s="257">
        <f>COUNTIF(AJ65:AJ67,"○")</f>
        <v>0</v>
      </c>
      <c r="AJ62" s="257"/>
      <c r="AK62" s="258" t="s">
        <v>498</v>
      </c>
      <c r="AL62" s="258"/>
      <c r="AM62" s="259">
        <f>COUNTIF(AL65:AL67,"○")</f>
        <v>2</v>
      </c>
      <c r="AN62" s="768">
        <f>COUNTIF(E63:AM63,"○")</f>
        <v>0</v>
      </c>
      <c r="AO62" s="770" t="s">
        <v>499</v>
      </c>
      <c r="AP62" s="772">
        <f>COUNTIF(E64:AM64,"○")</f>
        <v>4</v>
      </c>
      <c r="AQ62" s="768">
        <f>IF(AS66=0,10,AQ66/AS66)</f>
        <v>0.125</v>
      </c>
      <c r="AR62" s="770"/>
      <c r="AS62" s="772"/>
      <c r="AT62" s="774">
        <f>SUM(E65:E67,J65:J67,O65:O67,T65:T67,Y65:Y67,AD65:AD67,AI65:AI67)/SUM(I65:I67,N65:N67,S65:S67,X65:X67,AC65:AC67,AH65:AH67,AM65:AM67)</f>
        <v>0.6992481203007519</v>
      </c>
      <c r="AU62" s="742">
        <f>IF(AND($AV$105=28,AV62=4),RANK(BE62,BE$62:BE$98,0),"")</f>
        <v>7</v>
      </c>
      <c r="AV62" s="253">
        <f>AN62+AP62</f>
        <v>4</v>
      </c>
      <c r="AW62" s="247">
        <f>SUM(E62:AM62)</f>
        <v>9</v>
      </c>
      <c r="AX62" s="247">
        <f>SUM(AQ66:AS67)</f>
        <v>9</v>
      </c>
      <c r="AZ62" s="670">
        <f>RANK(AN62,AN62:AN103,1)</f>
        <v>1</v>
      </c>
      <c r="BA62" s="670">
        <f>RANK(BF62,BF62:BF103,1)</f>
        <v>1</v>
      </c>
      <c r="BB62" s="670">
        <f>RANK(AT62,AT62:AT103,1)</f>
        <v>1</v>
      </c>
      <c r="BC62" s="670">
        <f>AZ62*100</f>
        <v>100</v>
      </c>
      <c r="BD62" s="670">
        <f>BA62*10</f>
        <v>10</v>
      </c>
      <c r="BE62" s="671">
        <f>SUM(BB62:BD67)</f>
        <v>111</v>
      </c>
      <c r="BF62" s="670">
        <f>AQ62-AS62</f>
        <v>0.125</v>
      </c>
      <c r="BG62" s="247"/>
      <c r="BH62" s="247"/>
      <c r="BI62" s="247"/>
      <c r="BJ62" s="247"/>
      <c r="BK62" s="247"/>
      <c r="BL62" s="247"/>
      <c r="BM62" s="247"/>
      <c r="BN62" s="247"/>
      <c r="BO62" s="247"/>
      <c r="BP62" s="247"/>
      <c r="BQ62" s="247"/>
      <c r="BR62" s="247"/>
      <c r="BS62" s="247"/>
      <c r="BT62" s="247"/>
      <c r="BU62" s="247"/>
      <c r="BV62" s="247"/>
      <c r="BW62" s="247"/>
      <c r="BX62" s="247"/>
      <c r="BY62" s="247"/>
      <c r="BZ62" s="247"/>
      <c r="CA62" s="247"/>
      <c r="CB62" s="247"/>
      <c r="CC62" s="247"/>
      <c r="CD62" s="247"/>
      <c r="CE62" s="247"/>
      <c r="CF62" s="247"/>
      <c r="CG62" s="247"/>
      <c r="CH62" s="247"/>
      <c r="CI62" s="247"/>
      <c r="CJ62" s="247"/>
      <c r="CK62" s="247"/>
      <c r="CL62" s="247"/>
      <c r="CM62" s="247"/>
      <c r="CN62" s="247"/>
      <c r="CO62" s="247"/>
      <c r="CP62" s="247"/>
      <c r="CQ62" s="247"/>
      <c r="CR62" s="247"/>
      <c r="CS62" s="247"/>
      <c r="CT62" s="247"/>
      <c r="CU62" s="247"/>
      <c r="CV62" s="247"/>
      <c r="CW62" s="247"/>
      <c r="CX62" s="247"/>
      <c r="CY62" s="247"/>
      <c r="CZ62" s="247"/>
      <c r="DA62" s="247"/>
      <c r="DB62" s="247"/>
      <c r="DC62" s="247"/>
    </row>
    <row r="63" spans="1:256" ht="15" hidden="1" customHeight="1">
      <c r="A63" s="756"/>
      <c r="B63" s="744"/>
      <c r="C63" s="744"/>
      <c r="D63" s="744"/>
      <c r="E63" s="261"/>
      <c r="F63" s="262"/>
      <c r="G63" s="262"/>
      <c r="H63" s="262"/>
      <c r="I63" s="263"/>
      <c r="J63" s="264" t="str">
        <f>IF(J62&gt;N62,"○","　")</f>
        <v>　</v>
      </c>
      <c r="K63" s="264"/>
      <c r="L63" s="343"/>
      <c r="M63" s="343"/>
      <c r="N63" s="265"/>
      <c r="O63" s="262"/>
      <c r="P63" s="262"/>
      <c r="Q63" s="266"/>
      <c r="R63" s="266"/>
      <c r="S63" s="263"/>
      <c r="T63" s="264" t="str">
        <f>IF(T62&gt;X62,"○","　")</f>
        <v>　</v>
      </c>
      <c r="U63" s="264"/>
      <c r="V63" s="343"/>
      <c r="W63" s="343"/>
      <c r="X63" s="265"/>
      <c r="Y63" s="264" t="str">
        <f>IF(Y62&gt;AC62,"○","　")</f>
        <v>　</v>
      </c>
      <c r="Z63" s="264"/>
      <c r="AA63" s="343"/>
      <c r="AB63" s="343"/>
      <c r="AC63" s="265"/>
      <c r="AD63" s="262"/>
      <c r="AE63" s="262"/>
      <c r="AF63" s="266"/>
      <c r="AG63" s="266"/>
      <c r="AH63" s="263"/>
      <c r="AI63" s="264" t="str">
        <f>IF(AI62&gt;AM62,"○","　")</f>
        <v>　</v>
      </c>
      <c r="AJ63" s="264"/>
      <c r="AK63" s="343"/>
      <c r="AL63" s="343"/>
      <c r="AM63" s="265"/>
      <c r="AN63" s="768"/>
      <c r="AO63" s="770"/>
      <c r="AP63" s="772"/>
      <c r="AQ63" s="768"/>
      <c r="AR63" s="770"/>
      <c r="AS63" s="772"/>
      <c r="AT63" s="774"/>
      <c r="AU63" s="743"/>
      <c r="AV63" s="253"/>
      <c r="AZ63" s="670"/>
      <c r="BA63" s="670"/>
      <c r="BB63" s="670"/>
      <c r="BC63" s="670"/>
      <c r="BD63" s="670"/>
      <c r="BE63" s="671"/>
      <c r="BF63" s="670"/>
      <c r="BG63" s="247"/>
      <c r="BH63" s="247"/>
      <c r="BI63" s="247"/>
      <c r="BJ63" s="247"/>
      <c r="BK63" s="247"/>
      <c r="BL63" s="247"/>
      <c r="BM63" s="247"/>
      <c r="BN63" s="247"/>
      <c r="BO63" s="247"/>
      <c r="BP63" s="247"/>
      <c r="BQ63" s="247"/>
      <c r="BR63" s="247"/>
      <c r="BS63" s="247"/>
      <c r="BT63" s="247"/>
      <c r="BU63" s="247"/>
      <c r="BV63" s="247"/>
      <c r="BW63" s="247"/>
      <c r="BX63" s="247"/>
      <c r="BY63" s="247"/>
      <c r="BZ63" s="247"/>
      <c r="CA63" s="247"/>
      <c r="CB63" s="247"/>
      <c r="CC63" s="247"/>
      <c r="CD63" s="247"/>
      <c r="CE63" s="247"/>
      <c r="CF63" s="247"/>
      <c r="CG63" s="247"/>
      <c r="CH63" s="247"/>
      <c r="CI63" s="247"/>
      <c r="CJ63" s="247"/>
      <c r="CK63" s="247"/>
      <c r="CL63" s="247"/>
      <c r="CM63" s="247"/>
      <c r="CN63" s="247"/>
      <c r="CO63" s="247"/>
      <c r="CP63" s="247"/>
      <c r="CQ63" s="247"/>
      <c r="CR63" s="247"/>
      <c r="CS63" s="247"/>
      <c r="CT63" s="247"/>
      <c r="CU63" s="247"/>
      <c r="CV63" s="247"/>
      <c r="CW63" s="247"/>
      <c r="CX63" s="247"/>
      <c r="CY63" s="247"/>
      <c r="CZ63" s="247"/>
      <c r="DA63" s="247"/>
      <c r="DB63" s="247"/>
      <c r="DC63" s="247"/>
    </row>
    <row r="64" spans="1:256" ht="15" hidden="1" customHeight="1">
      <c r="A64" s="756"/>
      <c r="B64" s="744"/>
      <c r="C64" s="744"/>
      <c r="D64" s="744"/>
      <c r="E64" s="261"/>
      <c r="F64" s="262"/>
      <c r="G64" s="262"/>
      <c r="H64" s="262"/>
      <c r="I64" s="263"/>
      <c r="J64" s="264"/>
      <c r="K64" s="264"/>
      <c r="L64" s="343"/>
      <c r="M64" s="343"/>
      <c r="N64" s="265" t="str">
        <f>IF(N62&gt;J62,"○","　")</f>
        <v>○</v>
      </c>
      <c r="O64" s="262"/>
      <c r="P64" s="262"/>
      <c r="Q64" s="266"/>
      <c r="R64" s="266"/>
      <c r="S64" s="263"/>
      <c r="T64" s="264"/>
      <c r="U64" s="264"/>
      <c r="V64" s="343"/>
      <c r="W64" s="343"/>
      <c r="X64" s="265" t="str">
        <f>IF(X62&gt;T62,"○","　")</f>
        <v>○</v>
      </c>
      <c r="Y64" s="264"/>
      <c r="Z64" s="264"/>
      <c r="AA64" s="343"/>
      <c r="AB64" s="343"/>
      <c r="AC64" s="265" t="str">
        <f>IF(AC62&gt;Y62,"○","　")</f>
        <v>○</v>
      </c>
      <c r="AD64" s="262"/>
      <c r="AE64" s="262"/>
      <c r="AF64" s="266"/>
      <c r="AG64" s="266"/>
      <c r="AH64" s="263"/>
      <c r="AI64" s="264"/>
      <c r="AJ64" s="264"/>
      <c r="AK64" s="343"/>
      <c r="AL64" s="343"/>
      <c r="AM64" s="265" t="str">
        <f>IF(AM62&gt;AI62,"○","　")</f>
        <v>○</v>
      </c>
      <c r="AN64" s="768"/>
      <c r="AO64" s="770"/>
      <c r="AP64" s="772"/>
      <c r="AQ64" s="768"/>
      <c r="AR64" s="770"/>
      <c r="AS64" s="772"/>
      <c r="AT64" s="774"/>
      <c r="AU64" s="743"/>
      <c r="AV64" s="253"/>
      <c r="AZ64" s="670"/>
      <c r="BA64" s="670"/>
      <c r="BB64" s="670"/>
      <c r="BC64" s="670"/>
      <c r="BD64" s="670"/>
      <c r="BE64" s="671"/>
      <c r="BF64" s="670"/>
      <c r="BG64" s="247"/>
      <c r="BH64" s="247"/>
      <c r="BI64" s="247"/>
      <c r="BJ64" s="247"/>
      <c r="BK64" s="247"/>
      <c r="BL64" s="247"/>
      <c r="BM64" s="247"/>
      <c r="BN64" s="247"/>
      <c r="BO64" s="247"/>
      <c r="BP64" s="247"/>
      <c r="BQ64" s="247"/>
      <c r="BR64" s="247"/>
      <c r="BS64" s="247"/>
      <c r="BT64" s="247"/>
      <c r="BU64" s="247"/>
      <c r="BV64" s="247"/>
      <c r="BW64" s="247"/>
      <c r="BX64" s="247"/>
      <c r="BY64" s="247"/>
      <c r="BZ64" s="247"/>
      <c r="CA64" s="247"/>
      <c r="CB64" s="247"/>
      <c r="CC64" s="247"/>
      <c r="CD64" s="247"/>
      <c r="CE64" s="247"/>
      <c r="CF64" s="247"/>
      <c r="CG64" s="247"/>
      <c r="CH64" s="247"/>
      <c r="CI64" s="247"/>
      <c r="CJ64" s="247"/>
      <c r="CK64" s="247"/>
      <c r="CL64" s="247"/>
      <c r="CM64" s="247"/>
      <c r="CN64" s="247"/>
      <c r="CO64" s="247"/>
      <c r="CP64" s="247"/>
      <c r="CQ64" s="247"/>
      <c r="CR64" s="247"/>
      <c r="CS64" s="247"/>
      <c r="CT64" s="247"/>
      <c r="CU64" s="247"/>
      <c r="CV64" s="247"/>
      <c r="CW64" s="247"/>
      <c r="CX64" s="247"/>
      <c r="CY64" s="247"/>
      <c r="CZ64" s="247"/>
      <c r="DA64" s="247"/>
      <c r="DB64" s="247"/>
      <c r="DC64" s="247"/>
    </row>
    <row r="65" spans="1:107" ht="14.25" customHeight="1">
      <c r="A65" s="756"/>
      <c r="B65" s="744"/>
      <c r="C65" s="744"/>
      <c r="D65" s="744"/>
      <c r="E65" s="261"/>
      <c r="F65" s="262"/>
      <c r="G65" s="262"/>
      <c r="H65" s="262"/>
      <c r="I65" s="263"/>
      <c r="J65" s="267">
        <f>O13</f>
        <v>10</v>
      </c>
      <c r="K65" s="343" t="str">
        <f>IF(J65&gt;N65,"○","　")</f>
        <v>　</v>
      </c>
      <c r="L65" s="343" t="s">
        <v>499</v>
      </c>
      <c r="M65" s="343" t="str">
        <f>IF(N65&gt;J65,"○","　")</f>
        <v>○</v>
      </c>
      <c r="N65" s="268">
        <f>V13</f>
        <v>15</v>
      </c>
      <c r="O65" s="266"/>
      <c r="P65" s="266"/>
      <c r="Q65" s="266"/>
      <c r="R65" s="266"/>
      <c r="S65" s="269"/>
      <c r="T65" s="267">
        <f>O34</f>
        <v>13</v>
      </c>
      <c r="U65" s="343" t="str">
        <f>IF(T65&gt;X65,"○","　")</f>
        <v>　</v>
      </c>
      <c r="V65" s="343" t="s">
        <v>499</v>
      </c>
      <c r="W65" s="343" t="str">
        <f>IF(X65&gt;T65,"○","　")</f>
        <v>○</v>
      </c>
      <c r="X65" s="268">
        <f>V34</f>
        <v>15</v>
      </c>
      <c r="Y65" s="267">
        <f>O46</f>
        <v>15</v>
      </c>
      <c r="Z65" s="343" t="str">
        <f>IF(Y65&gt;AC65,"○","　")</f>
        <v>○</v>
      </c>
      <c r="AA65" s="343" t="s">
        <v>499</v>
      </c>
      <c r="AB65" s="343" t="str">
        <f>IF(AC65&gt;Y65,"○","　")</f>
        <v>　</v>
      </c>
      <c r="AC65" s="268">
        <f>V46</f>
        <v>11</v>
      </c>
      <c r="AD65" s="266"/>
      <c r="AE65" s="266"/>
      <c r="AF65" s="266"/>
      <c r="AG65" s="266"/>
      <c r="AH65" s="269"/>
      <c r="AI65" s="267">
        <f>O22</f>
        <v>3</v>
      </c>
      <c r="AJ65" s="343" t="str">
        <f>IF(AI65&gt;AM65,"○","　")</f>
        <v>　</v>
      </c>
      <c r="AK65" s="343" t="s">
        <v>499</v>
      </c>
      <c r="AL65" s="343" t="str">
        <f>IF(AM65&gt;AI65,"○","　")</f>
        <v>○</v>
      </c>
      <c r="AM65" s="268">
        <f>V22</f>
        <v>15</v>
      </c>
      <c r="AN65" s="768"/>
      <c r="AO65" s="770"/>
      <c r="AP65" s="772"/>
      <c r="AQ65" s="768"/>
      <c r="AR65" s="770"/>
      <c r="AS65" s="772"/>
      <c r="AT65" s="774"/>
      <c r="AU65" s="743"/>
      <c r="AV65" s="253"/>
      <c r="AZ65" s="670"/>
      <c r="BA65" s="670"/>
      <c r="BB65" s="670"/>
      <c r="BC65" s="670"/>
      <c r="BD65" s="670"/>
      <c r="BE65" s="671"/>
      <c r="BF65" s="670"/>
      <c r="BG65" s="247"/>
      <c r="BH65" s="247"/>
      <c r="BI65" s="247"/>
      <c r="BJ65" s="247"/>
      <c r="BK65" s="247"/>
      <c r="BL65" s="247"/>
      <c r="BM65" s="247"/>
      <c r="BN65" s="247"/>
      <c r="BO65" s="247"/>
      <c r="BP65" s="247"/>
      <c r="BQ65" s="247"/>
      <c r="BR65" s="247"/>
      <c r="BS65" s="247"/>
      <c r="BT65" s="247"/>
      <c r="BU65" s="247"/>
      <c r="BV65" s="247"/>
      <c r="BW65" s="247"/>
      <c r="BX65" s="247"/>
      <c r="BY65" s="247"/>
      <c r="BZ65" s="247"/>
      <c r="CA65" s="247"/>
      <c r="CB65" s="247"/>
      <c r="CC65" s="247"/>
      <c r="CD65" s="247"/>
      <c r="CE65" s="247"/>
      <c r="CF65" s="247"/>
      <c r="CG65" s="247"/>
      <c r="CH65" s="247"/>
      <c r="CI65" s="247"/>
      <c r="CJ65" s="247"/>
      <c r="CK65" s="247"/>
      <c r="CL65" s="247"/>
      <c r="CM65" s="247"/>
      <c r="CN65" s="247"/>
      <c r="CO65" s="247"/>
      <c r="CP65" s="247"/>
      <c r="CQ65" s="247"/>
      <c r="CR65" s="247"/>
      <c r="CS65" s="247"/>
      <c r="CT65" s="247"/>
      <c r="CU65" s="247"/>
      <c r="CV65" s="247"/>
      <c r="CW65" s="247"/>
      <c r="CX65" s="247"/>
      <c r="CY65" s="247"/>
      <c r="CZ65" s="247"/>
      <c r="DA65" s="247"/>
      <c r="DB65" s="247"/>
      <c r="DC65" s="247"/>
    </row>
    <row r="66" spans="1:107" ht="14.25" customHeight="1">
      <c r="A66" s="756"/>
      <c r="B66" s="744"/>
      <c r="C66" s="744"/>
      <c r="D66" s="744"/>
      <c r="E66" s="261"/>
      <c r="F66" s="262"/>
      <c r="G66" s="262"/>
      <c r="H66" s="262"/>
      <c r="I66" s="263"/>
      <c r="J66" s="267">
        <f>O14</f>
        <v>12</v>
      </c>
      <c r="K66" s="343" t="str">
        <f>IF(J66&gt;N66,"○","　")</f>
        <v>　</v>
      </c>
      <c r="L66" s="343" t="s">
        <v>255</v>
      </c>
      <c r="M66" s="343" t="str">
        <f>IF(N66&gt;J66,"○","　")</f>
        <v>○</v>
      </c>
      <c r="N66" s="268">
        <f>V14</f>
        <v>15</v>
      </c>
      <c r="O66" s="266"/>
      <c r="P66" s="266"/>
      <c r="Q66" s="266"/>
      <c r="R66" s="266"/>
      <c r="S66" s="269"/>
      <c r="T66" s="267">
        <f>O35</f>
        <v>9</v>
      </c>
      <c r="U66" s="343" t="str">
        <f>IF(T66&gt;X66,"○","　")</f>
        <v>　</v>
      </c>
      <c r="V66" s="343" t="s">
        <v>255</v>
      </c>
      <c r="W66" s="343" t="str">
        <f>IF(X66&gt;T66,"○","　")</f>
        <v>○</v>
      </c>
      <c r="X66" s="268">
        <f>V35</f>
        <v>15</v>
      </c>
      <c r="Y66" s="267">
        <f>O47</f>
        <v>10</v>
      </c>
      <c r="Z66" s="343" t="str">
        <f>IF(Y66&gt;AC66,"○","　")</f>
        <v>　</v>
      </c>
      <c r="AA66" s="343" t="s">
        <v>255</v>
      </c>
      <c r="AB66" s="343" t="str">
        <f>IF(AC66&gt;Y66,"○","　")</f>
        <v>○</v>
      </c>
      <c r="AC66" s="268">
        <f>V47</f>
        <v>15</v>
      </c>
      <c r="AD66" s="266"/>
      <c r="AE66" s="266"/>
      <c r="AF66" s="266"/>
      <c r="AG66" s="266"/>
      <c r="AH66" s="269"/>
      <c r="AI66" s="267">
        <f>O23</f>
        <v>6</v>
      </c>
      <c r="AJ66" s="343" t="str">
        <f>IF(AI66&gt;AM66,"○","　")</f>
        <v>　</v>
      </c>
      <c r="AK66" s="343" t="s">
        <v>255</v>
      </c>
      <c r="AL66" s="343" t="str">
        <f>IF(AM66&gt;AI66,"○","　")</f>
        <v>○</v>
      </c>
      <c r="AM66" s="268">
        <f>V23</f>
        <v>15</v>
      </c>
      <c r="AN66" s="768"/>
      <c r="AO66" s="770"/>
      <c r="AP66" s="772"/>
      <c r="AQ66" s="768">
        <f>SUM(E62,J62,O62,T62,Y62,AD62,AI62)</f>
        <v>1</v>
      </c>
      <c r="AR66" s="770" t="s">
        <v>255</v>
      </c>
      <c r="AS66" s="772">
        <f>SUM(I62,N62,S62,X62,AC62,AH62,AM62)</f>
        <v>8</v>
      </c>
      <c r="AT66" s="774"/>
      <c r="AU66" s="743"/>
      <c r="AV66" s="253"/>
      <c r="AZ66" s="670"/>
      <c r="BA66" s="670"/>
      <c r="BB66" s="670"/>
      <c r="BC66" s="670"/>
      <c r="BD66" s="670"/>
      <c r="BE66" s="671"/>
      <c r="BF66" s="670"/>
      <c r="BG66" s="247"/>
      <c r="BH66" s="247"/>
      <c r="BI66" s="247"/>
      <c r="BJ66" s="247"/>
      <c r="BK66" s="247"/>
      <c r="BL66" s="247"/>
      <c r="BM66" s="247"/>
      <c r="BN66" s="247"/>
      <c r="BO66" s="247"/>
      <c r="BP66" s="247"/>
      <c r="BQ66" s="247"/>
      <c r="BR66" s="247"/>
      <c r="BS66" s="247"/>
      <c r="BT66" s="247"/>
      <c r="BU66" s="247"/>
      <c r="BV66" s="247"/>
      <c r="BW66" s="247"/>
      <c r="BX66" s="247"/>
      <c r="BY66" s="247"/>
      <c r="BZ66" s="247"/>
      <c r="CA66" s="247"/>
      <c r="CB66" s="247"/>
      <c r="CC66" s="247"/>
      <c r="CD66" s="247"/>
      <c r="CE66" s="247"/>
      <c r="CF66" s="247"/>
      <c r="CG66" s="247"/>
      <c r="CH66" s="247"/>
      <c r="CI66" s="247"/>
      <c r="CJ66" s="247"/>
      <c r="CK66" s="247"/>
      <c r="CL66" s="247"/>
      <c r="CM66" s="247"/>
      <c r="CN66" s="247"/>
      <c r="CO66" s="247"/>
      <c r="CP66" s="247"/>
      <c r="CQ66" s="247"/>
      <c r="CR66" s="247"/>
      <c r="CS66" s="247"/>
      <c r="CT66" s="247"/>
      <c r="CU66" s="247"/>
      <c r="CV66" s="247"/>
      <c r="CW66" s="247"/>
      <c r="CX66" s="247"/>
      <c r="CY66" s="247"/>
      <c r="CZ66" s="247"/>
      <c r="DA66" s="247"/>
      <c r="DB66" s="247"/>
      <c r="DC66" s="247"/>
    </row>
    <row r="67" spans="1:107" ht="14.25" customHeight="1">
      <c r="A67" s="756"/>
      <c r="B67" s="744"/>
      <c r="C67" s="744"/>
      <c r="D67" s="744"/>
      <c r="E67" s="270"/>
      <c r="F67" s="271"/>
      <c r="G67" s="271"/>
      <c r="H67" s="271"/>
      <c r="I67" s="272"/>
      <c r="J67" s="267">
        <f>O15</f>
        <v>0</v>
      </c>
      <c r="K67" s="343" t="str">
        <f>IF(J67&gt;N67,"○","　")</f>
        <v>　</v>
      </c>
      <c r="L67" s="343" t="s">
        <v>255</v>
      </c>
      <c r="M67" s="343" t="str">
        <f>IF(N67&gt;J67,"○","　")</f>
        <v>　</v>
      </c>
      <c r="N67" s="268">
        <f>V15</f>
        <v>0</v>
      </c>
      <c r="O67" s="273"/>
      <c r="P67" s="273"/>
      <c r="Q67" s="273"/>
      <c r="R67" s="273"/>
      <c r="S67" s="274"/>
      <c r="T67" s="267">
        <f>O36</f>
        <v>0</v>
      </c>
      <c r="U67" s="343" t="str">
        <f>IF(T67&gt;X67,"○","　")</f>
        <v>　</v>
      </c>
      <c r="V67" s="343" t="s">
        <v>255</v>
      </c>
      <c r="W67" s="343" t="str">
        <f>IF(X67&gt;T67,"○","　")</f>
        <v>　</v>
      </c>
      <c r="X67" s="268">
        <f>V36</f>
        <v>0</v>
      </c>
      <c r="Y67" s="267">
        <f>O48</f>
        <v>15</v>
      </c>
      <c r="Z67" s="343" t="str">
        <f>IF(Y67&gt;AC67,"○","　")</f>
        <v>　</v>
      </c>
      <c r="AA67" s="343" t="s">
        <v>255</v>
      </c>
      <c r="AB67" s="343" t="str">
        <f>IF(AC67&gt;Y67,"○","　")</f>
        <v>○</v>
      </c>
      <c r="AC67" s="268">
        <f>V48</f>
        <v>17</v>
      </c>
      <c r="AD67" s="273"/>
      <c r="AE67" s="273"/>
      <c r="AF67" s="273"/>
      <c r="AG67" s="273"/>
      <c r="AH67" s="274"/>
      <c r="AI67" s="267">
        <f>O24</f>
        <v>0</v>
      </c>
      <c r="AJ67" s="343" t="str">
        <f>IF(AI67&gt;AM67,"○","　")</f>
        <v>　</v>
      </c>
      <c r="AK67" s="343" t="s">
        <v>255</v>
      </c>
      <c r="AL67" s="343" t="str">
        <f>IF(AM67&gt;AI67,"○","　")</f>
        <v>　</v>
      </c>
      <c r="AM67" s="268">
        <f>V24</f>
        <v>0</v>
      </c>
      <c r="AN67" s="769"/>
      <c r="AO67" s="771"/>
      <c r="AP67" s="773"/>
      <c r="AQ67" s="769"/>
      <c r="AR67" s="771"/>
      <c r="AS67" s="773"/>
      <c r="AT67" s="775"/>
      <c r="AU67" s="743"/>
      <c r="AV67" s="253"/>
      <c r="AZ67" s="670"/>
      <c r="BA67" s="670"/>
      <c r="BB67" s="670"/>
      <c r="BC67" s="670"/>
      <c r="BD67" s="670"/>
      <c r="BE67" s="671"/>
      <c r="BF67" s="670"/>
      <c r="BG67" s="247"/>
      <c r="BH67" s="247"/>
      <c r="BI67" s="247"/>
      <c r="BJ67" s="247"/>
      <c r="BK67" s="247"/>
      <c r="BL67" s="247"/>
      <c r="BM67" s="247"/>
      <c r="BN67" s="247"/>
      <c r="BO67" s="247"/>
      <c r="BP67" s="247"/>
      <c r="BQ67" s="247"/>
      <c r="BR67" s="247"/>
      <c r="BS67" s="247"/>
      <c r="BT67" s="247"/>
      <c r="BU67" s="247"/>
      <c r="BV67" s="247"/>
      <c r="BW67" s="247"/>
      <c r="BX67" s="247"/>
      <c r="BY67" s="247"/>
      <c r="BZ67" s="247"/>
      <c r="CA67" s="247"/>
      <c r="CB67" s="247"/>
      <c r="CC67" s="247"/>
      <c r="CD67" s="247"/>
      <c r="CE67" s="247"/>
      <c r="CF67" s="247"/>
      <c r="CG67" s="247"/>
      <c r="CH67" s="247"/>
      <c r="CI67" s="247"/>
      <c r="CJ67" s="247"/>
      <c r="CK67" s="247"/>
      <c r="CL67" s="247"/>
      <c r="CM67" s="247"/>
      <c r="CN67" s="247"/>
      <c r="CO67" s="247"/>
      <c r="CP67" s="247"/>
      <c r="CQ67" s="247"/>
      <c r="CR67" s="247"/>
      <c r="CS67" s="247"/>
      <c r="CT67" s="247"/>
      <c r="CU67" s="247"/>
      <c r="CV67" s="247"/>
      <c r="CW67" s="247"/>
      <c r="CX67" s="247"/>
      <c r="CY67" s="247"/>
      <c r="CZ67" s="247"/>
      <c r="DA67" s="247"/>
      <c r="DB67" s="247"/>
      <c r="DC67" s="247"/>
    </row>
    <row r="68" spans="1:107" ht="14.25" customHeight="1">
      <c r="A68" s="756"/>
      <c r="B68" s="744" t="str">
        <f>C6</f>
        <v xml:space="preserve"> マーベル</v>
      </c>
      <c r="C68" s="744"/>
      <c r="D68" s="744"/>
      <c r="E68" s="275">
        <f>COUNTIF(F71:F73,"○")</f>
        <v>2</v>
      </c>
      <c r="F68" s="276"/>
      <c r="G68" s="276" t="str">
        <f>L62</f>
        <v>①</v>
      </c>
      <c r="H68" s="276"/>
      <c r="I68" s="276">
        <f>COUNTIF(H71:H73,"○")</f>
        <v>0</v>
      </c>
      <c r="J68" s="277"/>
      <c r="K68" s="278"/>
      <c r="L68" s="278"/>
      <c r="M68" s="278"/>
      <c r="N68" s="279"/>
      <c r="O68" s="255"/>
      <c r="P68" s="255"/>
      <c r="Q68" s="260"/>
      <c r="R68" s="260"/>
      <c r="S68" s="256"/>
      <c r="T68" s="257">
        <f>COUNTIF(U71:U73,"○")</f>
        <v>1</v>
      </c>
      <c r="U68" s="257"/>
      <c r="V68" s="258" t="s">
        <v>500</v>
      </c>
      <c r="W68" s="258"/>
      <c r="X68" s="259">
        <f>COUNTIF(W71:W73,"○")</f>
        <v>2</v>
      </c>
      <c r="Y68" s="257">
        <f>COUNTIF(Z71:Z73,"○")</f>
        <v>2</v>
      </c>
      <c r="Z68" s="257"/>
      <c r="AA68" s="258" t="s">
        <v>501</v>
      </c>
      <c r="AB68" s="258"/>
      <c r="AC68" s="259">
        <f>COUNTIF(AB71:AB73,"○")</f>
        <v>0</v>
      </c>
      <c r="AD68" s="257">
        <f>COUNTIF(AE71:AE73,"○")</f>
        <v>2</v>
      </c>
      <c r="AE68" s="257"/>
      <c r="AF68" s="258" t="s">
        <v>502</v>
      </c>
      <c r="AG68" s="258"/>
      <c r="AH68" s="259">
        <f>COUNTIF(AG71:AG73,"○")</f>
        <v>1</v>
      </c>
      <c r="AI68" s="255"/>
      <c r="AJ68" s="255"/>
      <c r="AK68" s="260"/>
      <c r="AL68" s="260"/>
      <c r="AM68" s="256"/>
      <c r="AN68" s="776">
        <f>COUNTIF(E69:AM69,"○")</f>
        <v>3</v>
      </c>
      <c r="AO68" s="777" t="s">
        <v>255</v>
      </c>
      <c r="AP68" s="778">
        <f>COUNTIF(E70:AM70,"○")</f>
        <v>1</v>
      </c>
      <c r="AQ68" s="776">
        <f>IF(AS72=0,10,AQ72/AS72)</f>
        <v>2.3333333333333335</v>
      </c>
      <c r="AR68" s="777"/>
      <c r="AS68" s="778"/>
      <c r="AT68" s="774">
        <f>SUM(E71:E73,J71:J73,O71:O73,T71:T73,Y71:Y73,AD71:AD73,AI71:AI73)/SUM(I71:I73,N71:N73,S71:S73,X71:X73,AC71:AC73,AH71:AH73,AM71:AM73)</f>
        <v>1.0491803278688525</v>
      </c>
      <c r="AU68" s="743">
        <f>IF(AND($AV$105=28,AV68=4),RANK(BE68,BE$62:BE$98,0),"")</f>
        <v>3</v>
      </c>
      <c r="AV68" s="253">
        <f>AN68+AP68</f>
        <v>4</v>
      </c>
      <c r="AW68" s="247">
        <f>SUM(E68:AM68)</f>
        <v>10</v>
      </c>
      <c r="AX68" s="247">
        <f>SUM(AQ72:AS73)</f>
        <v>10</v>
      </c>
      <c r="AZ68" s="670">
        <f>RANK(AN68,AN62:AN109,1)</f>
        <v>5</v>
      </c>
      <c r="BA68" s="670">
        <f>RANK(BF68,BF62:BF103,1)</f>
        <v>5</v>
      </c>
      <c r="BB68" s="670">
        <f>RANK(AT68,AT62:AT103,1)</f>
        <v>5</v>
      </c>
      <c r="BC68" s="670">
        <f>AZ68*100</f>
        <v>500</v>
      </c>
      <c r="BD68" s="670">
        <f>BA68*10</f>
        <v>50</v>
      </c>
      <c r="BE68" s="671">
        <f>SUM(BB68:BD73)</f>
        <v>555</v>
      </c>
      <c r="BF68" s="670">
        <f>AQ68-AS68</f>
        <v>2.3333333333333335</v>
      </c>
      <c r="BG68" s="247"/>
      <c r="BH68" s="247"/>
      <c r="BI68" s="247"/>
      <c r="BJ68" s="247"/>
      <c r="BK68" s="247"/>
      <c r="BL68" s="247"/>
      <c r="BM68" s="247"/>
      <c r="BN68" s="247"/>
      <c r="BO68" s="247"/>
      <c r="BP68" s="247"/>
      <c r="BQ68" s="247"/>
      <c r="BR68" s="247"/>
      <c r="BS68" s="247"/>
      <c r="BT68" s="247"/>
      <c r="BU68" s="247"/>
      <c r="BV68" s="247"/>
      <c r="BW68" s="247"/>
      <c r="BX68" s="247"/>
      <c r="BY68" s="247"/>
      <c r="BZ68" s="247"/>
      <c r="CA68" s="247"/>
      <c r="CB68" s="247"/>
      <c r="CC68" s="247"/>
      <c r="CD68" s="247"/>
      <c r="CE68" s="247"/>
      <c r="CF68" s="247"/>
      <c r="CG68" s="247"/>
      <c r="CH68" s="247"/>
      <c r="CI68" s="247"/>
      <c r="CJ68" s="247"/>
      <c r="CK68" s="247"/>
      <c r="CL68" s="247"/>
      <c r="CM68" s="247"/>
      <c r="CN68" s="247"/>
      <c r="CO68" s="247"/>
      <c r="CP68" s="247"/>
      <c r="CQ68" s="247"/>
      <c r="CR68" s="247"/>
      <c r="CS68" s="247"/>
      <c r="CT68" s="247"/>
      <c r="CU68" s="247"/>
      <c r="CV68" s="247"/>
      <c r="CW68" s="247"/>
      <c r="CX68" s="247"/>
      <c r="CY68" s="247"/>
      <c r="CZ68" s="247"/>
      <c r="DA68" s="247"/>
      <c r="DB68" s="247"/>
      <c r="DC68" s="247"/>
    </row>
    <row r="69" spans="1:107" ht="1.5" hidden="1" customHeight="1">
      <c r="A69" s="756"/>
      <c r="B69" s="744"/>
      <c r="C69" s="744"/>
      <c r="D69" s="744"/>
      <c r="E69" s="280" t="str">
        <f>IF(E68&gt;I68,"○","　")</f>
        <v>○</v>
      </c>
      <c r="F69" s="281"/>
      <c r="G69" s="281"/>
      <c r="H69" s="281"/>
      <c r="I69" s="348"/>
      <c r="J69" s="282"/>
      <c r="K69" s="283"/>
      <c r="L69" s="283"/>
      <c r="M69" s="283"/>
      <c r="N69" s="284"/>
      <c r="O69" s="262"/>
      <c r="P69" s="262"/>
      <c r="Q69" s="266"/>
      <c r="R69" s="266"/>
      <c r="S69" s="263"/>
      <c r="T69" s="264" t="str">
        <f>IF(T68&gt;X68,"○","　")</f>
        <v>　</v>
      </c>
      <c r="U69" s="264"/>
      <c r="V69" s="343"/>
      <c r="W69" s="343"/>
      <c r="X69" s="265"/>
      <c r="Y69" s="264" t="str">
        <f>IF(Y68&gt;AC68,"○","　")</f>
        <v>○</v>
      </c>
      <c r="Z69" s="264"/>
      <c r="AA69" s="343"/>
      <c r="AB69" s="343"/>
      <c r="AC69" s="265"/>
      <c r="AD69" s="264" t="str">
        <f>IF(AD68&gt;AH68,"○","　")</f>
        <v>○</v>
      </c>
      <c r="AE69" s="264"/>
      <c r="AF69" s="343"/>
      <c r="AG69" s="343"/>
      <c r="AH69" s="265"/>
      <c r="AI69" s="262"/>
      <c r="AJ69" s="262"/>
      <c r="AK69" s="266"/>
      <c r="AL69" s="266"/>
      <c r="AM69" s="263"/>
      <c r="AN69" s="768"/>
      <c r="AO69" s="770"/>
      <c r="AP69" s="772"/>
      <c r="AQ69" s="768"/>
      <c r="AR69" s="770"/>
      <c r="AS69" s="772"/>
      <c r="AT69" s="774"/>
      <c r="AU69" s="743"/>
      <c r="AV69" s="253"/>
      <c r="AZ69" s="670"/>
      <c r="BA69" s="670"/>
      <c r="BB69" s="670"/>
      <c r="BC69" s="670"/>
      <c r="BD69" s="670"/>
      <c r="BE69" s="671"/>
      <c r="BF69" s="670"/>
      <c r="BG69" s="247"/>
      <c r="BH69" s="247"/>
      <c r="BI69" s="247"/>
      <c r="BJ69" s="247"/>
      <c r="BK69" s="247"/>
      <c r="BL69" s="247"/>
      <c r="BM69" s="247"/>
      <c r="BN69" s="247"/>
      <c r="BO69" s="247"/>
      <c r="BP69" s="247"/>
      <c r="BQ69" s="247"/>
      <c r="BR69" s="247"/>
      <c r="BS69" s="247"/>
      <c r="BT69" s="247"/>
      <c r="BU69" s="247"/>
      <c r="BV69" s="247"/>
      <c r="BW69" s="247"/>
      <c r="BX69" s="247"/>
      <c r="BY69" s="247"/>
      <c r="BZ69" s="247"/>
      <c r="CA69" s="247"/>
      <c r="CB69" s="247"/>
      <c r="CC69" s="247"/>
      <c r="CD69" s="247"/>
      <c r="CE69" s="247"/>
      <c r="CF69" s="247"/>
      <c r="CG69" s="247"/>
      <c r="CH69" s="247"/>
      <c r="CI69" s="247"/>
      <c r="CJ69" s="247"/>
      <c r="CK69" s="247"/>
      <c r="CL69" s="247"/>
      <c r="CM69" s="247"/>
      <c r="CN69" s="247"/>
      <c r="CO69" s="247"/>
      <c r="CP69" s="247"/>
      <c r="CQ69" s="247"/>
      <c r="CR69" s="247"/>
      <c r="CS69" s="247"/>
      <c r="CT69" s="247"/>
      <c r="CU69" s="247"/>
      <c r="CV69" s="247"/>
      <c r="CW69" s="247"/>
      <c r="CX69" s="247"/>
      <c r="CY69" s="247"/>
      <c r="CZ69" s="247"/>
      <c r="DA69" s="247"/>
      <c r="DB69" s="247"/>
      <c r="DC69" s="247"/>
    </row>
    <row r="70" spans="1:107" ht="14.25" hidden="1" customHeight="1">
      <c r="A70" s="756"/>
      <c r="B70" s="744"/>
      <c r="C70" s="744"/>
      <c r="D70" s="744"/>
      <c r="E70" s="280"/>
      <c r="F70" s="281"/>
      <c r="G70" s="281"/>
      <c r="H70" s="281"/>
      <c r="I70" s="348" t="str">
        <f>IF(I68&gt;E68,"○","　")</f>
        <v>　</v>
      </c>
      <c r="J70" s="282"/>
      <c r="K70" s="283"/>
      <c r="L70" s="283"/>
      <c r="M70" s="283"/>
      <c r="N70" s="284"/>
      <c r="O70" s="262"/>
      <c r="P70" s="262"/>
      <c r="Q70" s="266"/>
      <c r="R70" s="266"/>
      <c r="S70" s="263"/>
      <c r="T70" s="264"/>
      <c r="U70" s="264"/>
      <c r="V70" s="343"/>
      <c r="W70" s="343"/>
      <c r="X70" s="265" t="str">
        <f>IF(X68&gt;T68,"○","　")</f>
        <v>○</v>
      </c>
      <c r="Y70" s="264"/>
      <c r="Z70" s="264"/>
      <c r="AA70" s="343"/>
      <c r="AB70" s="343"/>
      <c r="AC70" s="265" t="str">
        <f>IF(AC68&gt;Y68,"○","　")</f>
        <v>　</v>
      </c>
      <c r="AD70" s="264"/>
      <c r="AE70" s="264"/>
      <c r="AF70" s="343"/>
      <c r="AG70" s="343"/>
      <c r="AH70" s="265" t="str">
        <f>IF(AH68&gt;AD68,"○","　")</f>
        <v>　</v>
      </c>
      <c r="AI70" s="262"/>
      <c r="AJ70" s="262"/>
      <c r="AK70" s="266"/>
      <c r="AL70" s="266"/>
      <c r="AM70" s="263"/>
      <c r="AN70" s="768"/>
      <c r="AO70" s="770"/>
      <c r="AP70" s="772"/>
      <c r="AQ70" s="768"/>
      <c r="AR70" s="770"/>
      <c r="AS70" s="772"/>
      <c r="AT70" s="774"/>
      <c r="AU70" s="743"/>
      <c r="AV70" s="253"/>
      <c r="AZ70" s="670"/>
      <c r="BA70" s="670"/>
      <c r="BB70" s="670"/>
      <c r="BC70" s="670"/>
      <c r="BD70" s="670"/>
      <c r="BE70" s="671"/>
      <c r="BF70" s="670"/>
      <c r="BG70" s="247"/>
      <c r="BH70" s="247"/>
      <c r="BI70" s="247"/>
      <c r="BJ70" s="247"/>
      <c r="BK70" s="247"/>
      <c r="BL70" s="247"/>
      <c r="BM70" s="247"/>
      <c r="BN70" s="247"/>
      <c r="BO70" s="247"/>
      <c r="BP70" s="247"/>
      <c r="BQ70" s="247"/>
      <c r="BR70" s="247"/>
      <c r="BS70" s="247"/>
      <c r="BT70" s="247"/>
      <c r="BU70" s="247"/>
      <c r="BV70" s="247"/>
      <c r="BW70" s="247"/>
      <c r="BX70" s="247"/>
      <c r="BY70" s="247"/>
      <c r="BZ70" s="247"/>
      <c r="CA70" s="247"/>
      <c r="CB70" s="247"/>
      <c r="CC70" s="247"/>
      <c r="CD70" s="247"/>
      <c r="CE70" s="247"/>
      <c r="CF70" s="247"/>
      <c r="CG70" s="247"/>
      <c r="CH70" s="247"/>
      <c r="CI70" s="247"/>
      <c r="CJ70" s="247"/>
      <c r="CK70" s="247"/>
      <c r="CL70" s="247"/>
      <c r="CM70" s="247"/>
      <c r="CN70" s="247"/>
      <c r="CO70" s="247"/>
      <c r="CP70" s="247"/>
      <c r="CQ70" s="247"/>
      <c r="CR70" s="247"/>
      <c r="CS70" s="247"/>
      <c r="CT70" s="247"/>
      <c r="CU70" s="247"/>
      <c r="CV70" s="247"/>
      <c r="CW70" s="247"/>
      <c r="CX70" s="247"/>
      <c r="CY70" s="247"/>
      <c r="CZ70" s="247"/>
      <c r="DA70" s="247"/>
      <c r="DB70" s="247"/>
      <c r="DC70" s="247"/>
    </row>
    <row r="71" spans="1:107" ht="14.25" customHeight="1">
      <c r="A71" s="756"/>
      <c r="B71" s="744"/>
      <c r="C71" s="744"/>
      <c r="D71" s="744"/>
      <c r="E71" s="280">
        <f>N65</f>
        <v>15</v>
      </c>
      <c r="F71" s="281" t="str">
        <f>IF(E71&gt;I71,"○","　")</f>
        <v>○</v>
      </c>
      <c r="G71" s="281" t="s">
        <v>499</v>
      </c>
      <c r="H71" s="281" t="str">
        <f>IF(I71&gt;E71,"○","　")</f>
        <v>　</v>
      </c>
      <c r="I71" s="281">
        <f>J65</f>
        <v>10</v>
      </c>
      <c r="J71" s="282"/>
      <c r="K71" s="283"/>
      <c r="L71" s="283"/>
      <c r="M71" s="283"/>
      <c r="N71" s="284"/>
      <c r="O71" s="266"/>
      <c r="P71" s="266"/>
      <c r="Q71" s="266"/>
      <c r="R71" s="266"/>
      <c r="S71" s="269"/>
      <c r="T71" s="267">
        <f>O25</f>
        <v>4</v>
      </c>
      <c r="U71" s="343" t="str">
        <f>IF(T71&gt;X71,"○","　")</f>
        <v>　</v>
      </c>
      <c r="V71" s="343" t="s">
        <v>499</v>
      </c>
      <c r="W71" s="343" t="str">
        <f>IF(X71&gt;T71,"○","　")</f>
        <v>○</v>
      </c>
      <c r="X71" s="268">
        <f>V25</f>
        <v>15</v>
      </c>
      <c r="Y71" s="267">
        <f>O37</f>
        <v>15</v>
      </c>
      <c r="Z71" s="343" t="str">
        <f>IF(Y71&gt;AC71,"○","　")</f>
        <v>○</v>
      </c>
      <c r="AA71" s="343" t="s">
        <v>499</v>
      </c>
      <c r="AB71" s="343" t="str">
        <f>IF(AC71&gt;Y71,"○","　")</f>
        <v>　</v>
      </c>
      <c r="AC71" s="268">
        <f>V37</f>
        <v>8</v>
      </c>
      <c r="AD71" s="267">
        <f>O49</f>
        <v>9</v>
      </c>
      <c r="AE71" s="343" t="str">
        <f>IF(AD71&gt;AH71,"○","　")</f>
        <v>　</v>
      </c>
      <c r="AF71" s="343" t="s">
        <v>499</v>
      </c>
      <c r="AG71" s="343" t="str">
        <f>IF(AH71&gt;AD71,"○","　")</f>
        <v>○</v>
      </c>
      <c r="AH71" s="268">
        <f>V49</f>
        <v>15</v>
      </c>
      <c r="AI71" s="266"/>
      <c r="AJ71" s="266"/>
      <c r="AK71" s="266"/>
      <c r="AL71" s="266"/>
      <c r="AM71" s="269"/>
      <c r="AN71" s="768"/>
      <c r="AO71" s="770"/>
      <c r="AP71" s="772"/>
      <c r="AQ71" s="768"/>
      <c r="AR71" s="770"/>
      <c r="AS71" s="772"/>
      <c r="AT71" s="774"/>
      <c r="AU71" s="743"/>
      <c r="AV71" s="253"/>
      <c r="AZ71" s="670"/>
      <c r="BA71" s="670"/>
      <c r="BB71" s="670"/>
      <c r="BC71" s="670"/>
      <c r="BD71" s="670"/>
      <c r="BE71" s="671"/>
      <c r="BF71" s="670"/>
      <c r="BG71" s="247"/>
      <c r="BH71" s="247"/>
      <c r="BI71" s="247"/>
      <c r="BJ71" s="247"/>
      <c r="BK71" s="247"/>
      <c r="BL71" s="247"/>
      <c r="BM71" s="247"/>
      <c r="BN71" s="247"/>
      <c r="BO71" s="247"/>
      <c r="BP71" s="247"/>
      <c r="BQ71" s="247"/>
      <c r="BR71" s="247"/>
      <c r="BS71" s="247"/>
      <c r="BT71" s="247"/>
      <c r="BU71" s="247"/>
      <c r="BV71" s="247"/>
      <c r="BW71" s="247"/>
      <c r="BX71" s="247"/>
      <c r="BY71" s="247"/>
      <c r="BZ71" s="247"/>
      <c r="CA71" s="247"/>
      <c r="CB71" s="247"/>
      <c r="CC71" s="247"/>
      <c r="CD71" s="247"/>
      <c r="CE71" s="247"/>
      <c r="CF71" s="247"/>
      <c r="CG71" s="247"/>
      <c r="CH71" s="247"/>
      <c r="CI71" s="247"/>
      <c r="CJ71" s="247"/>
      <c r="CK71" s="247"/>
      <c r="CL71" s="247"/>
      <c r="CM71" s="247"/>
      <c r="CN71" s="247"/>
      <c r="CO71" s="247"/>
      <c r="CP71" s="247"/>
      <c r="CQ71" s="247"/>
      <c r="CR71" s="247"/>
      <c r="CS71" s="247"/>
      <c r="CT71" s="247"/>
      <c r="CU71" s="247"/>
      <c r="CV71" s="247"/>
      <c r="CW71" s="247"/>
      <c r="CX71" s="247"/>
      <c r="CY71" s="247"/>
      <c r="CZ71" s="247"/>
      <c r="DA71" s="247"/>
      <c r="DB71" s="247"/>
      <c r="DC71" s="247"/>
    </row>
    <row r="72" spans="1:107" ht="14.25" customHeight="1">
      <c r="A72" s="756"/>
      <c r="B72" s="744"/>
      <c r="C72" s="744"/>
      <c r="D72" s="744"/>
      <c r="E72" s="280">
        <f>N66</f>
        <v>15</v>
      </c>
      <c r="F72" s="281" t="str">
        <f>IF(E72&gt;I72,"○","　")</f>
        <v>○</v>
      </c>
      <c r="G72" s="281" t="s">
        <v>255</v>
      </c>
      <c r="H72" s="281" t="str">
        <f>IF(I72&gt;E72,"○","　")</f>
        <v>　</v>
      </c>
      <c r="I72" s="281">
        <f>J66</f>
        <v>12</v>
      </c>
      <c r="J72" s="282"/>
      <c r="K72" s="283"/>
      <c r="L72" s="283"/>
      <c r="M72" s="283"/>
      <c r="N72" s="284"/>
      <c r="O72" s="266"/>
      <c r="P72" s="266"/>
      <c r="Q72" s="266"/>
      <c r="R72" s="266"/>
      <c r="S72" s="269"/>
      <c r="T72" s="267">
        <f>O26</f>
        <v>15</v>
      </c>
      <c r="U72" s="343" t="str">
        <f>IF(T72&gt;X72,"○","　")</f>
        <v>○</v>
      </c>
      <c r="V72" s="343" t="s">
        <v>255</v>
      </c>
      <c r="W72" s="343" t="str">
        <f>IF(X72&gt;T72,"○","　")</f>
        <v>　</v>
      </c>
      <c r="X72" s="268">
        <f>V26</f>
        <v>12</v>
      </c>
      <c r="Y72" s="267">
        <f>O38</f>
        <v>15</v>
      </c>
      <c r="Z72" s="343" t="str">
        <f>IF(Y72&gt;AC72,"○","　")</f>
        <v>○</v>
      </c>
      <c r="AA72" s="343" t="s">
        <v>255</v>
      </c>
      <c r="AB72" s="343" t="str">
        <f>IF(AC72&gt;Y72,"○","　")</f>
        <v>　</v>
      </c>
      <c r="AC72" s="268">
        <f>V38</f>
        <v>11</v>
      </c>
      <c r="AD72" s="267">
        <f>O50</f>
        <v>16</v>
      </c>
      <c r="AE72" s="343" t="str">
        <f>IF(AD72&gt;AH72,"○","　")</f>
        <v>○</v>
      </c>
      <c r="AF72" s="343" t="s">
        <v>255</v>
      </c>
      <c r="AG72" s="343" t="str">
        <f>IF(AH72&gt;AD72,"○","　")</f>
        <v>　</v>
      </c>
      <c r="AH72" s="268">
        <f>V50</f>
        <v>14</v>
      </c>
      <c r="AI72" s="266"/>
      <c r="AJ72" s="266"/>
      <c r="AK72" s="266"/>
      <c r="AL72" s="266"/>
      <c r="AM72" s="269"/>
      <c r="AN72" s="768"/>
      <c r="AO72" s="770"/>
      <c r="AP72" s="772"/>
      <c r="AQ72" s="768">
        <f>SUM(E68,J68,O68,T68,Y68,AD68,AI68)</f>
        <v>7</v>
      </c>
      <c r="AR72" s="770" t="s">
        <v>255</v>
      </c>
      <c r="AS72" s="772">
        <f>SUM(I68,N68,S68,X68,AC68,AH68,AM68)</f>
        <v>3</v>
      </c>
      <c r="AT72" s="774"/>
      <c r="AU72" s="743"/>
      <c r="AV72" s="253"/>
      <c r="AZ72" s="670"/>
      <c r="BA72" s="670"/>
      <c r="BB72" s="670"/>
      <c r="BC72" s="670"/>
      <c r="BD72" s="670"/>
      <c r="BE72" s="671"/>
      <c r="BF72" s="670"/>
      <c r="BG72" s="247"/>
      <c r="BH72" s="247"/>
      <c r="BI72" s="247"/>
      <c r="BJ72" s="247"/>
      <c r="BK72" s="247"/>
      <c r="BL72" s="247"/>
      <c r="BM72" s="247"/>
      <c r="BN72" s="247"/>
      <c r="BO72" s="247"/>
      <c r="BP72" s="247"/>
      <c r="BQ72" s="247"/>
      <c r="BR72" s="247"/>
      <c r="BS72" s="247"/>
      <c r="BT72" s="247"/>
      <c r="BU72" s="247"/>
      <c r="BV72" s="247"/>
      <c r="BW72" s="247"/>
      <c r="BX72" s="247"/>
      <c r="BY72" s="247"/>
      <c r="BZ72" s="247"/>
      <c r="CA72" s="247"/>
      <c r="CB72" s="247"/>
      <c r="CC72" s="247"/>
      <c r="CD72" s="247"/>
      <c r="CE72" s="247"/>
      <c r="CF72" s="247"/>
      <c r="CG72" s="247"/>
      <c r="CH72" s="247"/>
      <c r="CI72" s="247"/>
      <c r="CJ72" s="247"/>
      <c r="CK72" s="247"/>
      <c r="CL72" s="247"/>
      <c r="CM72" s="247"/>
      <c r="CN72" s="247"/>
      <c r="CO72" s="247"/>
      <c r="CP72" s="247"/>
      <c r="CQ72" s="247"/>
      <c r="CR72" s="247"/>
      <c r="CS72" s="247"/>
      <c r="CT72" s="247"/>
      <c r="CU72" s="247"/>
      <c r="CV72" s="247"/>
      <c r="CW72" s="247"/>
      <c r="CX72" s="247"/>
      <c r="CY72" s="247"/>
      <c r="CZ72" s="247"/>
      <c r="DA72" s="247"/>
      <c r="DB72" s="247"/>
      <c r="DC72" s="247"/>
    </row>
    <row r="73" spans="1:107" ht="14.25" customHeight="1">
      <c r="A73" s="756"/>
      <c r="B73" s="744"/>
      <c r="C73" s="744"/>
      <c r="D73" s="744"/>
      <c r="E73" s="285">
        <f>N67</f>
        <v>0</v>
      </c>
      <c r="F73" s="286" t="str">
        <f>IF(E73&gt;I73,"○","　")</f>
        <v>　</v>
      </c>
      <c r="G73" s="286" t="s">
        <v>255</v>
      </c>
      <c r="H73" s="286" t="str">
        <f>IF(I73&gt;E73,"○","　")</f>
        <v>　</v>
      </c>
      <c r="I73" s="286">
        <f>J67</f>
        <v>0</v>
      </c>
      <c r="J73" s="287"/>
      <c r="K73" s="288"/>
      <c r="L73" s="288"/>
      <c r="M73" s="288"/>
      <c r="N73" s="289"/>
      <c r="O73" s="273"/>
      <c r="P73" s="273"/>
      <c r="Q73" s="273"/>
      <c r="R73" s="273"/>
      <c r="S73" s="274"/>
      <c r="T73" s="267">
        <f>O27</f>
        <v>9</v>
      </c>
      <c r="U73" s="343" t="str">
        <f>IF(T73&gt;X73,"○","　")</f>
        <v>　</v>
      </c>
      <c r="V73" s="343" t="s">
        <v>255</v>
      </c>
      <c r="W73" s="343" t="str">
        <f>IF(X73&gt;T73,"○","　")</f>
        <v>○</v>
      </c>
      <c r="X73" s="268">
        <f>V27</f>
        <v>15</v>
      </c>
      <c r="Y73" s="267">
        <f>O39</f>
        <v>0</v>
      </c>
      <c r="Z73" s="343" t="str">
        <f>IF(Y73&gt;AC73,"○","　")</f>
        <v>　</v>
      </c>
      <c r="AA73" s="343" t="s">
        <v>255</v>
      </c>
      <c r="AB73" s="343" t="str">
        <f>IF(AC73&gt;Y73,"○","　")</f>
        <v>　</v>
      </c>
      <c r="AC73" s="268">
        <f>V39</f>
        <v>0</v>
      </c>
      <c r="AD73" s="290">
        <f>O51</f>
        <v>15</v>
      </c>
      <c r="AE73" s="344" t="str">
        <f>IF(AD73&gt;AH73,"○","　")</f>
        <v>○</v>
      </c>
      <c r="AF73" s="344" t="s">
        <v>255</v>
      </c>
      <c r="AG73" s="344" t="str">
        <f>IF(AH73&gt;AD73,"○","　")</f>
        <v>　</v>
      </c>
      <c r="AH73" s="291">
        <f>V51</f>
        <v>10</v>
      </c>
      <c r="AI73" s="273"/>
      <c r="AJ73" s="273"/>
      <c r="AK73" s="273"/>
      <c r="AL73" s="273"/>
      <c r="AM73" s="274"/>
      <c r="AN73" s="769"/>
      <c r="AO73" s="771"/>
      <c r="AP73" s="773"/>
      <c r="AQ73" s="769"/>
      <c r="AR73" s="771"/>
      <c r="AS73" s="773"/>
      <c r="AT73" s="775"/>
      <c r="AU73" s="743"/>
      <c r="AV73" s="253"/>
      <c r="AZ73" s="670"/>
      <c r="BA73" s="670"/>
      <c r="BB73" s="670"/>
      <c r="BC73" s="670"/>
      <c r="BD73" s="670"/>
      <c r="BE73" s="671"/>
      <c r="BF73" s="670"/>
      <c r="BG73" s="247"/>
      <c r="BH73" s="247"/>
      <c r="BI73" s="247"/>
      <c r="BJ73" s="247"/>
      <c r="BK73" s="247"/>
      <c r="BL73" s="247"/>
      <c r="BM73" s="247"/>
      <c r="BN73" s="247"/>
      <c r="BO73" s="247"/>
      <c r="BP73" s="247"/>
      <c r="BQ73" s="247"/>
      <c r="BR73" s="247"/>
      <c r="BS73" s="247"/>
      <c r="BT73" s="247"/>
      <c r="BU73" s="247"/>
      <c r="BV73" s="247"/>
      <c r="BW73" s="247"/>
      <c r="BX73" s="247"/>
      <c r="BY73" s="247"/>
      <c r="BZ73" s="247"/>
      <c r="CA73" s="247"/>
      <c r="CB73" s="247"/>
      <c r="CC73" s="247"/>
      <c r="CD73" s="247"/>
      <c r="CE73" s="247"/>
      <c r="CF73" s="247"/>
      <c r="CG73" s="247"/>
      <c r="CH73" s="247"/>
      <c r="CI73" s="247"/>
      <c r="CJ73" s="247"/>
      <c r="CK73" s="247"/>
      <c r="CL73" s="247"/>
      <c r="CM73" s="247"/>
      <c r="CN73" s="247"/>
      <c r="CO73" s="247"/>
      <c r="CP73" s="247"/>
      <c r="CQ73" s="247"/>
      <c r="CR73" s="247"/>
      <c r="CS73" s="247"/>
      <c r="CT73" s="247"/>
      <c r="CU73" s="247"/>
      <c r="CV73" s="247"/>
      <c r="CW73" s="247"/>
      <c r="CX73" s="247"/>
      <c r="CY73" s="247"/>
      <c r="CZ73" s="247"/>
      <c r="DA73" s="247"/>
      <c r="DB73" s="247"/>
      <c r="DC73" s="247"/>
    </row>
    <row r="74" spans="1:107" ht="14.25" customHeight="1">
      <c r="A74" s="756"/>
      <c r="B74" s="744" t="str">
        <f>C7</f>
        <v xml:space="preserve"> 田原クラブ</v>
      </c>
      <c r="C74" s="744"/>
      <c r="D74" s="744"/>
      <c r="E74" s="277"/>
      <c r="F74" s="278"/>
      <c r="G74" s="278"/>
      <c r="H74" s="278"/>
      <c r="I74" s="279"/>
      <c r="J74" s="278"/>
      <c r="K74" s="278"/>
      <c r="L74" s="278"/>
      <c r="M74" s="278"/>
      <c r="N74" s="279"/>
      <c r="O74" s="254"/>
      <c r="P74" s="255"/>
      <c r="Q74" s="255"/>
      <c r="R74" s="255"/>
      <c r="S74" s="256"/>
      <c r="T74" s="257">
        <f>COUNTIF(U77:U79,"○")</f>
        <v>2</v>
      </c>
      <c r="U74" s="257"/>
      <c r="V74" s="258" t="s">
        <v>503</v>
      </c>
      <c r="W74" s="258"/>
      <c r="X74" s="259">
        <f>COUNTIF(W77:W79,"○")</f>
        <v>0</v>
      </c>
      <c r="Y74" s="257">
        <f>COUNTIF(Z77:Z79,"○")</f>
        <v>2</v>
      </c>
      <c r="Z74" s="257"/>
      <c r="AA74" s="258" t="s">
        <v>504</v>
      </c>
      <c r="AB74" s="258"/>
      <c r="AC74" s="259">
        <f>COUNTIF(AB77:AB79,"○")</f>
        <v>0</v>
      </c>
      <c r="AD74" s="257">
        <f>COUNTIF(AE77:AE79,"○")</f>
        <v>2</v>
      </c>
      <c r="AE74" s="257"/>
      <c r="AF74" s="258" t="s">
        <v>505</v>
      </c>
      <c r="AG74" s="258"/>
      <c r="AH74" s="259">
        <f>COUNTIF(AG77:AG79,"○")</f>
        <v>0</v>
      </c>
      <c r="AI74" s="257">
        <f>COUNTIF(AJ77:AJ79,"○")</f>
        <v>1</v>
      </c>
      <c r="AJ74" s="257"/>
      <c r="AK74" s="258" t="s">
        <v>506</v>
      </c>
      <c r="AL74" s="258"/>
      <c r="AM74" s="259">
        <f>COUNTIF(AL77:AL79,"○")</f>
        <v>2</v>
      </c>
      <c r="AN74" s="776">
        <f>COUNTIF(E75:AM75,"○")</f>
        <v>3</v>
      </c>
      <c r="AO74" s="777" t="s">
        <v>255</v>
      </c>
      <c r="AP74" s="778">
        <f>COUNTIF(E76:AM76,"○")</f>
        <v>1</v>
      </c>
      <c r="AQ74" s="776">
        <f>IF(AS78=0,10,AQ78/AS78)</f>
        <v>3.5</v>
      </c>
      <c r="AR74" s="777"/>
      <c r="AS74" s="778"/>
      <c r="AT74" s="779">
        <f>SUM(E77:E79,J77:J79,O77:O79,T77:T79,Y77:Y79,AD77:AD79,AI77:AI79)/SUM(I77:I79,N77:N79,S77:S79,X77:X79,AC77:AC79,AH77:AH79,AM77:AM79)</f>
        <v>1.201834862385321</v>
      </c>
      <c r="AU74" s="743">
        <f>IF(AND($AV$105=28,AV74=4),RANK(BE74,BE$62:BE$98,0),"")</f>
        <v>2</v>
      </c>
      <c r="AV74" s="253">
        <f>AN74+AP74</f>
        <v>4</v>
      </c>
      <c r="AW74" s="247">
        <f>SUM(E74:AM74)</f>
        <v>9</v>
      </c>
      <c r="AX74" s="247">
        <f>SUM(AQ78:AS79)</f>
        <v>9</v>
      </c>
      <c r="AZ74" s="670">
        <f>RANK(AN74,AN62:AN103,1)</f>
        <v>5</v>
      </c>
      <c r="BA74" s="670">
        <f>RANK(BF74,BF62:BF103,1)</f>
        <v>6</v>
      </c>
      <c r="BB74" s="670">
        <f>RANK(AT74,AT62:AT103,1)</f>
        <v>6</v>
      </c>
      <c r="BC74" s="670">
        <f>AZ74*100</f>
        <v>500</v>
      </c>
      <c r="BD74" s="670">
        <f>BA74*10</f>
        <v>60</v>
      </c>
      <c r="BE74" s="671">
        <f>SUM(BB74:BD79)</f>
        <v>566</v>
      </c>
      <c r="BF74" s="670">
        <f>AQ74-AS74</f>
        <v>3.5</v>
      </c>
      <c r="BG74" s="247"/>
      <c r="BH74" s="247"/>
      <c r="BI74" s="247"/>
      <c r="BJ74" s="247"/>
      <c r="BK74" s="247"/>
      <c r="BL74" s="247"/>
      <c r="BM74" s="247"/>
      <c r="BN74" s="247"/>
      <c r="BO74" s="247"/>
      <c r="BP74" s="247"/>
      <c r="BQ74" s="247"/>
      <c r="BR74" s="247"/>
      <c r="BS74" s="247"/>
      <c r="BT74" s="247"/>
      <c r="BU74" s="247"/>
      <c r="BV74" s="247"/>
      <c r="BW74" s="247"/>
      <c r="BX74" s="247"/>
      <c r="BY74" s="247"/>
      <c r="BZ74" s="247"/>
      <c r="CA74" s="247"/>
      <c r="CB74" s="247"/>
      <c r="CC74" s="247"/>
      <c r="CD74" s="247"/>
      <c r="CE74" s="247"/>
      <c r="CF74" s="247"/>
      <c r="CG74" s="247"/>
      <c r="CH74" s="247"/>
      <c r="CI74" s="247"/>
      <c r="CJ74" s="247"/>
      <c r="CK74" s="247"/>
      <c r="CL74" s="247"/>
      <c r="CM74" s="247"/>
      <c r="CN74" s="247"/>
      <c r="CO74" s="247"/>
      <c r="CP74" s="247"/>
      <c r="CQ74" s="247"/>
      <c r="CR74" s="247"/>
      <c r="CS74" s="247"/>
      <c r="CT74" s="247"/>
      <c r="CU74" s="247"/>
      <c r="CV74" s="247"/>
      <c r="CW74" s="247"/>
      <c r="CX74" s="247"/>
      <c r="CY74" s="247"/>
      <c r="CZ74" s="247"/>
      <c r="DA74" s="247"/>
      <c r="DB74" s="247"/>
      <c r="DC74" s="247"/>
    </row>
    <row r="75" spans="1:107" ht="13.5" hidden="1" customHeight="1">
      <c r="A75" s="756"/>
      <c r="B75" s="744"/>
      <c r="C75" s="744"/>
      <c r="D75" s="744"/>
      <c r="E75" s="282"/>
      <c r="F75" s="283"/>
      <c r="G75" s="283"/>
      <c r="H75" s="283"/>
      <c r="I75" s="284"/>
      <c r="J75" s="283"/>
      <c r="K75" s="283"/>
      <c r="L75" s="283"/>
      <c r="M75" s="283"/>
      <c r="N75" s="284"/>
      <c r="O75" s="261"/>
      <c r="P75" s="262"/>
      <c r="Q75" s="262"/>
      <c r="R75" s="262"/>
      <c r="S75" s="263"/>
      <c r="T75" s="264" t="str">
        <f>IF(T74&gt;X74,"○","　")</f>
        <v>○</v>
      </c>
      <c r="U75" s="264"/>
      <c r="V75" s="343"/>
      <c r="W75" s="343"/>
      <c r="X75" s="265"/>
      <c r="Y75" s="264" t="str">
        <f>IF(Y74&gt;AC74,"○","　")</f>
        <v>○</v>
      </c>
      <c r="Z75" s="264"/>
      <c r="AA75" s="343"/>
      <c r="AB75" s="343"/>
      <c r="AC75" s="265"/>
      <c r="AD75" s="264" t="str">
        <f>IF(AD74&gt;AH74,"○","　")</f>
        <v>○</v>
      </c>
      <c r="AE75" s="264"/>
      <c r="AF75" s="343"/>
      <c r="AG75" s="343"/>
      <c r="AH75" s="265"/>
      <c r="AI75" s="264" t="str">
        <f>IF(AI74&gt;AM74,"○","　")</f>
        <v>　</v>
      </c>
      <c r="AJ75" s="264"/>
      <c r="AK75" s="343"/>
      <c r="AL75" s="343"/>
      <c r="AM75" s="265"/>
      <c r="AN75" s="768"/>
      <c r="AO75" s="770"/>
      <c r="AP75" s="772"/>
      <c r="AQ75" s="768"/>
      <c r="AR75" s="770"/>
      <c r="AS75" s="772"/>
      <c r="AT75" s="774"/>
      <c r="AU75" s="743"/>
      <c r="AV75" s="253"/>
      <c r="AZ75" s="670"/>
      <c r="BA75" s="670"/>
      <c r="BB75" s="670"/>
      <c r="BC75" s="670"/>
      <c r="BD75" s="670"/>
      <c r="BE75" s="671"/>
      <c r="BF75" s="670"/>
      <c r="BG75" s="247"/>
      <c r="BH75" s="247"/>
      <c r="BI75" s="247"/>
      <c r="BJ75" s="247"/>
      <c r="BK75" s="247"/>
      <c r="BL75" s="247"/>
      <c r="BM75" s="247"/>
      <c r="BN75" s="247"/>
      <c r="BO75" s="247"/>
      <c r="BP75" s="247"/>
      <c r="BQ75" s="247"/>
      <c r="BR75" s="247"/>
      <c r="BS75" s="247"/>
      <c r="BT75" s="247"/>
      <c r="BU75" s="247"/>
      <c r="BV75" s="247"/>
      <c r="BW75" s="247"/>
      <c r="BX75" s="247"/>
      <c r="BY75" s="247"/>
      <c r="BZ75" s="247"/>
      <c r="CA75" s="247"/>
      <c r="CB75" s="247"/>
      <c r="CC75" s="247"/>
      <c r="CD75" s="247"/>
      <c r="CE75" s="247"/>
      <c r="CF75" s="247"/>
      <c r="CG75" s="247"/>
      <c r="CH75" s="247"/>
      <c r="CI75" s="247"/>
      <c r="CJ75" s="247"/>
      <c r="CK75" s="247"/>
      <c r="CL75" s="247"/>
      <c r="CM75" s="247"/>
      <c r="CN75" s="247"/>
      <c r="CO75" s="247"/>
      <c r="CP75" s="247"/>
      <c r="CQ75" s="247"/>
      <c r="CR75" s="247"/>
      <c r="CS75" s="247"/>
      <c r="CT75" s="247"/>
      <c r="CU75" s="247"/>
      <c r="CV75" s="247"/>
      <c r="CW75" s="247"/>
      <c r="CX75" s="247"/>
      <c r="CY75" s="247"/>
      <c r="CZ75" s="247"/>
      <c r="DA75" s="247"/>
      <c r="DB75" s="247"/>
      <c r="DC75" s="247"/>
    </row>
    <row r="76" spans="1:107" ht="14.25" hidden="1" customHeight="1">
      <c r="A76" s="756"/>
      <c r="B76" s="744"/>
      <c r="C76" s="744"/>
      <c r="D76" s="744"/>
      <c r="E76" s="282"/>
      <c r="F76" s="283"/>
      <c r="G76" s="283"/>
      <c r="H76" s="283"/>
      <c r="I76" s="284"/>
      <c r="J76" s="283"/>
      <c r="K76" s="283"/>
      <c r="L76" s="283"/>
      <c r="M76" s="283"/>
      <c r="N76" s="284"/>
      <c r="O76" s="261"/>
      <c r="P76" s="262"/>
      <c r="Q76" s="262"/>
      <c r="R76" s="262"/>
      <c r="S76" s="263"/>
      <c r="T76" s="264"/>
      <c r="U76" s="264"/>
      <c r="V76" s="343"/>
      <c r="W76" s="343"/>
      <c r="X76" s="265" t="str">
        <f>IF(X74&gt;T74,"○","　")</f>
        <v>　</v>
      </c>
      <c r="Y76" s="264"/>
      <c r="Z76" s="264"/>
      <c r="AA76" s="343"/>
      <c r="AB76" s="343"/>
      <c r="AC76" s="265" t="str">
        <f>IF(AC74&gt;Y74,"○","　")</f>
        <v>　</v>
      </c>
      <c r="AD76" s="264"/>
      <c r="AE76" s="264"/>
      <c r="AF76" s="343"/>
      <c r="AG76" s="343"/>
      <c r="AH76" s="265" t="str">
        <f>IF(AH74&gt;AD74,"○","　")</f>
        <v>　</v>
      </c>
      <c r="AI76" s="264"/>
      <c r="AJ76" s="264"/>
      <c r="AK76" s="343"/>
      <c r="AL76" s="343"/>
      <c r="AM76" s="265" t="str">
        <f>IF(AM74&gt;AI74,"○","　")</f>
        <v>○</v>
      </c>
      <c r="AN76" s="768"/>
      <c r="AO76" s="770"/>
      <c r="AP76" s="772"/>
      <c r="AQ76" s="768"/>
      <c r="AR76" s="770"/>
      <c r="AS76" s="772"/>
      <c r="AT76" s="774"/>
      <c r="AU76" s="743"/>
      <c r="AV76" s="253"/>
      <c r="AZ76" s="670"/>
      <c r="BA76" s="670"/>
      <c r="BB76" s="670"/>
      <c r="BC76" s="670"/>
      <c r="BD76" s="670"/>
      <c r="BE76" s="671"/>
      <c r="BF76" s="670"/>
      <c r="BG76" s="247"/>
      <c r="BH76" s="247"/>
      <c r="BI76" s="247"/>
      <c r="BJ76" s="247"/>
      <c r="BK76" s="247"/>
      <c r="BL76" s="247"/>
      <c r="BM76" s="247"/>
      <c r="BN76" s="247"/>
      <c r="BO76" s="247"/>
      <c r="BP76" s="247"/>
      <c r="BQ76" s="247"/>
      <c r="BR76" s="247"/>
      <c r="BS76" s="247"/>
      <c r="BT76" s="247"/>
      <c r="BU76" s="247"/>
      <c r="BV76" s="247"/>
      <c r="BW76" s="247"/>
      <c r="BX76" s="247"/>
      <c r="BY76" s="247"/>
      <c r="BZ76" s="247"/>
      <c r="CA76" s="247"/>
      <c r="CB76" s="247"/>
      <c r="CC76" s="247"/>
      <c r="CD76" s="247"/>
      <c r="CE76" s="247"/>
      <c r="CF76" s="247"/>
      <c r="CG76" s="247"/>
      <c r="CH76" s="247"/>
      <c r="CI76" s="247"/>
      <c r="CJ76" s="247"/>
      <c r="CK76" s="247"/>
      <c r="CL76" s="247"/>
      <c r="CM76" s="247"/>
      <c r="CN76" s="247"/>
      <c r="CO76" s="247"/>
      <c r="CP76" s="247"/>
      <c r="CQ76" s="247"/>
      <c r="CR76" s="247"/>
      <c r="CS76" s="247"/>
      <c r="CT76" s="247"/>
      <c r="CU76" s="247"/>
      <c r="CV76" s="247"/>
      <c r="CW76" s="247"/>
      <c r="CX76" s="247"/>
      <c r="CY76" s="247"/>
      <c r="CZ76" s="247"/>
      <c r="DA76" s="247"/>
      <c r="DB76" s="247"/>
      <c r="DC76" s="247"/>
    </row>
    <row r="77" spans="1:107" ht="14.25" customHeight="1">
      <c r="A77" s="756"/>
      <c r="B77" s="744"/>
      <c r="C77" s="744"/>
      <c r="D77" s="744"/>
      <c r="E77" s="282"/>
      <c r="F77" s="283"/>
      <c r="G77" s="283"/>
      <c r="H77" s="283"/>
      <c r="I77" s="284"/>
      <c r="J77" s="283"/>
      <c r="K77" s="283"/>
      <c r="L77" s="283"/>
      <c r="M77" s="283"/>
      <c r="N77" s="284"/>
      <c r="O77" s="261"/>
      <c r="P77" s="262"/>
      <c r="Q77" s="262"/>
      <c r="R77" s="262"/>
      <c r="S77" s="263"/>
      <c r="T77" s="267">
        <f>O16</f>
        <v>15</v>
      </c>
      <c r="U77" s="343" t="str">
        <f>IF(T77&gt;X77,"○","　")</f>
        <v>○</v>
      </c>
      <c r="V77" s="343" t="s">
        <v>499</v>
      </c>
      <c r="W77" s="343" t="str">
        <f>IF(X77&gt;T77,"○","　")</f>
        <v>　</v>
      </c>
      <c r="X77" s="268">
        <f>V16</f>
        <v>8</v>
      </c>
      <c r="Y77" s="267">
        <f>O28</f>
        <v>15</v>
      </c>
      <c r="Z77" s="343" t="str">
        <f>IF(Y77&gt;AC77,"○","　")</f>
        <v>○</v>
      </c>
      <c r="AA77" s="343" t="s">
        <v>499</v>
      </c>
      <c r="AB77" s="343" t="str">
        <f>IF(AC77&gt;Y77,"○","　")</f>
        <v>　</v>
      </c>
      <c r="AC77" s="268">
        <f>V28</f>
        <v>11</v>
      </c>
      <c r="AD77" s="267">
        <f>O40</f>
        <v>15</v>
      </c>
      <c r="AE77" s="343" t="str">
        <f>IF(AD77&gt;AH77,"○","　")</f>
        <v>○</v>
      </c>
      <c r="AF77" s="343" t="s">
        <v>499</v>
      </c>
      <c r="AG77" s="343" t="str">
        <f>IF(AH77&gt;AD77,"○","　")</f>
        <v>　</v>
      </c>
      <c r="AH77" s="268">
        <f>V40</f>
        <v>12</v>
      </c>
      <c r="AI77" s="267">
        <f>O52</f>
        <v>11</v>
      </c>
      <c r="AJ77" s="343" t="str">
        <f>IF(AI77&gt;AM77,"○","　")</f>
        <v>　</v>
      </c>
      <c r="AK77" s="343" t="s">
        <v>499</v>
      </c>
      <c r="AL77" s="343" t="str">
        <f>IF(AM77&gt;AI77,"○","　")</f>
        <v>○</v>
      </c>
      <c r="AM77" s="268">
        <f>V52</f>
        <v>15</v>
      </c>
      <c r="AN77" s="768"/>
      <c r="AO77" s="770"/>
      <c r="AP77" s="772"/>
      <c r="AQ77" s="768"/>
      <c r="AR77" s="770"/>
      <c r="AS77" s="772"/>
      <c r="AT77" s="774"/>
      <c r="AU77" s="743"/>
      <c r="AV77" s="253"/>
      <c r="AZ77" s="670"/>
      <c r="BA77" s="670"/>
      <c r="BB77" s="670"/>
      <c r="BC77" s="670"/>
      <c r="BD77" s="670"/>
      <c r="BE77" s="671"/>
      <c r="BF77" s="670"/>
      <c r="BG77" s="247"/>
      <c r="BH77" s="247"/>
      <c r="BI77" s="247"/>
      <c r="BJ77" s="247"/>
      <c r="BK77" s="247"/>
      <c r="BL77" s="247"/>
      <c r="BM77" s="247"/>
      <c r="BN77" s="247"/>
      <c r="BO77" s="247"/>
      <c r="BP77" s="247"/>
      <c r="BQ77" s="247"/>
      <c r="BR77" s="247"/>
      <c r="BS77" s="247"/>
      <c r="BT77" s="247"/>
      <c r="BU77" s="247"/>
      <c r="BV77" s="247"/>
      <c r="BW77" s="247"/>
      <c r="BX77" s="247"/>
      <c r="BY77" s="247"/>
      <c r="BZ77" s="247"/>
      <c r="CA77" s="247"/>
      <c r="CB77" s="247"/>
      <c r="CC77" s="247"/>
      <c r="CD77" s="247"/>
      <c r="CE77" s="247"/>
      <c r="CF77" s="247"/>
      <c r="CG77" s="247"/>
      <c r="CH77" s="247"/>
      <c r="CI77" s="247"/>
      <c r="CJ77" s="247"/>
      <c r="CK77" s="247"/>
      <c r="CL77" s="247"/>
      <c r="CM77" s="247"/>
      <c r="CN77" s="247"/>
      <c r="CO77" s="247"/>
      <c r="CP77" s="247"/>
      <c r="CQ77" s="247"/>
      <c r="CR77" s="247"/>
      <c r="CS77" s="247"/>
      <c r="CT77" s="247"/>
      <c r="CU77" s="247"/>
      <c r="CV77" s="247"/>
      <c r="CW77" s="247"/>
      <c r="CX77" s="247"/>
      <c r="CY77" s="247"/>
      <c r="CZ77" s="247"/>
      <c r="DA77" s="247"/>
      <c r="DB77" s="247"/>
      <c r="DC77" s="247"/>
    </row>
    <row r="78" spans="1:107" ht="14.25" customHeight="1">
      <c r="A78" s="756"/>
      <c r="B78" s="744"/>
      <c r="C78" s="744"/>
      <c r="D78" s="744"/>
      <c r="E78" s="282"/>
      <c r="F78" s="283"/>
      <c r="G78" s="283"/>
      <c r="H78" s="283"/>
      <c r="I78" s="284"/>
      <c r="J78" s="283"/>
      <c r="K78" s="283"/>
      <c r="L78" s="283"/>
      <c r="M78" s="283"/>
      <c r="N78" s="284"/>
      <c r="O78" s="261"/>
      <c r="P78" s="262"/>
      <c r="Q78" s="262"/>
      <c r="R78" s="262"/>
      <c r="S78" s="263"/>
      <c r="T78" s="267">
        <f>O17</f>
        <v>17</v>
      </c>
      <c r="U78" s="343" t="str">
        <f>IF(T78&gt;X78,"○","　")</f>
        <v>○</v>
      </c>
      <c r="V78" s="343" t="s">
        <v>255</v>
      </c>
      <c r="W78" s="343" t="str">
        <f>IF(X78&gt;T78,"○","　")</f>
        <v>　</v>
      </c>
      <c r="X78" s="268">
        <f>V17</f>
        <v>16</v>
      </c>
      <c r="Y78" s="267">
        <f>O29</f>
        <v>15</v>
      </c>
      <c r="Z78" s="343" t="str">
        <f>IF(Y78&gt;AC78,"○","　")</f>
        <v>○</v>
      </c>
      <c r="AA78" s="343" t="s">
        <v>255</v>
      </c>
      <c r="AB78" s="343" t="str">
        <f>IF(AC78&gt;Y78,"○","　")</f>
        <v>　</v>
      </c>
      <c r="AC78" s="268">
        <f>V29</f>
        <v>9</v>
      </c>
      <c r="AD78" s="267">
        <f>O41</f>
        <v>15</v>
      </c>
      <c r="AE78" s="343" t="str">
        <f>IF(AD78&gt;AH78,"○","　")</f>
        <v>○</v>
      </c>
      <c r="AF78" s="343" t="s">
        <v>255</v>
      </c>
      <c r="AG78" s="343" t="str">
        <f>IF(AH78&gt;AD78,"○","　")</f>
        <v>　</v>
      </c>
      <c r="AH78" s="268">
        <f>V41</f>
        <v>10</v>
      </c>
      <c r="AI78" s="267">
        <f>O53</f>
        <v>15</v>
      </c>
      <c r="AJ78" s="343" t="str">
        <f>IF(AI78&gt;AM78,"○","　")</f>
        <v>○</v>
      </c>
      <c r="AK78" s="343" t="s">
        <v>255</v>
      </c>
      <c r="AL78" s="343" t="str">
        <f>IF(AM78&gt;AI78,"○","　")</f>
        <v>　</v>
      </c>
      <c r="AM78" s="268">
        <f>V53</f>
        <v>13</v>
      </c>
      <c r="AN78" s="768"/>
      <c r="AO78" s="770"/>
      <c r="AP78" s="772"/>
      <c r="AQ78" s="768">
        <f>SUM(E74,J74,O74,T74,Y74,AD74,AI74)</f>
        <v>7</v>
      </c>
      <c r="AR78" s="770" t="s">
        <v>255</v>
      </c>
      <c r="AS78" s="772">
        <f>SUM(I74,N74,S74,X74,AC74,AH74,AM74)</f>
        <v>2</v>
      </c>
      <c r="AT78" s="774"/>
      <c r="AU78" s="743"/>
      <c r="AV78" s="253"/>
      <c r="AZ78" s="670"/>
      <c r="BA78" s="670"/>
      <c r="BB78" s="670"/>
      <c r="BC78" s="670"/>
      <c r="BD78" s="670"/>
      <c r="BE78" s="671"/>
      <c r="BF78" s="670"/>
      <c r="BG78" s="247"/>
      <c r="BH78" s="247"/>
      <c r="BI78" s="247"/>
      <c r="BJ78" s="247"/>
      <c r="BK78" s="247"/>
      <c r="BL78" s="247"/>
      <c r="BM78" s="247"/>
      <c r="BN78" s="247"/>
      <c r="BO78" s="247"/>
      <c r="BP78" s="247"/>
      <c r="BQ78" s="247"/>
      <c r="BR78" s="247"/>
      <c r="BS78" s="247"/>
      <c r="BT78" s="247"/>
      <c r="BU78" s="247"/>
      <c r="BV78" s="247"/>
      <c r="BW78" s="247"/>
      <c r="BX78" s="247"/>
      <c r="BY78" s="247"/>
      <c r="BZ78" s="247"/>
      <c r="CA78" s="247"/>
      <c r="CB78" s="247"/>
      <c r="CC78" s="247"/>
      <c r="CD78" s="247"/>
      <c r="CE78" s="247"/>
      <c r="CF78" s="247"/>
      <c r="CG78" s="247"/>
      <c r="CH78" s="247"/>
      <c r="CI78" s="247"/>
      <c r="CJ78" s="247"/>
      <c r="CK78" s="247"/>
      <c r="CL78" s="247"/>
      <c r="CM78" s="247"/>
      <c r="CN78" s="247"/>
      <c r="CO78" s="247"/>
      <c r="CP78" s="247"/>
      <c r="CQ78" s="247"/>
      <c r="CR78" s="247"/>
      <c r="CS78" s="247"/>
      <c r="CT78" s="247"/>
      <c r="CU78" s="247"/>
      <c r="CV78" s="247"/>
      <c r="CW78" s="247"/>
      <c r="CX78" s="247"/>
      <c r="CY78" s="247"/>
      <c r="CZ78" s="247"/>
      <c r="DA78" s="247"/>
      <c r="DB78" s="247"/>
      <c r="DC78" s="247"/>
    </row>
    <row r="79" spans="1:107" ht="14.25" customHeight="1">
      <c r="A79" s="756"/>
      <c r="B79" s="744"/>
      <c r="C79" s="744"/>
      <c r="D79" s="744"/>
      <c r="E79" s="287"/>
      <c r="F79" s="288"/>
      <c r="G79" s="288"/>
      <c r="H79" s="288"/>
      <c r="I79" s="289"/>
      <c r="J79" s="288"/>
      <c r="K79" s="288"/>
      <c r="L79" s="288"/>
      <c r="M79" s="288"/>
      <c r="N79" s="289"/>
      <c r="O79" s="270"/>
      <c r="P79" s="271"/>
      <c r="Q79" s="271"/>
      <c r="R79" s="271"/>
      <c r="S79" s="272"/>
      <c r="T79" s="267">
        <f>O18</f>
        <v>0</v>
      </c>
      <c r="U79" s="343" t="str">
        <f>IF(T79&gt;X79,"○","　")</f>
        <v>　</v>
      </c>
      <c r="V79" s="343" t="s">
        <v>255</v>
      </c>
      <c r="W79" s="343" t="str">
        <f>IF(X79&gt;T79,"○","　")</f>
        <v>　</v>
      </c>
      <c r="X79" s="268">
        <f>V18</f>
        <v>0</v>
      </c>
      <c r="Y79" s="267">
        <f>O30</f>
        <v>0</v>
      </c>
      <c r="Z79" s="343" t="str">
        <f>IF(Y79&gt;AC79,"○","　")</f>
        <v>　</v>
      </c>
      <c r="AA79" s="343" t="s">
        <v>255</v>
      </c>
      <c r="AB79" s="343" t="str">
        <f>IF(AC79&gt;Y79,"○","　")</f>
        <v>　</v>
      </c>
      <c r="AC79" s="268">
        <f>V30</f>
        <v>0</v>
      </c>
      <c r="AD79" s="290">
        <f>O42</f>
        <v>0</v>
      </c>
      <c r="AE79" s="344" t="str">
        <f>IF(AD79&gt;AH79,"○","　")</f>
        <v>　</v>
      </c>
      <c r="AF79" s="344" t="s">
        <v>255</v>
      </c>
      <c r="AG79" s="344" t="str">
        <f>IF(AH79&gt;AD79,"○","　")</f>
        <v>　</v>
      </c>
      <c r="AH79" s="291">
        <f>V42</f>
        <v>0</v>
      </c>
      <c r="AI79" s="292">
        <f>O54</f>
        <v>13</v>
      </c>
      <c r="AJ79" s="344" t="str">
        <f>IF(AI79&gt;AM79,"○","　")</f>
        <v>　</v>
      </c>
      <c r="AK79" s="344" t="s">
        <v>255</v>
      </c>
      <c r="AL79" s="344" t="str">
        <f>IF(AM79&gt;AI79,"○","　")</f>
        <v>○</v>
      </c>
      <c r="AM79" s="291">
        <f>V54</f>
        <v>15</v>
      </c>
      <c r="AN79" s="769"/>
      <c r="AO79" s="771"/>
      <c r="AP79" s="773"/>
      <c r="AQ79" s="769"/>
      <c r="AR79" s="771"/>
      <c r="AS79" s="773"/>
      <c r="AT79" s="775"/>
      <c r="AU79" s="743"/>
      <c r="AV79" s="253"/>
      <c r="AZ79" s="670"/>
      <c r="BA79" s="670"/>
      <c r="BB79" s="670"/>
      <c r="BC79" s="670"/>
      <c r="BD79" s="670"/>
      <c r="BE79" s="671"/>
      <c r="BF79" s="670"/>
      <c r="BG79" s="247"/>
      <c r="BH79" s="247"/>
      <c r="BI79" s="247"/>
      <c r="BJ79" s="247"/>
      <c r="BK79" s="247"/>
      <c r="BL79" s="247"/>
      <c r="BM79" s="247"/>
      <c r="BN79" s="247"/>
      <c r="BO79" s="247"/>
      <c r="BP79" s="247"/>
      <c r="BQ79" s="247"/>
      <c r="BR79" s="247"/>
      <c r="BS79" s="247"/>
      <c r="BT79" s="247"/>
      <c r="BU79" s="247"/>
      <c r="BV79" s="247"/>
      <c r="BW79" s="247"/>
      <c r="BX79" s="247"/>
      <c r="BY79" s="247"/>
      <c r="BZ79" s="247"/>
      <c r="CA79" s="247"/>
      <c r="CB79" s="247"/>
      <c r="CC79" s="247"/>
      <c r="CD79" s="247"/>
      <c r="CE79" s="247"/>
      <c r="CF79" s="247"/>
      <c r="CG79" s="247"/>
      <c r="CH79" s="247"/>
      <c r="CI79" s="247"/>
      <c r="CJ79" s="247"/>
      <c r="CK79" s="247"/>
      <c r="CL79" s="247"/>
      <c r="CM79" s="247"/>
      <c r="CN79" s="247"/>
      <c r="CO79" s="247"/>
      <c r="CP79" s="247"/>
      <c r="CQ79" s="247"/>
      <c r="CR79" s="247"/>
      <c r="CS79" s="247"/>
      <c r="CT79" s="247"/>
      <c r="CU79" s="247"/>
      <c r="CV79" s="247"/>
      <c r="CW79" s="247"/>
      <c r="CX79" s="247"/>
      <c r="CY79" s="247"/>
      <c r="CZ79" s="247"/>
      <c r="DA79" s="247"/>
      <c r="DB79" s="247"/>
      <c r="DC79" s="247"/>
    </row>
    <row r="80" spans="1:107" ht="14.25" customHeight="1">
      <c r="A80" s="756"/>
      <c r="B80" s="744" t="str">
        <f>C8</f>
        <v xml:space="preserve"> 富士見ファミリー</v>
      </c>
      <c r="C80" s="744"/>
      <c r="D80" s="744"/>
      <c r="E80" s="275">
        <f>COUNTIF(F83:F85,"○")</f>
        <v>2</v>
      </c>
      <c r="F80" s="276"/>
      <c r="G80" s="276" t="str">
        <f>V62</f>
        <v>⑧</v>
      </c>
      <c r="H80" s="276"/>
      <c r="I80" s="293">
        <f>COUNTIF(H83:H85,"○")</f>
        <v>0</v>
      </c>
      <c r="J80" s="276">
        <f>COUNTIF(K83:K85,"○")</f>
        <v>2</v>
      </c>
      <c r="K80" s="276"/>
      <c r="L80" s="276" t="str">
        <f>V68</f>
        <v>⑤</v>
      </c>
      <c r="M80" s="276"/>
      <c r="N80" s="293">
        <f>COUNTIF(M83:M85,"○")</f>
        <v>1</v>
      </c>
      <c r="O80" s="257">
        <f>COUNTIF(P83:P85,"○")</f>
        <v>0</v>
      </c>
      <c r="P80" s="257"/>
      <c r="Q80" s="258" t="str">
        <f>V74</f>
        <v>②</v>
      </c>
      <c r="R80" s="258"/>
      <c r="S80" s="259">
        <f>COUNTIF(R83:R85,"○")</f>
        <v>2</v>
      </c>
      <c r="T80" s="254"/>
      <c r="U80" s="255"/>
      <c r="V80" s="255"/>
      <c r="W80" s="255"/>
      <c r="X80" s="256"/>
      <c r="Y80" s="255"/>
      <c r="Z80" s="255"/>
      <c r="AA80" s="260"/>
      <c r="AB80" s="260"/>
      <c r="AC80" s="256"/>
      <c r="AD80" s="255"/>
      <c r="AE80" s="255"/>
      <c r="AF80" s="260"/>
      <c r="AG80" s="260"/>
      <c r="AH80" s="256"/>
      <c r="AI80" s="257">
        <f>COUNTIF(AJ83:AJ85,"○")</f>
        <v>0</v>
      </c>
      <c r="AJ80" s="257"/>
      <c r="AK80" s="258" t="s">
        <v>507</v>
      </c>
      <c r="AL80" s="258"/>
      <c r="AM80" s="259">
        <f>COUNTIF(AL83:AL85,"○")</f>
        <v>2</v>
      </c>
      <c r="AN80" s="776">
        <f>COUNTIF(E81:AM81,"○")</f>
        <v>2</v>
      </c>
      <c r="AO80" s="777" t="s">
        <v>255</v>
      </c>
      <c r="AP80" s="778">
        <f>COUNTIF(E82:AM82,"○")</f>
        <v>2</v>
      </c>
      <c r="AQ80" s="776">
        <f>IF(AS84=0,10,AQ84/AS84)</f>
        <v>0.8</v>
      </c>
      <c r="AR80" s="777"/>
      <c r="AS80" s="778"/>
      <c r="AT80" s="779">
        <f>SUM(E83:E85,J83:J85,O83:O85,T83:T85,Y83:Y85,AD83:AD85,AI83:AI85)/SUM(I83:I85,N83:N85,S83:S85,X83:X85,AC83:AC85,AH83:AH85,AM83:AM85)</f>
        <v>0.9821428571428571</v>
      </c>
      <c r="AU80" s="743">
        <f>IF(AND($AV$105=28,AV80=4),RANK(BE80,BE$62:BE$98,0),"")</f>
        <v>4</v>
      </c>
      <c r="AV80" s="253">
        <f>AN80+AP80</f>
        <v>4</v>
      </c>
      <c r="AW80" s="247">
        <f>SUM(E80:AM80)</f>
        <v>9</v>
      </c>
      <c r="AX80" s="247">
        <f>SUM(AQ84:AS85)</f>
        <v>9</v>
      </c>
      <c r="AZ80" s="670">
        <f>RANK(AN80,AN62:AN103,1)</f>
        <v>4</v>
      </c>
      <c r="BA80" s="670">
        <f>RANK(BF80,BF62:BF103,1)</f>
        <v>4</v>
      </c>
      <c r="BB80" s="670">
        <f>RANK(AT80,AT62:AT103,1)</f>
        <v>4</v>
      </c>
      <c r="BC80" s="670">
        <f>AZ80*100</f>
        <v>400</v>
      </c>
      <c r="BD80" s="670">
        <f>BA80*10</f>
        <v>40</v>
      </c>
      <c r="BE80" s="671">
        <f>SUM(BB80:BD85)</f>
        <v>444</v>
      </c>
      <c r="BF80" s="670">
        <f>AQ80-AS80</f>
        <v>0.8</v>
      </c>
      <c r="BG80" s="247"/>
      <c r="BH80" s="247"/>
      <c r="BI80" s="247"/>
      <c r="BJ80" s="247"/>
      <c r="BK80" s="247"/>
      <c r="BL80" s="247"/>
      <c r="BM80" s="247"/>
      <c r="BN80" s="247"/>
      <c r="BO80" s="247"/>
      <c r="BP80" s="247"/>
      <c r="BQ80" s="247"/>
      <c r="BR80" s="247"/>
      <c r="BS80" s="247"/>
      <c r="BT80" s="247"/>
      <c r="BU80" s="247"/>
      <c r="BV80" s="247"/>
      <c r="BW80" s="247"/>
      <c r="BX80" s="247"/>
      <c r="BY80" s="247"/>
      <c r="BZ80" s="247"/>
      <c r="CA80" s="247"/>
      <c r="CB80" s="247"/>
      <c r="CC80" s="247"/>
      <c r="CD80" s="247"/>
      <c r="CE80" s="247"/>
      <c r="CF80" s="247"/>
      <c r="CG80" s="247"/>
      <c r="CH80" s="247"/>
      <c r="CI80" s="247"/>
      <c r="CJ80" s="247"/>
      <c r="CK80" s="247"/>
      <c r="CL80" s="247"/>
      <c r="CM80" s="247"/>
      <c r="CN80" s="247"/>
      <c r="CO80" s="247"/>
      <c r="CP80" s="247"/>
      <c r="CQ80" s="247"/>
      <c r="CR80" s="247"/>
      <c r="CS80" s="247"/>
      <c r="CT80" s="247"/>
      <c r="CU80" s="247"/>
      <c r="CV80" s="247"/>
      <c r="CW80" s="247"/>
      <c r="CX80" s="247"/>
      <c r="CY80" s="247"/>
      <c r="CZ80" s="247"/>
      <c r="DA80" s="247"/>
      <c r="DB80" s="247"/>
      <c r="DC80" s="247"/>
    </row>
    <row r="81" spans="1:107" ht="13.5" hidden="1" customHeight="1">
      <c r="A81" s="756"/>
      <c r="B81" s="744"/>
      <c r="C81" s="744"/>
      <c r="D81" s="744"/>
      <c r="E81" s="280" t="str">
        <f>IF(E80&gt;I80,"○","　")</f>
        <v>○</v>
      </c>
      <c r="F81" s="281"/>
      <c r="G81" s="281"/>
      <c r="H81" s="281"/>
      <c r="I81" s="348"/>
      <c r="J81" s="281" t="str">
        <f>IF(J80&gt;N80,"○","　")</f>
        <v>○</v>
      </c>
      <c r="K81" s="281"/>
      <c r="L81" s="281"/>
      <c r="M81" s="281"/>
      <c r="N81" s="348"/>
      <c r="O81" s="264" t="str">
        <f>IF(O80&gt;S80,"○","　")</f>
        <v>　</v>
      </c>
      <c r="P81" s="264"/>
      <c r="Q81" s="343"/>
      <c r="R81" s="343"/>
      <c r="S81" s="265"/>
      <c r="T81" s="261"/>
      <c r="U81" s="262"/>
      <c r="V81" s="262"/>
      <c r="W81" s="262"/>
      <c r="X81" s="263"/>
      <c r="Y81" s="262"/>
      <c r="Z81" s="262"/>
      <c r="AA81" s="266"/>
      <c r="AB81" s="266"/>
      <c r="AC81" s="263"/>
      <c r="AD81" s="262"/>
      <c r="AE81" s="262"/>
      <c r="AF81" s="266"/>
      <c r="AG81" s="266"/>
      <c r="AH81" s="263"/>
      <c r="AI81" s="264" t="str">
        <f>IF(AI80&gt;AM80,"○","　")</f>
        <v>　</v>
      </c>
      <c r="AJ81" s="264"/>
      <c r="AK81" s="343"/>
      <c r="AL81" s="343"/>
      <c r="AM81" s="265"/>
      <c r="AN81" s="768"/>
      <c r="AO81" s="770"/>
      <c r="AP81" s="772"/>
      <c r="AQ81" s="768"/>
      <c r="AR81" s="770"/>
      <c r="AS81" s="772"/>
      <c r="AT81" s="774"/>
      <c r="AU81" s="743"/>
      <c r="AV81" s="253"/>
      <c r="AZ81" s="670"/>
      <c r="BA81" s="670"/>
      <c r="BB81" s="670"/>
      <c r="BC81" s="670"/>
      <c r="BD81" s="670"/>
      <c r="BE81" s="671"/>
      <c r="BF81" s="670"/>
      <c r="BG81" s="247"/>
      <c r="BH81" s="247"/>
      <c r="BI81" s="247"/>
      <c r="BJ81" s="247"/>
      <c r="BK81" s="247"/>
      <c r="BL81" s="247"/>
      <c r="BM81" s="247"/>
      <c r="BN81" s="247"/>
      <c r="BO81" s="247"/>
      <c r="BP81" s="247"/>
      <c r="BQ81" s="247"/>
      <c r="BR81" s="247"/>
      <c r="BS81" s="247"/>
      <c r="BT81" s="247"/>
      <c r="BU81" s="247"/>
      <c r="BV81" s="247"/>
      <c r="BW81" s="247"/>
      <c r="BX81" s="247"/>
      <c r="BY81" s="247"/>
      <c r="BZ81" s="247"/>
      <c r="CA81" s="247"/>
      <c r="CB81" s="247"/>
      <c r="CC81" s="247"/>
      <c r="CD81" s="247"/>
      <c r="CE81" s="247"/>
      <c r="CF81" s="247"/>
      <c r="CG81" s="247"/>
      <c r="CH81" s="247"/>
      <c r="CI81" s="247"/>
      <c r="CJ81" s="247"/>
      <c r="CK81" s="247"/>
      <c r="CL81" s="247"/>
      <c r="CM81" s="247"/>
      <c r="CN81" s="247"/>
      <c r="CO81" s="247"/>
      <c r="CP81" s="247"/>
      <c r="CQ81" s="247"/>
      <c r="CR81" s="247"/>
      <c r="CS81" s="247"/>
      <c r="CT81" s="247"/>
      <c r="CU81" s="247"/>
      <c r="CV81" s="247"/>
      <c r="CW81" s="247"/>
      <c r="CX81" s="247"/>
      <c r="CY81" s="247"/>
      <c r="CZ81" s="247"/>
      <c r="DA81" s="247"/>
      <c r="DB81" s="247"/>
      <c r="DC81" s="247"/>
    </row>
    <row r="82" spans="1:107" ht="14.25" hidden="1" customHeight="1">
      <c r="A82" s="756"/>
      <c r="B82" s="744"/>
      <c r="C82" s="744"/>
      <c r="D82" s="744"/>
      <c r="E82" s="280"/>
      <c r="F82" s="281"/>
      <c r="G82" s="281"/>
      <c r="H82" s="281"/>
      <c r="I82" s="348" t="str">
        <f>IF(I80&gt;E80,"○","　")</f>
        <v>　</v>
      </c>
      <c r="J82" s="281"/>
      <c r="K82" s="281"/>
      <c r="L82" s="281"/>
      <c r="M82" s="281"/>
      <c r="N82" s="348" t="str">
        <f>IF(N80&gt;J80,"○","　")</f>
        <v>　</v>
      </c>
      <c r="O82" s="264"/>
      <c r="P82" s="264"/>
      <c r="Q82" s="343"/>
      <c r="R82" s="343"/>
      <c r="S82" s="265" t="str">
        <f>IF(S80&gt;O80,"○","　")</f>
        <v>○</v>
      </c>
      <c r="T82" s="261"/>
      <c r="U82" s="262"/>
      <c r="V82" s="262"/>
      <c r="W82" s="262"/>
      <c r="X82" s="263"/>
      <c r="Y82" s="262"/>
      <c r="Z82" s="262"/>
      <c r="AA82" s="266"/>
      <c r="AB82" s="266"/>
      <c r="AC82" s="263"/>
      <c r="AD82" s="262"/>
      <c r="AE82" s="262"/>
      <c r="AF82" s="266"/>
      <c r="AG82" s="266"/>
      <c r="AH82" s="263"/>
      <c r="AI82" s="264"/>
      <c r="AJ82" s="264"/>
      <c r="AK82" s="343"/>
      <c r="AL82" s="343"/>
      <c r="AM82" s="265" t="str">
        <f>IF(AM80&gt;AI80,"○","　")</f>
        <v>○</v>
      </c>
      <c r="AN82" s="768"/>
      <c r="AO82" s="770"/>
      <c r="AP82" s="772"/>
      <c r="AQ82" s="768"/>
      <c r="AR82" s="770"/>
      <c r="AS82" s="772"/>
      <c r="AT82" s="774"/>
      <c r="AU82" s="743"/>
      <c r="AV82" s="253"/>
      <c r="AZ82" s="670"/>
      <c r="BA82" s="670"/>
      <c r="BB82" s="670"/>
      <c r="BC82" s="670"/>
      <c r="BD82" s="670"/>
      <c r="BE82" s="671"/>
      <c r="BF82" s="670"/>
      <c r="BG82" s="247"/>
      <c r="BH82" s="247"/>
      <c r="BI82" s="247"/>
      <c r="BJ82" s="247"/>
      <c r="BK82" s="247"/>
      <c r="BL82" s="247"/>
      <c r="BM82" s="247"/>
      <c r="BN82" s="247"/>
      <c r="BO82" s="247"/>
      <c r="BP82" s="247"/>
      <c r="BQ82" s="247"/>
      <c r="BR82" s="247"/>
      <c r="BS82" s="247"/>
      <c r="BT82" s="247"/>
      <c r="BU82" s="247"/>
      <c r="BV82" s="247"/>
      <c r="BW82" s="247"/>
      <c r="BX82" s="247"/>
      <c r="BY82" s="247"/>
      <c r="BZ82" s="247"/>
      <c r="CA82" s="247"/>
      <c r="CB82" s="247"/>
      <c r="CC82" s="247"/>
      <c r="CD82" s="247"/>
      <c r="CE82" s="247"/>
      <c r="CF82" s="247"/>
      <c r="CG82" s="247"/>
      <c r="CH82" s="247"/>
      <c r="CI82" s="247"/>
      <c r="CJ82" s="247"/>
      <c r="CK82" s="247"/>
      <c r="CL82" s="247"/>
      <c r="CM82" s="247"/>
      <c r="CN82" s="247"/>
      <c r="CO82" s="247"/>
      <c r="CP82" s="247"/>
      <c r="CQ82" s="247"/>
      <c r="CR82" s="247"/>
      <c r="CS82" s="247"/>
      <c r="CT82" s="247"/>
      <c r="CU82" s="247"/>
      <c r="CV82" s="247"/>
      <c r="CW82" s="247"/>
      <c r="CX82" s="247"/>
      <c r="CY82" s="247"/>
      <c r="CZ82" s="247"/>
      <c r="DA82" s="247"/>
      <c r="DB82" s="247"/>
      <c r="DC82" s="247"/>
    </row>
    <row r="83" spans="1:107" ht="14.25" customHeight="1">
      <c r="A83" s="756"/>
      <c r="B83" s="744"/>
      <c r="C83" s="744"/>
      <c r="D83" s="744"/>
      <c r="E83" s="280">
        <f>X65</f>
        <v>15</v>
      </c>
      <c r="F83" s="281" t="str">
        <f>IF(E83&gt;I83,"○","　")</f>
        <v>○</v>
      </c>
      <c r="G83" s="281" t="s">
        <v>499</v>
      </c>
      <c r="H83" s="281" t="str">
        <f>IF(I83&gt;E83,"○","　")</f>
        <v>　</v>
      </c>
      <c r="I83" s="348">
        <f>T65</f>
        <v>13</v>
      </c>
      <c r="J83" s="281">
        <f>X71</f>
        <v>15</v>
      </c>
      <c r="K83" s="281" t="str">
        <f>IF(J83&gt;N83,"○","　")</f>
        <v>○</v>
      </c>
      <c r="L83" s="281" t="s">
        <v>499</v>
      </c>
      <c r="M83" s="281" t="str">
        <f>IF(N83&gt;J83,"○","　")</f>
        <v>　</v>
      </c>
      <c r="N83" s="348">
        <f>T71</f>
        <v>4</v>
      </c>
      <c r="O83" s="343">
        <f>X77</f>
        <v>8</v>
      </c>
      <c r="P83" s="343" t="str">
        <f>IF(O83&gt;S83,"○","　")</f>
        <v>　</v>
      </c>
      <c r="Q83" s="343" t="s">
        <v>499</v>
      </c>
      <c r="R83" s="343" t="str">
        <f>IF(S83&gt;O83,"○","　")</f>
        <v>○</v>
      </c>
      <c r="S83" s="345">
        <f>T77</f>
        <v>15</v>
      </c>
      <c r="T83" s="261"/>
      <c r="U83" s="262"/>
      <c r="V83" s="262"/>
      <c r="W83" s="262"/>
      <c r="X83" s="263"/>
      <c r="Y83" s="266"/>
      <c r="Z83" s="266"/>
      <c r="AA83" s="266"/>
      <c r="AB83" s="266"/>
      <c r="AC83" s="269"/>
      <c r="AD83" s="266"/>
      <c r="AE83" s="266"/>
      <c r="AF83" s="266"/>
      <c r="AG83" s="266"/>
      <c r="AH83" s="269"/>
      <c r="AI83" s="267">
        <f>O43</f>
        <v>4</v>
      </c>
      <c r="AJ83" s="343" t="str">
        <f>IF(AI83&gt;AM83,"○","　")</f>
        <v>　</v>
      </c>
      <c r="AK83" s="343" t="s">
        <v>499</v>
      </c>
      <c r="AL83" s="343" t="str">
        <f>IF(AM83&gt;AI83,"○","　")</f>
        <v>○</v>
      </c>
      <c r="AM83" s="268">
        <f>V43</f>
        <v>15</v>
      </c>
      <c r="AN83" s="768"/>
      <c r="AO83" s="770"/>
      <c r="AP83" s="772"/>
      <c r="AQ83" s="768"/>
      <c r="AR83" s="770"/>
      <c r="AS83" s="772"/>
      <c r="AT83" s="774"/>
      <c r="AU83" s="743"/>
      <c r="AV83" s="253"/>
      <c r="AZ83" s="670"/>
      <c r="BA83" s="670"/>
      <c r="BB83" s="670"/>
      <c r="BC83" s="670"/>
      <c r="BD83" s="670"/>
      <c r="BE83" s="671"/>
      <c r="BF83" s="670"/>
      <c r="BG83" s="247"/>
      <c r="BH83" s="247"/>
      <c r="BI83" s="247"/>
      <c r="BJ83" s="247"/>
      <c r="BK83" s="247"/>
      <c r="BL83" s="247"/>
      <c r="BM83" s="247"/>
      <c r="BN83" s="247"/>
      <c r="BO83" s="247"/>
      <c r="BP83" s="247"/>
      <c r="BQ83" s="247"/>
      <c r="BR83" s="247"/>
      <c r="BS83" s="247"/>
      <c r="BT83" s="247"/>
      <c r="BU83" s="247"/>
      <c r="BV83" s="247"/>
      <c r="BW83" s="247"/>
      <c r="BX83" s="247"/>
      <c r="BY83" s="247"/>
      <c r="BZ83" s="247"/>
      <c r="CA83" s="247"/>
      <c r="CB83" s="247"/>
      <c r="CC83" s="247"/>
      <c r="CD83" s="247"/>
      <c r="CE83" s="247"/>
      <c r="CF83" s="247"/>
      <c r="CG83" s="247"/>
      <c r="CH83" s="247"/>
      <c r="CI83" s="247"/>
      <c r="CJ83" s="247"/>
      <c r="CK83" s="247"/>
      <c r="CL83" s="247"/>
      <c r="CM83" s="247"/>
      <c r="CN83" s="247"/>
      <c r="CO83" s="247"/>
      <c r="CP83" s="247"/>
      <c r="CQ83" s="247"/>
      <c r="CR83" s="247"/>
      <c r="CS83" s="247"/>
      <c r="CT83" s="247"/>
      <c r="CU83" s="247"/>
      <c r="CV83" s="247"/>
      <c r="CW83" s="247"/>
      <c r="CX83" s="247"/>
      <c r="CY83" s="247"/>
      <c r="CZ83" s="247"/>
      <c r="DA83" s="247"/>
      <c r="DB83" s="247"/>
      <c r="DC83" s="247"/>
    </row>
    <row r="84" spans="1:107" ht="14.25" customHeight="1">
      <c r="A84" s="756"/>
      <c r="B84" s="744"/>
      <c r="C84" s="744"/>
      <c r="D84" s="744"/>
      <c r="E84" s="280">
        <f>X66</f>
        <v>15</v>
      </c>
      <c r="F84" s="281" t="str">
        <f>IF(E84&gt;I84,"○","　")</f>
        <v>○</v>
      </c>
      <c r="G84" s="281" t="s">
        <v>255</v>
      </c>
      <c r="H84" s="281" t="str">
        <f>IF(I84&gt;E84,"○","　")</f>
        <v>　</v>
      </c>
      <c r="I84" s="348">
        <f>T66</f>
        <v>9</v>
      </c>
      <c r="J84" s="281">
        <f>X72</f>
        <v>12</v>
      </c>
      <c r="K84" s="281" t="str">
        <f>IF(J84&gt;N84,"○","　")</f>
        <v>　</v>
      </c>
      <c r="L84" s="281" t="s">
        <v>255</v>
      </c>
      <c r="M84" s="281" t="str">
        <f>IF(N84&gt;J84,"○","　")</f>
        <v>○</v>
      </c>
      <c r="N84" s="348">
        <f>T72</f>
        <v>15</v>
      </c>
      <c r="O84" s="343">
        <f>X78</f>
        <v>16</v>
      </c>
      <c r="P84" s="343" t="str">
        <f>IF(O84&gt;S84,"○","　")</f>
        <v>　</v>
      </c>
      <c r="Q84" s="343" t="s">
        <v>255</v>
      </c>
      <c r="R84" s="343" t="str">
        <f>IF(S84&gt;O84,"○","　")</f>
        <v>○</v>
      </c>
      <c r="S84" s="345">
        <f>T78</f>
        <v>17</v>
      </c>
      <c r="T84" s="261"/>
      <c r="U84" s="262"/>
      <c r="V84" s="262"/>
      <c r="W84" s="262"/>
      <c r="X84" s="263"/>
      <c r="Y84" s="266"/>
      <c r="Z84" s="266"/>
      <c r="AA84" s="266"/>
      <c r="AB84" s="266"/>
      <c r="AC84" s="269"/>
      <c r="AD84" s="266"/>
      <c r="AE84" s="266"/>
      <c r="AF84" s="266"/>
      <c r="AG84" s="266"/>
      <c r="AH84" s="269"/>
      <c r="AI84" s="267">
        <f>O44</f>
        <v>10</v>
      </c>
      <c r="AJ84" s="343" t="str">
        <f>IF(AI84&gt;AM84,"○","　")</f>
        <v>　</v>
      </c>
      <c r="AK84" s="343" t="s">
        <v>255</v>
      </c>
      <c r="AL84" s="343" t="str">
        <f>IF(AM84&gt;AI84,"○","　")</f>
        <v>○</v>
      </c>
      <c r="AM84" s="268">
        <f>V44</f>
        <v>15</v>
      </c>
      <c r="AN84" s="768"/>
      <c r="AO84" s="770"/>
      <c r="AP84" s="772"/>
      <c r="AQ84" s="768">
        <f>SUM(E80,J80,O80,T80,Y80,AD80,AI80)</f>
        <v>4</v>
      </c>
      <c r="AR84" s="770" t="s">
        <v>255</v>
      </c>
      <c r="AS84" s="772">
        <f>SUM(I80,N80,S80,X80,AC80,AH80,AM80)</f>
        <v>5</v>
      </c>
      <c r="AT84" s="774"/>
      <c r="AU84" s="743"/>
      <c r="AV84" s="253"/>
      <c r="AZ84" s="670"/>
      <c r="BA84" s="670"/>
      <c r="BB84" s="670"/>
      <c r="BC84" s="670"/>
      <c r="BD84" s="670"/>
      <c r="BE84" s="671"/>
      <c r="BF84" s="670"/>
      <c r="BG84" s="247"/>
      <c r="BH84" s="247"/>
      <c r="BI84" s="247"/>
      <c r="BJ84" s="247"/>
      <c r="BK84" s="247"/>
      <c r="BL84" s="247"/>
      <c r="BM84" s="247"/>
      <c r="BN84" s="247"/>
      <c r="BO84" s="247"/>
      <c r="BP84" s="247"/>
      <c r="BQ84" s="247"/>
      <c r="BR84" s="247"/>
      <c r="BS84" s="247"/>
      <c r="BT84" s="247"/>
      <c r="BU84" s="247"/>
      <c r="BV84" s="247"/>
      <c r="BW84" s="247"/>
      <c r="BX84" s="247"/>
      <c r="BY84" s="247"/>
      <c r="BZ84" s="247"/>
      <c r="CA84" s="247"/>
      <c r="CB84" s="247"/>
      <c r="CC84" s="247"/>
      <c r="CD84" s="247"/>
      <c r="CE84" s="247"/>
      <c r="CF84" s="247"/>
      <c r="CG84" s="247"/>
      <c r="CH84" s="247"/>
      <c r="CI84" s="247"/>
      <c r="CJ84" s="247"/>
      <c r="CK84" s="247"/>
      <c r="CL84" s="247"/>
      <c r="CM84" s="247"/>
      <c r="CN84" s="247"/>
      <c r="CO84" s="247"/>
      <c r="CP84" s="247"/>
      <c r="CQ84" s="247"/>
      <c r="CR84" s="247"/>
      <c r="CS84" s="247"/>
      <c r="CT84" s="247"/>
      <c r="CU84" s="247"/>
      <c r="CV84" s="247"/>
      <c r="CW84" s="247"/>
      <c r="CX84" s="247"/>
      <c r="CY84" s="247"/>
      <c r="CZ84" s="247"/>
      <c r="DA84" s="247"/>
      <c r="DB84" s="247"/>
      <c r="DC84" s="247"/>
    </row>
    <row r="85" spans="1:107" ht="14.25" customHeight="1">
      <c r="A85" s="756"/>
      <c r="B85" s="744"/>
      <c r="C85" s="744"/>
      <c r="D85" s="744"/>
      <c r="E85" s="285">
        <f>X67</f>
        <v>0</v>
      </c>
      <c r="F85" s="286" t="str">
        <f>IF(E85&gt;I85,"○","　")</f>
        <v>　</v>
      </c>
      <c r="G85" s="286" t="s">
        <v>255</v>
      </c>
      <c r="H85" s="286" t="str">
        <f>IF(I85&gt;E85,"○","　")</f>
        <v>　</v>
      </c>
      <c r="I85" s="349">
        <f>T67</f>
        <v>0</v>
      </c>
      <c r="J85" s="286">
        <f>X73</f>
        <v>15</v>
      </c>
      <c r="K85" s="286" t="str">
        <f>IF(J85&gt;N85,"○","　")</f>
        <v>○</v>
      </c>
      <c r="L85" s="286" t="s">
        <v>255</v>
      </c>
      <c r="M85" s="286" t="str">
        <f>IF(N85&gt;J85,"○","　")</f>
        <v>　</v>
      </c>
      <c r="N85" s="349">
        <f>T73</f>
        <v>9</v>
      </c>
      <c r="O85" s="344">
        <f>X79</f>
        <v>0</v>
      </c>
      <c r="P85" s="344" t="str">
        <f>IF(O85&gt;S85,"○","　")</f>
        <v>　</v>
      </c>
      <c r="Q85" s="344" t="s">
        <v>255</v>
      </c>
      <c r="R85" s="344" t="str">
        <f>IF(S85&gt;O85,"○","　")</f>
        <v>　</v>
      </c>
      <c r="S85" s="346">
        <f>T79</f>
        <v>0</v>
      </c>
      <c r="T85" s="270"/>
      <c r="U85" s="271"/>
      <c r="V85" s="271"/>
      <c r="W85" s="271"/>
      <c r="X85" s="272"/>
      <c r="Y85" s="273"/>
      <c r="Z85" s="273"/>
      <c r="AA85" s="273"/>
      <c r="AB85" s="273"/>
      <c r="AC85" s="274"/>
      <c r="AD85" s="273"/>
      <c r="AE85" s="273"/>
      <c r="AF85" s="273"/>
      <c r="AG85" s="273"/>
      <c r="AH85" s="274"/>
      <c r="AI85" s="292">
        <f>O45</f>
        <v>0</v>
      </c>
      <c r="AJ85" s="344" t="str">
        <f>IF(AI85&gt;AM85,"○","　")</f>
        <v>　</v>
      </c>
      <c r="AK85" s="344" t="s">
        <v>255</v>
      </c>
      <c r="AL85" s="344" t="str">
        <f>IF(AM85&gt;AI85,"○","　")</f>
        <v>　</v>
      </c>
      <c r="AM85" s="291">
        <f>V45</f>
        <v>0</v>
      </c>
      <c r="AN85" s="769"/>
      <c r="AO85" s="771"/>
      <c r="AP85" s="773"/>
      <c r="AQ85" s="769"/>
      <c r="AR85" s="771"/>
      <c r="AS85" s="773"/>
      <c r="AT85" s="775"/>
      <c r="AU85" s="743"/>
      <c r="AV85" s="253"/>
      <c r="AZ85" s="670"/>
      <c r="BA85" s="670"/>
      <c r="BB85" s="670"/>
      <c r="BC85" s="670"/>
      <c r="BD85" s="670"/>
      <c r="BE85" s="671"/>
      <c r="BF85" s="670"/>
      <c r="BG85" s="247"/>
      <c r="BH85" s="247"/>
      <c r="BI85" s="247"/>
      <c r="BJ85" s="247"/>
      <c r="BK85" s="247"/>
      <c r="BL85" s="247"/>
      <c r="BM85" s="247"/>
      <c r="BN85" s="247"/>
      <c r="BO85" s="247"/>
      <c r="BP85" s="247"/>
      <c r="BQ85" s="247"/>
      <c r="BR85" s="247"/>
      <c r="BS85" s="247"/>
      <c r="BT85" s="247"/>
      <c r="BU85" s="247"/>
      <c r="BV85" s="247"/>
      <c r="BW85" s="247"/>
      <c r="BX85" s="247"/>
      <c r="BY85" s="247"/>
      <c r="BZ85" s="247"/>
      <c r="CA85" s="247"/>
      <c r="CB85" s="247"/>
      <c r="CC85" s="247"/>
      <c r="CD85" s="247"/>
      <c r="CE85" s="247"/>
      <c r="CF85" s="247"/>
      <c r="CG85" s="247"/>
      <c r="CH85" s="247"/>
      <c r="CI85" s="247"/>
      <c r="CJ85" s="247"/>
      <c r="CK85" s="247"/>
      <c r="CL85" s="247"/>
      <c r="CM85" s="247"/>
      <c r="CN85" s="247"/>
      <c r="CO85" s="247"/>
      <c r="CP85" s="247"/>
      <c r="CQ85" s="247"/>
      <c r="CR85" s="247"/>
      <c r="CS85" s="247"/>
      <c r="CT85" s="247"/>
      <c r="CU85" s="247"/>
      <c r="CV85" s="247"/>
      <c r="CW85" s="247"/>
      <c r="CX85" s="247"/>
      <c r="CY85" s="247"/>
      <c r="CZ85" s="247"/>
      <c r="DA85" s="247"/>
      <c r="DB85" s="247"/>
      <c r="DC85" s="247"/>
    </row>
    <row r="86" spans="1:107" ht="14.25" customHeight="1">
      <c r="A86" s="756"/>
      <c r="B86" s="744" t="str">
        <f>Q5</f>
        <v xml:space="preserve"> ラッコ ・ サザエ</v>
      </c>
      <c r="C86" s="744"/>
      <c r="D86" s="744"/>
      <c r="E86" s="294">
        <f>COUNTIF(F89:F91,"○")</f>
        <v>2</v>
      </c>
      <c r="F86" s="257"/>
      <c r="G86" s="258" t="str">
        <f>AA62</f>
        <v>⑫</v>
      </c>
      <c r="H86" s="258"/>
      <c r="I86" s="259">
        <f>COUNTIF(H89:H91,"○")</f>
        <v>1</v>
      </c>
      <c r="J86" s="257">
        <f>COUNTIF(K89:K91,"○")</f>
        <v>0</v>
      </c>
      <c r="K86" s="257"/>
      <c r="L86" s="258" t="str">
        <f>AA68</f>
        <v>⑨</v>
      </c>
      <c r="M86" s="258"/>
      <c r="N86" s="259">
        <f>COUNTIF(M89:M91,"○")</f>
        <v>2</v>
      </c>
      <c r="O86" s="257">
        <f>COUNTIF(P89:P91,"○")</f>
        <v>0</v>
      </c>
      <c r="P86" s="257"/>
      <c r="Q86" s="258" t="str">
        <f>AA74</f>
        <v>⑥</v>
      </c>
      <c r="R86" s="258"/>
      <c r="S86" s="259">
        <f>COUNTIF(R89:R91,"○")</f>
        <v>2</v>
      </c>
      <c r="T86" s="255"/>
      <c r="U86" s="255"/>
      <c r="V86" s="260"/>
      <c r="W86" s="260"/>
      <c r="X86" s="256"/>
      <c r="Y86" s="254"/>
      <c r="Z86" s="255"/>
      <c r="AA86" s="255"/>
      <c r="AB86" s="255"/>
      <c r="AC86" s="256"/>
      <c r="AD86" s="257">
        <f>COUNTIF(AE89:AE91,"○")</f>
        <v>0</v>
      </c>
      <c r="AE86" s="257"/>
      <c r="AF86" s="258" t="s">
        <v>508</v>
      </c>
      <c r="AG86" s="258"/>
      <c r="AH86" s="259">
        <f>COUNTIF(AG89:AG91,"○")</f>
        <v>2</v>
      </c>
      <c r="AI86" s="255"/>
      <c r="AJ86" s="255"/>
      <c r="AK86" s="260"/>
      <c r="AL86" s="260"/>
      <c r="AM86" s="256"/>
      <c r="AN86" s="776">
        <f>COUNTIF(E87:AM87,"○")</f>
        <v>1</v>
      </c>
      <c r="AO86" s="777" t="s">
        <v>255</v>
      </c>
      <c r="AP86" s="778">
        <f>COUNTIF(E88:AM88,"○")</f>
        <v>3</v>
      </c>
      <c r="AQ86" s="776">
        <f>IF(AS90=0,10,AQ90/AS90)</f>
        <v>0.2857142857142857</v>
      </c>
      <c r="AR86" s="777"/>
      <c r="AS86" s="778"/>
      <c r="AT86" s="779">
        <f>SUM(E89:E91,J89:J91,O89:O91,T89:T91,Y89:Y91,AD89:AD91,AI89:AI91)/SUM(I89:I91,N89:N91,S89:S91,X89:X91,AC89:AC91,AH89:AH91,AM89:AM91)</f>
        <v>0.7615384615384615</v>
      </c>
      <c r="AU86" s="743">
        <f>IF(AND($AV$105=28,AV86=4),RANK(BE86,BE$62:BE$98,0),"")</f>
        <v>6</v>
      </c>
      <c r="AV86" s="253">
        <f>AN86+AP86</f>
        <v>4</v>
      </c>
      <c r="AW86" s="247">
        <f>SUM(E86:AM86)</f>
        <v>9</v>
      </c>
      <c r="AX86" s="247">
        <f>SUM(AQ90:AS91)</f>
        <v>9</v>
      </c>
      <c r="AZ86" s="670">
        <f>RANK(AN86,AN62:AN103,1)</f>
        <v>2</v>
      </c>
      <c r="BA86" s="670">
        <f>RANK(BF86,BF62:BF103,1)</f>
        <v>2</v>
      </c>
      <c r="BB86" s="670">
        <f>RANK(AT86,AT62:AT103,1)</f>
        <v>2</v>
      </c>
      <c r="BC86" s="670">
        <f>AZ86*100</f>
        <v>200</v>
      </c>
      <c r="BD86" s="670">
        <f>BA86*10</f>
        <v>20</v>
      </c>
      <c r="BE86" s="671">
        <f>SUM(BB86:BD91)</f>
        <v>222</v>
      </c>
      <c r="BF86" s="670">
        <f>AQ86-AS86</f>
        <v>0.2857142857142857</v>
      </c>
      <c r="BG86" s="247"/>
      <c r="BH86" s="247"/>
      <c r="BI86" s="247"/>
      <c r="BJ86" s="247"/>
      <c r="BK86" s="247"/>
      <c r="BL86" s="247"/>
      <c r="BM86" s="247"/>
      <c r="BN86" s="247"/>
      <c r="BO86" s="247"/>
      <c r="BP86" s="247"/>
      <c r="BQ86" s="247"/>
      <c r="BR86" s="247"/>
      <c r="BS86" s="247"/>
      <c r="BT86" s="247"/>
      <c r="BU86" s="247"/>
      <c r="BV86" s="247"/>
      <c r="BW86" s="247"/>
      <c r="BX86" s="247"/>
      <c r="BY86" s="247"/>
      <c r="BZ86" s="247"/>
      <c r="CA86" s="247"/>
      <c r="CB86" s="247"/>
      <c r="CC86" s="247"/>
      <c r="CD86" s="247"/>
      <c r="CE86" s="247"/>
      <c r="CF86" s="247"/>
      <c r="CG86" s="247"/>
      <c r="CH86" s="247"/>
      <c r="CI86" s="247"/>
      <c r="CJ86" s="247"/>
      <c r="CK86" s="247"/>
      <c r="CL86" s="247"/>
      <c r="CM86" s="247"/>
      <c r="CN86" s="247"/>
      <c r="CO86" s="247"/>
      <c r="CP86" s="247"/>
      <c r="CQ86" s="247"/>
      <c r="CR86" s="247"/>
      <c r="CS86" s="247"/>
      <c r="CT86" s="247"/>
      <c r="CU86" s="247"/>
      <c r="CV86" s="247"/>
      <c r="CW86" s="247"/>
      <c r="CX86" s="247"/>
      <c r="CY86" s="247"/>
      <c r="CZ86" s="247"/>
      <c r="DA86" s="247"/>
      <c r="DB86" s="247"/>
      <c r="DC86" s="247"/>
    </row>
    <row r="87" spans="1:107" ht="0.75" hidden="1" customHeight="1">
      <c r="A87" s="756"/>
      <c r="B87" s="744"/>
      <c r="C87" s="744"/>
      <c r="D87" s="744"/>
      <c r="E87" s="295" t="str">
        <f>IF(E86&gt;I86,"○","　")</f>
        <v>○</v>
      </c>
      <c r="F87" s="264"/>
      <c r="G87" s="343"/>
      <c r="H87" s="343"/>
      <c r="I87" s="265"/>
      <c r="J87" s="264" t="str">
        <f>IF(J86&gt;N86,"○","　")</f>
        <v>　</v>
      </c>
      <c r="K87" s="264"/>
      <c r="L87" s="343"/>
      <c r="M87" s="343"/>
      <c r="N87" s="265"/>
      <c r="O87" s="264" t="str">
        <f>IF(O86&gt;S86,"○","　")</f>
        <v>　</v>
      </c>
      <c r="P87" s="264"/>
      <c r="Q87" s="343"/>
      <c r="R87" s="343"/>
      <c r="S87" s="265"/>
      <c r="T87" s="262"/>
      <c r="U87" s="262"/>
      <c r="V87" s="266"/>
      <c r="W87" s="266"/>
      <c r="X87" s="263"/>
      <c r="Y87" s="261"/>
      <c r="Z87" s="262"/>
      <c r="AA87" s="262"/>
      <c r="AB87" s="262"/>
      <c r="AC87" s="263"/>
      <c r="AD87" s="264" t="str">
        <f>IF(AD86&gt;AH86,"○","　")</f>
        <v>　</v>
      </c>
      <c r="AE87" s="264"/>
      <c r="AF87" s="343"/>
      <c r="AG87" s="343"/>
      <c r="AH87" s="265"/>
      <c r="AI87" s="262"/>
      <c r="AJ87" s="262"/>
      <c r="AK87" s="266"/>
      <c r="AL87" s="266"/>
      <c r="AM87" s="263"/>
      <c r="AN87" s="768"/>
      <c r="AO87" s="770"/>
      <c r="AP87" s="772"/>
      <c r="AQ87" s="768"/>
      <c r="AR87" s="770"/>
      <c r="AS87" s="772"/>
      <c r="AT87" s="774"/>
      <c r="AU87" s="743"/>
      <c r="AV87" s="253"/>
      <c r="AZ87" s="670"/>
      <c r="BA87" s="670"/>
      <c r="BB87" s="670"/>
      <c r="BC87" s="670"/>
      <c r="BD87" s="670"/>
      <c r="BE87" s="671"/>
      <c r="BF87" s="670"/>
      <c r="BG87" s="247"/>
      <c r="BH87" s="247"/>
      <c r="BI87" s="247"/>
      <c r="BJ87" s="247"/>
      <c r="BK87" s="247"/>
      <c r="BL87" s="247"/>
      <c r="BM87" s="247"/>
      <c r="BN87" s="247"/>
      <c r="BO87" s="247"/>
      <c r="BP87" s="247"/>
      <c r="BQ87" s="247"/>
      <c r="BR87" s="247"/>
      <c r="BS87" s="247"/>
      <c r="BT87" s="247"/>
      <c r="BU87" s="247"/>
      <c r="BV87" s="247"/>
      <c r="BW87" s="247"/>
      <c r="BX87" s="247"/>
      <c r="BY87" s="247"/>
      <c r="BZ87" s="247"/>
      <c r="CA87" s="247"/>
      <c r="CB87" s="247"/>
      <c r="CC87" s="247"/>
      <c r="CD87" s="247"/>
      <c r="CE87" s="247"/>
      <c r="CF87" s="247"/>
      <c r="CG87" s="247"/>
      <c r="CH87" s="247"/>
      <c r="CI87" s="247"/>
      <c r="CJ87" s="247"/>
      <c r="CK87" s="247"/>
      <c r="CL87" s="247"/>
      <c r="CM87" s="247"/>
      <c r="CN87" s="247"/>
      <c r="CO87" s="247"/>
      <c r="CP87" s="247"/>
      <c r="CQ87" s="247"/>
      <c r="CR87" s="247"/>
      <c r="CS87" s="247"/>
      <c r="CT87" s="247"/>
      <c r="CU87" s="247"/>
      <c r="CV87" s="247"/>
      <c r="CW87" s="247"/>
      <c r="CX87" s="247"/>
      <c r="CY87" s="247"/>
      <c r="CZ87" s="247"/>
      <c r="DA87" s="247"/>
      <c r="DB87" s="247"/>
      <c r="DC87" s="247"/>
    </row>
    <row r="88" spans="1:107" ht="14.25" hidden="1" customHeight="1">
      <c r="A88" s="756"/>
      <c r="B88" s="744"/>
      <c r="C88" s="744"/>
      <c r="D88" s="744"/>
      <c r="E88" s="295"/>
      <c r="F88" s="264"/>
      <c r="G88" s="343"/>
      <c r="H88" s="343"/>
      <c r="I88" s="265" t="str">
        <f>IF(I86&gt;E86,"○","　")</f>
        <v>　</v>
      </c>
      <c r="J88" s="264"/>
      <c r="K88" s="264"/>
      <c r="L88" s="343"/>
      <c r="M88" s="343"/>
      <c r="N88" s="265" t="str">
        <f>IF(N86&gt;J86,"○","　")</f>
        <v>○</v>
      </c>
      <c r="O88" s="264"/>
      <c r="P88" s="264"/>
      <c r="Q88" s="343"/>
      <c r="R88" s="343"/>
      <c r="S88" s="265" t="str">
        <f>IF(S86&gt;O86,"○","　")</f>
        <v>○</v>
      </c>
      <c r="T88" s="262"/>
      <c r="U88" s="262"/>
      <c r="V88" s="266"/>
      <c r="W88" s="266"/>
      <c r="X88" s="263"/>
      <c r="Y88" s="261"/>
      <c r="Z88" s="262"/>
      <c r="AA88" s="262"/>
      <c r="AB88" s="262"/>
      <c r="AC88" s="263"/>
      <c r="AD88" s="264"/>
      <c r="AE88" s="264"/>
      <c r="AF88" s="343"/>
      <c r="AG88" s="343"/>
      <c r="AH88" s="265" t="str">
        <f>IF(AH86&gt;AD86,"○","　")</f>
        <v>○</v>
      </c>
      <c r="AI88" s="262"/>
      <c r="AJ88" s="262"/>
      <c r="AK88" s="266"/>
      <c r="AL88" s="266"/>
      <c r="AM88" s="263"/>
      <c r="AN88" s="768"/>
      <c r="AO88" s="770"/>
      <c r="AP88" s="772"/>
      <c r="AQ88" s="768"/>
      <c r="AR88" s="770"/>
      <c r="AS88" s="772"/>
      <c r="AT88" s="774"/>
      <c r="AU88" s="743"/>
      <c r="AV88" s="253"/>
      <c r="AZ88" s="670"/>
      <c r="BA88" s="670"/>
      <c r="BB88" s="670"/>
      <c r="BC88" s="670"/>
      <c r="BD88" s="670"/>
      <c r="BE88" s="671"/>
      <c r="BF88" s="670"/>
      <c r="BG88" s="247"/>
      <c r="BH88" s="247"/>
      <c r="BI88" s="247"/>
      <c r="BJ88" s="247"/>
      <c r="BK88" s="247"/>
      <c r="BL88" s="247"/>
      <c r="BM88" s="247"/>
      <c r="BN88" s="247"/>
      <c r="BO88" s="247"/>
      <c r="BP88" s="247"/>
      <c r="BQ88" s="247"/>
      <c r="BR88" s="247"/>
      <c r="BS88" s="247"/>
      <c r="BT88" s="247"/>
      <c r="BU88" s="247"/>
      <c r="BV88" s="247"/>
      <c r="BW88" s="247"/>
      <c r="BX88" s="247"/>
      <c r="BY88" s="247"/>
      <c r="BZ88" s="247"/>
      <c r="CA88" s="247"/>
      <c r="CB88" s="247"/>
      <c r="CC88" s="247"/>
      <c r="CD88" s="247"/>
      <c r="CE88" s="247"/>
      <c r="CF88" s="247"/>
      <c r="CG88" s="247"/>
      <c r="CH88" s="247"/>
      <c r="CI88" s="247"/>
      <c r="CJ88" s="247"/>
      <c r="CK88" s="247"/>
      <c r="CL88" s="247"/>
      <c r="CM88" s="247"/>
      <c r="CN88" s="247"/>
      <c r="CO88" s="247"/>
      <c r="CP88" s="247"/>
      <c r="CQ88" s="247"/>
      <c r="CR88" s="247"/>
      <c r="CS88" s="247"/>
      <c r="CT88" s="247"/>
      <c r="CU88" s="247"/>
      <c r="CV88" s="247"/>
      <c r="CW88" s="247"/>
      <c r="CX88" s="247"/>
      <c r="CY88" s="247"/>
      <c r="CZ88" s="247"/>
      <c r="DA88" s="247"/>
      <c r="DB88" s="247"/>
      <c r="DC88" s="247"/>
    </row>
    <row r="89" spans="1:107" ht="14.25" customHeight="1">
      <c r="A89" s="756"/>
      <c r="B89" s="744"/>
      <c r="C89" s="744"/>
      <c r="D89" s="744"/>
      <c r="E89" s="341">
        <f>AC65</f>
        <v>11</v>
      </c>
      <c r="F89" s="343" t="str">
        <f>IF(E89&gt;I89,"○","　")</f>
        <v>　</v>
      </c>
      <c r="G89" s="343" t="s">
        <v>499</v>
      </c>
      <c r="H89" s="343" t="str">
        <f>IF(I89&gt;E89,"○","　")</f>
        <v>○</v>
      </c>
      <c r="I89" s="345">
        <f>Y65</f>
        <v>15</v>
      </c>
      <c r="J89" s="343">
        <f>AC71</f>
        <v>8</v>
      </c>
      <c r="K89" s="343" t="str">
        <f>IF(J89&gt;N89,"○","　")</f>
        <v>　</v>
      </c>
      <c r="L89" s="343" t="s">
        <v>499</v>
      </c>
      <c r="M89" s="343" t="str">
        <f>IF(N89&gt;J89,"○","　")</f>
        <v>○</v>
      </c>
      <c r="N89" s="345">
        <f>Y71</f>
        <v>15</v>
      </c>
      <c r="O89" s="343">
        <f>AC77</f>
        <v>11</v>
      </c>
      <c r="P89" s="343" t="str">
        <f>IF(O89&gt;S89,"○","　")</f>
        <v>　</v>
      </c>
      <c r="Q89" s="343" t="s">
        <v>499</v>
      </c>
      <c r="R89" s="343" t="str">
        <f>IF(S89&gt;O89,"○","　")</f>
        <v>○</v>
      </c>
      <c r="S89" s="345">
        <f>Y77</f>
        <v>15</v>
      </c>
      <c r="T89" s="266"/>
      <c r="U89" s="266"/>
      <c r="V89" s="266"/>
      <c r="W89" s="266"/>
      <c r="X89" s="269"/>
      <c r="Y89" s="261"/>
      <c r="Z89" s="262"/>
      <c r="AA89" s="262"/>
      <c r="AB89" s="262"/>
      <c r="AC89" s="263"/>
      <c r="AD89" s="267">
        <f>O19</f>
        <v>6</v>
      </c>
      <c r="AE89" s="343" t="str">
        <f>IF(AD89&gt;AH89,"○","　")</f>
        <v>　</v>
      </c>
      <c r="AF89" s="343" t="s">
        <v>499</v>
      </c>
      <c r="AG89" s="343" t="str">
        <f>IF(AH89&gt;AD89,"○","　")</f>
        <v>○</v>
      </c>
      <c r="AH89" s="268">
        <f>V19</f>
        <v>15</v>
      </c>
      <c r="AI89" s="266"/>
      <c r="AJ89" s="266"/>
      <c r="AK89" s="266"/>
      <c r="AL89" s="266"/>
      <c r="AM89" s="269"/>
      <c r="AN89" s="768"/>
      <c r="AO89" s="770"/>
      <c r="AP89" s="772"/>
      <c r="AQ89" s="768"/>
      <c r="AR89" s="770"/>
      <c r="AS89" s="772"/>
      <c r="AT89" s="774"/>
      <c r="AU89" s="743"/>
      <c r="AV89" s="253"/>
      <c r="AZ89" s="670"/>
      <c r="BA89" s="670"/>
      <c r="BB89" s="670"/>
      <c r="BC89" s="670"/>
      <c r="BD89" s="670"/>
      <c r="BE89" s="671"/>
      <c r="BF89" s="670"/>
      <c r="BG89" s="247"/>
      <c r="BH89" s="247"/>
      <c r="BI89" s="247"/>
      <c r="BJ89" s="247"/>
      <c r="BK89" s="247"/>
      <c r="BL89" s="247"/>
      <c r="BM89" s="247"/>
      <c r="BN89" s="247"/>
      <c r="BO89" s="247"/>
      <c r="BP89" s="247"/>
      <c r="BQ89" s="247"/>
      <c r="BR89" s="247"/>
      <c r="BS89" s="247"/>
      <c r="BT89" s="247"/>
      <c r="BU89" s="247"/>
      <c r="BV89" s="247"/>
      <c r="BW89" s="247"/>
      <c r="BX89" s="247"/>
      <c r="BY89" s="247"/>
      <c r="BZ89" s="247"/>
      <c r="CA89" s="247"/>
      <c r="CB89" s="247"/>
      <c r="CC89" s="247"/>
      <c r="CD89" s="247"/>
      <c r="CE89" s="247"/>
      <c r="CF89" s="247"/>
      <c r="CG89" s="247"/>
      <c r="CH89" s="247"/>
      <c r="CI89" s="247"/>
      <c r="CJ89" s="247"/>
      <c r="CK89" s="247"/>
      <c r="CL89" s="247"/>
      <c r="CM89" s="247"/>
      <c r="CN89" s="247"/>
      <c r="CO89" s="247"/>
      <c r="CP89" s="247"/>
      <c r="CQ89" s="247"/>
      <c r="CR89" s="247"/>
      <c r="CS89" s="247"/>
      <c r="CT89" s="247"/>
      <c r="CU89" s="247"/>
      <c r="CV89" s="247"/>
      <c r="CW89" s="247"/>
      <c r="CX89" s="247"/>
      <c r="CY89" s="247"/>
      <c r="CZ89" s="247"/>
      <c r="DA89" s="247"/>
      <c r="DB89" s="247"/>
      <c r="DC89" s="247"/>
    </row>
    <row r="90" spans="1:107" ht="14.25" customHeight="1">
      <c r="A90" s="756"/>
      <c r="B90" s="744"/>
      <c r="C90" s="744"/>
      <c r="D90" s="744"/>
      <c r="E90" s="341">
        <f>AC66</f>
        <v>15</v>
      </c>
      <c r="F90" s="343" t="str">
        <f>IF(E90&gt;I90,"○","　")</f>
        <v>○</v>
      </c>
      <c r="G90" s="343" t="s">
        <v>255</v>
      </c>
      <c r="H90" s="343" t="str">
        <f>IF(I90&gt;E90,"○","　")</f>
        <v>　</v>
      </c>
      <c r="I90" s="345">
        <f>Y66</f>
        <v>10</v>
      </c>
      <c r="J90" s="343">
        <f>AC72</f>
        <v>11</v>
      </c>
      <c r="K90" s="343" t="str">
        <f>IF(J90&gt;N90,"○","　")</f>
        <v>　</v>
      </c>
      <c r="L90" s="343" t="s">
        <v>255</v>
      </c>
      <c r="M90" s="343" t="str">
        <f>IF(N90&gt;J90,"○","　")</f>
        <v>○</v>
      </c>
      <c r="N90" s="345">
        <f>Y72</f>
        <v>15</v>
      </c>
      <c r="O90" s="343">
        <f>AC78</f>
        <v>9</v>
      </c>
      <c r="P90" s="343" t="str">
        <f>IF(O90&gt;S90,"○","　")</f>
        <v>　</v>
      </c>
      <c r="Q90" s="343" t="s">
        <v>255</v>
      </c>
      <c r="R90" s="343" t="str">
        <f>IF(S90&gt;O90,"○","　")</f>
        <v>○</v>
      </c>
      <c r="S90" s="345">
        <f>Y78</f>
        <v>15</v>
      </c>
      <c r="T90" s="266"/>
      <c r="U90" s="266"/>
      <c r="V90" s="266"/>
      <c r="W90" s="266"/>
      <c r="X90" s="269"/>
      <c r="Y90" s="261"/>
      <c r="Z90" s="262"/>
      <c r="AA90" s="262"/>
      <c r="AB90" s="262"/>
      <c r="AC90" s="263"/>
      <c r="AD90" s="267">
        <f>O20</f>
        <v>11</v>
      </c>
      <c r="AE90" s="343" t="str">
        <f>IF(AD90&gt;AH90,"○","　")</f>
        <v>　</v>
      </c>
      <c r="AF90" s="343" t="s">
        <v>255</v>
      </c>
      <c r="AG90" s="343" t="str">
        <f>IF(AH90&gt;AD90,"○","　")</f>
        <v>○</v>
      </c>
      <c r="AH90" s="268">
        <f>V20</f>
        <v>15</v>
      </c>
      <c r="AI90" s="266"/>
      <c r="AJ90" s="266"/>
      <c r="AK90" s="266"/>
      <c r="AL90" s="266"/>
      <c r="AM90" s="269"/>
      <c r="AN90" s="768"/>
      <c r="AO90" s="770"/>
      <c r="AP90" s="772"/>
      <c r="AQ90" s="768">
        <f>SUM(E86,J86,O86,T86,Y86,AD86,AI86)</f>
        <v>2</v>
      </c>
      <c r="AR90" s="770" t="s">
        <v>255</v>
      </c>
      <c r="AS90" s="772">
        <f>SUM(I86,N86,S86,X86,AC86,AH86,AM86)</f>
        <v>7</v>
      </c>
      <c r="AT90" s="774"/>
      <c r="AU90" s="743"/>
      <c r="AV90" s="253"/>
      <c r="AZ90" s="670"/>
      <c r="BA90" s="670"/>
      <c r="BB90" s="670"/>
      <c r="BC90" s="670"/>
      <c r="BD90" s="670"/>
      <c r="BE90" s="671"/>
      <c r="BF90" s="670"/>
      <c r="BG90" s="247"/>
      <c r="BH90" s="247"/>
      <c r="BI90" s="247"/>
      <c r="BJ90" s="247"/>
      <c r="BK90" s="247"/>
      <c r="BL90" s="247"/>
      <c r="BM90" s="247"/>
      <c r="BN90" s="247"/>
      <c r="BO90" s="247"/>
      <c r="BP90" s="247"/>
      <c r="BQ90" s="247"/>
      <c r="BR90" s="247"/>
      <c r="BS90" s="247"/>
      <c r="BT90" s="247"/>
      <c r="BU90" s="247"/>
      <c r="BV90" s="247"/>
      <c r="BW90" s="247"/>
      <c r="BX90" s="247"/>
      <c r="BY90" s="247"/>
      <c r="BZ90" s="247"/>
      <c r="CA90" s="247"/>
      <c r="CB90" s="247"/>
      <c r="CC90" s="247"/>
      <c r="CD90" s="247"/>
      <c r="CE90" s="247"/>
      <c r="CF90" s="247"/>
      <c r="CG90" s="247"/>
      <c r="CH90" s="247"/>
      <c r="CI90" s="247"/>
      <c r="CJ90" s="247"/>
      <c r="CK90" s="247"/>
      <c r="CL90" s="247"/>
      <c r="CM90" s="247"/>
      <c r="CN90" s="247"/>
      <c r="CO90" s="247"/>
      <c r="CP90" s="247"/>
      <c r="CQ90" s="247"/>
      <c r="CR90" s="247"/>
      <c r="CS90" s="247"/>
      <c r="CT90" s="247"/>
      <c r="CU90" s="247"/>
      <c r="CV90" s="247"/>
      <c r="CW90" s="247"/>
      <c r="CX90" s="247"/>
      <c r="CY90" s="247"/>
      <c r="CZ90" s="247"/>
      <c r="DA90" s="247"/>
      <c r="DB90" s="247"/>
      <c r="DC90" s="247"/>
    </row>
    <row r="91" spans="1:107" ht="14.25" customHeight="1">
      <c r="A91" s="756"/>
      <c r="B91" s="744"/>
      <c r="C91" s="744"/>
      <c r="D91" s="744"/>
      <c r="E91" s="342">
        <f>AC67</f>
        <v>17</v>
      </c>
      <c r="F91" s="344" t="str">
        <f>IF(E91&gt;I91,"○","　")</f>
        <v>○</v>
      </c>
      <c r="G91" s="344" t="s">
        <v>255</v>
      </c>
      <c r="H91" s="344" t="str">
        <f>IF(I91&gt;E91,"○","　")</f>
        <v>　</v>
      </c>
      <c r="I91" s="346">
        <f>Y67</f>
        <v>15</v>
      </c>
      <c r="J91" s="344">
        <f>AC73</f>
        <v>0</v>
      </c>
      <c r="K91" s="344" t="str">
        <f>IF(J91&gt;N91,"○","　")</f>
        <v>　</v>
      </c>
      <c r="L91" s="344" t="s">
        <v>255</v>
      </c>
      <c r="M91" s="344" t="str">
        <f>IF(N91&gt;J91,"○","　")</f>
        <v>　</v>
      </c>
      <c r="N91" s="346">
        <f>Y73</f>
        <v>0</v>
      </c>
      <c r="O91" s="344">
        <f>AC79</f>
        <v>0</v>
      </c>
      <c r="P91" s="344" t="str">
        <f>IF(O91&gt;S91,"○","　")</f>
        <v>　</v>
      </c>
      <c r="Q91" s="344" t="s">
        <v>255</v>
      </c>
      <c r="R91" s="344" t="str">
        <f>IF(S91&gt;O91,"○","　")</f>
        <v>　</v>
      </c>
      <c r="S91" s="346">
        <f>Y79</f>
        <v>0</v>
      </c>
      <c r="T91" s="273"/>
      <c r="U91" s="273"/>
      <c r="V91" s="273"/>
      <c r="W91" s="273"/>
      <c r="X91" s="274"/>
      <c r="Y91" s="270"/>
      <c r="Z91" s="271"/>
      <c r="AA91" s="271"/>
      <c r="AB91" s="271"/>
      <c r="AC91" s="272"/>
      <c r="AD91" s="267">
        <f>O21</f>
        <v>0</v>
      </c>
      <c r="AE91" s="343" t="str">
        <f>IF(AD91&gt;AH91,"○","　")</f>
        <v>　</v>
      </c>
      <c r="AF91" s="343" t="s">
        <v>255</v>
      </c>
      <c r="AG91" s="343" t="str">
        <f>IF(AH91&gt;AD91,"○","　")</f>
        <v>　</v>
      </c>
      <c r="AH91" s="268">
        <f>V21</f>
        <v>0</v>
      </c>
      <c r="AI91" s="273"/>
      <c r="AJ91" s="273"/>
      <c r="AK91" s="273"/>
      <c r="AL91" s="273"/>
      <c r="AM91" s="274"/>
      <c r="AN91" s="769"/>
      <c r="AO91" s="771"/>
      <c r="AP91" s="773"/>
      <c r="AQ91" s="769"/>
      <c r="AR91" s="771"/>
      <c r="AS91" s="773"/>
      <c r="AT91" s="775"/>
      <c r="AU91" s="743"/>
      <c r="AV91" s="253"/>
      <c r="AZ91" s="670"/>
      <c r="BA91" s="670"/>
      <c r="BB91" s="670"/>
      <c r="BC91" s="670"/>
      <c r="BD91" s="670"/>
      <c r="BE91" s="671"/>
      <c r="BF91" s="670"/>
      <c r="BG91" s="247"/>
      <c r="BH91" s="247"/>
      <c r="BI91" s="247"/>
      <c r="BJ91" s="247"/>
      <c r="BK91" s="247"/>
      <c r="BL91" s="247"/>
      <c r="BM91" s="247"/>
      <c r="BN91" s="247"/>
      <c r="BO91" s="247"/>
      <c r="BP91" s="247"/>
      <c r="BQ91" s="247"/>
      <c r="BR91" s="247"/>
      <c r="BS91" s="247"/>
      <c r="BT91" s="247"/>
      <c r="BU91" s="247"/>
      <c r="BV91" s="247"/>
      <c r="BW91" s="247"/>
      <c r="BX91" s="247"/>
      <c r="BY91" s="247"/>
      <c r="BZ91" s="247"/>
      <c r="CA91" s="247"/>
      <c r="CB91" s="247"/>
      <c r="CC91" s="247"/>
      <c r="CD91" s="247"/>
      <c r="CE91" s="247"/>
      <c r="CF91" s="247"/>
      <c r="CG91" s="247"/>
      <c r="CH91" s="247"/>
      <c r="CI91" s="247"/>
      <c r="CJ91" s="247"/>
      <c r="CK91" s="247"/>
      <c r="CL91" s="247"/>
      <c r="CM91" s="247"/>
      <c r="CN91" s="247"/>
      <c r="CO91" s="247"/>
      <c r="CP91" s="247"/>
      <c r="CQ91" s="247"/>
      <c r="CR91" s="247"/>
      <c r="CS91" s="247"/>
      <c r="CT91" s="247"/>
      <c r="CU91" s="247"/>
      <c r="CV91" s="247"/>
      <c r="CW91" s="247"/>
      <c r="CX91" s="247"/>
      <c r="CY91" s="247"/>
      <c r="CZ91" s="247"/>
      <c r="DA91" s="247"/>
      <c r="DB91" s="247"/>
      <c r="DC91" s="247"/>
    </row>
    <row r="92" spans="1:107" ht="14.25" customHeight="1">
      <c r="A92" s="756"/>
      <c r="B92" s="744" t="str">
        <f>Q6</f>
        <v xml:space="preserve"> 大  地</v>
      </c>
      <c r="C92" s="744"/>
      <c r="D92" s="744"/>
      <c r="E92" s="254"/>
      <c r="F92" s="255"/>
      <c r="G92" s="260"/>
      <c r="H92" s="260"/>
      <c r="I92" s="256"/>
      <c r="J92" s="257">
        <f>COUNTIF(K95:K97,"○")</f>
        <v>1</v>
      </c>
      <c r="K92" s="257"/>
      <c r="L92" s="258" t="str">
        <f>AF68</f>
        <v>⑬</v>
      </c>
      <c r="M92" s="258"/>
      <c r="N92" s="259">
        <f>COUNTIF(M95:M97,"○")</f>
        <v>2</v>
      </c>
      <c r="O92" s="257">
        <f>COUNTIF(P95:P97,"○")</f>
        <v>0</v>
      </c>
      <c r="P92" s="257"/>
      <c r="Q92" s="258" t="str">
        <f>AF74</f>
        <v>⑩</v>
      </c>
      <c r="R92" s="258"/>
      <c r="S92" s="259">
        <f>COUNTIF(R95:R97,"○")</f>
        <v>2</v>
      </c>
      <c r="T92" s="255"/>
      <c r="U92" s="255"/>
      <c r="V92" s="260"/>
      <c r="W92" s="260"/>
      <c r="X92" s="256"/>
      <c r="Y92" s="257">
        <f>COUNTIF(Z95:Z97,"○")</f>
        <v>2</v>
      </c>
      <c r="Z92" s="257"/>
      <c r="AA92" s="258" t="str">
        <f>AF86</f>
        <v>③</v>
      </c>
      <c r="AB92" s="258"/>
      <c r="AC92" s="259">
        <f>COUNTIF(AB95:AB97,"○")</f>
        <v>0</v>
      </c>
      <c r="AD92" s="254"/>
      <c r="AE92" s="255"/>
      <c r="AF92" s="255"/>
      <c r="AG92" s="255"/>
      <c r="AH92" s="256"/>
      <c r="AI92" s="257">
        <f>COUNTIF(AJ95:AJ97,"○")</f>
        <v>0</v>
      </c>
      <c r="AJ92" s="257"/>
      <c r="AK92" s="258" t="s">
        <v>509</v>
      </c>
      <c r="AL92" s="258"/>
      <c r="AM92" s="259">
        <f>COUNTIF(AL95:AL97,"○")</f>
        <v>2</v>
      </c>
      <c r="AN92" s="776">
        <f>COUNTIF(E93:AM93,"○")</f>
        <v>1</v>
      </c>
      <c r="AO92" s="777" t="s">
        <v>255</v>
      </c>
      <c r="AP92" s="778">
        <f>COUNTIF(E94:AM94,"○")</f>
        <v>3</v>
      </c>
      <c r="AQ92" s="776">
        <f>IF(AS96=0,10,AQ96/AS96)</f>
        <v>0.5</v>
      </c>
      <c r="AR92" s="777"/>
      <c r="AS92" s="778"/>
      <c r="AT92" s="779">
        <f>SUM(E95:E97,J95:J97,O95:O97,T95:T97,Y95:Y97,AD95:AD97,AI95:AI97)/SUM(I95:I97,N95:N97,S95:S97,X95:X97,AC95:AC97,AH95:AH97,AM95:AM97)</f>
        <v>0.88888888888888884</v>
      </c>
      <c r="AU92" s="743">
        <f>IF(AND($AV$105=28,AV92=4),RANK(BE92,BE$62:BE$98,0),"")</f>
        <v>5</v>
      </c>
      <c r="AV92" s="253">
        <f>AN92+AP92</f>
        <v>4</v>
      </c>
      <c r="AW92" s="247">
        <f>SUM(E92:AM92)</f>
        <v>9</v>
      </c>
      <c r="AX92" s="247">
        <f>SUM(AQ96:AS97)</f>
        <v>9</v>
      </c>
      <c r="AZ92" s="670">
        <f>RANK(AN92,AN62:AN103,1)</f>
        <v>2</v>
      </c>
      <c r="BA92" s="670">
        <f>RANK(BF92,BF62:BF103,1)</f>
        <v>3</v>
      </c>
      <c r="BB92" s="670">
        <f>RANK(AT92,AT62:AT103,1)</f>
        <v>3</v>
      </c>
      <c r="BC92" s="670">
        <f>AZ92*100</f>
        <v>200</v>
      </c>
      <c r="BD92" s="670">
        <f>BA92*10</f>
        <v>30</v>
      </c>
      <c r="BE92" s="671">
        <f>SUM(BB92:BD97)</f>
        <v>233</v>
      </c>
      <c r="BF92" s="670">
        <f>AQ92-AS92</f>
        <v>0.5</v>
      </c>
      <c r="BG92" s="247"/>
      <c r="BH92" s="247"/>
      <c r="BI92" s="247"/>
      <c r="BJ92" s="247"/>
      <c r="BK92" s="247"/>
      <c r="BL92" s="247"/>
      <c r="BM92" s="247"/>
      <c r="BN92" s="247"/>
      <c r="BO92" s="247"/>
      <c r="BP92" s="247"/>
      <c r="BQ92" s="247"/>
      <c r="BR92" s="247"/>
      <c r="BS92" s="247"/>
      <c r="BT92" s="247"/>
      <c r="BU92" s="247"/>
      <c r="BV92" s="247"/>
      <c r="BW92" s="247"/>
      <c r="BX92" s="247"/>
      <c r="BY92" s="247"/>
      <c r="BZ92" s="247"/>
      <c r="CA92" s="247"/>
      <c r="CB92" s="247"/>
      <c r="CC92" s="247"/>
      <c r="CD92" s="247"/>
      <c r="CE92" s="247"/>
      <c r="CF92" s="247"/>
      <c r="CG92" s="247"/>
      <c r="CH92" s="247"/>
      <c r="CI92" s="247"/>
      <c r="CJ92" s="247"/>
      <c r="CK92" s="247"/>
      <c r="CL92" s="247"/>
      <c r="CM92" s="247"/>
      <c r="CN92" s="247"/>
      <c r="CO92" s="247"/>
      <c r="CP92" s="247"/>
      <c r="CQ92" s="247"/>
      <c r="CR92" s="247"/>
      <c r="CS92" s="247"/>
      <c r="CT92" s="247"/>
      <c r="CU92" s="247"/>
      <c r="CV92" s="247"/>
      <c r="CW92" s="247"/>
      <c r="CX92" s="247"/>
      <c r="CY92" s="247"/>
      <c r="CZ92" s="247"/>
      <c r="DA92" s="247"/>
      <c r="DB92" s="247"/>
      <c r="DC92" s="247"/>
    </row>
    <row r="93" spans="1:107" ht="2.25" hidden="1" customHeight="1">
      <c r="A93" s="756"/>
      <c r="B93" s="744"/>
      <c r="C93" s="744"/>
      <c r="D93" s="744"/>
      <c r="E93" s="261"/>
      <c r="F93" s="262"/>
      <c r="G93" s="266"/>
      <c r="H93" s="266"/>
      <c r="I93" s="263"/>
      <c r="J93" s="264" t="str">
        <f>IF(J92&gt;N92,"○","　")</f>
        <v>　</v>
      </c>
      <c r="K93" s="264"/>
      <c r="L93" s="343"/>
      <c r="M93" s="343"/>
      <c r="N93" s="265"/>
      <c r="O93" s="264" t="str">
        <f>IF(O92&gt;S92,"○","　")</f>
        <v>　</v>
      </c>
      <c r="P93" s="264"/>
      <c r="Q93" s="343"/>
      <c r="R93" s="343"/>
      <c r="S93" s="265"/>
      <c r="T93" s="262"/>
      <c r="U93" s="262"/>
      <c r="V93" s="266"/>
      <c r="W93" s="266"/>
      <c r="X93" s="263"/>
      <c r="Y93" s="264" t="str">
        <f>IF(Y92&gt;AC92,"○","　")</f>
        <v>○</v>
      </c>
      <c r="Z93" s="264"/>
      <c r="AA93" s="343"/>
      <c r="AB93" s="343"/>
      <c r="AC93" s="265"/>
      <c r="AD93" s="261"/>
      <c r="AE93" s="262"/>
      <c r="AF93" s="262"/>
      <c r="AG93" s="262"/>
      <c r="AH93" s="263"/>
      <c r="AI93" s="264" t="str">
        <f>IF(AI92&gt;AM92,"○","　")</f>
        <v>　</v>
      </c>
      <c r="AJ93" s="264"/>
      <c r="AK93" s="343"/>
      <c r="AL93" s="343"/>
      <c r="AM93" s="265"/>
      <c r="AN93" s="768"/>
      <c r="AO93" s="770"/>
      <c r="AP93" s="772"/>
      <c r="AQ93" s="768"/>
      <c r="AR93" s="770"/>
      <c r="AS93" s="772"/>
      <c r="AT93" s="774"/>
      <c r="AU93" s="743"/>
      <c r="AV93" s="253"/>
      <c r="AZ93" s="670"/>
      <c r="BA93" s="670"/>
      <c r="BB93" s="670"/>
      <c r="BC93" s="670"/>
      <c r="BD93" s="670"/>
      <c r="BE93" s="671"/>
      <c r="BF93" s="670"/>
      <c r="BG93" s="247"/>
      <c r="BH93" s="247"/>
      <c r="BI93" s="247"/>
      <c r="BJ93" s="247"/>
      <c r="BK93" s="247"/>
      <c r="BL93" s="247"/>
      <c r="BM93" s="247"/>
      <c r="BN93" s="247"/>
      <c r="BO93" s="247"/>
      <c r="BP93" s="247"/>
      <c r="BQ93" s="247"/>
      <c r="BR93" s="247"/>
      <c r="BS93" s="247"/>
      <c r="BT93" s="247"/>
      <c r="BU93" s="247"/>
      <c r="BV93" s="247"/>
      <c r="BW93" s="247"/>
      <c r="BX93" s="247"/>
      <c r="BY93" s="247"/>
      <c r="BZ93" s="247"/>
      <c r="CA93" s="247"/>
      <c r="CB93" s="247"/>
      <c r="CC93" s="247"/>
      <c r="CD93" s="247"/>
      <c r="CE93" s="247"/>
      <c r="CF93" s="247"/>
      <c r="CG93" s="247"/>
      <c r="CH93" s="247"/>
      <c r="CI93" s="247"/>
      <c r="CJ93" s="247"/>
      <c r="CK93" s="247"/>
      <c r="CL93" s="247"/>
      <c r="CM93" s="247"/>
      <c r="CN93" s="247"/>
      <c r="CO93" s="247"/>
      <c r="CP93" s="247"/>
      <c r="CQ93" s="247"/>
      <c r="CR93" s="247"/>
      <c r="CS93" s="247"/>
      <c r="CT93" s="247"/>
      <c r="CU93" s="247"/>
      <c r="CV93" s="247"/>
      <c r="CW93" s="247"/>
      <c r="CX93" s="247"/>
      <c r="CY93" s="247"/>
      <c r="CZ93" s="247"/>
      <c r="DA93" s="247"/>
      <c r="DB93" s="247"/>
      <c r="DC93" s="247"/>
    </row>
    <row r="94" spans="1:107" ht="14.25" hidden="1" customHeight="1">
      <c r="A94" s="756"/>
      <c r="B94" s="744"/>
      <c r="C94" s="744"/>
      <c r="D94" s="744"/>
      <c r="E94" s="261"/>
      <c r="F94" s="262"/>
      <c r="G94" s="266"/>
      <c r="H94" s="266"/>
      <c r="I94" s="263"/>
      <c r="J94" s="264"/>
      <c r="K94" s="264"/>
      <c r="L94" s="343"/>
      <c r="M94" s="343"/>
      <c r="N94" s="265" t="str">
        <f>IF(N92&gt;J92,"○","　")</f>
        <v>○</v>
      </c>
      <c r="O94" s="264"/>
      <c r="P94" s="264"/>
      <c r="Q94" s="343"/>
      <c r="R94" s="343"/>
      <c r="S94" s="265" t="str">
        <f>IF(S92&gt;O92,"○","　")</f>
        <v>○</v>
      </c>
      <c r="T94" s="262"/>
      <c r="U94" s="262"/>
      <c r="V94" s="266"/>
      <c r="W94" s="266"/>
      <c r="X94" s="263"/>
      <c r="Y94" s="264"/>
      <c r="Z94" s="264"/>
      <c r="AA94" s="343"/>
      <c r="AB94" s="343"/>
      <c r="AC94" s="265" t="str">
        <f>IF(AC92&gt;Y92,"○","　")</f>
        <v>　</v>
      </c>
      <c r="AD94" s="261"/>
      <c r="AE94" s="262"/>
      <c r="AF94" s="262"/>
      <c r="AG94" s="262"/>
      <c r="AH94" s="263"/>
      <c r="AI94" s="264"/>
      <c r="AJ94" s="264"/>
      <c r="AK94" s="343"/>
      <c r="AL94" s="343"/>
      <c r="AM94" s="265" t="str">
        <f>IF(AM92&gt;AI92,"○","　")</f>
        <v>○</v>
      </c>
      <c r="AN94" s="768"/>
      <c r="AO94" s="770"/>
      <c r="AP94" s="772"/>
      <c r="AQ94" s="768"/>
      <c r="AR94" s="770"/>
      <c r="AS94" s="772"/>
      <c r="AT94" s="774"/>
      <c r="AU94" s="743"/>
      <c r="AV94" s="253"/>
      <c r="AZ94" s="670"/>
      <c r="BA94" s="670"/>
      <c r="BB94" s="670"/>
      <c r="BC94" s="670"/>
      <c r="BD94" s="670"/>
      <c r="BE94" s="671"/>
      <c r="BF94" s="670"/>
      <c r="BG94" s="247"/>
      <c r="BH94" s="247"/>
      <c r="BI94" s="247"/>
      <c r="BJ94" s="247"/>
      <c r="BK94" s="247"/>
      <c r="BL94" s="247"/>
      <c r="BM94" s="247"/>
      <c r="BN94" s="247"/>
      <c r="BO94" s="247"/>
      <c r="BP94" s="247"/>
      <c r="BQ94" s="247"/>
      <c r="BR94" s="247"/>
      <c r="BS94" s="247"/>
      <c r="BT94" s="247"/>
      <c r="BU94" s="247"/>
      <c r="BV94" s="247"/>
      <c r="BW94" s="247"/>
      <c r="BX94" s="247"/>
      <c r="BY94" s="247"/>
      <c r="BZ94" s="247"/>
      <c r="CA94" s="247"/>
      <c r="CB94" s="247"/>
      <c r="CC94" s="247"/>
      <c r="CD94" s="247"/>
      <c r="CE94" s="247"/>
      <c r="CF94" s="247"/>
      <c r="CG94" s="247"/>
      <c r="CH94" s="247"/>
      <c r="CI94" s="247"/>
      <c r="CJ94" s="247"/>
      <c r="CK94" s="247"/>
      <c r="CL94" s="247"/>
      <c r="CM94" s="247"/>
      <c r="CN94" s="247"/>
      <c r="CO94" s="247"/>
      <c r="CP94" s="247"/>
      <c r="CQ94" s="247"/>
      <c r="CR94" s="247"/>
      <c r="CS94" s="247"/>
      <c r="CT94" s="247"/>
      <c r="CU94" s="247"/>
      <c r="CV94" s="247"/>
      <c r="CW94" s="247"/>
      <c r="CX94" s="247"/>
      <c r="CY94" s="247"/>
      <c r="CZ94" s="247"/>
      <c r="DA94" s="247"/>
      <c r="DB94" s="247"/>
      <c r="DC94" s="247"/>
    </row>
    <row r="95" spans="1:107" ht="14.25" customHeight="1">
      <c r="A95" s="756"/>
      <c r="B95" s="744"/>
      <c r="C95" s="744"/>
      <c r="D95" s="744"/>
      <c r="E95" s="296"/>
      <c r="F95" s="266"/>
      <c r="G95" s="266"/>
      <c r="H95" s="266"/>
      <c r="I95" s="269"/>
      <c r="J95" s="343">
        <f>AH71</f>
        <v>15</v>
      </c>
      <c r="K95" s="343" t="str">
        <f>IF(J95&gt;N95,"○","　")</f>
        <v>○</v>
      </c>
      <c r="L95" s="343" t="s">
        <v>499</v>
      </c>
      <c r="M95" s="343" t="str">
        <f>IF(N95&gt;J95,"○","　")</f>
        <v>　</v>
      </c>
      <c r="N95" s="345">
        <f>AD71</f>
        <v>9</v>
      </c>
      <c r="O95" s="343">
        <f>AH77</f>
        <v>12</v>
      </c>
      <c r="P95" s="343" t="str">
        <f>IF(O95&gt;S95,"○","　")</f>
        <v>　</v>
      </c>
      <c r="Q95" s="343" t="s">
        <v>499</v>
      </c>
      <c r="R95" s="343" t="str">
        <f>IF(S95&gt;O95,"○","　")</f>
        <v>○</v>
      </c>
      <c r="S95" s="345">
        <f>AD77</f>
        <v>15</v>
      </c>
      <c r="T95" s="266"/>
      <c r="U95" s="266"/>
      <c r="V95" s="266"/>
      <c r="W95" s="266"/>
      <c r="X95" s="269"/>
      <c r="Y95" s="343">
        <f>AH89</f>
        <v>15</v>
      </c>
      <c r="Z95" s="343" t="str">
        <f>IF(Y95&gt;AC95,"○","　")</f>
        <v>○</v>
      </c>
      <c r="AA95" s="343" t="s">
        <v>499</v>
      </c>
      <c r="AB95" s="343" t="str">
        <f>IF(AC95&gt;Y95,"○","　")</f>
        <v>　</v>
      </c>
      <c r="AC95" s="345">
        <f>AD89</f>
        <v>6</v>
      </c>
      <c r="AD95" s="261"/>
      <c r="AE95" s="262"/>
      <c r="AF95" s="262"/>
      <c r="AG95" s="262"/>
      <c r="AH95" s="263"/>
      <c r="AI95" s="267">
        <f>O31</f>
        <v>5</v>
      </c>
      <c r="AJ95" s="343" t="str">
        <f>IF(AI95&gt;AM95,"○","　")</f>
        <v>　</v>
      </c>
      <c r="AK95" s="343" t="s">
        <v>499</v>
      </c>
      <c r="AL95" s="343" t="str">
        <f>IF(AM95&gt;AI95,"○","　")</f>
        <v>○</v>
      </c>
      <c r="AM95" s="268">
        <f>V31</f>
        <v>15</v>
      </c>
      <c r="AN95" s="768"/>
      <c r="AO95" s="770"/>
      <c r="AP95" s="772"/>
      <c r="AQ95" s="768"/>
      <c r="AR95" s="770"/>
      <c r="AS95" s="772"/>
      <c r="AT95" s="774"/>
      <c r="AU95" s="743"/>
      <c r="AV95" s="253"/>
      <c r="AZ95" s="670"/>
      <c r="BA95" s="670"/>
      <c r="BB95" s="670"/>
      <c r="BC95" s="670"/>
      <c r="BD95" s="670"/>
      <c r="BE95" s="671"/>
      <c r="BF95" s="670"/>
      <c r="BG95" s="247"/>
      <c r="BH95" s="247"/>
      <c r="BI95" s="247"/>
      <c r="BJ95" s="247"/>
      <c r="BK95" s="247"/>
      <c r="BL95" s="247"/>
      <c r="BM95" s="247"/>
      <c r="BN95" s="247"/>
      <c r="BO95" s="247"/>
      <c r="BP95" s="247"/>
      <c r="BQ95" s="247"/>
      <c r="BR95" s="247"/>
      <c r="BS95" s="247"/>
      <c r="BT95" s="247"/>
      <c r="BU95" s="247"/>
      <c r="BV95" s="247"/>
      <c r="BW95" s="247"/>
      <c r="BX95" s="247"/>
      <c r="BY95" s="247"/>
      <c r="BZ95" s="247"/>
      <c r="CA95" s="247"/>
      <c r="CB95" s="247"/>
      <c r="CC95" s="247"/>
      <c r="CD95" s="247"/>
      <c r="CE95" s="247"/>
      <c r="CF95" s="247"/>
      <c r="CG95" s="247"/>
      <c r="CH95" s="247"/>
      <c r="CI95" s="247"/>
      <c r="CJ95" s="247"/>
      <c r="CK95" s="247"/>
      <c r="CL95" s="247"/>
      <c r="CM95" s="247"/>
      <c r="CN95" s="247"/>
      <c r="CO95" s="247"/>
      <c r="CP95" s="247"/>
      <c r="CQ95" s="247"/>
      <c r="CR95" s="247"/>
      <c r="CS95" s="247"/>
      <c r="CT95" s="247"/>
      <c r="CU95" s="247"/>
      <c r="CV95" s="247"/>
      <c r="CW95" s="247"/>
      <c r="CX95" s="247"/>
      <c r="CY95" s="247"/>
      <c r="CZ95" s="247"/>
      <c r="DA95" s="247"/>
      <c r="DB95" s="247"/>
      <c r="DC95" s="247"/>
    </row>
    <row r="96" spans="1:107" ht="14.25" customHeight="1">
      <c r="A96" s="756"/>
      <c r="B96" s="744"/>
      <c r="C96" s="744"/>
      <c r="D96" s="744"/>
      <c r="E96" s="296"/>
      <c r="F96" s="266"/>
      <c r="G96" s="266"/>
      <c r="H96" s="266"/>
      <c r="I96" s="269"/>
      <c r="J96" s="343">
        <f>AH72</f>
        <v>14</v>
      </c>
      <c r="K96" s="343" t="str">
        <f>IF(J96&gt;N96,"○","　")</f>
        <v>　</v>
      </c>
      <c r="L96" s="343" t="s">
        <v>255</v>
      </c>
      <c r="M96" s="343" t="str">
        <f>IF(N96&gt;J96,"○","　")</f>
        <v>○</v>
      </c>
      <c r="N96" s="345">
        <f>AD72</f>
        <v>16</v>
      </c>
      <c r="O96" s="343">
        <f>AH78</f>
        <v>10</v>
      </c>
      <c r="P96" s="343" t="str">
        <f>IF(O96&gt;S96,"○","　")</f>
        <v>　</v>
      </c>
      <c r="Q96" s="343" t="s">
        <v>255</v>
      </c>
      <c r="R96" s="343" t="str">
        <f>IF(S96&gt;O96,"○","　")</f>
        <v>○</v>
      </c>
      <c r="S96" s="345">
        <f>AD78</f>
        <v>15</v>
      </c>
      <c r="T96" s="266"/>
      <c r="U96" s="266"/>
      <c r="V96" s="266"/>
      <c r="W96" s="266"/>
      <c r="X96" s="269"/>
      <c r="Y96" s="343">
        <f>AH90</f>
        <v>15</v>
      </c>
      <c r="Z96" s="343" t="str">
        <f>IF(Y96&gt;AC96,"○","　")</f>
        <v>○</v>
      </c>
      <c r="AA96" s="343" t="s">
        <v>255</v>
      </c>
      <c r="AB96" s="343" t="str">
        <f>IF(AC96&gt;Y96,"○","　")</f>
        <v>　</v>
      </c>
      <c r="AC96" s="345">
        <f>AD90</f>
        <v>11</v>
      </c>
      <c r="AD96" s="261"/>
      <c r="AE96" s="262"/>
      <c r="AF96" s="262"/>
      <c r="AG96" s="262"/>
      <c r="AH96" s="263"/>
      <c r="AI96" s="267">
        <f>O32</f>
        <v>8</v>
      </c>
      <c r="AJ96" s="343" t="str">
        <f>IF(AI96&gt;AM96,"○","　")</f>
        <v>　</v>
      </c>
      <c r="AK96" s="343" t="s">
        <v>255</v>
      </c>
      <c r="AL96" s="343" t="str">
        <f>IF(AM96&gt;AI96,"○","　")</f>
        <v>○</v>
      </c>
      <c r="AM96" s="268">
        <f>V32</f>
        <v>15</v>
      </c>
      <c r="AN96" s="768"/>
      <c r="AO96" s="770"/>
      <c r="AP96" s="772"/>
      <c r="AQ96" s="768">
        <f>SUM(E92,J92,O92,T92,Y92,AD92,AI92)</f>
        <v>3</v>
      </c>
      <c r="AR96" s="770" t="s">
        <v>255</v>
      </c>
      <c r="AS96" s="772">
        <f>SUM(I92,N92,S92,X92,AC92,AH92,AM92)</f>
        <v>6</v>
      </c>
      <c r="AT96" s="774"/>
      <c r="AU96" s="743"/>
      <c r="AV96" s="253"/>
      <c r="AZ96" s="670"/>
      <c r="BA96" s="670"/>
      <c r="BB96" s="670"/>
      <c r="BC96" s="670"/>
      <c r="BD96" s="670"/>
      <c r="BE96" s="671"/>
      <c r="BF96" s="670"/>
      <c r="BG96" s="247"/>
      <c r="BH96" s="247"/>
      <c r="BI96" s="247"/>
      <c r="BJ96" s="247"/>
      <c r="BK96" s="247"/>
      <c r="BL96" s="247"/>
      <c r="BM96" s="247"/>
      <c r="BN96" s="247"/>
      <c r="BO96" s="247"/>
      <c r="BP96" s="247"/>
      <c r="BQ96" s="247"/>
      <c r="BR96" s="247"/>
      <c r="BS96" s="247"/>
      <c r="BT96" s="247"/>
      <c r="BU96" s="247"/>
      <c r="BV96" s="247"/>
      <c r="BW96" s="247"/>
      <c r="BX96" s="247"/>
      <c r="BY96" s="247"/>
      <c r="BZ96" s="247"/>
      <c r="CA96" s="247"/>
      <c r="CB96" s="247"/>
      <c r="CC96" s="247"/>
      <c r="CD96" s="247"/>
      <c r="CE96" s="247"/>
      <c r="CF96" s="247"/>
      <c r="CG96" s="247"/>
      <c r="CH96" s="247"/>
      <c r="CI96" s="247"/>
      <c r="CJ96" s="247"/>
      <c r="CK96" s="247"/>
      <c r="CL96" s="247"/>
      <c r="CM96" s="247"/>
      <c r="CN96" s="247"/>
      <c r="CO96" s="247"/>
      <c r="CP96" s="247"/>
      <c r="CQ96" s="247"/>
      <c r="CR96" s="247"/>
      <c r="CS96" s="247"/>
      <c r="CT96" s="247"/>
      <c r="CU96" s="247"/>
      <c r="CV96" s="247"/>
      <c r="CW96" s="247"/>
      <c r="CX96" s="247"/>
      <c r="CY96" s="247"/>
      <c r="CZ96" s="247"/>
      <c r="DA96" s="247"/>
      <c r="DB96" s="247"/>
      <c r="DC96" s="247"/>
    </row>
    <row r="97" spans="1:107" ht="14.25" customHeight="1">
      <c r="A97" s="756"/>
      <c r="B97" s="744"/>
      <c r="C97" s="744"/>
      <c r="D97" s="744"/>
      <c r="E97" s="297"/>
      <c r="F97" s="273"/>
      <c r="G97" s="273"/>
      <c r="H97" s="273"/>
      <c r="I97" s="274"/>
      <c r="J97" s="344">
        <f>AH73</f>
        <v>10</v>
      </c>
      <c r="K97" s="344" t="str">
        <f>IF(J97&gt;N97,"○","　")</f>
        <v>　</v>
      </c>
      <c r="L97" s="344" t="s">
        <v>255</v>
      </c>
      <c r="M97" s="344" t="str">
        <f>IF(N97&gt;J97,"○","　")</f>
        <v>○</v>
      </c>
      <c r="N97" s="346">
        <f>AD73</f>
        <v>15</v>
      </c>
      <c r="O97" s="344">
        <f>AH79</f>
        <v>0</v>
      </c>
      <c r="P97" s="344" t="str">
        <f>IF(O97&gt;S97,"○","　")</f>
        <v>　</v>
      </c>
      <c r="Q97" s="344" t="s">
        <v>255</v>
      </c>
      <c r="R97" s="344" t="str">
        <f>IF(S97&gt;O97,"○","　")</f>
        <v>　</v>
      </c>
      <c r="S97" s="346">
        <f>AD79</f>
        <v>0</v>
      </c>
      <c r="T97" s="273"/>
      <c r="U97" s="273"/>
      <c r="V97" s="273"/>
      <c r="W97" s="273"/>
      <c r="X97" s="274"/>
      <c r="Y97" s="344">
        <f>AH91</f>
        <v>0</v>
      </c>
      <c r="Z97" s="344" t="str">
        <f>IF(Y97&gt;AC97,"○","　")</f>
        <v>　</v>
      </c>
      <c r="AA97" s="344" t="s">
        <v>255</v>
      </c>
      <c r="AB97" s="344" t="str">
        <f>IF(AC97&gt;Y97,"○","　")</f>
        <v>　</v>
      </c>
      <c r="AC97" s="346">
        <f>AD91</f>
        <v>0</v>
      </c>
      <c r="AD97" s="270"/>
      <c r="AE97" s="271"/>
      <c r="AF97" s="271"/>
      <c r="AG97" s="271"/>
      <c r="AH97" s="272"/>
      <c r="AI97" s="292">
        <f>O33</f>
        <v>0</v>
      </c>
      <c r="AJ97" s="344" t="str">
        <f>IF(AI97&gt;AM97,"○","　")</f>
        <v>　</v>
      </c>
      <c r="AK97" s="344" t="s">
        <v>255</v>
      </c>
      <c r="AL97" s="344" t="str">
        <f>IF(AM97&gt;AI97,"○","　")</f>
        <v>　</v>
      </c>
      <c r="AM97" s="291">
        <f>V33</f>
        <v>0</v>
      </c>
      <c r="AN97" s="769"/>
      <c r="AO97" s="771"/>
      <c r="AP97" s="773"/>
      <c r="AQ97" s="769"/>
      <c r="AR97" s="771"/>
      <c r="AS97" s="773"/>
      <c r="AT97" s="775"/>
      <c r="AU97" s="743"/>
      <c r="AV97" s="253"/>
      <c r="AZ97" s="670"/>
      <c r="BA97" s="670"/>
      <c r="BB97" s="670"/>
      <c r="BC97" s="670"/>
      <c r="BD97" s="670"/>
      <c r="BE97" s="671"/>
      <c r="BF97" s="670"/>
      <c r="BG97" s="247"/>
      <c r="BH97" s="247"/>
      <c r="BI97" s="247"/>
      <c r="BJ97" s="247"/>
      <c r="BK97" s="247"/>
      <c r="BL97" s="247"/>
      <c r="BM97" s="247"/>
      <c r="BN97" s="247"/>
      <c r="BO97" s="247"/>
      <c r="BP97" s="247"/>
      <c r="BQ97" s="247"/>
      <c r="BR97" s="247"/>
      <c r="BS97" s="247"/>
      <c r="BT97" s="247"/>
      <c r="BU97" s="247"/>
      <c r="BV97" s="247"/>
      <c r="BW97" s="247"/>
      <c r="BX97" s="247"/>
      <c r="BY97" s="247"/>
      <c r="BZ97" s="247"/>
      <c r="CA97" s="247"/>
      <c r="CB97" s="247"/>
      <c r="CC97" s="247"/>
      <c r="CD97" s="247"/>
      <c r="CE97" s="247"/>
      <c r="CF97" s="247"/>
      <c r="CG97" s="247"/>
      <c r="CH97" s="247"/>
      <c r="CI97" s="247"/>
      <c r="CJ97" s="247"/>
      <c r="CK97" s="247"/>
      <c r="CL97" s="247"/>
      <c r="CM97" s="247"/>
      <c r="CN97" s="247"/>
      <c r="CO97" s="247"/>
      <c r="CP97" s="247"/>
      <c r="CQ97" s="247"/>
      <c r="CR97" s="247"/>
      <c r="CS97" s="247"/>
      <c r="CT97" s="247"/>
      <c r="CU97" s="247"/>
      <c r="CV97" s="247"/>
      <c r="CW97" s="247"/>
      <c r="CX97" s="247"/>
      <c r="CY97" s="247"/>
      <c r="CZ97" s="247"/>
      <c r="DA97" s="247"/>
      <c r="DB97" s="247"/>
      <c r="DC97" s="247"/>
    </row>
    <row r="98" spans="1:107" ht="14.25" customHeight="1">
      <c r="A98" s="756"/>
      <c r="B98" s="744" t="str">
        <f>Q7</f>
        <v xml:space="preserve"> ＫＯＲＯ</v>
      </c>
      <c r="C98" s="744"/>
      <c r="D98" s="744"/>
      <c r="E98" s="294">
        <f>COUNTIF(F101:F103,"○")</f>
        <v>2</v>
      </c>
      <c r="F98" s="257"/>
      <c r="G98" s="258" t="str">
        <f>AK62</f>
        <v>④</v>
      </c>
      <c r="H98" s="258"/>
      <c r="I98" s="259">
        <f>COUNTIF(H101:H103,"○")</f>
        <v>0</v>
      </c>
      <c r="J98" s="255"/>
      <c r="K98" s="255"/>
      <c r="L98" s="260"/>
      <c r="M98" s="260"/>
      <c r="N98" s="256"/>
      <c r="O98" s="257">
        <f>COUNTIF(P101:P103,"○")</f>
        <v>2</v>
      </c>
      <c r="P98" s="257"/>
      <c r="Q98" s="258" t="str">
        <f>AK74</f>
        <v>⑭</v>
      </c>
      <c r="R98" s="258"/>
      <c r="S98" s="259">
        <f>COUNTIF(R101:R103,"○")</f>
        <v>1</v>
      </c>
      <c r="T98" s="257">
        <f>COUNTIF(U101:U103,"○")</f>
        <v>2</v>
      </c>
      <c r="U98" s="257"/>
      <c r="V98" s="258" t="str">
        <f>AK80</f>
        <v>⑪</v>
      </c>
      <c r="W98" s="258"/>
      <c r="X98" s="259">
        <f>COUNTIF(W101:W103,"○")</f>
        <v>0</v>
      </c>
      <c r="Y98" s="255"/>
      <c r="Z98" s="255"/>
      <c r="AA98" s="260"/>
      <c r="AB98" s="260"/>
      <c r="AC98" s="256"/>
      <c r="AD98" s="257">
        <f>COUNTIF(AE101:AE103,"○")</f>
        <v>2</v>
      </c>
      <c r="AE98" s="257"/>
      <c r="AF98" s="258" t="str">
        <f>AK92</f>
        <v>⑦</v>
      </c>
      <c r="AG98" s="258"/>
      <c r="AH98" s="259">
        <f>COUNTIF(AG101:AG103,"○")</f>
        <v>0</v>
      </c>
      <c r="AI98" s="254"/>
      <c r="AJ98" s="255"/>
      <c r="AK98" s="255"/>
      <c r="AL98" s="255"/>
      <c r="AM98" s="256"/>
      <c r="AN98" s="776">
        <f>COUNTIF(E99:AM99,"○")</f>
        <v>4</v>
      </c>
      <c r="AO98" s="777" t="s">
        <v>255</v>
      </c>
      <c r="AP98" s="778">
        <f>COUNTIF(E100:AM100,"○")</f>
        <v>0</v>
      </c>
      <c r="AQ98" s="776">
        <f>IF(AS102=0,10,AQ102/AS102)</f>
        <v>8</v>
      </c>
      <c r="AR98" s="777"/>
      <c r="AS98" s="778"/>
      <c r="AT98" s="779">
        <f>SUM(E101:E103,J101:J103,O101:O103,T101:T103,Y101:Y103,AD101:AD103,AI101:AI103)/SUM(I101:I103,N101:N103,S101:S103,X101:X103,AC101:AC103,AH101:AH103,AM101:AM103)</f>
        <v>1.7733333333333334</v>
      </c>
      <c r="AU98" s="743">
        <f>IF(AND($AV$105=28,AV98=4),RANK(BE98,BE$62:BE$98,0),"")</f>
        <v>1</v>
      </c>
      <c r="AV98" s="253">
        <f>AN98+AP98</f>
        <v>4</v>
      </c>
      <c r="AW98" s="247">
        <f>SUM(E98:AM98)</f>
        <v>9</v>
      </c>
      <c r="AX98" s="247">
        <f>SUM(AQ102:AS103)</f>
        <v>9</v>
      </c>
      <c r="AZ98" s="670">
        <f>RANK(AN98,AN62:AN103,1)</f>
        <v>7</v>
      </c>
      <c r="BA98" s="670">
        <f>RANK(BF98,BF62:BF103,1)</f>
        <v>7</v>
      </c>
      <c r="BB98" s="670">
        <f>RANK(AT98,AT62:AT103,1)</f>
        <v>7</v>
      </c>
      <c r="BC98" s="670">
        <f>AZ98*100</f>
        <v>700</v>
      </c>
      <c r="BD98" s="670">
        <f>BA98*10</f>
        <v>70</v>
      </c>
      <c r="BE98" s="671">
        <f>SUM(BB98:BD103)</f>
        <v>777</v>
      </c>
      <c r="BF98" s="672">
        <f>AQ98-AS98</f>
        <v>8</v>
      </c>
      <c r="BG98" s="247"/>
      <c r="BH98" s="247"/>
      <c r="BI98" s="247"/>
      <c r="BJ98" s="247"/>
      <c r="BK98" s="247"/>
      <c r="BL98" s="247"/>
      <c r="BM98" s="247"/>
      <c r="BN98" s="247"/>
      <c r="BO98" s="247"/>
      <c r="BP98" s="247"/>
      <c r="BQ98" s="247"/>
      <c r="BR98" s="247"/>
      <c r="BS98" s="247"/>
      <c r="BT98" s="247"/>
      <c r="BU98" s="247"/>
      <c r="BV98" s="247"/>
      <c r="BW98" s="247"/>
      <c r="BX98" s="247"/>
      <c r="BY98" s="247"/>
      <c r="BZ98" s="247"/>
      <c r="CA98" s="247"/>
      <c r="CB98" s="247"/>
      <c r="CC98" s="247"/>
      <c r="CD98" s="247"/>
      <c r="CE98" s="247"/>
      <c r="CF98" s="247"/>
      <c r="CG98" s="247"/>
      <c r="CH98" s="247"/>
      <c r="CI98" s="247"/>
      <c r="CJ98" s="247"/>
      <c r="CK98" s="247"/>
      <c r="CL98" s="247"/>
      <c r="CM98" s="247"/>
      <c r="CN98" s="247"/>
      <c r="CO98" s="247"/>
      <c r="CP98" s="247"/>
      <c r="CQ98" s="247"/>
      <c r="CR98" s="247"/>
      <c r="CS98" s="247"/>
      <c r="CT98" s="247"/>
      <c r="CU98" s="247"/>
      <c r="CV98" s="247"/>
      <c r="CW98" s="247"/>
      <c r="CX98" s="247"/>
      <c r="CY98" s="247"/>
      <c r="CZ98" s="247"/>
      <c r="DA98" s="247"/>
      <c r="DB98" s="247"/>
      <c r="DC98" s="247"/>
    </row>
    <row r="99" spans="1:107" ht="14.25" hidden="1" customHeight="1">
      <c r="A99" s="756"/>
      <c r="B99" s="744"/>
      <c r="C99" s="744"/>
      <c r="D99" s="744"/>
      <c r="E99" s="295" t="str">
        <f>IF(E98&gt;I98,"○","　")</f>
        <v>○</v>
      </c>
      <c r="F99" s="264"/>
      <c r="G99" s="343"/>
      <c r="H99" s="343"/>
      <c r="I99" s="265"/>
      <c r="J99" s="262"/>
      <c r="K99" s="262"/>
      <c r="L99" s="266"/>
      <c r="M99" s="266"/>
      <c r="N99" s="263"/>
      <c r="O99" s="264" t="str">
        <f>IF(O98&gt;S98,"○","　")</f>
        <v>○</v>
      </c>
      <c r="P99" s="264"/>
      <c r="Q99" s="343"/>
      <c r="R99" s="343"/>
      <c r="S99" s="265"/>
      <c r="T99" s="264" t="str">
        <f>IF(T98&gt;X98,"○","　")</f>
        <v>○</v>
      </c>
      <c r="U99" s="264"/>
      <c r="V99" s="343"/>
      <c r="W99" s="343"/>
      <c r="X99" s="265"/>
      <c r="Y99" s="262"/>
      <c r="Z99" s="262"/>
      <c r="AA99" s="266"/>
      <c r="AB99" s="266"/>
      <c r="AC99" s="263"/>
      <c r="AD99" s="264" t="str">
        <f>IF(AD98&gt;AH98,"○","　")</f>
        <v>○</v>
      </c>
      <c r="AE99" s="264"/>
      <c r="AF99" s="343"/>
      <c r="AG99" s="343"/>
      <c r="AH99" s="265"/>
      <c r="AI99" s="261"/>
      <c r="AJ99" s="262"/>
      <c r="AK99" s="262"/>
      <c r="AL99" s="262"/>
      <c r="AM99" s="263"/>
      <c r="AN99" s="768"/>
      <c r="AO99" s="770"/>
      <c r="AP99" s="772"/>
      <c r="AQ99" s="768"/>
      <c r="AR99" s="770"/>
      <c r="AS99" s="772"/>
      <c r="AT99" s="774"/>
      <c r="AU99" s="743"/>
      <c r="AV99" s="253"/>
      <c r="AZ99" s="670"/>
      <c r="BA99" s="670"/>
      <c r="BB99" s="670"/>
      <c r="BC99" s="670"/>
      <c r="BD99" s="670"/>
      <c r="BE99" s="671"/>
      <c r="BF99" s="673"/>
      <c r="BG99" s="247"/>
      <c r="BH99" s="247"/>
      <c r="BI99" s="247"/>
      <c r="BJ99" s="247"/>
      <c r="BK99" s="247"/>
      <c r="BL99" s="247"/>
      <c r="BM99" s="247"/>
      <c r="BN99" s="247"/>
      <c r="BO99" s="247"/>
      <c r="BP99" s="247"/>
      <c r="BQ99" s="247"/>
      <c r="BR99" s="247"/>
      <c r="BS99" s="247"/>
      <c r="BT99" s="247"/>
      <c r="BU99" s="247"/>
      <c r="BV99" s="247"/>
      <c r="BW99" s="247"/>
      <c r="BX99" s="247"/>
      <c r="BY99" s="247"/>
      <c r="BZ99" s="247"/>
      <c r="CA99" s="247"/>
      <c r="CB99" s="247"/>
      <c r="CC99" s="247"/>
      <c r="CD99" s="247"/>
      <c r="CE99" s="247"/>
      <c r="CF99" s="247"/>
      <c r="CG99" s="247"/>
      <c r="CH99" s="247"/>
      <c r="CI99" s="247"/>
      <c r="CJ99" s="247"/>
      <c r="CK99" s="247"/>
      <c r="CL99" s="247"/>
      <c r="CM99" s="247"/>
      <c r="CN99" s="247"/>
      <c r="CO99" s="247"/>
      <c r="CP99" s="247"/>
      <c r="CQ99" s="247"/>
      <c r="CR99" s="247"/>
      <c r="CS99" s="247"/>
      <c r="CT99" s="247"/>
      <c r="CU99" s="247"/>
      <c r="CV99" s="247"/>
      <c r="CW99" s="247"/>
      <c r="CX99" s="247"/>
      <c r="CY99" s="247"/>
      <c r="CZ99" s="247"/>
      <c r="DA99" s="247"/>
      <c r="DB99" s="247"/>
      <c r="DC99" s="247"/>
    </row>
    <row r="100" spans="1:107" ht="14.25" hidden="1" customHeight="1">
      <c r="A100" s="756"/>
      <c r="B100" s="744"/>
      <c r="C100" s="744"/>
      <c r="D100" s="744"/>
      <c r="E100" s="295"/>
      <c r="F100" s="264"/>
      <c r="G100" s="343"/>
      <c r="H100" s="343"/>
      <c r="I100" s="265" t="str">
        <f>IF(I98&gt;E98,"○","　")</f>
        <v>　</v>
      </c>
      <c r="J100" s="262"/>
      <c r="K100" s="262"/>
      <c r="L100" s="266"/>
      <c r="M100" s="266"/>
      <c r="N100" s="263"/>
      <c r="O100" s="264"/>
      <c r="P100" s="264"/>
      <c r="Q100" s="343"/>
      <c r="R100" s="343"/>
      <c r="S100" s="265" t="str">
        <f>IF(S98&gt;O98,"○","　")</f>
        <v>　</v>
      </c>
      <c r="T100" s="264"/>
      <c r="U100" s="264"/>
      <c r="V100" s="343"/>
      <c r="W100" s="343"/>
      <c r="X100" s="265" t="str">
        <f>IF(X98&gt;T98,"○","　")</f>
        <v>　</v>
      </c>
      <c r="Y100" s="262"/>
      <c r="Z100" s="262"/>
      <c r="AA100" s="266"/>
      <c r="AB100" s="266"/>
      <c r="AC100" s="263"/>
      <c r="AD100" s="264"/>
      <c r="AE100" s="264"/>
      <c r="AF100" s="343"/>
      <c r="AG100" s="343"/>
      <c r="AH100" s="265" t="str">
        <f>IF(AH98&gt;AD98,"○","　")</f>
        <v>　</v>
      </c>
      <c r="AI100" s="261"/>
      <c r="AJ100" s="262"/>
      <c r="AK100" s="262"/>
      <c r="AL100" s="262"/>
      <c r="AM100" s="263"/>
      <c r="AN100" s="768"/>
      <c r="AO100" s="770"/>
      <c r="AP100" s="772"/>
      <c r="AQ100" s="768"/>
      <c r="AR100" s="770"/>
      <c r="AS100" s="772"/>
      <c r="AT100" s="774"/>
      <c r="AU100" s="743"/>
      <c r="AV100" s="253"/>
      <c r="AZ100" s="670"/>
      <c r="BA100" s="670"/>
      <c r="BB100" s="670"/>
      <c r="BC100" s="670"/>
      <c r="BD100" s="670"/>
      <c r="BE100" s="671"/>
      <c r="BF100" s="673"/>
      <c r="BG100" s="247"/>
      <c r="BH100" s="247"/>
      <c r="BI100" s="247"/>
      <c r="BJ100" s="247"/>
      <c r="BK100" s="247"/>
      <c r="BL100" s="247"/>
      <c r="BM100" s="247"/>
      <c r="BN100" s="247"/>
      <c r="BO100" s="247"/>
      <c r="BP100" s="247"/>
      <c r="BQ100" s="247"/>
      <c r="BR100" s="247"/>
      <c r="BS100" s="247"/>
      <c r="BT100" s="247"/>
      <c r="BU100" s="247"/>
      <c r="BV100" s="247"/>
      <c r="BW100" s="247"/>
      <c r="BX100" s="247"/>
      <c r="BY100" s="247"/>
      <c r="BZ100" s="247"/>
      <c r="CA100" s="247"/>
      <c r="CB100" s="247"/>
      <c r="CC100" s="247"/>
      <c r="CD100" s="247"/>
      <c r="CE100" s="247"/>
      <c r="CF100" s="247"/>
      <c r="CG100" s="247"/>
      <c r="CH100" s="247"/>
      <c r="CI100" s="247"/>
      <c r="CJ100" s="247"/>
      <c r="CK100" s="247"/>
      <c r="CL100" s="247"/>
      <c r="CM100" s="247"/>
      <c r="CN100" s="247"/>
      <c r="CO100" s="247"/>
      <c r="CP100" s="247"/>
      <c r="CQ100" s="247"/>
      <c r="CR100" s="247"/>
      <c r="CS100" s="247"/>
      <c r="CT100" s="247"/>
      <c r="CU100" s="247"/>
      <c r="CV100" s="247"/>
      <c r="CW100" s="247"/>
      <c r="CX100" s="247"/>
      <c r="CY100" s="247"/>
      <c r="CZ100" s="247"/>
      <c r="DA100" s="247"/>
      <c r="DB100" s="247"/>
      <c r="DC100" s="247"/>
    </row>
    <row r="101" spans="1:107" ht="14.25" customHeight="1">
      <c r="A101" s="756"/>
      <c r="B101" s="744"/>
      <c r="C101" s="744"/>
      <c r="D101" s="744"/>
      <c r="E101" s="341">
        <f>AM65</f>
        <v>15</v>
      </c>
      <c r="F101" s="343" t="str">
        <f>IF(E101&gt;I101,"○","　")</f>
        <v>○</v>
      </c>
      <c r="G101" s="343" t="s">
        <v>499</v>
      </c>
      <c r="H101" s="343" t="str">
        <f>IF(I101&gt;E101,"○","　")</f>
        <v>　</v>
      </c>
      <c r="I101" s="345">
        <f>AI65</f>
        <v>3</v>
      </c>
      <c r="J101" s="266"/>
      <c r="K101" s="266"/>
      <c r="L101" s="266"/>
      <c r="M101" s="266"/>
      <c r="N101" s="269"/>
      <c r="O101" s="343">
        <f>AM77</f>
        <v>15</v>
      </c>
      <c r="P101" s="343" t="str">
        <f>IF(O101&gt;S101,"○","　")</f>
        <v>○</v>
      </c>
      <c r="Q101" s="343" t="s">
        <v>499</v>
      </c>
      <c r="R101" s="343" t="str">
        <f>IF(S101&gt;O101,"○","　")</f>
        <v>　</v>
      </c>
      <c r="S101" s="345">
        <f>AI77</f>
        <v>11</v>
      </c>
      <c r="T101" s="343">
        <f>AM83</f>
        <v>15</v>
      </c>
      <c r="U101" s="343" t="str">
        <f>IF(T101&gt;X101,"○","　")</f>
        <v>○</v>
      </c>
      <c r="V101" s="343" t="s">
        <v>499</v>
      </c>
      <c r="W101" s="343" t="str">
        <f>IF(X101&gt;T101,"○","　")</f>
        <v>　</v>
      </c>
      <c r="X101" s="345">
        <f>AI83</f>
        <v>4</v>
      </c>
      <c r="Y101" s="266"/>
      <c r="Z101" s="266"/>
      <c r="AA101" s="266"/>
      <c r="AB101" s="266"/>
      <c r="AC101" s="269"/>
      <c r="AD101" s="343">
        <f>AM95</f>
        <v>15</v>
      </c>
      <c r="AE101" s="343" t="str">
        <f>IF(AD101&gt;AH101,"○","　")</f>
        <v>○</v>
      </c>
      <c r="AF101" s="343" t="s">
        <v>499</v>
      </c>
      <c r="AG101" s="343" t="str">
        <f>IF(AH101&gt;AD101,"○","　")</f>
        <v>　</v>
      </c>
      <c r="AH101" s="345">
        <f>AI95</f>
        <v>5</v>
      </c>
      <c r="AI101" s="261"/>
      <c r="AJ101" s="262"/>
      <c r="AK101" s="262"/>
      <c r="AL101" s="262"/>
      <c r="AM101" s="263"/>
      <c r="AN101" s="768"/>
      <c r="AO101" s="770"/>
      <c r="AP101" s="772"/>
      <c r="AQ101" s="768"/>
      <c r="AR101" s="770"/>
      <c r="AS101" s="772"/>
      <c r="AT101" s="774"/>
      <c r="AU101" s="743"/>
      <c r="AV101" s="253"/>
      <c r="AZ101" s="670"/>
      <c r="BA101" s="670"/>
      <c r="BB101" s="670"/>
      <c r="BC101" s="670"/>
      <c r="BD101" s="670"/>
      <c r="BE101" s="671"/>
      <c r="BF101" s="673"/>
      <c r="BG101" s="247"/>
      <c r="BH101" s="247"/>
      <c r="BI101" s="247"/>
      <c r="BJ101" s="247"/>
      <c r="BK101" s="247"/>
      <c r="BL101" s="247"/>
      <c r="BM101" s="247"/>
      <c r="BN101" s="247"/>
      <c r="BO101" s="247"/>
      <c r="BP101" s="247"/>
      <c r="BQ101" s="247"/>
      <c r="BR101" s="247"/>
      <c r="BS101" s="247"/>
      <c r="BT101" s="247"/>
      <c r="BU101" s="247"/>
      <c r="BV101" s="247"/>
      <c r="BW101" s="247"/>
      <c r="BX101" s="247"/>
      <c r="BY101" s="247"/>
      <c r="BZ101" s="247"/>
      <c r="CA101" s="247"/>
      <c r="CB101" s="247"/>
      <c r="CC101" s="247"/>
      <c r="CD101" s="247"/>
      <c r="CE101" s="247"/>
      <c r="CF101" s="247"/>
      <c r="CG101" s="247"/>
      <c r="CH101" s="247"/>
      <c r="CI101" s="247"/>
      <c r="CJ101" s="247"/>
      <c r="CK101" s="247"/>
      <c r="CL101" s="247"/>
      <c r="CM101" s="247"/>
      <c r="CN101" s="247"/>
      <c r="CO101" s="247"/>
      <c r="CP101" s="247"/>
      <c r="CQ101" s="247"/>
      <c r="CR101" s="247"/>
      <c r="CS101" s="247"/>
      <c r="CT101" s="247"/>
      <c r="CU101" s="247"/>
      <c r="CV101" s="247"/>
      <c r="CW101" s="247"/>
      <c r="CX101" s="247"/>
      <c r="CY101" s="247"/>
      <c r="CZ101" s="247"/>
      <c r="DA101" s="247"/>
      <c r="DB101" s="247"/>
      <c r="DC101" s="247"/>
    </row>
    <row r="102" spans="1:107" ht="14.25" customHeight="1">
      <c r="A102" s="756"/>
      <c r="B102" s="744"/>
      <c r="C102" s="744"/>
      <c r="D102" s="744"/>
      <c r="E102" s="341">
        <f>AM66</f>
        <v>15</v>
      </c>
      <c r="F102" s="343" t="str">
        <f>IF(E102&gt;I102,"○","　")</f>
        <v>○</v>
      </c>
      <c r="G102" s="343" t="s">
        <v>255</v>
      </c>
      <c r="H102" s="343" t="str">
        <f>IF(I102&gt;E102,"○","　")</f>
        <v>　</v>
      </c>
      <c r="I102" s="345">
        <f>AI66</f>
        <v>6</v>
      </c>
      <c r="J102" s="266"/>
      <c r="K102" s="266"/>
      <c r="L102" s="266"/>
      <c r="M102" s="266"/>
      <c r="N102" s="269"/>
      <c r="O102" s="343">
        <f>AM78</f>
        <v>13</v>
      </c>
      <c r="P102" s="343" t="str">
        <f>IF(O102&gt;S102,"○","　")</f>
        <v>　</v>
      </c>
      <c r="Q102" s="343" t="s">
        <v>255</v>
      </c>
      <c r="R102" s="343" t="str">
        <f>IF(S102&gt;O102,"○","　")</f>
        <v>○</v>
      </c>
      <c r="S102" s="345">
        <f>AI78</f>
        <v>15</v>
      </c>
      <c r="T102" s="343">
        <f>AM84</f>
        <v>15</v>
      </c>
      <c r="U102" s="343" t="str">
        <f>IF(T102&gt;X102,"○","　")</f>
        <v>○</v>
      </c>
      <c r="V102" s="343" t="s">
        <v>255</v>
      </c>
      <c r="W102" s="343" t="str">
        <f>IF(X102&gt;T102,"○","　")</f>
        <v>　</v>
      </c>
      <c r="X102" s="345">
        <f>AI84</f>
        <v>10</v>
      </c>
      <c r="Y102" s="266"/>
      <c r="Z102" s="266"/>
      <c r="AA102" s="266"/>
      <c r="AB102" s="266"/>
      <c r="AC102" s="269"/>
      <c r="AD102" s="343">
        <f>AM96</f>
        <v>15</v>
      </c>
      <c r="AE102" s="343" t="str">
        <f>IF(AD102&gt;AH102,"○","　")</f>
        <v>○</v>
      </c>
      <c r="AF102" s="343" t="s">
        <v>255</v>
      </c>
      <c r="AG102" s="343" t="str">
        <f>IF(AH102&gt;AD102,"○","　")</f>
        <v>　</v>
      </c>
      <c r="AH102" s="345">
        <f>AI96</f>
        <v>8</v>
      </c>
      <c r="AI102" s="261"/>
      <c r="AJ102" s="262"/>
      <c r="AK102" s="262"/>
      <c r="AL102" s="262"/>
      <c r="AM102" s="263"/>
      <c r="AN102" s="768"/>
      <c r="AO102" s="770"/>
      <c r="AP102" s="772"/>
      <c r="AQ102" s="768">
        <f>SUM(E98,J98,O98,T98,Y98,AD98,AI98)</f>
        <v>8</v>
      </c>
      <c r="AR102" s="770" t="s">
        <v>255</v>
      </c>
      <c r="AS102" s="772">
        <f>SUM(I98,N98,S98,X98,AC98,AH98,AM98)</f>
        <v>1</v>
      </c>
      <c r="AT102" s="774"/>
      <c r="AU102" s="743"/>
      <c r="AV102" s="253"/>
      <c r="AZ102" s="670"/>
      <c r="BA102" s="670"/>
      <c r="BB102" s="670"/>
      <c r="BC102" s="670"/>
      <c r="BD102" s="670"/>
      <c r="BE102" s="671"/>
      <c r="BF102" s="673"/>
      <c r="BG102" s="247"/>
      <c r="BH102" s="247"/>
      <c r="BI102" s="247"/>
      <c r="BJ102" s="247"/>
      <c r="BK102" s="247"/>
      <c r="BL102" s="247"/>
      <c r="BM102" s="247"/>
      <c r="BN102" s="247"/>
      <c r="BO102" s="247"/>
      <c r="BP102" s="247"/>
      <c r="BQ102" s="247"/>
      <c r="BR102" s="247"/>
      <c r="BS102" s="247"/>
      <c r="BT102" s="247"/>
      <c r="BU102" s="247"/>
      <c r="BV102" s="247"/>
      <c r="BW102" s="247"/>
      <c r="BX102" s="247"/>
      <c r="BY102" s="247"/>
      <c r="BZ102" s="247"/>
      <c r="CA102" s="247"/>
      <c r="CB102" s="247"/>
      <c r="CC102" s="247"/>
      <c r="CD102" s="247"/>
      <c r="CE102" s="247"/>
      <c r="CF102" s="247"/>
      <c r="CG102" s="247"/>
      <c r="CH102" s="247"/>
      <c r="CI102" s="247"/>
      <c r="CJ102" s="247"/>
      <c r="CK102" s="247"/>
      <c r="CL102" s="247"/>
      <c r="CM102" s="247"/>
      <c r="CN102" s="247"/>
      <c r="CO102" s="247"/>
      <c r="CP102" s="247"/>
      <c r="CQ102" s="247"/>
      <c r="CR102" s="247"/>
      <c r="CS102" s="247"/>
      <c r="CT102" s="247"/>
      <c r="CU102" s="247"/>
      <c r="CV102" s="247"/>
      <c r="CW102" s="247"/>
      <c r="CX102" s="247"/>
      <c r="CY102" s="247"/>
      <c r="CZ102" s="247"/>
      <c r="DA102" s="247"/>
      <c r="DB102" s="247"/>
      <c r="DC102" s="247"/>
    </row>
    <row r="103" spans="1:107" ht="14.25" customHeight="1">
      <c r="A103" s="757"/>
      <c r="B103" s="744"/>
      <c r="C103" s="744"/>
      <c r="D103" s="744"/>
      <c r="E103" s="342">
        <f>AM67</f>
        <v>0</v>
      </c>
      <c r="F103" s="344" t="str">
        <f>IF(E103&gt;I103,"○","　")</f>
        <v>　</v>
      </c>
      <c r="G103" s="344" t="s">
        <v>255</v>
      </c>
      <c r="H103" s="344" t="str">
        <f>IF(I103&gt;E103,"○","　")</f>
        <v>　</v>
      </c>
      <c r="I103" s="346">
        <f>AI67</f>
        <v>0</v>
      </c>
      <c r="J103" s="273"/>
      <c r="K103" s="273"/>
      <c r="L103" s="273"/>
      <c r="M103" s="273"/>
      <c r="N103" s="274"/>
      <c r="O103" s="344">
        <f>AM79</f>
        <v>15</v>
      </c>
      <c r="P103" s="344" t="str">
        <f>IF(O103&gt;S103,"○","　")</f>
        <v>○</v>
      </c>
      <c r="Q103" s="344" t="s">
        <v>255</v>
      </c>
      <c r="R103" s="344" t="str">
        <f>IF(S103&gt;O103,"○","　")</f>
        <v>　</v>
      </c>
      <c r="S103" s="346">
        <f>AI79</f>
        <v>13</v>
      </c>
      <c r="T103" s="344">
        <f>AM85</f>
        <v>0</v>
      </c>
      <c r="U103" s="344" t="str">
        <f>IF(T103&gt;X103,"○","　")</f>
        <v>　</v>
      </c>
      <c r="V103" s="344" t="s">
        <v>255</v>
      </c>
      <c r="W103" s="344" t="str">
        <f>IF(X103&gt;T103,"○","　")</f>
        <v>　</v>
      </c>
      <c r="X103" s="346">
        <f>AI85</f>
        <v>0</v>
      </c>
      <c r="Y103" s="273"/>
      <c r="Z103" s="273"/>
      <c r="AA103" s="273"/>
      <c r="AB103" s="273"/>
      <c r="AC103" s="274"/>
      <c r="AD103" s="344">
        <f>AM97</f>
        <v>0</v>
      </c>
      <c r="AE103" s="344" t="str">
        <f>IF(AD103&gt;AH103,"○","　")</f>
        <v>　</v>
      </c>
      <c r="AF103" s="344" t="s">
        <v>255</v>
      </c>
      <c r="AG103" s="344" t="str">
        <f>IF(AH103&gt;AD103,"○","　")</f>
        <v>　</v>
      </c>
      <c r="AH103" s="346">
        <f>AI97</f>
        <v>0</v>
      </c>
      <c r="AI103" s="270"/>
      <c r="AJ103" s="271"/>
      <c r="AK103" s="271"/>
      <c r="AL103" s="271"/>
      <c r="AM103" s="272"/>
      <c r="AN103" s="769"/>
      <c r="AO103" s="771"/>
      <c r="AP103" s="773"/>
      <c r="AQ103" s="769"/>
      <c r="AR103" s="771"/>
      <c r="AS103" s="773"/>
      <c r="AT103" s="775"/>
      <c r="AU103" s="743"/>
      <c r="AV103" s="253"/>
      <c r="AZ103" s="670"/>
      <c r="BA103" s="670"/>
      <c r="BB103" s="670"/>
      <c r="BC103" s="670"/>
      <c r="BD103" s="670"/>
      <c r="BE103" s="671"/>
      <c r="BF103" s="674"/>
      <c r="BG103" s="247"/>
      <c r="BH103" s="247"/>
      <c r="BI103" s="247"/>
      <c r="BJ103" s="247"/>
      <c r="BK103" s="247"/>
      <c r="BL103" s="247"/>
      <c r="BM103" s="247"/>
      <c r="BN103" s="247"/>
      <c r="BO103" s="247"/>
      <c r="BP103" s="247"/>
      <c r="BQ103" s="247"/>
      <c r="BR103" s="247"/>
      <c r="BS103" s="247"/>
      <c r="BT103" s="247"/>
      <c r="BU103" s="247"/>
      <c r="BV103" s="247"/>
      <c r="BW103" s="247"/>
      <c r="BX103" s="247"/>
      <c r="BY103" s="247"/>
      <c r="BZ103" s="247"/>
      <c r="CA103" s="247"/>
      <c r="CB103" s="247"/>
      <c r="CC103" s="247"/>
      <c r="CD103" s="247"/>
      <c r="CE103" s="247"/>
      <c r="CF103" s="247"/>
      <c r="CG103" s="247"/>
      <c r="CH103" s="247"/>
      <c r="CI103" s="247"/>
      <c r="CJ103" s="247"/>
      <c r="CK103" s="247"/>
      <c r="CL103" s="247"/>
      <c r="CM103" s="247"/>
      <c r="CN103" s="247"/>
      <c r="CO103" s="247"/>
      <c r="CP103" s="247"/>
      <c r="CQ103" s="247"/>
      <c r="CR103" s="247"/>
      <c r="CS103" s="247"/>
      <c r="CT103" s="247"/>
      <c r="CU103" s="247"/>
      <c r="CV103" s="247"/>
      <c r="CW103" s="247"/>
      <c r="CX103" s="247"/>
      <c r="CY103" s="247"/>
      <c r="CZ103" s="247"/>
      <c r="DA103" s="247"/>
      <c r="DB103" s="247"/>
      <c r="DC103" s="247"/>
    </row>
    <row r="104" spans="1:107">
      <c r="C104" s="298"/>
      <c r="D104" s="298"/>
      <c r="E104" s="347"/>
      <c r="F104" s="347"/>
      <c r="G104" s="347"/>
      <c r="H104" s="347"/>
      <c r="I104" s="347"/>
      <c r="J104" s="347"/>
      <c r="K104" s="347"/>
      <c r="L104" s="347"/>
      <c r="M104" s="347"/>
      <c r="N104" s="347"/>
      <c r="O104" s="347"/>
      <c r="P104" s="347"/>
      <c r="Q104" s="347"/>
      <c r="R104" s="347"/>
      <c r="S104" s="347"/>
      <c r="T104" s="347"/>
      <c r="U104" s="347"/>
      <c r="V104" s="347"/>
      <c r="W104" s="347"/>
      <c r="X104" s="347"/>
      <c r="Y104" s="347"/>
      <c r="Z104" s="347"/>
      <c r="AA104" s="347"/>
      <c r="AB104" s="347"/>
      <c r="AC104" s="347"/>
      <c r="AD104" s="347"/>
      <c r="AE104" s="347"/>
      <c r="AF104" s="347"/>
      <c r="AG104" s="347"/>
      <c r="AH104" s="347"/>
      <c r="AI104" s="347"/>
      <c r="AJ104" s="347"/>
      <c r="AK104" s="347"/>
      <c r="AL104" s="347"/>
      <c r="AM104" s="347"/>
      <c r="AN104" s="347"/>
      <c r="AO104" s="347"/>
      <c r="AP104" s="347"/>
      <c r="AQ104" s="347"/>
      <c r="AR104" s="347"/>
      <c r="AS104" s="347"/>
      <c r="AT104" s="347"/>
      <c r="AU104" s="347"/>
      <c r="AV104" s="347"/>
      <c r="AZ104" s="247"/>
      <c r="BA104" s="247"/>
      <c r="BB104" s="247"/>
      <c r="BC104" s="247"/>
      <c r="BD104" s="247"/>
      <c r="BE104" s="247"/>
      <c r="BF104" s="247"/>
      <c r="BG104" s="247"/>
      <c r="BH104" s="247"/>
      <c r="BI104" s="247"/>
      <c r="BJ104" s="247"/>
      <c r="BK104" s="247"/>
      <c r="BL104" s="247"/>
      <c r="BM104" s="247"/>
      <c r="BN104" s="247"/>
      <c r="BO104" s="247"/>
      <c r="BP104" s="247"/>
      <c r="BQ104" s="247"/>
      <c r="BR104" s="247"/>
      <c r="BS104" s="247"/>
      <c r="BT104" s="247"/>
      <c r="BU104" s="247"/>
      <c r="BV104" s="247"/>
      <c r="BW104" s="247"/>
      <c r="BX104" s="247"/>
      <c r="BY104" s="247"/>
      <c r="BZ104" s="247"/>
      <c r="CA104" s="247"/>
      <c r="CB104" s="247"/>
      <c r="CC104" s="247"/>
      <c r="CD104" s="247"/>
      <c r="CE104" s="247"/>
      <c r="CF104" s="247"/>
      <c r="CG104" s="247"/>
      <c r="CH104" s="247"/>
      <c r="CI104" s="247"/>
      <c r="CJ104" s="247"/>
      <c r="CK104" s="247"/>
      <c r="CL104" s="247"/>
      <c r="CM104" s="247"/>
      <c r="CN104" s="247"/>
      <c r="CO104" s="247"/>
      <c r="CP104" s="247"/>
      <c r="CQ104" s="247"/>
      <c r="CR104" s="247"/>
      <c r="CS104" s="247"/>
      <c r="CT104" s="247"/>
      <c r="CU104" s="247"/>
      <c r="CV104" s="247"/>
      <c r="CW104" s="247"/>
      <c r="CX104" s="247"/>
      <c r="CY104" s="247"/>
      <c r="CZ104" s="247"/>
      <c r="DA104" s="247"/>
      <c r="DB104" s="247"/>
      <c r="DC104" s="247"/>
    </row>
    <row r="105" spans="1:107">
      <c r="C105" s="347"/>
      <c r="D105" s="347"/>
      <c r="E105" s="347"/>
      <c r="F105" s="347"/>
      <c r="G105" s="347"/>
      <c r="H105" s="347"/>
      <c r="I105" s="347"/>
      <c r="J105" s="347"/>
      <c r="K105" s="347"/>
      <c r="L105" s="347"/>
      <c r="M105" s="347"/>
      <c r="N105" s="347"/>
      <c r="O105" s="347"/>
      <c r="P105" s="347"/>
      <c r="Q105" s="347"/>
      <c r="R105" s="347"/>
      <c r="S105" s="347"/>
      <c r="T105" s="347"/>
      <c r="U105" s="347"/>
      <c r="V105" s="347"/>
      <c r="W105" s="347"/>
      <c r="X105" s="347"/>
      <c r="Y105" s="347"/>
      <c r="Z105" s="347"/>
      <c r="AA105" s="347"/>
      <c r="AB105" s="347"/>
      <c r="AC105" s="347"/>
      <c r="AD105" s="347"/>
      <c r="AE105" s="347"/>
      <c r="AF105" s="347"/>
      <c r="AG105" s="347"/>
      <c r="AH105" s="347"/>
      <c r="AI105" s="347"/>
      <c r="AJ105" s="347"/>
      <c r="AK105" s="347"/>
      <c r="AL105" s="347"/>
      <c r="AM105" s="347"/>
      <c r="AN105" s="347"/>
      <c r="AO105" s="347"/>
      <c r="AP105" s="347"/>
      <c r="AQ105" s="347"/>
      <c r="AR105" s="347"/>
      <c r="AS105" s="347"/>
      <c r="AT105" s="347"/>
      <c r="AU105" s="347"/>
      <c r="AV105" s="299">
        <f>SUM(AV62:AV103)</f>
        <v>28</v>
      </c>
      <c r="AZ105" s="247"/>
      <c r="BA105" s="247"/>
      <c r="BB105" s="247"/>
      <c r="BC105" s="247"/>
      <c r="BD105" s="247"/>
      <c r="BE105" s="247"/>
      <c r="BF105" s="247"/>
      <c r="BG105" s="247"/>
      <c r="BH105" s="247"/>
      <c r="BI105" s="247"/>
      <c r="BJ105" s="247"/>
      <c r="BK105" s="247"/>
      <c r="BL105" s="247"/>
      <c r="BM105" s="247"/>
      <c r="BN105" s="247"/>
      <c r="BO105" s="247"/>
      <c r="BP105" s="247"/>
      <c r="BQ105" s="247"/>
      <c r="BR105" s="247"/>
      <c r="BS105" s="247"/>
      <c r="BT105" s="247"/>
      <c r="BU105" s="247"/>
      <c r="BV105" s="247"/>
      <c r="BW105" s="247"/>
      <c r="BX105" s="247"/>
      <c r="BY105" s="247"/>
      <c r="BZ105" s="247"/>
      <c r="CA105" s="247"/>
      <c r="CB105" s="247"/>
      <c r="CC105" s="247"/>
      <c r="CD105" s="247"/>
      <c r="CE105" s="247"/>
      <c r="CF105" s="247"/>
      <c r="CG105" s="247"/>
      <c r="CH105" s="247"/>
      <c r="CI105" s="247"/>
      <c r="CJ105" s="247"/>
      <c r="CK105" s="247"/>
      <c r="CL105" s="247"/>
      <c r="CM105" s="247"/>
      <c r="CN105" s="247"/>
      <c r="CO105" s="247"/>
      <c r="CP105" s="247"/>
      <c r="CQ105" s="247"/>
      <c r="CR105" s="247"/>
      <c r="CS105" s="247"/>
      <c r="CT105" s="247"/>
      <c r="CU105" s="247"/>
      <c r="CV105" s="247"/>
      <c r="CW105" s="247"/>
      <c r="CX105" s="247"/>
      <c r="CY105" s="247"/>
      <c r="CZ105" s="247"/>
      <c r="DA105" s="247"/>
      <c r="DB105" s="247"/>
      <c r="DC105" s="247"/>
    </row>
    <row r="106" spans="1:107">
      <c r="C106" s="347"/>
      <c r="D106" s="347"/>
      <c r="E106" s="347"/>
      <c r="F106" s="347"/>
      <c r="G106" s="347"/>
      <c r="H106" s="347"/>
      <c r="I106" s="347"/>
      <c r="J106" s="347"/>
      <c r="K106" s="347"/>
      <c r="L106" s="347"/>
      <c r="M106" s="347"/>
      <c r="N106" s="347"/>
      <c r="O106" s="347"/>
      <c r="P106" s="347"/>
      <c r="Q106" s="347"/>
      <c r="R106" s="347"/>
      <c r="S106" s="347"/>
      <c r="T106" s="347"/>
      <c r="U106" s="347"/>
      <c r="V106" s="347"/>
      <c r="W106" s="347">
        <f>SUM(AL65)</f>
        <v>0</v>
      </c>
      <c r="X106" s="347"/>
      <c r="Y106" s="347"/>
      <c r="Z106" s="347"/>
      <c r="AA106" s="347"/>
      <c r="AB106" s="347"/>
      <c r="AC106" s="347"/>
      <c r="AD106" s="347"/>
      <c r="AE106" s="347"/>
      <c r="AF106" s="347"/>
      <c r="AG106" s="347"/>
      <c r="AH106" s="347"/>
      <c r="AI106" s="347"/>
      <c r="AJ106" s="347"/>
      <c r="AK106" s="347"/>
      <c r="AL106" s="347"/>
      <c r="AM106" s="347"/>
      <c r="AN106" s="347"/>
      <c r="AO106" s="347"/>
      <c r="AP106" s="347"/>
      <c r="AQ106" s="347"/>
      <c r="AR106" s="347"/>
      <c r="AS106" s="347"/>
      <c r="AT106" s="347"/>
      <c r="AU106" s="347"/>
      <c r="AV106" s="347"/>
      <c r="AZ106" s="247"/>
      <c r="BA106" s="247"/>
      <c r="BB106" s="247"/>
      <c r="BC106" s="247"/>
      <c r="BD106" s="247"/>
      <c r="BE106" s="247"/>
      <c r="BF106" s="247"/>
      <c r="BG106" s="247"/>
      <c r="BH106" s="247"/>
      <c r="BI106" s="247"/>
      <c r="BJ106" s="247"/>
      <c r="BK106" s="247"/>
      <c r="BL106" s="247"/>
      <c r="BM106" s="247"/>
      <c r="BN106" s="247"/>
      <c r="BO106" s="247"/>
      <c r="BP106" s="247"/>
      <c r="BQ106" s="247"/>
      <c r="BR106" s="247"/>
      <c r="BS106" s="247"/>
      <c r="BT106" s="247"/>
      <c r="BU106" s="247"/>
      <c r="BV106" s="247"/>
      <c r="BW106" s="247"/>
      <c r="BX106" s="247"/>
      <c r="BY106" s="247"/>
      <c r="BZ106" s="247"/>
      <c r="CA106" s="247"/>
      <c r="CB106" s="247"/>
      <c r="CC106" s="247"/>
      <c r="CD106" s="247"/>
      <c r="CE106" s="247"/>
      <c r="CF106" s="247"/>
      <c r="CG106" s="247"/>
      <c r="CH106" s="247"/>
      <c r="CI106" s="247"/>
      <c r="CJ106" s="247"/>
      <c r="CK106" s="247"/>
      <c r="CL106" s="247"/>
      <c r="CM106" s="247"/>
      <c r="CN106" s="247"/>
      <c r="CO106" s="247"/>
      <c r="CP106" s="247"/>
      <c r="CQ106" s="247"/>
      <c r="CR106" s="247"/>
      <c r="CS106" s="247"/>
      <c r="CT106" s="247"/>
      <c r="CU106" s="247"/>
      <c r="CV106" s="247"/>
      <c r="CW106" s="247"/>
      <c r="CX106" s="247"/>
      <c r="CY106" s="247"/>
      <c r="CZ106" s="247"/>
      <c r="DA106" s="247"/>
      <c r="DB106" s="247"/>
      <c r="DC106" s="247"/>
    </row>
    <row r="107" spans="1:107">
      <c r="C107" s="347"/>
      <c r="D107" s="347"/>
      <c r="E107" s="347"/>
      <c r="F107" s="347"/>
      <c r="G107" s="347"/>
      <c r="H107" s="347"/>
      <c r="I107" s="347"/>
      <c r="J107" s="347"/>
      <c r="K107" s="347"/>
      <c r="L107" s="347"/>
      <c r="M107" s="347"/>
      <c r="N107" s="347"/>
      <c r="O107" s="347"/>
      <c r="P107" s="347"/>
      <c r="Q107" s="347"/>
      <c r="R107" s="347"/>
      <c r="S107" s="347"/>
      <c r="T107" s="347"/>
      <c r="U107" s="347"/>
      <c r="V107" s="347"/>
      <c r="W107" s="347"/>
      <c r="X107" s="347"/>
      <c r="Y107" s="347"/>
      <c r="Z107" s="347"/>
      <c r="AA107" s="347"/>
      <c r="AB107" s="347"/>
      <c r="AC107" s="347"/>
      <c r="AD107" s="347"/>
      <c r="AE107" s="347"/>
      <c r="AF107" s="347"/>
      <c r="AG107" s="347"/>
      <c r="AH107" s="347"/>
      <c r="AI107" s="347"/>
      <c r="AJ107" s="347"/>
      <c r="AK107" s="347"/>
      <c r="AL107" s="347"/>
      <c r="AM107" s="347"/>
      <c r="AN107" s="347"/>
      <c r="AO107" s="347"/>
      <c r="AP107" s="347"/>
      <c r="AQ107" s="347"/>
      <c r="AR107" s="347"/>
      <c r="AS107" s="347"/>
      <c r="AT107" s="347"/>
      <c r="AU107" s="347"/>
      <c r="AV107" s="347"/>
      <c r="AZ107" s="247"/>
      <c r="BA107" s="247"/>
      <c r="BB107" s="247"/>
      <c r="BC107" s="247"/>
      <c r="BD107" s="247"/>
      <c r="BE107" s="247"/>
      <c r="BF107" s="247"/>
      <c r="BG107" s="247"/>
      <c r="BH107" s="247"/>
      <c r="BI107" s="247"/>
      <c r="BJ107" s="247"/>
      <c r="BK107" s="247"/>
      <c r="BL107" s="247"/>
      <c r="BM107" s="247"/>
      <c r="BN107" s="247"/>
      <c r="BO107" s="247"/>
      <c r="BP107" s="247"/>
      <c r="BQ107" s="247"/>
      <c r="BR107" s="247"/>
      <c r="BS107" s="247"/>
      <c r="BT107" s="247"/>
      <c r="BU107" s="247"/>
      <c r="BV107" s="247"/>
      <c r="BW107" s="247"/>
      <c r="BX107" s="247"/>
      <c r="BY107" s="247"/>
      <c r="BZ107" s="247"/>
      <c r="CA107" s="247"/>
      <c r="CB107" s="247"/>
      <c r="CC107" s="247"/>
      <c r="CD107" s="247"/>
      <c r="CE107" s="247"/>
      <c r="CF107" s="247"/>
      <c r="CG107" s="247"/>
      <c r="CH107" s="247"/>
      <c r="CI107" s="247"/>
      <c r="CJ107" s="247"/>
      <c r="CK107" s="247"/>
      <c r="CL107" s="247"/>
      <c r="CM107" s="247"/>
      <c r="CN107" s="247"/>
      <c r="CO107" s="247"/>
      <c r="CP107" s="247"/>
      <c r="CQ107" s="247"/>
      <c r="CR107" s="247"/>
      <c r="CS107" s="247"/>
      <c r="CT107" s="247"/>
      <c r="CU107" s="247"/>
      <c r="CV107" s="247"/>
      <c r="CW107" s="247"/>
      <c r="CX107" s="247"/>
      <c r="CY107" s="247"/>
      <c r="CZ107" s="247"/>
      <c r="DA107" s="247"/>
      <c r="DB107" s="247"/>
      <c r="DC107" s="247"/>
    </row>
    <row r="119" spans="3:4">
      <c r="C119" s="298"/>
      <c r="D119" s="298"/>
    </row>
    <row r="149" spans="5:27" ht="13.5" hidden="1" customHeight="1">
      <c r="E149" s="300">
        <v>1</v>
      </c>
      <c r="F149" s="300"/>
      <c r="G149" s="300">
        <v>2</v>
      </c>
      <c r="H149" s="300"/>
      <c r="I149" s="300">
        <v>3</v>
      </c>
      <c r="J149" s="300">
        <v>4</v>
      </c>
      <c r="K149" s="300"/>
      <c r="L149" s="300">
        <v>5</v>
      </c>
      <c r="M149" s="300"/>
      <c r="N149" s="300">
        <v>6</v>
      </c>
      <c r="O149" s="300">
        <v>7</v>
      </c>
      <c r="P149" s="300"/>
      <c r="Q149" s="300">
        <v>8</v>
      </c>
      <c r="R149" s="300"/>
      <c r="S149" s="300">
        <v>9</v>
      </c>
      <c r="T149" s="300">
        <v>10</v>
      </c>
      <c r="U149" s="300"/>
      <c r="V149" s="300">
        <v>11</v>
      </c>
      <c r="X149" s="300">
        <v>12</v>
      </c>
      <c r="Y149" s="300">
        <v>13</v>
      </c>
      <c r="AA149" s="300">
        <v>14</v>
      </c>
    </row>
    <row r="150" spans="5:27" ht="13.5" hidden="1" customHeight="1">
      <c r="E150" s="301">
        <f>SUM(J65:J67,N65:N67)</f>
        <v>52</v>
      </c>
      <c r="F150" s="301">
        <f>SUM(U65)</f>
        <v>0</v>
      </c>
      <c r="G150" s="301">
        <f>SUM(T77:T79,X77:X79)</f>
        <v>56</v>
      </c>
      <c r="H150" s="301">
        <f>SUM(W65)</f>
        <v>0</v>
      </c>
      <c r="I150" s="301">
        <f>SUM(AD89:AD91,AH89:AH91)</f>
        <v>47</v>
      </c>
      <c r="J150" s="301">
        <f>SUM(AI65:AI67,AM65:AM67)</f>
        <v>39</v>
      </c>
      <c r="K150" s="301">
        <f>SUM(Z65)</f>
        <v>0</v>
      </c>
      <c r="L150" s="301">
        <f>SUM(T71:T73,X71:X73)</f>
        <v>70</v>
      </c>
      <c r="M150" s="301">
        <f>SUM(AB65)</f>
        <v>0</v>
      </c>
      <c r="N150" s="301">
        <f>SUM(Y77:Y79,AC77:AC79)</f>
        <v>50</v>
      </c>
      <c r="O150" s="301">
        <f>SUM(AI95:AI97,AM95:AM97)</f>
        <v>43</v>
      </c>
      <c r="P150" s="301">
        <f>SUM(AE65)</f>
        <v>0</v>
      </c>
      <c r="Q150" s="301">
        <f>SUM(T65:T67,X65:X67)</f>
        <v>52</v>
      </c>
      <c r="R150" s="301">
        <f>SUM(AG65)</f>
        <v>0</v>
      </c>
      <c r="S150" s="301">
        <f>SUM(Y71:Y73,AC71:AC73)</f>
        <v>49</v>
      </c>
      <c r="T150" s="301">
        <f>SUM(AD77:AD79,AH77:AH79)</f>
        <v>52</v>
      </c>
      <c r="U150" s="301">
        <f>SUM(AJ65)</f>
        <v>0</v>
      </c>
      <c r="V150" s="301">
        <f>SUM(AI83:AI85,AM83:AM85)</f>
        <v>44</v>
      </c>
      <c r="X150" s="301">
        <f>SUM(Y65:Y67,AC65:AC67)</f>
        <v>83</v>
      </c>
      <c r="Y150" s="301">
        <f>SUM(AD71:AD73,AH71:AH73)</f>
        <v>79</v>
      </c>
      <c r="AA150" s="301">
        <f>SUM(AI77:AI79,AM77:AM79)</f>
        <v>82</v>
      </c>
    </row>
    <row r="151" spans="5:27" ht="13.5" hidden="1" customHeight="1"/>
  </sheetData>
  <mergeCells count="391">
    <mergeCell ref="AN1:AV1"/>
    <mergeCell ref="A5:B5"/>
    <mergeCell ref="C5:M5"/>
    <mergeCell ref="N5:P5"/>
    <mergeCell ref="Q5:AA5"/>
    <mergeCell ref="A6:B6"/>
    <mergeCell ref="C6:M6"/>
    <mergeCell ref="N6:P6"/>
    <mergeCell ref="Q6:AA6"/>
    <mergeCell ref="A1:D2"/>
    <mergeCell ref="E1:AA2"/>
    <mergeCell ref="A3:B3"/>
    <mergeCell ref="C3:L3"/>
    <mergeCell ref="A4:B4"/>
    <mergeCell ref="C4:M4"/>
    <mergeCell ref="N4:P4"/>
    <mergeCell ref="Q4:AA4"/>
    <mergeCell ref="AO2:AV2"/>
    <mergeCell ref="AO3:AV3"/>
    <mergeCell ref="A12:B12"/>
    <mergeCell ref="C12:J12"/>
    <mergeCell ref="L12:AA12"/>
    <mergeCell ref="AC12:AK12"/>
    <mergeCell ref="AM12:AR12"/>
    <mergeCell ref="AS12:AU12"/>
    <mergeCell ref="A7:B7"/>
    <mergeCell ref="C7:M7"/>
    <mergeCell ref="N7:P7"/>
    <mergeCell ref="Q7:AA7"/>
    <mergeCell ref="A8:B8"/>
    <mergeCell ref="C8:L8"/>
    <mergeCell ref="N8:O8"/>
    <mergeCell ref="Q8:AA8"/>
    <mergeCell ref="AS13:AU15"/>
    <mergeCell ref="O14:Q14"/>
    <mergeCell ref="S14:T14"/>
    <mergeCell ref="V14:X14"/>
    <mergeCell ref="O15:Q15"/>
    <mergeCell ref="S15:T15"/>
    <mergeCell ref="V15:X15"/>
    <mergeCell ref="A13:B15"/>
    <mergeCell ref="C13:J15"/>
    <mergeCell ref="L13:N15"/>
    <mergeCell ref="O13:Q13"/>
    <mergeCell ref="S13:T13"/>
    <mergeCell ref="V13:X13"/>
    <mergeCell ref="A16:B18"/>
    <mergeCell ref="C16:J18"/>
    <mergeCell ref="L16:N18"/>
    <mergeCell ref="O16:Q16"/>
    <mergeCell ref="S16:T16"/>
    <mergeCell ref="V16:X16"/>
    <mergeCell ref="Y13:AA15"/>
    <mergeCell ref="AC13:AK15"/>
    <mergeCell ref="AM13:AR15"/>
    <mergeCell ref="Y16:AA18"/>
    <mergeCell ref="AC16:AK18"/>
    <mergeCell ref="AM16:AR18"/>
    <mergeCell ref="O17:Q17"/>
    <mergeCell ref="S17:T17"/>
    <mergeCell ref="V17:X17"/>
    <mergeCell ref="O18:Q18"/>
    <mergeCell ref="S18:T18"/>
    <mergeCell ref="V18:X18"/>
    <mergeCell ref="AS19:AU21"/>
    <mergeCell ref="O20:Q20"/>
    <mergeCell ref="S20:T20"/>
    <mergeCell ref="V20:X20"/>
    <mergeCell ref="O21:Q21"/>
    <mergeCell ref="S21:T21"/>
    <mergeCell ref="V21:X21"/>
    <mergeCell ref="A19:B21"/>
    <mergeCell ref="C19:J21"/>
    <mergeCell ref="L19:N21"/>
    <mergeCell ref="O19:Q19"/>
    <mergeCell ref="S19:T19"/>
    <mergeCell ref="V19:X19"/>
    <mergeCell ref="A22:B24"/>
    <mergeCell ref="C22:J24"/>
    <mergeCell ref="L22:N24"/>
    <mergeCell ref="O22:Q22"/>
    <mergeCell ref="S22:T22"/>
    <mergeCell ref="V22:X22"/>
    <mergeCell ref="Y19:AA21"/>
    <mergeCell ref="AC19:AK21"/>
    <mergeCell ref="AM19:AR21"/>
    <mergeCell ref="Y22:AA24"/>
    <mergeCell ref="AC22:AK24"/>
    <mergeCell ref="AM22:AR24"/>
    <mergeCell ref="AS22:AU24"/>
    <mergeCell ref="O23:Q23"/>
    <mergeCell ref="S23:T23"/>
    <mergeCell ref="V23:X23"/>
    <mergeCell ref="O24:Q24"/>
    <mergeCell ref="S24:T24"/>
    <mergeCell ref="V24:X24"/>
    <mergeCell ref="AS25:AU27"/>
    <mergeCell ref="O26:Q26"/>
    <mergeCell ref="S26:T26"/>
    <mergeCell ref="V26:X26"/>
    <mergeCell ref="O27:Q27"/>
    <mergeCell ref="S27:T27"/>
    <mergeCell ref="V27:X27"/>
    <mergeCell ref="Y25:AA27"/>
    <mergeCell ref="AC25:AK27"/>
    <mergeCell ref="AM25:AR27"/>
    <mergeCell ref="A25:B27"/>
    <mergeCell ref="C25:J27"/>
    <mergeCell ref="L25:N27"/>
    <mergeCell ref="O25:Q25"/>
    <mergeCell ref="S25:T25"/>
    <mergeCell ref="V25:X25"/>
    <mergeCell ref="A28:B30"/>
    <mergeCell ref="C28:J30"/>
    <mergeCell ref="L28:N30"/>
    <mergeCell ref="O28:Q28"/>
    <mergeCell ref="S28:T28"/>
    <mergeCell ref="V28:X28"/>
    <mergeCell ref="Y28:AA30"/>
    <mergeCell ref="AC28:AK30"/>
    <mergeCell ref="AM28:AR30"/>
    <mergeCell ref="AS28:AU30"/>
    <mergeCell ref="O29:Q29"/>
    <mergeCell ref="S29:T29"/>
    <mergeCell ref="V29:X29"/>
    <mergeCell ref="O30:Q30"/>
    <mergeCell ref="S30:T30"/>
    <mergeCell ref="V30:X30"/>
    <mergeCell ref="AS31:AU33"/>
    <mergeCell ref="O32:Q32"/>
    <mergeCell ref="S32:T32"/>
    <mergeCell ref="V32:X32"/>
    <mergeCell ref="O33:Q33"/>
    <mergeCell ref="S33:T33"/>
    <mergeCell ref="V33:X33"/>
    <mergeCell ref="A31:B33"/>
    <mergeCell ref="C31:J33"/>
    <mergeCell ref="L31:N33"/>
    <mergeCell ref="O31:Q31"/>
    <mergeCell ref="S31:T31"/>
    <mergeCell ref="V31:X31"/>
    <mergeCell ref="A34:B36"/>
    <mergeCell ref="C34:J36"/>
    <mergeCell ref="L34:N36"/>
    <mergeCell ref="O34:Q34"/>
    <mergeCell ref="S34:T34"/>
    <mergeCell ref="V34:X34"/>
    <mergeCell ref="Y31:AA33"/>
    <mergeCell ref="AC31:AK33"/>
    <mergeCell ref="AM31:AR33"/>
    <mergeCell ref="Y34:AA36"/>
    <mergeCell ref="AC34:AK36"/>
    <mergeCell ref="AM34:AR36"/>
    <mergeCell ref="AS34:AU36"/>
    <mergeCell ref="O35:Q35"/>
    <mergeCell ref="S35:T35"/>
    <mergeCell ref="V35:X35"/>
    <mergeCell ref="O36:Q36"/>
    <mergeCell ref="S36:T36"/>
    <mergeCell ref="V36:X36"/>
    <mergeCell ref="AS37:AU39"/>
    <mergeCell ref="O38:Q38"/>
    <mergeCell ref="S38:T38"/>
    <mergeCell ref="V38:X38"/>
    <mergeCell ref="O39:Q39"/>
    <mergeCell ref="S39:T39"/>
    <mergeCell ref="V39:X39"/>
    <mergeCell ref="Y37:AA39"/>
    <mergeCell ref="AC37:AK39"/>
    <mergeCell ref="AM37:AR39"/>
    <mergeCell ref="A37:B39"/>
    <mergeCell ref="C37:J39"/>
    <mergeCell ref="L37:N39"/>
    <mergeCell ref="O37:Q37"/>
    <mergeCell ref="S37:T37"/>
    <mergeCell ref="V37:X37"/>
    <mergeCell ref="A40:B42"/>
    <mergeCell ref="C40:J42"/>
    <mergeCell ref="L40:N42"/>
    <mergeCell ref="O40:Q40"/>
    <mergeCell ref="S40:T40"/>
    <mergeCell ref="V40:X40"/>
    <mergeCell ref="Y40:AA42"/>
    <mergeCell ref="AC40:AK42"/>
    <mergeCell ref="AM40:AR42"/>
    <mergeCell ref="AS40:AU42"/>
    <mergeCell ref="O41:Q41"/>
    <mergeCell ref="S41:T41"/>
    <mergeCell ref="V41:X41"/>
    <mergeCell ref="O42:Q42"/>
    <mergeCell ref="S42:T42"/>
    <mergeCell ref="V42:X42"/>
    <mergeCell ref="AS43:AU45"/>
    <mergeCell ref="O44:Q44"/>
    <mergeCell ref="S44:T44"/>
    <mergeCell ref="V44:X44"/>
    <mergeCell ref="O45:Q45"/>
    <mergeCell ref="S45:T45"/>
    <mergeCell ref="V45:X45"/>
    <mergeCell ref="A43:B45"/>
    <mergeCell ref="C43:J45"/>
    <mergeCell ref="L43:N45"/>
    <mergeCell ref="O43:Q43"/>
    <mergeCell ref="S43:T43"/>
    <mergeCell ref="V43:X43"/>
    <mergeCell ref="A46:B48"/>
    <mergeCell ref="C46:J48"/>
    <mergeCell ref="L46:N48"/>
    <mergeCell ref="O46:Q46"/>
    <mergeCell ref="S46:T46"/>
    <mergeCell ref="V46:X46"/>
    <mergeCell ref="Y43:AA45"/>
    <mergeCell ref="AC43:AK45"/>
    <mergeCell ref="AM43:AR45"/>
    <mergeCell ref="Y46:AA48"/>
    <mergeCell ref="AC46:AK48"/>
    <mergeCell ref="AM46:AR48"/>
    <mergeCell ref="AS46:AU48"/>
    <mergeCell ref="O47:Q47"/>
    <mergeCell ref="S47:T47"/>
    <mergeCell ref="V47:X47"/>
    <mergeCell ref="O48:Q48"/>
    <mergeCell ref="S48:T48"/>
    <mergeCell ref="V48:X48"/>
    <mergeCell ref="AS49:AU51"/>
    <mergeCell ref="O50:Q50"/>
    <mergeCell ref="S50:T50"/>
    <mergeCell ref="V50:X50"/>
    <mergeCell ref="O51:Q51"/>
    <mergeCell ref="S51:T51"/>
    <mergeCell ref="V51:X51"/>
    <mergeCell ref="Y49:AA51"/>
    <mergeCell ref="AC49:AK51"/>
    <mergeCell ref="AM49:AR51"/>
    <mergeCell ref="A49:B51"/>
    <mergeCell ref="C49:J51"/>
    <mergeCell ref="L49:N51"/>
    <mergeCell ref="O49:Q49"/>
    <mergeCell ref="S49:T49"/>
    <mergeCell ref="V49:X49"/>
    <mergeCell ref="A52:B54"/>
    <mergeCell ref="C52:J54"/>
    <mergeCell ref="L52:N54"/>
    <mergeCell ref="O52:Q52"/>
    <mergeCell ref="S52:T52"/>
    <mergeCell ref="V52:X52"/>
    <mergeCell ref="Y52:AA54"/>
    <mergeCell ref="AC52:AK54"/>
    <mergeCell ref="AM52:AR54"/>
    <mergeCell ref="AS52:AU54"/>
    <mergeCell ref="O53:Q53"/>
    <mergeCell ref="S53:T53"/>
    <mergeCell ref="V53:X53"/>
    <mergeCell ref="O54:Q54"/>
    <mergeCell ref="S54:T54"/>
    <mergeCell ref="V54:X54"/>
    <mergeCell ref="E58:I61"/>
    <mergeCell ref="J58:N61"/>
    <mergeCell ref="O58:S61"/>
    <mergeCell ref="T58:X61"/>
    <mergeCell ref="Y58:AC61"/>
    <mergeCell ref="AD58:AH61"/>
    <mergeCell ref="AI58:AM61"/>
    <mergeCell ref="AN58:AP61"/>
    <mergeCell ref="AQ58:AS61"/>
    <mergeCell ref="BB62:BB67"/>
    <mergeCell ref="BC62:BC67"/>
    <mergeCell ref="BD62:BD67"/>
    <mergeCell ref="BE62:BE67"/>
    <mergeCell ref="BF62:BF67"/>
    <mergeCell ref="AT58:AT61"/>
    <mergeCell ref="AU58:AU61"/>
    <mergeCell ref="A62:A103"/>
    <mergeCell ref="B62:D67"/>
    <mergeCell ref="AN62:AN67"/>
    <mergeCell ref="AO62:AO67"/>
    <mergeCell ref="AP62:AP67"/>
    <mergeCell ref="AQ62:AS65"/>
    <mergeCell ref="AQ90:AQ91"/>
    <mergeCell ref="AR90:AR91"/>
    <mergeCell ref="AS90:AS91"/>
    <mergeCell ref="B98:D103"/>
    <mergeCell ref="AN98:AN103"/>
    <mergeCell ref="AO98:AO103"/>
    <mergeCell ref="AP98:AP103"/>
    <mergeCell ref="AQ98:AS101"/>
    <mergeCell ref="B74:D79"/>
    <mergeCell ref="AN74:AN79"/>
    <mergeCell ref="AO74:AO79"/>
    <mergeCell ref="B68:D73"/>
    <mergeCell ref="AN68:AN73"/>
    <mergeCell ref="AO68:AO73"/>
    <mergeCell ref="AP68:AP73"/>
    <mergeCell ref="AQ68:AS71"/>
    <mergeCell ref="AT68:AT73"/>
    <mergeCell ref="AZ80:AZ85"/>
    <mergeCell ref="BA80:BA85"/>
    <mergeCell ref="AZ62:AZ67"/>
    <mergeCell ref="BA62:BA67"/>
    <mergeCell ref="AP74:AP79"/>
    <mergeCell ref="AQ74:AS77"/>
    <mergeCell ref="BC68:BC73"/>
    <mergeCell ref="BD68:BD73"/>
    <mergeCell ref="BE68:BE73"/>
    <mergeCell ref="BF68:BF73"/>
    <mergeCell ref="AZ74:AZ79"/>
    <mergeCell ref="BA74:BA79"/>
    <mergeCell ref="BB74:BB79"/>
    <mergeCell ref="BC74:BC79"/>
    <mergeCell ref="BD74:BD79"/>
    <mergeCell ref="BE74:BE79"/>
    <mergeCell ref="BF74:BF79"/>
    <mergeCell ref="AZ86:AZ91"/>
    <mergeCell ref="AQ72:AQ73"/>
    <mergeCell ref="AR72:AR73"/>
    <mergeCell ref="AS72:AS73"/>
    <mergeCell ref="AT86:AT91"/>
    <mergeCell ref="AU86:AU91"/>
    <mergeCell ref="AZ68:AZ73"/>
    <mergeCell ref="BA68:BA73"/>
    <mergeCell ref="BB68:BB73"/>
    <mergeCell ref="AU68:AU73"/>
    <mergeCell ref="BB80:BB85"/>
    <mergeCell ref="AT92:AT97"/>
    <mergeCell ref="AQ84:AQ85"/>
    <mergeCell ref="AR84:AR85"/>
    <mergeCell ref="AS84:AS85"/>
    <mergeCell ref="B86:D91"/>
    <mergeCell ref="AN86:AN91"/>
    <mergeCell ref="AO86:AO91"/>
    <mergeCell ref="AP86:AP91"/>
    <mergeCell ref="AQ86:AS89"/>
    <mergeCell ref="B80:D85"/>
    <mergeCell ref="AN80:AN85"/>
    <mergeCell ref="AO80:AO85"/>
    <mergeCell ref="AP80:AP85"/>
    <mergeCell ref="AQ80:AS83"/>
    <mergeCell ref="AT80:AT85"/>
    <mergeCell ref="B92:D97"/>
    <mergeCell ref="AN92:AN97"/>
    <mergeCell ref="AO92:AO97"/>
    <mergeCell ref="AP92:AP97"/>
    <mergeCell ref="AQ92:AS95"/>
    <mergeCell ref="AS16:AV18"/>
    <mergeCell ref="AQ102:AQ103"/>
    <mergeCell ref="AR102:AR103"/>
    <mergeCell ref="AS102:AS103"/>
    <mergeCell ref="AT98:AT103"/>
    <mergeCell ref="AU98:AU103"/>
    <mergeCell ref="AQ96:AQ97"/>
    <mergeCell ref="AR96:AR97"/>
    <mergeCell ref="AS96:AS97"/>
    <mergeCell ref="AU80:AU85"/>
    <mergeCell ref="AQ78:AQ79"/>
    <mergeCell ref="AR78:AR79"/>
    <mergeCell ref="AS78:AS79"/>
    <mergeCell ref="AT74:AT79"/>
    <mergeCell ref="AU74:AU79"/>
    <mergeCell ref="AQ66:AQ67"/>
    <mergeCell ref="AR66:AR67"/>
    <mergeCell ref="AS66:AS67"/>
    <mergeCell ref="AT62:AT67"/>
    <mergeCell ref="AU62:AU67"/>
    <mergeCell ref="AU92:AU97"/>
    <mergeCell ref="A56:AR56"/>
    <mergeCell ref="A58:A61"/>
    <mergeCell ref="B58:D61"/>
    <mergeCell ref="BC80:BC85"/>
    <mergeCell ref="BD80:BD85"/>
    <mergeCell ref="AZ98:AZ103"/>
    <mergeCell ref="BA98:BA103"/>
    <mergeCell ref="BB98:BB103"/>
    <mergeCell ref="BC98:BC103"/>
    <mergeCell ref="BD98:BD103"/>
    <mergeCell ref="BE98:BE103"/>
    <mergeCell ref="BF98:BF103"/>
    <mergeCell ref="BA86:BA91"/>
    <mergeCell ref="BB86:BB91"/>
    <mergeCell ref="BC86:BC91"/>
    <mergeCell ref="BD86:BD91"/>
    <mergeCell ref="BE86:BE91"/>
    <mergeCell ref="BF86:BF91"/>
    <mergeCell ref="AZ92:AZ97"/>
    <mergeCell ref="BA92:BA97"/>
    <mergeCell ref="BB92:BB97"/>
    <mergeCell ref="BC92:BC97"/>
    <mergeCell ref="BD92:BD97"/>
    <mergeCell ref="BE92:BE97"/>
    <mergeCell ref="BF92:BF97"/>
    <mergeCell ref="BE80:BE85"/>
    <mergeCell ref="BF80:BF85"/>
  </mergeCells>
  <phoneticPr fontId="2"/>
  <conditionalFormatting sqref="E150:V150 AA150 X150:Y150">
    <cfRule type="cellIs" dxfId="24" priority="1" stopIfTrue="1" operator="greaterThan">
      <formula>0</formula>
    </cfRule>
  </conditionalFormatting>
  <pageMargins left="0.7" right="0.19" top="0.75" bottom="0.75" header="0.3" footer="0.3"/>
  <pageSetup paperSize="9" scale="69" orientation="portrait" horizontalDpi="4294967293" verticalDpi="0" r:id="rId1"/>
  <rowBreaks count="1" manualBreakCount="1">
    <brk id="55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3" tint="0.59999389629810485"/>
  </sheetPr>
  <dimension ref="A1:ET136"/>
  <sheetViews>
    <sheetView showGridLines="0" view="pageBreakPreview" topLeftCell="A37" zoomScale="70" zoomScaleNormal="100" zoomScaleSheetLayoutView="70" workbookViewId="0">
      <selection activeCell="T28" sqref="T28:U28"/>
    </sheetView>
  </sheetViews>
  <sheetFormatPr defaultRowHeight="13.5"/>
  <cols>
    <col min="1" max="4" width="3.875" style="366" customWidth="1"/>
    <col min="5" max="5" width="7.375" style="366" hidden="1" customWidth="1"/>
    <col min="6" max="6" width="3.875" style="366" customWidth="1"/>
    <col min="7" max="7" width="3.875" style="366" hidden="1" customWidth="1"/>
    <col min="8" max="8" width="3.875" style="366" customWidth="1"/>
    <col min="9" max="9" width="3.875" style="366" hidden="1" customWidth="1"/>
    <col min="10" max="11" width="3.875" style="366" customWidth="1"/>
    <col min="12" max="12" width="3.875" style="366" hidden="1" customWidth="1"/>
    <col min="13" max="13" width="3.875" style="366" customWidth="1"/>
    <col min="14" max="14" width="3.875" style="366" hidden="1" customWidth="1"/>
    <col min="15" max="16" width="3.875" style="366" customWidth="1"/>
    <col min="17" max="17" width="3.875" style="366" hidden="1" customWidth="1"/>
    <col min="18" max="18" width="3.875" style="366" customWidth="1"/>
    <col min="19" max="19" width="3.875" style="366" hidden="1" customWidth="1"/>
    <col min="20" max="21" width="3.875" style="366" customWidth="1"/>
    <col min="22" max="22" width="3.875" style="366" hidden="1" customWidth="1"/>
    <col min="23" max="23" width="3.875" style="366" customWidth="1"/>
    <col min="24" max="24" width="3.875" style="366" hidden="1" customWidth="1"/>
    <col min="25" max="31" width="3.875" style="366" customWidth="1"/>
    <col min="32" max="32" width="14.625" style="366" customWidth="1"/>
    <col min="33" max="33" width="12.625" style="366" customWidth="1"/>
    <col min="34" max="34" width="5.125" style="366" hidden="1" customWidth="1"/>
    <col min="35" max="35" width="3.875" style="155" customWidth="1"/>
    <col min="36" max="44" width="5.625" style="155" hidden="1" customWidth="1"/>
    <col min="45" max="51" width="9" style="155" hidden="1" customWidth="1"/>
    <col min="52" max="52" width="1.75" style="155" hidden="1" customWidth="1"/>
    <col min="53" max="53" width="0.125" style="155" hidden="1" customWidth="1"/>
    <col min="54" max="56" width="3.875" style="155" hidden="1" customWidth="1"/>
    <col min="57" max="57" width="5.5" style="155" hidden="1" customWidth="1"/>
    <col min="58" max="59" width="1.875" style="155" hidden="1" customWidth="1"/>
    <col min="60" max="70" width="3.875" style="155" hidden="1" customWidth="1"/>
    <col min="71" max="72" width="1.875" style="155" hidden="1" customWidth="1"/>
    <col min="73" max="77" width="3.875" style="155" hidden="1" customWidth="1"/>
    <col min="78" max="78" width="1.875" style="155" hidden="1" customWidth="1"/>
    <col min="79" max="79" width="5.875" style="155" hidden="1" customWidth="1"/>
    <col min="80" max="138" width="9" style="155" hidden="1" customWidth="1"/>
    <col min="139" max="141" width="0" style="155" hidden="1" customWidth="1"/>
    <col min="142" max="142" width="9" style="155" hidden="1" customWidth="1"/>
    <col min="143" max="143" width="9" style="155"/>
    <col min="144" max="144" width="15.625" style="155" customWidth="1"/>
    <col min="145" max="16384" width="9" style="155"/>
  </cols>
  <sheetData>
    <row r="1" spans="1:150" ht="21" customHeight="1">
      <c r="A1" s="562" t="s">
        <v>426</v>
      </c>
      <c r="B1" s="563"/>
      <c r="C1" s="563"/>
      <c r="D1" s="564"/>
      <c r="E1" s="154"/>
      <c r="F1" s="762" t="s">
        <v>352</v>
      </c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  <c r="R1" s="563"/>
      <c r="S1" s="563"/>
      <c r="T1" s="563"/>
      <c r="U1" s="563"/>
      <c r="V1" s="563"/>
      <c r="W1" s="563"/>
      <c r="X1" s="563"/>
      <c r="Y1" s="568"/>
      <c r="Z1" s="360"/>
      <c r="AA1" s="360"/>
      <c r="AB1" s="360"/>
      <c r="AC1" s="579" t="s">
        <v>337</v>
      </c>
      <c r="AD1" s="579"/>
      <c r="AE1" s="579"/>
      <c r="AF1" s="579"/>
      <c r="AG1" s="579"/>
      <c r="AH1" s="579"/>
      <c r="AI1" s="579"/>
      <c r="AJ1" s="579"/>
      <c r="AK1" s="156"/>
    </row>
    <row r="2" spans="1:150" ht="21" customHeight="1">
      <c r="A2" s="565"/>
      <c r="B2" s="566"/>
      <c r="C2" s="566"/>
      <c r="D2" s="567"/>
      <c r="E2" s="157"/>
      <c r="F2" s="865"/>
      <c r="G2" s="566"/>
      <c r="H2" s="566"/>
      <c r="I2" s="566"/>
      <c r="J2" s="566"/>
      <c r="K2" s="566"/>
      <c r="L2" s="566"/>
      <c r="M2" s="566"/>
      <c r="N2" s="566"/>
      <c r="O2" s="566"/>
      <c r="P2" s="566"/>
      <c r="Q2" s="566"/>
      <c r="R2" s="566"/>
      <c r="S2" s="566"/>
      <c r="T2" s="566"/>
      <c r="U2" s="566"/>
      <c r="V2" s="566"/>
      <c r="W2" s="566"/>
      <c r="X2" s="566"/>
      <c r="Y2" s="569"/>
      <c r="Z2" s="367"/>
      <c r="AA2" s="158"/>
      <c r="AB2" s="158"/>
      <c r="AC2" s="158"/>
      <c r="AD2" s="333"/>
      <c r="AE2" s="570" t="s">
        <v>512</v>
      </c>
      <c r="AF2" s="570"/>
      <c r="AG2" s="570"/>
      <c r="AH2" s="570"/>
      <c r="AI2" s="570"/>
      <c r="AJ2" s="570"/>
      <c r="AK2" s="159"/>
    </row>
    <row r="3" spans="1:150" ht="21" customHeight="1">
      <c r="A3" s="666" t="s">
        <v>240</v>
      </c>
      <c r="B3" s="667"/>
      <c r="C3" s="596" t="s">
        <v>469</v>
      </c>
      <c r="D3" s="596"/>
      <c r="E3" s="596"/>
      <c r="F3" s="596"/>
      <c r="G3" s="596"/>
      <c r="H3" s="596"/>
      <c r="I3" s="596"/>
      <c r="J3" s="596"/>
      <c r="K3" s="597"/>
      <c r="L3" s="378"/>
      <c r="M3" s="598"/>
      <c r="N3" s="599"/>
      <c r="O3" s="600"/>
      <c r="P3" s="601"/>
      <c r="Q3" s="602"/>
      <c r="R3" s="602"/>
      <c r="S3" s="602"/>
      <c r="T3" s="602"/>
      <c r="U3" s="602"/>
      <c r="V3" s="602"/>
      <c r="W3" s="602"/>
      <c r="X3" s="602"/>
      <c r="Y3" s="603"/>
      <c r="Z3" s="160"/>
      <c r="AA3" s="160"/>
      <c r="AB3" s="160"/>
      <c r="AC3" s="160"/>
      <c r="AD3" s="333"/>
      <c r="AE3" s="578" t="s">
        <v>686</v>
      </c>
      <c r="AF3" s="578"/>
      <c r="AG3" s="578"/>
      <c r="AH3" s="578"/>
      <c r="AI3" s="578"/>
      <c r="AJ3" s="578"/>
      <c r="AK3" s="161"/>
    </row>
    <row r="4" spans="1:150" ht="21" customHeight="1">
      <c r="A4" s="869" t="s">
        <v>241</v>
      </c>
      <c r="B4" s="869"/>
      <c r="C4" s="571" t="s">
        <v>0</v>
      </c>
      <c r="D4" s="573"/>
      <c r="E4" s="573"/>
      <c r="F4" s="573"/>
      <c r="G4" s="573"/>
      <c r="H4" s="573"/>
      <c r="I4" s="573"/>
      <c r="J4" s="573"/>
      <c r="K4" s="573"/>
      <c r="L4" s="572"/>
      <c r="M4" s="869" t="s">
        <v>242</v>
      </c>
      <c r="N4" s="869"/>
      <c r="O4" s="869"/>
      <c r="P4" s="869" t="s">
        <v>0</v>
      </c>
      <c r="Q4" s="869"/>
      <c r="R4" s="869"/>
      <c r="S4" s="869"/>
      <c r="T4" s="869"/>
      <c r="U4" s="869"/>
      <c r="V4" s="869"/>
      <c r="W4" s="869"/>
      <c r="X4" s="869"/>
      <c r="Y4" s="869"/>
      <c r="Z4" s="311"/>
      <c r="AA4" s="311"/>
      <c r="AB4" s="311"/>
      <c r="AC4" s="311"/>
      <c r="AD4" s="311"/>
      <c r="AE4" s="311"/>
      <c r="AF4" s="312"/>
      <c r="AG4" s="354"/>
      <c r="AH4" s="354"/>
      <c r="AI4" s="354"/>
      <c r="AJ4" s="362"/>
      <c r="EM4" s="36" t="s">
        <v>687</v>
      </c>
      <c r="EN4" s="36" t="s">
        <v>0</v>
      </c>
    </row>
    <row r="5" spans="1:150" ht="21" customHeight="1">
      <c r="A5" s="511">
        <v>1</v>
      </c>
      <c r="B5" s="511"/>
      <c r="C5" s="864" t="str">
        <f>EN5</f>
        <v xml:space="preserve"> くろしお</v>
      </c>
      <c r="D5" s="864"/>
      <c r="E5" s="864"/>
      <c r="F5" s="864"/>
      <c r="G5" s="864"/>
      <c r="H5" s="864"/>
      <c r="I5" s="864"/>
      <c r="J5" s="864"/>
      <c r="K5" s="864"/>
      <c r="L5" s="311"/>
      <c r="M5" s="511">
        <v>3</v>
      </c>
      <c r="N5" s="511"/>
      <c r="O5" s="511"/>
      <c r="P5" s="511" t="str">
        <f>EN7</f>
        <v>Ｒｅ ： Ｓｅｎｔ</v>
      </c>
      <c r="Q5" s="511"/>
      <c r="R5" s="511"/>
      <c r="S5" s="511"/>
      <c r="T5" s="511"/>
      <c r="U5" s="511"/>
      <c r="V5" s="511"/>
      <c r="W5" s="511"/>
      <c r="X5" s="511"/>
      <c r="Y5" s="511"/>
      <c r="Z5" s="311"/>
      <c r="AA5" s="311"/>
      <c r="AB5" s="163"/>
      <c r="AC5" s="311"/>
      <c r="AD5" s="163"/>
      <c r="AE5" s="311"/>
      <c r="AF5" s="312"/>
      <c r="AG5" s="354"/>
      <c r="AH5" s="354"/>
      <c r="AI5" s="354"/>
      <c r="AJ5" s="362"/>
      <c r="AK5" s="164"/>
      <c r="AL5" s="366"/>
      <c r="AM5" s="366"/>
      <c r="AN5" s="366"/>
      <c r="EM5" s="38" t="s">
        <v>12</v>
      </c>
      <c r="EN5" s="153" t="s">
        <v>688</v>
      </c>
      <c r="EO5" s="366"/>
      <c r="EP5" s="162"/>
      <c r="EQ5" s="362"/>
      <c r="ER5" s="362"/>
      <c r="ES5" s="362"/>
      <c r="ET5" s="362"/>
    </row>
    <row r="6" spans="1:150" ht="21" customHeight="1">
      <c r="A6" s="511">
        <v>2</v>
      </c>
      <c r="B6" s="511"/>
      <c r="C6" s="864" t="str">
        <f>EN6</f>
        <v xml:space="preserve"> ＭＲＳ． ＢＩＧ</v>
      </c>
      <c r="D6" s="864"/>
      <c r="E6" s="864"/>
      <c r="F6" s="864"/>
      <c r="G6" s="864"/>
      <c r="H6" s="864"/>
      <c r="I6" s="864"/>
      <c r="J6" s="864"/>
      <c r="K6" s="864"/>
      <c r="L6" s="311"/>
      <c r="M6" s="511">
        <v>4</v>
      </c>
      <c r="N6" s="511"/>
      <c r="O6" s="511"/>
      <c r="P6" s="511" t="str">
        <f>EN8</f>
        <v>ＦＴ マダム</v>
      </c>
      <c r="Q6" s="511"/>
      <c r="R6" s="511"/>
      <c r="S6" s="511"/>
      <c r="T6" s="511"/>
      <c r="U6" s="511"/>
      <c r="V6" s="511"/>
      <c r="W6" s="511"/>
      <c r="X6" s="511"/>
      <c r="Y6" s="511"/>
      <c r="Z6" s="311"/>
      <c r="AA6" s="311"/>
      <c r="AB6" s="311"/>
      <c r="AC6" s="311"/>
      <c r="AD6" s="311"/>
      <c r="AE6" s="311"/>
      <c r="AF6" s="312"/>
      <c r="AG6" s="354"/>
      <c r="AH6" s="354"/>
      <c r="AI6" s="354"/>
      <c r="AJ6" s="362"/>
      <c r="EM6" s="38" t="s">
        <v>14</v>
      </c>
      <c r="EN6" s="39" t="s">
        <v>689</v>
      </c>
      <c r="EO6" s="366"/>
      <c r="EP6" s="162"/>
      <c r="EQ6" s="362"/>
      <c r="ER6" s="362"/>
      <c r="ES6" s="362"/>
      <c r="ET6" s="362"/>
    </row>
    <row r="7" spans="1:150" ht="21" customHeight="1">
      <c r="A7" s="311"/>
      <c r="B7" s="311"/>
      <c r="C7" s="311"/>
      <c r="D7" s="311"/>
      <c r="E7" s="311"/>
      <c r="F7" s="311"/>
      <c r="G7" s="311"/>
      <c r="H7" s="311"/>
      <c r="I7" s="311"/>
      <c r="J7" s="311"/>
      <c r="K7" s="311"/>
      <c r="L7" s="311"/>
      <c r="M7" s="311"/>
      <c r="N7" s="311"/>
      <c r="O7" s="311"/>
      <c r="P7" s="311"/>
      <c r="Q7" s="311"/>
      <c r="R7" s="311"/>
      <c r="S7" s="311"/>
      <c r="T7" s="311"/>
      <c r="U7" s="311"/>
      <c r="V7" s="311"/>
      <c r="W7" s="311"/>
      <c r="X7" s="311"/>
      <c r="Y7" s="311"/>
      <c r="Z7" s="311"/>
      <c r="AA7" s="311"/>
      <c r="AB7" s="311"/>
      <c r="AC7" s="311"/>
      <c r="AD7" s="311"/>
      <c r="AE7" s="311"/>
      <c r="AF7" s="311"/>
      <c r="AG7" s="312"/>
      <c r="AH7" s="354"/>
      <c r="AI7" s="354"/>
      <c r="AJ7" s="362"/>
      <c r="AK7" s="362"/>
      <c r="EM7" s="38" t="s">
        <v>16</v>
      </c>
      <c r="EN7" s="427" t="s">
        <v>690</v>
      </c>
      <c r="EO7" s="366"/>
      <c r="EP7" s="162"/>
      <c r="EQ7" s="362"/>
      <c r="ER7" s="362"/>
      <c r="ES7" s="362"/>
      <c r="ET7" s="362"/>
    </row>
    <row r="8" spans="1:150" ht="20.25" customHeight="1">
      <c r="A8" s="350" t="s">
        <v>243</v>
      </c>
      <c r="B8" s="350"/>
      <c r="C8" s="350"/>
      <c r="D8" s="350"/>
      <c r="E8" s="350"/>
      <c r="F8" s="350"/>
      <c r="G8" s="350"/>
      <c r="H8" s="350"/>
      <c r="I8" s="350"/>
      <c r="J8" s="350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0"/>
      <c r="Y8" s="350"/>
      <c r="Z8" s="350"/>
      <c r="AA8" s="350"/>
      <c r="AB8" s="350"/>
      <c r="AC8" s="350"/>
      <c r="AD8" s="350"/>
      <c r="AE8" s="350"/>
      <c r="AF8" s="350"/>
      <c r="AG8" s="350"/>
      <c r="AH8" s="350"/>
      <c r="AI8" s="350"/>
      <c r="AJ8" s="350"/>
      <c r="AK8" s="350"/>
      <c r="AL8" s="350"/>
      <c r="AM8" s="350"/>
      <c r="EM8" s="38" t="s">
        <v>18</v>
      </c>
      <c r="EN8" s="140" t="s">
        <v>691</v>
      </c>
      <c r="EO8" s="366"/>
      <c r="EP8" s="162"/>
      <c r="EQ8" s="362"/>
      <c r="ER8" s="362"/>
      <c r="ES8" s="362"/>
      <c r="ET8" s="362"/>
    </row>
    <row r="9" spans="1:150" ht="6" customHeight="1">
      <c r="A9" s="311"/>
      <c r="B9" s="311"/>
      <c r="C9" s="311"/>
      <c r="D9" s="311"/>
      <c r="E9" s="311"/>
      <c r="F9" s="311"/>
      <c r="G9" s="311"/>
      <c r="H9" s="311"/>
      <c r="I9" s="311"/>
      <c r="J9" s="311"/>
      <c r="K9" s="311"/>
      <c r="L9" s="311"/>
      <c r="M9" s="311"/>
      <c r="N9" s="311"/>
      <c r="O9" s="311"/>
      <c r="P9" s="311"/>
      <c r="Q9" s="311"/>
      <c r="R9" s="311"/>
      <c r="S9" s="311"/>
      <c r="T9" s="311"/>
      <c r="U9" s="311"/>
      <c r="V9" s="311"/>
      <c r="W9" s="311"/>
      <c r="X9" s="311"/>
      <c r="Y9" s="311"/>
      <c r="Z9" s="311"/>
      <c r="AA9" s="311"/>
      <c r="AB9" s="311"/>
      <c r="AC9" s="311"/>
      <c r="AD9" s="311"/>
      <c r="AE9" s="311"/>
      <c r="AF9" s="311"/>
      <c r="AG9" s="311"/>
      <c r="AH9" s="311"/>
      <c r="AI9" s="333"/>
      <c r="EO9" s="366"/>
      <c r="EP9" s="162"/>
      <c r="EQ9" s="362"/>
      <c r="ER9" s="362"/>
      <c r="ES9" s="362"/>
      <c r="ET9" s="362"/>
    </row>
    <row r="10" spans="1:150" ht="21" customHeight="1">
      <c r="A10" s="511" t="s">
        <v>661</v>
      </c>
      <c r="B10" s="511"/>
      <c r="C10" s="511" t="s">
        <v>662</v>
      </c>
      <c r="D10" s="511"/>
      <c r="E10" s="511"/>
      <c r="F10" s="511"/>
      <c r="G10" s="511"/>
      <c r="H10" s="511"/>
      <c r="I10" s="511"/>
      <c r="J10" s="511"/>
      <c r="K10" s="556" t="s">
        <v>244</v>
      </c>
      <c r="L10" s="557"/>
      <c r="M10" s="557"/>
      <c r="N10" s="557"/>
      <c r="O10" s="557"/>
      <c r="P10" s="557"/>
      <c r="Q10" s="557"/>
      <c r="R10" s="557"/>
      <c r="S10" s="557"/>
      <c r="T10" s="557"/>
      <c r="U10" s="557"/>
      <c r="V10" s="557"/>
      <c r="W10" s="557"/>
      <c r="X10" s="557"/>
      <c r="Y10" s="558"/>
      <c r="Z10" s="556" t="s">
        <v>662</v>
      </c>
      <c r="AA10" s="557"/>
      <c r="AB10" s="557"/>
      <c r="AC10" s="557"/>
      <c r="AD10" s="558"/>
      <c r="AE10" s="861" t="s">
        <v>663</v>
      </c>
      <c r="AF10" s="558"/>
      <c r="AG10" s="862" t="s">
        <v>664</v>
      </c>
      <c r="AH10" s="511"/>
      <c r="AI10" s="511"/>
      <c r="AJ10" s="381"/>
      <c r="AK10" s="381"/>
      <c r="AL10" s="863"/>
      <c r="AM10" s="863"/>
      <c r="EO10" s="360"/>
      <c r="EP10" s="166"/>
      <c r="EQ10" s="360"/>
      <c r="ER10" s="360"/>
      <c r="ES10" s="360"/>
      <c r="ET10" s="360"/>
    </row>
    <row r="11" spans="1:150" ht="21" customHeight="1">
      <c r="A11" s="511">
        <v>1</v>
      </c>
      <c r="B11" s="511"/>
      <c r="C11" s="537" t="str">
        <f>C5</f>
        <v xml:space="preserve"> くろしお</v>
      </c>
      <c r="D11" s="538"/>
      <c r="E11" s="538"/>
      <c r="F11" s="538"/>
      <c r="G11" s="538"/>
      <c r="H11" s="538"/>
      <c r="I11" s="538"/>
      <c r="J11" s="539"/>
      <c r="K11" s="537">
        <f>COUNTIF(Q11:Q13,"〇")</f>
        <v>1</v>
      </c>
      <c r="L11" s="538"/>
      <c r="M11" s="538"/>
      <c r="N11" s="539"/>
      <c r="O11" s="537">
        <v>6</v>
      </c>
      <c r="P11" s="538"/>
      <c r="Q11" s="428" t="str">
        <f t="shared" ref="Q11:Q28" si="0">IF(O11&gt;T11,"〇","  ")</f>
        <v xml:space="preserve">  </v>
      </c>
      <c r="R11" s="429" t="s">
        <v>665</v>
      </c>
      <c r="S11" s="430" t="str">
        <f t="shared" ref="S11:S28" si="1">IF(T11&gt;O11,"〇","  ")</f>
        <v>〇</v>
      </c>
      <c r="T11" s="537">
        <v>15</v>
      </c>
      <c r="U11" s="538"/>
      <c r="V11" s="356"/>
      <c r="W11" s="537">
        <f>COUNTIF(S11:S13,"〇")</f>
        <v>2</v>
      </c>
      <c r="X11" s="538"/>
      <c r="Y11" s="539"/>
      <c r="Z11" s="473" t="str">
        <f>C6</f>
        <v xml:space="preserve"> ＭＲＳ． ＢＩＧ</v>
      </c>
      <c r="AA11" s="476"/>
      <c r="AB11" s="476"/>
      <c r="AC11" s="476"/>
      <c r="AD11" s="479"/>
      <c r="AE11" s="512" t="str">
        <f>P5</f>
        <v>Ｒｅ ： Ｓｅｎｔ</v>
      </c>
      <c r="AF11" s="512"/>
      <c r="AG11" s="866"/>
      <c r="AH11" s="867"/>
      <c r="AI11" s="868"/>
      <c r="AJ11" s="168"/>
      <c r="AK11" s="167"/>
      <c r="AL11" s="860">
        <f>P3</f>
        <v>0</v>
      </c>
      <c r="AM11" s="860"/>
      <c r="EO11" s="366"/>
      <c r="EP11" s="366"/>
      <c r="EQ11" s="366"/>
      <c r="ER11" s="366"/>
      <c r="ES11" s="366"/>
      <c r="ET11" s="366"/>
    </row>
    <row r="12" spans="1:150" ht="21" customHeight="1">
      <c r="A12" s="511"/>
      <c r="B12" s="511"/>
      <c r="C12" s="540"/>
      <c r="D12" s="541"/>
      <c r="E12" s="541"/>
      <c r="F12" s="541"/>
      <c r="G12" s="541"/>
      <c r="H12" s="541"/>
      <c r="I12" s="541"/>
      <c r="J12" s="542"/>
      <c r="K12" s="540"/>
      <c r="L12" s="541"/>
      <c r="M12" s="541"/>
      <c r="N12" s="542"/>
      <c r="O12" s="732">
        <v>15</v>
      </c>
      <c r="P12" s="694"/>
      <c r="Q12" s="431" t="str">
        <f t="shared" si="0"/>
        <v>〇</v>
      </c>
      <c r="R12" s="432" t="s">
        <v>667</v>
      </c>
      <c r="S12" s="431" t="str">
        <f t="shared" si="1"/>
        <v xml:space="preserve">  </v>
      </c>
      <c r="T12" s="732">
        <v>12</v>
      </c>
      <c r="U12" s="694"/>
      <c r="V12" s="383" t="str">
        <f>IF(T12&gt;O12,"〇","  ")</f>
        <v xml:space="preserve">  </v>
      </c>
      <c r="W12" s="540"/>
      <c r="X12" s="541"/>
      <c r="Y12" s="542"/>
      <c r="Z12" s="474"/>
      <c r="AA12" s="477"/>
      <c r="AB12" s="477"/>
      <c r="AC12" s="477"/>
      <c r="AD12" s="480"/>
      <c r="AE12" s="512"/>
      <c r="AF12" s="512"/>
      <c r="AG12" s="866"/>
      <c r="AH12" s="867"/>
      <c r="AI12" s="868"/>
      <c r="AJ12" s="169"/>
      <c r="AK12" s="170"/>
      <c r="AL12" s="860"/>
      <c r="AM12" s="860"/>
    </row>
    <row r="13" spans="1:150" ht="21" customHeight="1">
      <c r="A13" s="511"/>
      <c r="B13" s="511"/>
      <c r="C13" s="543"/>
      <c r="D13" s="544"/>
      <c r="E13" s="544"/>
      <c r="F13" s="544"/>
      <c r="G13" s="544"/>
      <c r="H13" s="544"/>
      <c r="I13" s="544"/>
      <c r="J13" s="545"/>
      <c r="K13" s="543"/>
      <c r="L13" s="544"/>
      <c r="M13" s="544"/>
      <c r="N13" s="545"/>
      <c r="O13" s="543">
        <v>11</v>
      </c>
      <c r="P13" s="544"/>
      <c r="Q13" s="433" t="str">
        <f t="shared" si="0"/>
        <v xml:space="preserve">  </v>
      </c>
      <c r="R13" s="434" t="s">
        <v>668</v>
      </c>
      <c r="S13" s="435" t="str">
        <f t="shared" si="1"/>
        <v>〇</v>
      </c>
      <c r="T13" s="543">
        <v>15</v>
      </c>
      <c r="U13" s="544"/>
      <c r="V13" s="316" t="str">
        <f>IF(T13&gt;O13,"〇","  ")</f>
        <v>〇</v>
      </c>
      <c r="W13" s="543"/>
      <c r="X13" s="544"/>
      <c r="Y13" s="545"/>
      <c r="Z13" s="475"/>
      <c r="AA13" s="478"/>
      <c r="AB13" s="478"/>
      <c r="AC13" s="478"/>
      <c r="AD13" s="481"/>
      <c r="AE13" s="512"/>
      <c r="AF13" s="512"/>
      <c r="AG13" s="866"/>
      <c r="AH13" s="867"/>
      <c r="AI13" s="868"/>
      <c r="AJ13" s="171"/>
      <c r="AK13" s="172"/>
      <c r="AL13" s="860"/>
      <c r="AM13" s="860"/>
    </row>
    <row r="14" spans="1:150" ht="21" customHeight="1">
      <c r="A14" s="511">
        <v>2</v>
      </c>
      <c r="B14" s="511"/>
      <c r="C14" s="512" t="str">
        <f>P5</f>
        <v>Ｒｅ ： Ｓｅｎｔ</v>
      </c>
      <c r="D14" s="512"/>
      <c r="E14" s="512"/>
      <c r="F14" s="512"/>
      <c r="G14" s="512"/>
      <c r="H14" s="512"/>
      <c r="I14" s="512"/>
      <c r="J14" s="512"/>
      <c r="K14" s="537">
        <f>COUNTIF(Q14:Q16,"〇")</f>
        <v>1</v>
      </c>
      <c r="L14" s="538"/>
      <c r="M14" s="538"/>
      <c r="N14" s="539"/>
      <c r="O14" s="731">
        <v>11</v>
      </c>
      <c r="P14" s="698"/>
      <c r="Q14" s="428" t="str">
        <f t="shared" si="0"/>
        <v xml:space="preserve">  </v>
      </c>
      <c r="R14" s="436" t="s">
        <v>665</v>
      </c>
      <c r="S14" s="430" t="str">
        <f t="shared" si="1"/>
        <v>〇</v>
      </c>
      <c r="T14" s="731">
        <v>15</v>
      </c>
      <c r="U14" s="698"/>
      <c r="V14" s="382"/>
      <c r="W14" s="537">
        <f>COUNTIF(S14:S16,"〇")</f>
        <v>2</v>
      </c>
      <c r="X14" s="538"/>
      <c r="Y14" s="539"/>
      <c r="Z14" s="473" t="str">
        <f>P6</f>
        <v>ＦＴ マダム</v>
      </c>
      <c r="AA14" s="476"/>
      <c r="AB14" s="476"/>
      <c r="AC14" s="476"/>
      <c r="AD14" s="479"/>
      <c r="AE14" s="512" t="str">
        <f>C5</f>
        <v xml:space="preserve"> くろしお</v>
      </c>
      <c r="AF14" s="512"/>
      <c r="AG14" s="512"/>
      <c r="AH14" s="512"/>
      <c r="AI14" s="512"/>
      <c r="AJ14" s="169"/>
      <c r="AK14" s="169"/>
      <c r="AL14" s="169"/>
      <c r="AM14" s="169"/>
    </row>
    <row r="15" spans="1:150" ht="21" customHeight="1">
      <c r="A15" s="511"/>
      <c r="B15" s="511"/>
      <c r="C15" s="512"/>
      <c r="D15" s="512"/>
      <c r="E15" s="512"/>
      <c r="F15" s="512"/>
      <c r="G15" s="512"/>
      <c r="H15" s="512"/>
      <c r="I15" s="512"/>
      <c r="J15" s="512"/>
      <c r="K15" s="540"/>
      <c r="L15" s="541"/>
      <c r="M15" s="541"/>
      <c r="N15" s="542"/>
      <c r="O15" s="732">
        <v>15</v>
      </c>
      <c r="P15" s="694"/>
      <c r="Q15" s="431" t="str">
        <f t="shared" si="0"/>
        <v>〇</v>
      </c>
      <c r="R15" s="432" t="s">
        <v>667</v>
      </c>
      <c r="S15" s="431" t="str">
        <f t="shared" si="1"/>
        <v xml:space="preserve">  </v>
      </c>
      <c r="T15" s="732">
        <v>12</v>
      </c>
      <c r="U15" s="694"/>
      <c r="V15" s="383"/>
      <c r="W15" s="540"/>
      <c r="X15" s="541"/>
      <c r="Y15" s="542"/>
      <c r="Z15" s="474"/>
      <c r="AA15" s="477"/>
      <c r="AB15" s="477"/>
      <c r="AC15" s="477"/>
      <c r="AD15" s="480"/>
      <c r="AE15" s="512"/>
      <c r="AF15" s="512"/>
      <c r="AG15" s="512"/>
      <c r="AH15" s="512"/>
      <c r="AI15" s="512"/>
      <c r="AJ15" s="169"/>
      <c r="AK15" s="169"/>
      <c r="AL15" s="169"/>
      <c r="AM15" s="169"/>
    </row>
    <row r="16" spans="1:150" ht="21" customHeight="1">
      <c r="A16" s="511"/>
      <c r="B16" s="511"/>
      <c r="C16" s="512"/>
      <c r="D16" s="512"/>
      <c r="E16" s="512"/>
      <c r="F16" s="512"/>
      <c r="G16" s="512"/>
      <c r="H16" s="512"/>
      <c r="I16" s="512"/>
      <c r="J16" s="512"/>
      <c r="K16" s="543"/>
      <c r="L16" s="544"/>
      <c r="M16" s="544"/>
      <c r="N16" s="545"/>
      <c r="O16" s="733">
        <v>14</v>
      </c>
      <c r="P16" s="735"/>
      <c r="Q16" s="433" t="str">
        <f t="shared" si="0"/>
        <v xml:space="preserve">  </v>
      </c>
      <c r="R16" s="437" t="s">
        <v>668</v>
      </c>
      <c r="S16" s="435" t="str">
        <f t="shared" si="1"/>
        <v>〇</v>
      </c>
      <c r="T16" s="733">
        <v>16</v>
      </c>
      <c r="U16" s="734"/>
      <c r="V16" s="384"/>
      <c r="W16" s="543"/>
      <c r="X16" s="544"/>
      <c r="Y16" s="545"/>
      <c r="Z16" s="475"/>
      <c r="AA16" s="478"/>
      <c r="AB16" s="478"/>
      <c r="AC16" s="478"/>
      <c r="AD16" s="481"/>
      <c r="AE16" s="512"/>
      <c r="AF16" s="512"/>
      <c r="AG16" s="512"/>
      <c r="AH16" s="512"/>
      <c r="AI16" s="512"/>
      <c r="AJ16" s="169"/>
      <c r="AK16" s="169"/>
      <c r="AL16" s="169"/>
      <c r="AM16" s="169"/>
    </row>
    <row r="17" spans="1:39" ht="21" customHeight="1">
      <c r="A17" s="511">
        <v>3</v>
      </c>
      <c r="B17" s="511"/>
      <c r="C17" s="512" t="str">
        <f>C6</f>
        <v xml:space="preserve"> ＭＲＳ． ＢＩＧ</v>
      </c>
      <c r="D17" s="512"/>
      <c r="E17" s="512"/>
      <c r="F17" s="512"/>
      <c r="G17" s="512"/>
      <c r="H17" s="512"/>
      <c r="I17" s="512"/>
      <c r="J17" s="512"/>
      <c r="K17" s="537">
        <f>COUNTIF(Q17:Q19,"〇")</f>
        <v>2</v>
      </c>
      <c r="L17" s="538"/>
      <c r="M17" s="538"/>
      <c r="N17" s="539"/>
      <c r="O17" s="731">
        <v>15</v>
      </c>
      <c r="P17" s="698"/>
      <c r="Q17" s="428" t="str">
        <f t="shared" si="0"/>
        <v>〇</v>
      </c>
      <c r="R17" s="436" t="s">
        <v>665</v>
      </c>
      <c r="S17" s="430" t="str">
        <f t="shared" si="1"/>
        <v xml:space="preserve">  </v>
      </c>
      <c r="T17" s="731">
        <v>8</v>
      </c>
      <c r="U17" s="698"/>
      <c r="V17" s="382"/>
      <c r="W17" s="537">
        <f>COUNTIF(S17:S19,"〇")</f>
        <v>0</v>
      </c>
      <c r="X17" s="538"/>
      <c r="Y17" s="539"/>
      <c r="Z17" s="473" t="str">
        <f>P5</f>
        <v>Ｒｅ ： Ｓｅｎｔ</v>
      </c>
      <c r="AA17" s="476"/>
      <c r="AB17" s="476"/>
      <c r="AC17" s="476"/>
      <c r="AD17" s="479"/>
      <c r="AE17" s="512" t="str">
        <f>P6</f>
        <v>ＦＴ マダム</v>
      </c>
      <c r="AF17" s="512"/>
      <c r="AG17" s="512"/>
      <c r="AH17" s="512"/>
      <c r="AI17" s="512"/>
      <c r="AJ17" s="169"/>
      <c r="AK17" s="169"/>
      <c r="AL17" s="169"/>
      <c r="AM17" s="169"/>
    </row>
    <row r="18" spans="1:39" ht="21" customHeight="1">
      <c r="A18" s="511"/>
      <c r="B18" s="511"/>
      <c r="C18" s="512"/>
      <c r="D18" s="512"/>
      <c r="E18" s="512"/>
      <c r="F18" s="512"/>
      <c r="G18" s="512"/>
      <c r="H18" s="512"/>
      <c r="I18" s="512"/>
      <c r="J18" s="512"/>
      <c r="K18" s="540"/>
      <c r="L18" s="541"/>
      <c r="M18" s="541"/>
      <c r="N18" s="542"/>
      <c r="O18" s="732">
        <v>15</v>
      </c>
      <c r="P18" s="694"/>
      <c r="Q18" s="431" t="str">
        <f t="shared" si="0"/>
        <v>〇</v>
      </c>
      <c r="R18" s="432" t="s">
        <v>667</v>
      </c>
      <c r="S18" s="431" t="str">
        <f t="shared" si="1"/>
        <v xml:space="preserve">  </v>
      </c>
      <c r="T18" s="732">
        <v>13</v>
      </c>
      <c r="U18" s="694"/>
      <c r="V18" s="383"/>
      <c r="W18" s="540"/>
      <c r="X18" s="541"/>
      <c r="Y18" s="542"/>
      <c r="Z18" s="474"/>
      <c r="AA18" s="477"/>
      <c r="AB18" s="477"/>
      <c r="AC18" s="477"/>
      <c r="AD18" s="480"/>
      <c r="AE18" s="512"/>
      <c r="AF18" s="512"/>
      <c r="AG18" s="512"/>
      <c r="AH18" s="512"/>
      <c r="AI18" s="512"/>
      <c r="AJ18" s="169"/>
      <c r="AK18" s="169"/>
      <c r="AL18" s="169"/>
      <c r="AM18" s="169"/>
    </row>
    <row r="19" spans="1:39" ht="21" customHeight="1">
      <c r="A19" s="511"/>
      <c r="B19" s="511"/>
      <c r="C19" s="512"/>
      <c r="D19" s="512"/>
      <c r="E19" s="512"/>
      <c r="F19" s="512"/>
      <c r="G19" s="512"/>
      <c r="H19" s="512"/>
      <c r="I19" s="512"/>
      <c r="J19" s="512"/>
      <c r="K19" s="543"/>
      <c r="L19" s="544"/>
      <c r="M19" s="544"/>
      <c r="N19" s="545"/>
      <c r="O19" s="733"/>
      <c r="P19" s="734"/>
      <c r="Q19" s="433" t="str">
        <f t="shared" si="0"/>
        <v xml:space="preserve">  </v>
      </c>
      <c r="R19" s="437" t="s">
        <v>668</v>
      </c>
      <c r="S19" s="435" t="str">
        <f t="shared" si="1"/>
        <v xml:space="preserve">  </v>
      </c>
      <c r="T19" s="733"/>
      <c r="U19" s="734"/>
      <c r="V19" s="384"/>
      <c r="W19" s="543"/>
      <c r="X19" s="544"/>
      <c r="Y19" s="545"/>
      <c r="Z19" s="475"/>
      <c r="AA19" s="478"/>
      <c r="AB19" s="478"/>
      <c r="AC19" s="478"/>
      <c r="AD19" s="481"/>
      <c r="AE19" s="512"/>
      <c r="AF19" s="512"/>
      <c r="AG19" s="512"/>
      <c r="AH19" s="512"/>
      <c r="AI19" s="512"/>
      <c r="AJ19" s="169"/>
      <c r="AK19" s="169"/>
      <c r="AL19" s="169"/>
      <c r="AM19" s="169"/>
    </row>
    <row r="20" spans="1:39" ht="21" customHeight="1">
      <c r="A20" s="511">
        <v>4</v>
      </c>
      <c r="B20" s="511"/>
      <c r="C20" s="512" t="str">
        <f>C5</f>
        <v xml:space="preserve"> くろしお</v>
      </c>
      <c r="D20" s="512"/>
      <c r="E20" s="512"/>
      <c r="F20" s="512"/>
      <c r="G20" s="512"/>
      <c r="H20" s="512"/>
      <c r="I20" s="512"/>
      <c r="J20" s="512"/>
      <c r="K20" s="537">
        <f>COUNTIF(Q20:Q22,"〇")</f>
        <v>2</v>
      </c>
      <c r="L20" s="538"/>
      <c r="M20" s="538"/>
      <c r="N20" s="539"/>
      <c r="O20" s="731">
        <v>15</v>
      </c>
      <c r="P20" s="698"/>
      <c r="Q20" s="428" t="str">
        <f t="shared" si="0"/>
        <v>〇</v>
      </c>
      <c r="R20" s="436" t="s">
        <v>665</v>
      </c>
      <c r="S20" s="430" t="str">
        <f t="shared" si="1"/>
        <v xml:space="preserve">  </v>
      </c>
      <c r="T20" s="731">
        <v>10</v>
      </c>
      <c r="U20" s="698"/>
      <c r="V20" s="382"/>
      <c r="W20" s="537">
        <f>COUNTIF(S20:S22,"〇")</f>
        <v>0</v>
      </c>
      <c r="X20" s="538"/>
      <c r="Y20" s="539"/>
      <c r="Z20" s="473" t="str">
        <f>P6</f>
        <v>ＦＴ マダム</v>
      </c>
      <c r="AA20" s="476"/>
      <c r="AB20" s="476"/>
      <c r="AC20" s="476"/>
      <c r="AD20" s="479"/>
      <c r="AE20" s="512" t="str">
        <f>C6</f>
        <v xml:space="preserve"> ＭＲＳ． ＢＩＧ</v>
      </c>
      <c r="AF20" s="512"/>
      <c r="AG20" s="512"/>
      <c r="AH20" s="512"/>
      <c r="AI20" s="512"/>
      <c r="AJ20" s="169"/>
      <c r="AK20" s="169"/>
      <c r="AL20" s="169"/>
      <c r="AM20" s="169"/>
    </row>
    <row r="21" spans="1:39" ht="21" customHeight="1">
      <c r="A21" s="511"/>
      <c r="B21" s="511"/>
      <c r="C21" s="512"/>
      <c r="D21" s="512"/>
      <c r="E21" s="512"/>
      <c r="F21" s="512"/>
      <c r="G21" s="512"/>
      <c r="H21" s="512"/>
      <c r="I21" s="512"/>
      <c r="J21" s="512"/>
      <c r="K21" s="540"/>
      <c r="L21" s="541"/>
      <c r="M21" s="541"/>
      <c r="N21" s="542"/>
      <c r="O21" s="732">
        <v>15</v>
      </c>
      <c r="P21" s="694"/>
      <c r="Q21" s="431" t="str">
        <f t="shared" si="0"/>
        <v>〇</v>
      </c>
      <c r="R21" s="432" t="s">
        <v>667</v>
      </c>
      <c r="S21" s="431" t="str">
        <f t="shared" si="1"/>
        <v xml:space="preserve">  </v>
      </c>
      <c r="T21" s="732">
        <v>10</v>
      </c>
      <c r="U21" s="694"/>
      <c r="V21" s="383"/>
      <c r="W21" s="540"/>
      <c r="X21" s="541"/>
      <c r="Y21" s="542"/>
      <c r="Z21" s="474"/>
      <c r="AA21" s="477"/>
      <c r="AB21" s="477"/>
      <c r="AC21" s="477"/>
      <c r="AD21" s="480"/>
      <c r="AE21" s="512"/>
      <c r="AF21" s="512"/>
      <c r="AG21" s="512"/>
      <c r="AH21" s="512"/>
      <c r="AI21" s="512"/>
      <c r="AJ21" s="169"/>
      <c r="AK21" s="169"/>
      <c r="AL21" s="169"/>
      <c r="AM21" s="169"/>
    </row>
    <row r="22" spans="1:39" ht="21" customHeight="1">
      <c r="A22" s="511"/>
      <c r="B22" s="511"/>
      <c r="C22" s="512"/>
      <c r="D22" s="512"/>
      <c r="E22" s="512"/>
      <c r="F22" s="512"/>
      <c r="G22" s="512"/>
      <c r="H22" s="512"/>
      <c r="I22" s="512"/>
      <c r="J22" s="512"/>
      <c r="K22" s="543"/>
      <c r="L22" s="544"/>
      <c r="M22" s="544"/>
      <c r="N22" s="545"/>
      <c r="O22" s="733"/>
      <c r="P22" s="735"/>
      <c r="Q22" s="433" t="str">
        <f t="shared" si="0"/>
        <v xml:space="preserve">  </v>
      </c>
      <c r="R22" s="437" t="s">
        <v>668</v>
      </c>
      <c r="S22" s="435" t="str">
        <f t="shared" si="1"/>
        <v xml:space="preserve">  </v>
      </c>
      <c r="T22" s="733"/>
      <c r="U22" s="734"/>
      <c r="V22" s="384"/>
      <c r="W22" s="543"/>
      <c r="X22" s="544"/>
      <c r="Y22" s="545"/>
      <c r="Z22" s="475"/>
      <c r="AA22" s="478"/>
      <c r="AB22" s="478"/>
      <c r="AC22" s="478"/>
      <c r="AD22" s="481"/>
      <c r="AE22" s="512"/>
      <c r="AF22" s="512"/>
      <c r="AG22" s="512"/>
      <c r="AH22" s="512"/>
      <c r="AI22" s="512"/>
      <c r="AJ22" s="169"/>
      <c r="AK22" s="169"/>
      <c r="AL22" s="169"/>
      <c r="AM22" s="169"/>
    </row>
    <row r="23" spans="1:39" ht="21" customHeight="1">
      <c r="A23" s="511">
        <v>5</v>
      </c>
      <c r="B23" s="511"/>
      <c r="C23" s="512" t="str">
        <f>C6</f>
        <v xml:space="preserve"> ＭＲＳ． ＢＩＧ</v>
      </c>
      <c r="D23" s="512"/>
      <c r="E23" s="512"/>
      <c r="F23" s="512"/>
      <c r="G23" s="512"/>
      <c r="H23" s="512"/>
      <c r="I23" s="512"/>
      <c r="J23" s="512"/>
      <c r="K23" s="537">
        <f>COUNTIF(Q23:Q25,"〇")</f>
        <v>2</v>
      </c>
      <c r="L23" s="538"/>
      <c r="M23" s="538"/>
      <c r="N23" s="539"/>
      <c r="O23" s="731">
        <v>15</v>
      </c>
      <c r="P23" s="699"/>
      <c r="Q23" s="428" t="str">
        <f t="shared" si="0"/>
        <v>〇</v>
      </c>
      <c r="R23" s="436" t="s">
        <v>665</v>
      </c>
      <c r="S23" s="430" t="str">
        <f t="shared" si="1"/>
        <v xml:space="preserve">  </v>
      </c>
      <c r="T23" s="731">
        <v>10</v>
      </c>
      <c r="U23" s="698"/>
      <c r="V23" s="382"/>
      <c r="W23" s="537">
        <f>COUNTIF(S23:S25,"〇")</f>
        <v>1</v>
      </c>
      <c r="X23" s="538"/>
      <c r="Y23" s="539"/>
      <c r="Z23" s="473" t="str">
        <f>P6</f>
        <v>ＦＴ マダム</v>
      </c>
      <c r="AA23" s="476"/>
      <c r="AB23" s="476"/>
      <c r="AC23" s="476"/>
      <c r="AD23" s="479"/>
      <c r="AE23" s="512" t="str">
        <f>P5</f>
        <v>Ｒｅ ： Ｓｅｎｔ</v>
      </c>
      <c r="AF23" s="512"/>
      <c r="AG23" s="512"/>
      <c r="AH23" s="512"/>
      <c r="AI23" s="512"/>
      <c r="AJ23" s="169"/>
      <c r="AK23" s="169"/>
      <c r="AL23" s="169"/>
      <c r="AM23" s="169"/>
    </row>
    <row r="24" spans="1:39" ht="21" customHeight="1">
      <c r="A24" s="511"/>
      <c r="B24" s="511"/>
      <c r="C24" s="512"/>
      <c r="D24" s="512"/>
      <c r="E24" s="512"/>
      <c r="F24" s="512"/>
      <c r="G24" s="512"/>
      <c r="H24" s="512"/>
      <c r="I24" s="512"/>
      <c r="J24" s="512"/>
      <c r="K24" s="540"/>
      <c r="L24" s="541"/>
      <c r="M24" s="541"/>
      <c r="N24" s="542"/>
      <c r="O24" s="732">
        <v>10</v>
      </c>
      <c r="P24" s="695"/>
      <c r="Q24" s="431" t="str">
        <f t="shared" si="0"/>
        <v xml:space="preserve">  </v>
      </c>
      <c r="R24" s="432" t="s">
        <v>667</v>
      </c>
      <c r="S24" s="431" t="str">
        <f t="shared" si="1"/>
        <v>〇</v>
      </c>
      <c r="T24" s="732">
        <v>15</v>
      </c>
      <c r="U24" s="694"/>
      <c r="V24" s="383"/>
      <c r="W24" s="540"/>
      <c r="X24" s="541"/>
      <c r="Y24" s="542"/>
      <c r="Z24" s="474"/>
      <c r="AA24" s="477"/>
      <c r="AB24" s="477"/>
      <c r="AC24" s="477"/>
      <c r="AD24" s="480"/>
      <c r="AE24" s="512"/>
      <c r="AF24" s="512"/>
      <c r="AG24" s="512"/>
      <c r="AH24" s="512"/>
      <c r="AI24" s="512"/>
      <c r="AJ24" s="169"/>
      <c r="AK24" s="169"/>
      <c r="AL24" s="169"/>
      <c r="AM24" s="169"/>
    </row>
    <row r="25" spans="1:39" ht="21" customHeight="1">
      <c r="A25" s="511"/>
      <c r="B25" s="511"/>
      <c r="C25" s="512"/>
      <c r="D25" s="512"/>
      <c r="E25" s="512"/>
      <c r="F25" s="512"/>
      <c r="G25" s="512"/>
      <c r="H25" s="512"/>
      <c r="I25" s="512"/>
      <c r="J25" s="512"/>
      <c r="K25" s="543"/>
      <c r="L25" s="544"/>
      <c r="M25" s="544"/>
      <c r="N25" s="545"/>
      <c r="O25" s="733">
        <v>15</v>
      </c>
      <c r="P25" s="735"/>
      <c r="Q25" s="433" t="str">
        <f t="shared" si="0"/>
        <v>〇</v>
      </c>
      <c r="R25" s="437" t="s">
        <v>668</v>
      </c>
      <c r="S25" s="435" t="str">
        <f t="shared" si="1"/>
        <v xml:space="preserve">  </v>
      </c>
      <c r="T25" s="733">
        <v>10</v>
      </c>
      <c r="U25" s="734"/>
      <c r="V25" s="384"/>
      <c r="W25" s="543"/>
      <c r="X25" s="544"/>
      <c r="Y25" s="545"/>
      <c r="Z25" s="475"/>
      <c r="AA25" s="478"/>
      <c r="AB25" s="478"/>
      <c r="AC25" s="478"/>
      <c r="AD25" s="481"/>
      <c r="AE25" s="512"/>
      <c r="AF25" s="512"/>
      <c r="AG25" s="512"/>
      <c r="AH25" s="512"/>
      <c r="AI25" s="512"/>
      <c r="AJ25" s="169"/>
      <c r="AK25" s="169"/>
      <c r="AL25" s="169"/>
      <c r="AM25" s="169"/>
    </row>
    <row r="26" spans="1:39" ht="21" customHeight="1">
      <c r="A26" s="511">
        <v>6</v>
      </c>
      <c r="B26" s="511"/>
      <c r="C26" s="512" t="str">
        <f>C5</f>
        <v xml:space="preserve"> くろしお</v>
      </c>
      <c r="D26" s="512"/>
      <c r="E26" s="512"/>
      <c r="F26" s="512"/>
      <c r="G26" s="512"/>
      <c r="H26" s="512"/>
      <c r="I26" s="512"/>
      <c r="J26" s="512"/>
      <c r="K26" s="537">
        <f>COUNTIF(Q26:Q28,"〇")</f>
        <v>2</v>
      </c>
      <c r="L26" s="538"/>
      <c r="M26" s="538"/>
      <c r="N26" s="539"/>
      <c r="O26" s="731">
        <v>15</v>
      </c>
      <c r="P26" s="699"/>
      <c r="Q26" s="428" t="str">
        <f t="shared" si="0"/>
        <v>〇</v>
      </c>
      <c r="R26" s="436" t="s">
        <v>665</v>
      </c>
      <c r="S26" s="430" t="str">
        <f t="shared" si="1"/>
        <v xml:space="preserve">  </v>
      </c>
      <c r="T26" s="731">
        <v>9</v>
      </c>
      <c r="U26" s="698"/>
      <c r="V26" s="382"/>
      <c r="W26" s="537">
        <f>COUNTIF(S26:S28,"〇")</f>
        <v>0</v>
      </c>
      <c r="X26" s="538"/>
      <c r="Y26" s="539"/>
      <c r="Z26" s="473" t="str">
        <f>P5</f>
        <v>Ｒｅ ： Ｓｅｎｔ</v>
      </c>
      <c r="AA26" s="476"/>
      <c r="AB26" s="476"/>
      <c r="AC26" s="476"/>
      <c r="AD26" s="479"/>
      <c r="AE26" s="512" t="str">
        <f>C6</f>
        <v xml:space="preserve"> ＭＲＳ． ＢＩＧ</v>
      </c>
      <c r="AF26" s="512"/>
      <c r="AG26" s="512"/>
      <c r="AH26" s="512"/>
      <c r="AI26" s="512"/>
      <c r="AJ26" s="169"/>
      <c r="AK26" s="169"/>
      <c r="AL26" s="169"/>
      <c r="AM26" s="169"/>
    </row>
    <row r="27" spans="1:39" ht="21" customHeight="1">
      <c r="A27" s="511"/>
      <c r="B27" s="511"/>
      <c r="C27" s="512"/>
      <c r="D27" s="512"/>
      <c r="E27" s="512"/>
      <c r="F27" s="512"/>
      <c r="G27" s="512"/>
      <c r="H27" s="512"/>
      <c r="I27" s="512"/>
      <c r="J27" s="512"/>
      <c r="K27" s="540"/>
      <c r="L27" s="541"/>
      <c r="M27" s="541"/>
      <c r="N27" s="542"/>
      <c r="O27" s="732">
        <v>15</v>
      </c>
      <c r="P27" s="695"/>
      <c r="Q27" s="431" t="str">
        <f t="shared" si="0"/>
        <v>〇</v>
      </c>
      <c r="R27" s="432" t="s">
        <v>667</v>
      </c>
      <c r="S27" s="431" t="str">
        <f t="shared" si="1"/>
        <v xml:space="preserve">  </v>
      </c>
      <c r="T27" s="732">
        <v>8</v>
      </c>
      <c r="U27" s="694"/>
      <c r="V27" s="383"/>
      <c r="W27" s="540"/>
      <c r="X27" s="541"/>
      <c r="Y27" s="542"/>
      <c r="Z27" s="474"/>
      <c r="AA27" s="477"/>
      <c r="AB27" s="477"/>
      <c r="AC27" s="477"/>
      <c r="AD27" s="480"/>
      <c r="AE27" s="512"/>
      <c r="AF27" s="512"/>
      <c r="AG27" s="512"/>
      <c r="AH27" s="512"/>
      <c r="AI27" s="512"/>
      <c r="AJ27" s="169"/>
      <c r="AK27" s="169"/>
      <c r="AL27" s="169"/>
      <c r="AM27" s="169"/>
    </row>
    <row r="28" spans="1:39" ht="20.25" customHeight="1">
      <c r="A28" s="511"/>
      <c r="B28" s="511"/>
      <c r="C28" s="512"/>
      <c r="D28" s="512"/>
      <c r="E28" s="512"/>
      <c r="F28" s="512"/>
      <c r="G28" s="512"/>
      <c r="H28" s="512"/>
      <c r="I28" s="512"/>
      <c r="J28" s="512"/>
      <c r="K28" s="543"/>
      <c r="L28" s="544"/>
      <c r="M28" s="544"/>
      <c r="N28" s="545"/>
      <c r="O28" s="733"/>
      <c r="P28" s="735"/>
      <c r="Q28" s="433" t="str">
        <f t="shared" si="0"/>
        <v xml:space="preserve">  </v>
      </c>
      <c r="R28" s="437" t="s">
        <v>668</v>
      </c>
      <c r="S28" s="435" t="str">
        <f t="shared" si="1"/>
        <v xml:space="preserve">  </v>
      </c>
      <c r="T28" s="733"/>
      <c r="U28" s="734"/>
      <c r="V28" s="384"/>
      <c r="W28" s="543"/>
      <c r="X28" s="544"/>
      <c r="Y28" s="545"/>
      <c r="Z28" s="475"/>
      <c r="AA28" s="478"/>
      <c r="AB28" s="478"/>
      <c r="AC28" s="478"/>
      <c r="AD28" s="481"/>
      <c r="AE28" s="512"/>
      <c r="AF28" s="512"/>
      <c r="AG28" s="512"/>
      <c r="AH28" s="512"/>
      <c r="AI28" s="512"/>
      <c r="AJ28" s="169"/>
      <c r="AK28" s="169"/>
      <c r="AL28" s="169"/>
      <c r="AM28" s="169"/>
    </row>
    <row r="29" spans="1:39" ht="21" hidden="1" customHeight="1">
      <c r="A29" s="438"/>
      <c r="B29" s="438"/>
      <c r="C29" s="438"/>
      <c r="D29" s="438"/>
      <c r="E29" s="438"/>
      <c r="F29" s="438"/>
      <c r="G29" s="438"/>
      <c r="H29" s="438"/>
      <c r="I29" s="438"/>
      <c r="J29" s="438"/>
      <c r="K29" s="438"/>
      <c r="L29" s="438"/>
      <c r="M29" s="438"/>
      <c r="N29" s="438"/>
      <c r="O29" s="859" t="s">
        <v>692</v>
      </c>
      <c r="P29" s="859"/>
      <c r="Q29" s="859"/>
      <c r="R29" s="859"/>
      <c r="S29" s="859"/>
      <c r="T29" s="859"/>
      <c r="U29" s="859"/>
      <c r="V29" s="438"/>
      <c r="W29" s="438"/>
      <c r="X29" s="438"/>
      <c r="Y29" s="438"/>
      <c r="Z29" s="438"/>
      <c r="AA29" s="438"/>
      <c r="AB29" s="438"/>
      <c r="AC29" s="438"/>
      <c r="AD29" s="438"/>
      <c r="AE29" s="438"/>
      <c r="AF29" s="438"/>
      <c r="AG29" s="438"/>
      <c r="AH29" s="438"/>
      <c r="AI29" s="438"/>
      <c r="AJ29" s="173"/>
      <c r="AK29" s="173"/>
      <c r="AL29" s="173"/>
      <c r="AM29" s="174"/>
    </row>
    <row r="30" spans="1:39" ht="21" customHeight="1">
      <c r="A30" s="511">
        <v>7</v>
      </c>
      <c r="B30" s="511"/>
      <c r="C30" s="512" t="str">
        <f>BA55</f>
        <v>ＦＴ マダム</v>
      </c>
      <c r="D30" s="512"/>
      <c r="E30" s="512"/>
      <c r="F30" s="512"/>
      <c r="G30" s="512"/>
      <c r="H30" s="512"/>
      <c r="I30" s="512"/>
      <c r="J30" s="512"/>
      <c r="K30" s="537">
        <f>COUNTIF(Q30:Q32,"〇")</f>
        <v>0</v>
      </c>
      <c r="L30" s="538"/>
      <c r="M30" s="538"/>
      <c r="N30" s="539"/>
      <c r="O30" s="537"/>
      <c r="P30" s="538"/>
      <c r="Q30" s="428" t="str">
        <f t="shared" ref="Q30:Q35" si="2">IF(O30&gt;T30,"〇","  ")</f>
        <v xml:space="preserve">  </v>
      </c>
      <c r="R30" s="429" t="s">
        <v>665</v>
      </c>
      <c r="S30" s="430" t="str">
        <f t="shared" ref="S30:S35" si="3">IF(T30&gt;O30,"〇","  ")</f>
        <v xml:space="preserve">  </v>
      </c>
      <c r="T30" s="537"/>
      <c r="U30" s="538"/>
      <c r="V30" s="356"/>
      <c r="W30" s="537">
        <f>COUNTIF(S30:S32,"〇")</f>
        <v>0</v>
      </c>
      <c r="X30" s="538"/>
      <c r="Y30" s="539"/>
      <c r="Z30" s="473" t="str">
        <f>BI55</f>
        <v>Ｒｅ ： Ｓｅｎｔ</v>
      </c>
      <c r="AA30" s="476"/>
      <c r="AB30" s="476"/>
      <c r="AC30" s="476"/>
      <c r="AD30" s="479"/>
      <c r="AE30" s="850" t="s">
        <v>472</v>
      </c>
      <c r="AF30" s="851"/>
      <c r="AG30" s="851"/>
      <c r="AH30" s="851"/>
      <c r="AI30" s="852"/>
      <c r="AJ30" s="169"/>
      <c r="AK30" s="169"/>
      <c r="AL30" s="169"/>
      <c r="AM30" s="169"/>
    </row>
    <row r="31" spans="1:39" ht="21" customHeight="1">
      <c r="A31" s="511"/>
      <c r="B31" s="511"/>
      <c r="C31" s="512"/>
      <c r="D31" s="512"/>
      <c r="E31" s="512"/>
      <c r="F31" s="512"/>
      <c r="G31" s="512"/>
      <c r="H31" s="512"/>
      <c r="I31" s="512"/>
      <c r="J31" s="512"/>
      <c r="K31" s="540"/>
      <c r="L31" s="541"/>
      <c r="M31" s="541"/>
      <c r="N31" s="542"/>
      <c r="O31" s="732"/>
      <c r="P31" s="694"/>
      <c r="Q31" s="431" t="str">
        <f t="shared" si="2"/>
        <v xml:space="preserve">  </v>
      </c>
      <c r="R31" s="432" t="s">
        <v>667</v>
      </c>
      <c r="S31" s="431" t="str">
        <f t="shared" si="3"/>
        <v xml:space="preserve">  </v>
      </c>
      <c r="T31" s="732"/>
      <c r="U31" s="694"/>
      <c r="V31" s="383" t="str">
        <f>IF(T32&gt;O32,"〇","  ")</f>
        <v xml:space="preserve">  </v>
      </c>
      <c r="W31" s="540"/>
      <c r="X31" s="541"/>
      <c r="Y31" s="542"/>
      <c r="Z31" s="474"/>
      <c r="AA31" s="477"/>
      <c r="AB31" s="477"/>
      <c r="AC31" s="477"/>
      <c r="AD31" s="480"/>
      <c r="AE31" s="853"/>
      <c r="AF31" s="854"/>
      <c r="AG31" s="854"/>
      <c r="AH31" s="854"/>
      <c r="AI31" s="855"/>
      <c r="AJ31" s="169"/>
      <c r="AK31" s="169"/>
      <c r="AL31" s="169"/>
      <c r="AM31" s="169"/>
    </row>
    <row r="32" spans="1:39" ht="21" customHeight="1">
      <c r="A32" s="511"/>
      <c r="B32" s="511"/>
      <c r="C32" s="512"/>
      <c r="D32" s="512"/>
      <c r="E32" s="512"/>
      <c r="F32" s="512"/>
      <c r="G32" s="512"/>
      <c r="H32" s="512"/>
      <c r="I32" s="512"/>
      <c r="J32" s="512"/>
      <c r="K32" s="543"/>
      <c r="L32" s="544"/>
      <c r="M32" s="544"/>
      <c r="N32" s="545"/>
      <c r="O32" s="543"/>
      <c r="P32" s="544"/>
      <c r="Q32" s="433" t="str">
        <f t="shared" si="2"/>
        <v xml:space="preserve">  </v>
      </c>
      <c r="R32" s="434" t="s">
        <v>668</v>
      </c>
      <c r="S32" s="435" t="str">
        <f t="shared" si="3"/>
        <v xml:space="preserve">  </v>
      </c>
      <c r="T32" s="543"/>
      <c r="U32" s="544"/>
      <c r="V32" s="316" t="str">
        <f>IF(T33&gt;O33,"〇","  ")</f>
        <v xml:space="preserve">  </v>
      </c>
      <c r="W32" s="543"/>
      <c r="X32" s="544"/>
      <c r="Y32" s="545"/>
      <c r="Z32" s="475"/>
      <c r="AA32" s="478"/>
      <c r="AB32" s="478"/>
      <c r="AC32" s="478"/>
      <c r="AD32" s="481"/>
      <c r="AE32" s="856"/>
      <c r="AF32" s="857"/>
      <c r="AG32" s="857"/>
      <c r="AH32" s="857"/>
      <c r="AI32" s="858"/>
      <c r="AJ32" s="169"/>
      <c r="AK32" s="169"/>
      <c r="AL32" s="169"/>
      <c r="AM32" s="169"/>
    </row>
    <row r="33" spans="1:77" ht="21" customHeight="1">
      <c r="A33" s="511">
        <v>8</v>
      </c>
      <c r="B33" s="511"/>
      <c r="C33" s="512" t="str">
        <f>BN55</f>
        <v xml:space="preserve"> ＭＲＳ． ＢＩＧ</v>
      </c>
      <c r="D33" s="512"/>
      <c r="E33" s="512"/>
      <c r="F33" s="512"/>
      <c r="G33" s="512"/>
      <c r="H33" s="512"/>
      <c r="I33" s="512"/>
      <c r="J33" s="512"/>
      <c r="K33" s="537">
        <f>COUNTIF(Q33:Q36,"〇")</f>
        <v>0</v>
      </c>
      <c r="L33" s="538"/>
      <c r="M33" s="538"/>
      <c r="N33" s="539"/>
      <c r="O33" s="537"/>
      <c r="P33" s="538"/>
      <c r="Q33" s="428" t="str">
        <f t="shared" si="2"/>
        <v xml:space="preserve">  </v>
      </c>
      <c r="R33" s="429" t="s">
        <v>665</v>
      </c>
      <c r="S33" s="430" t="str">
        <f t="shared" si="3"/>
        <v xml:space="preserve">  </v>
      </c>
      <c r="T33" s="537"/>
      <c r="U33" s="538"/>
      <c r="V33" s="356"/>
      <c r="W33" s="537">
        <f>COUNTIF(S33:S35,"〇")</f>
        <v>0</v>
      </c>
      <c r="X33" s="538"/>
      <c r="Y33" s="539"/>
      <c r="Z33" s="473" t="str">
        <f>BV55</f>
        <v xml:space="preserve"> くろしお</v>
      </c>
      <c r="AA33" s="476"/>
      <c r="AB33" s="476"/>
      <c r="AC33" s="476"/>
      <c r="AD33" s="479"/>
      <c r="AE33" s="850" t="s">
        <v>473</v>
      </c>
      <c r="AF33" s="851"/>
      <c r="AG33" s="851"/>
      <c r="AH33" s="851"/>
      <c r="AI33" s="852"/>
      <c r="AJ33" s="169"/>
      <c r="AK33" s="169"/>
      <c r="AL33" s="169"/>
      <c r="AM33" s="169"/>
    </row>
    <row r="34" spans="1:77" ht="21" customHeight="1">
      <c r="A34" s="511"/>
      <c r="B34" s="511"/>
      <c r="C34" s="512"/>
      <c r="D34" s="512"/>
      <c r="E34" s="512"/>
      <c r="F34" s="512"/>
      <c r="G34" s="512"/>
      <c r="H34" s="512"/>
      <c r="I34" s="512"/>
      <c r="J34" s="512"/>
      <c r="K34" s="540"/>
      <c r="L34" s="541"/>
      <c r="M34" s="541"/>
      <c r="N34" s="542"/>
      <c r="O34" s="732"/>
      <c r="P34" s="694"/>
      <c r="Q34" s="431" t="str">
        <f t="shared" si="2"/>
        <v xml:space="preserve">  </v>
      </c>
      <c r="R34" s="432" t="s">
        <v>667</v>
      </c>
      <c r="S34" s="431" t="str">
        <f t="shared" si="3"/>
        <v xml:space="preserve">  </v>
      </c>
      <c r="T34" s="732"/>
      <c r="U34" s="694"/>
      <c r="V34" s="383" t="str">
        <f>IF(T35&gt;O35,"〇","  ")</f>
        <v xml:space="preserve">  </v>
      </c>
      <c r="W34" s="540"/>
      <c r="X34" s="541"/>
      <c r="Y34" s="542"/>
      <c r="Z34" s="474"/>
      <c r="AA34" s="477"/>
      <c r="AB34" s="477"/>
      <c r="AC34" s="477"/>
      <c r="AD34" s="480"/>
      <c r="AE34" s="853"/>
      <c r="AF34" s="854"/>
      <c r="AG34" s="854"/>
      <c r="AH34" s="854"/>
      <c r="AI34" s="855"/>
      <c r="AJ34" s="169"/>
      <c r="AK34" s="169"/>
      <c r="AL34" s="169"/>
      <c r="AM34" s="169"/>
    </row>
    <row r="35" spans="1:77" ht="21" customHeight="1">
      <c r="A35" s="511"/>
      <c r="B35" s="511"/>
      <c r="C35" s="512"/>
      <c r="D35" s="512"/>
      <c r="E35" s="512"/>
      <c r="F35" s="512"/>
      <c r="G35" s="512"/>
      <c r="H35" s="512"/>
      <c r="I35" s="512"/>
      <c r="J35" s="512"/>
      <c r="K35" s="543"/>
      <c r="L35" s="544"/>
      <c r="M35" s="544"/>
      <c r="N35" s="545"/>
      <c r="O35" s="543"/>
      <c r="P35" s="544"/>
      <c r="Q35" s="439" t="str">
        <f t="shared" si="2"/>
        <v xml:space="preserve">  </v>
      </c>
      <c r="R35" s="434" t="s">
        <v>668</v>
      </c>
      <c r="S35" s="435" t="str">
        <f t="shared" si="3"/>
        <v xml:space="preserve">  </v>
      </c>
      <c r="T35" s="543"/>
      <c r="U35" s="544"/>
      <c r="V35" s="359" t="str">
        <f>IF(T36&gt;O36,"〇","  ")</f>
        <v xml:space="preserve">  </v>
      </c>
      <c r="W35" s="543"/>
      <c r="X35" s="544"/>
      <c r="Y35" s="545"/>
      <c r="Z35" s="475"/>
      <c r="AA35" s="478"/>
      <c r="AB35" s="478"/>
      <c r="AC35" s="478"/>
      <c r="AD35" s="481"/>
      <c r="AE35" s="856"/>
      <c r="AF35" s="857"/>
      <c r="AG35" s="857"/>
      <c r="AH35" s="857"/>
      <c r="AI35" s="858"/>
      <c r="AJ35" s="175"/>
      <c r="AK35" s="175"/>
      <c r="AL35" s="175"/>
      <c r="AM35" s="175"/>
    </row>
    <row r="36" spans="1:77" ht="15" customHeight="1"/>
    <row r="37" spans="1:77" s="366" customFormat="1" ht="18" customHeight="1">
      <c r="A37" s="360" t="s">
        <v>245</v>
      </c>
      <c r="B37" s="350"/>
      <c r="C37" s="350"/>
      <c r="D37" s="350"/>
      <c r="E37" s="350"/>
      <c r="F37" s="350"/>
      <c r="G37" s="350"/>
      <c r="H37" s="350"/>
      <c r="I37" s="350"/>
      <c r="J37" s="350"/>
      <c r="K37" s="350"/>
      <c r="L37" s="350"/>
      <c r="M37" s="350"/>
      <c r="N37" s="350"/>
      <c r="O37" s="350"/>
      <c r="P37" s="350"/>
      <c r="Q37" s="350"/>
      <c r="R37" s="350"/>
      <c r="S37" s="350"/>
      <c r="T37" s="350"/>
      <c r="U37" s="350"/>
      <c r="V37" s="350"/>
      <c r="W37" s="350"/>
      <c r="X37" s="350"/>
      <c r="Y37" s="350"/>
      <c r="Z37" s="350"/>
      <c r="AA37" s="350"/>
      <c r="AB37" s="350"/>
      <c r="AC37" s="350"/>
      <c r="AD37" s="350"/>
      <c r="AE37" s="350"/>
      <c r="AF37" s="350"/>
      <c r="AG37" s="350"/>
      <c r="AH37" s="350"/>
      <c r="AI37" s="350"/>
      <c r="AJ37" s="350"/>
      <c r="AK37" s="350"/>
      <c r="AL37" s="350"/>
      <c r="AM37" s="350"/>
    </row>
    <row r="38" spans="1:77" s="366" customFormat="1" ht="6" customHeight="1" thickBot="1">
      <c r="K38" s="371"/>
      <c r="L38" s="371"/>
      <c r="M38" s="371"/>
      <c r="N38" s="371"/>
      <c r="O38" s="371"/>
      <c r="AC38" s="176"/>
      <c r="AD38" s="371"/>
      <c r="AE38" s="371"/>
      <c r="AF38" s="371"/>
      <c r="AG38" s="371"/>
      <c r="AH38" s="362"/>
    </row>
    <row r="39" spans="1:77" s="366" customFormat="1" ht="15" customHeight="1">
      <c r="A39" s="835" t="s">
        <v>670</v>
      </c>
      <c r="B39" s="638" t="s">
        <v>247</v>
      </c>
      <c r="C39" s="628"/>
      <c r="D39" s="643"/>
      <c r="E39" s="369"/>
      <c r="F39" s="838" t="str">
        <f>B43</f>
        <v xml:space="preserve"> くろしお</v>
      </c>
      <c r="G39" s="839"/>
      <c r="H39" s="839"/>
      <c r="I39" s="839"/>
      <c r="J39" s="839"/>
      <c r="K39" s="844" t="str">
        <f>B49</f>
        <v xml:space="preserve"> ＭＲＳ． ＢＩＧ</v>
      </c>
      <c r="L39" s="829"/>
      <c r="M39" s="829"/>
      <c r="N39" s="829"/>
      <c r="O39" s="845"/>
      <c r="P39" s="839" t="str">
        <f>B55</f>
        <v>Ｒｅ ： Ｓｅｎｔ</v>
      </c>
      <c r="Q39" s="839"/>
      <c r="R39" s="839"/>
      <c r="S39" s="839"/>
      <c r="T39" s="839"/>
      <c r="U39" s="839" t="str">
        <f>B61</f>
        <v>ＦＴ マダム</v>
      </c>
      <c r="V39" s="839"/>
      <c r="W39" s="839"/>
      <c r="X39" s="839"/>
      <c r="Y39" s="839"/>
      <c r="Z39" s="638" t="s">
        <v>248</v>
      </c>
      <c r="AA39" s="628"/>
      <c r="AB39" s="629"/>
      <c r="AC39" s="627" t="s">
        <v>249</v>
      </c>
      <c r="AD39" s="628"/>
      <c r="AE39" s="629"/>
      <c r="AF39" s="833" t="s">
        <v>250</v>
      </c>
      <c r="AG39" s="661" t="s">
        <v>251</v>
      </c>
      <c r="AH39" s="362"/>
    </row>
    <row r="40" spans="1:77" s="366" customFormat="1" ht="15" customHeight="1">
      <c r="A40" s="836"/>
      <c r="B40" s="615"/>
      <c r="C40" s="501"/>
      <c r="D40" s="644"/>
      <c r="E40" s="362"/>
      <c r="F40" s="840"/>
      <c r="G40" s="841"/>
      <c r="H40" s="841"/>
      <c r="I40" s="841"/>
      <c r="J40" s="841"/>
      <c r="K40" s="846"/>
      <c r="L40" s="796"/>
      <c r="M40" s="796"/>
      <c r="N40" s="796"/>
      <c r="O40" s="847"/>
      <c r="P40" s="841"/>
      <c r="Q40" s="841"/>
      <c r="R40" s="841"/>
      <c r="S40" s="841"/>
      <c r="T40" s="841"/>
      <c r="U40" s="841"/>
      <c r="V40" s="841"/>
      <c r="W40" s="841"/>
      <c r="X40" s="841"/>
      <c r="Y40" s="841"/>
      <c r="Z40" s="615"/>
      <c r="AA40" s="501"/>
      <c r="AB40" s="502"/>
      <c r="AC40" s="500"/>
      <c r="AD40" s="501"/>
      <c r="AE40" s="502"/>
      <c r="AF40" s="509"/>
      <c r="AG40" s="662"/>
      <c r="AH40" s="362"/>
    </row>
    <row r="41" spans="1:77" s="366" customFormat="1" ht="15" customHeight="1">
      <c r="A41" s="836"/>
      <c r="B41" s="615"/>
      <c r="C41" s="501"/>
      <c r="D41" s="644"/>
      <c r="E41" s="362"/>
      <c r="F41" s="840"/>
      <c r="G41" s="841"/>
      <c r="H41" s="841"/>
      <c r="I41" s="841"/>
      <c r="J41" s="841"/>
      <c r="K41" s="846"/>
      <c r="L41" s="796"/>
      <c r="M41" s="796"/>
      <c r="N41" s="796"/>
      <c r="O41" s="847"/>
      <c r="P41" s="841"/>
      <c r="Q41" s="841"/>
      <c r="R41" s="841"/>
      <c r="S41" s="841"/>
      <c r="T41" s="841"/>
      <c r="U41" s="841"/>
      <c r="V41" s="841"/>
      <c r="W41" s="841"/>
      <c r="X41" s="841"/>
      <c r="Y41" s="841"/>
      <c r="Z41" s="615"/>
      <c r="AA41" s="501"/>
      <c r="AB41" s="502"/>
      <c r="AC41" s="500"/>
      <c r="AD41" s="501"/>
      <c r="AE41" s="502"/>
      <c r="AF41" s="509"/>
      <c r="AG41" s="662"/>
      <c r="AH41" s="362"/>
      <c r="AJ41" s="456" t="s">
        <v>252</v>
      </c>
      <c r="AK41" s="485" t="s">
        <v>693</v>
      </c>
      <c r="BF41" s="664" t="s">
        <v>253</v>
      </c>
      <c r="BG41" s="664"/>
      <c r="BS41" s="664" t="s">
        <v>254</v>
      </c>
      <c r="BT41" s="664"/>
    </row>
    <row r="42" spans="1:77" s="366" customFormat="1" ht="15" customHeight="1" thickBot="1">
      <c r="A42" s="837"/>
      <c r="B42" s="642"/>
      <c r="C42" s="618"/>
      <c r="D42" s="645"/>
      <c r="E42" s="371"/>
      <c r="F42" s="842"/>
      <c r="G42" s="843"/>
      <c r="H42" s="843"/>
      <c r="I42" s="843"/>
      <c r="J42" s="843"/>
      <c r="K42" s="848"/>
      <c r="L42" s="799"/>
      <c r="M42" s="799"/>
      <c r="N42" s="799"/>
      <c r="O42" s="849"/>
      <c r="P42" s="843"/>
      <c r="Q42" s="843"/>
      <c r="R42" s="843"/>
      <c r="S42" s="843"/>
      <c r="T42" s="843"/>
      <c r="U42" s="843"/>
      <c r="V42" s="843"/>
      <c r="W42" s="843"/>
      <c r="X42" s="843"/>
      <c r="Y42" s="843"/>
      <c r="Z42" s="642"/>
      <c r="AA42" s="618"/>
      <c r="AB42" s="604"/>
      <c r="AC42" s="617"/>
      <c r="AD42" s="618"/>
      <c r="AE42" s="604"/>
      <c r="AF42" s="834"/>
      <c r="AG42" s="663"/>
      <c r="AH42" s="362"/>
      <c r="AJ42" s="456"/>
      <c r="AK42" s="456"/>
      <c r="BF42" s="822"/>
      <c r="BG42" s="822"/>
      <c r="BS42" s="822"/>
      <c r="BT42" s="822"/>
    </row>
    <row r="43" spans="1:77" ht="18" customHeight="1">
      <c r="A43" s="825" t="str">
        <f>C3</f>
        <v>Ａグループ</v>
      </c>
      <c r="B43" s="828" t="str">
        <f>C5</f>
        <v xml:space="preserve"> くろしお</v>
      </c>
      <c r="C43" s="829"/>
      <c r="D43" s="830"/>
      <c r="E43" s="831" t="str">
        <f>IF($CB$105="A",CD107,IF($CB$105="B",CG107,CJ107))</f>
        <v/>
      </c>
      <c r="F43" s="177"/>
      <c r="G43" s="177"/>
      <c r="H43" s="177"/>
      <c r="I43" s="177"/>
      <c r="J43" s="178"/>
      <c r="K43" s="179">
        <f>COUNTIF(L46:L48,"○")</f>
        <v>1</v>
      </c>
      <c r="L43" s="179"/>
      <c r="M43" s="179" t="s">
        <v>671</v>
      </c>
      <c r="N43" s="179"/>
      <c r="O43" s="180">
        <f>COUNTIF(N46:N48,"○")</f>
        <v>2</v>
      </c>
      <c r="P43" s="179">
        <f>COUNTIF(Q46:Q48,"○")</f>
        <v>2</v>
      </c>
      <c r="Q43" s="179"/>
      <c r="R43" s="179" t="s">
        <v>680</v>
      </c>
      <c r="S43" s="179"/>
      <c r="T43" s="180">
        <f>COUNTIF(S46:S48,"○")</f>
        <v>0</v>
      </c>
      <c r="U43" s="179">
        <f>COUNTIF(V46:V48,"○")</f>
        <v>2</v>
      </c>
      <c r="V43" s="179"/>
      <c r="W43" s="179" t="s">
        <v>674</v>
      </c>
      <c r="X43" s="179"/>
      <c r="Y43" s="181">
        <f>COUNTIF(X46:X48,"○")</f>
        <v>0</v>
      </c>
      <c r="Z43" s="638">
        <f>COUNTIF(F44:Y44,"○")</f>
        <v>2</v>
      </c>
      <c r="AA43" s="628" t="s">
        <v>675</v>
      </c>
      <c r="AB43" s="629">
        <f>COUNTIF(J45:Y45,"○")</f>
        <v>1</v>
      </c>
      <c r="AC43" s="627">
        <f>IF(AE47=0,10,AC47/AE47)</f>
        <v>2.5</v>
      </c>
      <c r="AD43" s="628"/>
      <c r="AE43" s="629"/>
      <c r="AF43" s="832">
        <f>SUM(F46:F48,K46:K48,P46:P48,U46:U48)/SUM(J46:J48,O46:O48,T46:T48,Y46:Y48)</f>
        <v>1.1645569620253164</v>
      </c>
      <c r="AG43" s="824">
        <f>IF(AJ$69=AJ$68,RANK(AX43,AX$43:AX$66,0),"")</f>
        <v>2</v>
      </c>
      <c r="AH43" s="615" t="str">
        <f>B43</f>
        <v xml:space="preserve"> くろしお</v>
      </c>
      <c r="AJ43" s="155">
        <f>SUM(Z43:AB48)</f>
        <v>3</v>
      </c>
      <c r="AK43" s="155">
        <f>AL43-AM43</f>
        <v>0</v>
      </c>
      <c r="AL43" s="155">
        <f>SUM(F43:Y43)</f>
        <v>7</v>
      </c>
      <c r="AM43" s="155">
        <f>SUM(AC47:AE48)</f>
        <v>7</v>
      </c>
      <c r="AS43" s="456">
        <f>RANK(Z43,Z43:Z66,1)</f>
        <v>3</v>
      </c>
      <c r="AT43" s="456">
        <f>RANK(AY43,AY43:AY66,1)</f>
        <v>3</v>
      </c>
      <c r="AU43" s="456">
        <f>RANK(AF43,AF43:AF66,1)</f>
        <v>3</v>
      </c>
      <c r="AV43" s="456">
        <f>AS43*100</f>
        <v>300</v>
      </c>
      <c r="AW43" s="456">
        <f>AT43*10</f>
        <v>30</v>
      </c>
      <c r="AX43" s="456">
        <f>SUM(AU43:AW48)</f>
        <v>333</v>
      </c>
      <c r="AY43" s="456">
        <f>AC43-AE43</f>
        <v>2.5</v>
      </c>
      <c r="AZ43" s="366"/>
      <c r="BA43" s="182"/>
      <c r="BB43" s="182"/>
      <c r="BC43" s="815" t="str">
        <f>IF(OR(BD49=2,BI49=2),IF(BD49=2,BA55,BI55),"")</f>
        <v/>
      </c>
      <c r="BD43" s="816"/>
      <c r="BE43" s="816"/>
      <c r="BF43" s="816"/>
      <c r="BG43" s="816"/>
      <c r="BH43" s="816"/>
      <c r="BI43" s="816"/>
      <c r="BJ43" s="817"/>
      <c r="BK43" s="183"/>
      <c r="BL43" s="183"/>
      <c r="BM43" s="183"/>
      <c r="BN43" s="183"/>
      <c r="BO43" s="183"/>
      <c r="BP43" s="815" t="str">
        <f>IF(OR(BQ49=2,BV49=2),IF(BQ49=2,BN55,BV55),"")</f>
        <v/>
      </c>
      <c r="BQ43" s="816"/>
      <c r="BR43" s="816"/>
      <c r="BS43" s="816"/>
      <c r="BT43" s="816"/>
      <c r="BU43" s="816"/>
      <c r="BV43" s="816"/>
      <c r="BW43" s="817"/>
      <c r="BX43" s="182"/>
      <c r="BY43" s="182"/>
    </row>
    <row r="44" spans="1:77" ht="13.5" hidden="1" customHeight="1">
      <c r="A44" s="826"/>
      <c r="B44" s="795"/>
      <c r="C44" s="796"/>
      <c r="D44" s="797"/>
      <c r="E44" s="802"/>
      <c r="F44" s="184"/>
      <c r="G44" s="184"/>
      <c r="H44" s="184"/>
      <c r="I44" s="184"/>
      <c r="J44" s="185"/>
      <c r="K44" s="362" t="str">
        <f>IF(K43&gt;O43,"○","　")</f>
        <v>　</v>
      </c>
      <c r="L44" s="362"/>
      <c r="M44" s="362"/>
      <c r="N44" s="362"/>
      <c r="O44" s="363"/>
      <c r="P44" s="362" t="str">
        <f>IF(P43&gt;T43,"○","　")</f>
        <v>○</v>
      </c>
      <c r="Q44" s="362"/>
      <c r="R44" s="362"/>
      <c r="S44" s="362"/>
      <c r="T44" s="363"/>
      <c r="U44" s="362" t="str">
        <f>IF(U43&gt;Y43,"○","　")</f>
        <v>○</v>
      </c>
      <c r="V44" s="362"/>
      <c r="W44" s="362"/>
      <c r="X44" s="362"/>
      <c r="Y44" s="370"/>
      <c r="Z44" s="615"/>
      <c r="AA44" s="501"/>
      <c r="AB44" s="502"/>
      <c r="AC44" s="500"/>
      <c r="AD44" s="501"/>
      <c r="AE44" s="502"/>
      <c r="AF44" s="782"/>
      <c r="AG44" s="784"/>
      <c r="AH44" s="615"/>
      <c r="AS44" s="456"/>
      <c r="AT44" s="456"/>
      <c r="AU44" s="456"/>
      <c r="AV44" s="456"/>
      <c r="AW44" s="456"/>
      <c r="AX44" s="456"/>
      <c r="AY44" s="456"/>
      <c r="AZ44" s="366"/>
      <c r="BA44" s="182"/>
      <c r="BB44" s="182"/>
      <c r="BC44" s="818"/>
      <c r="BD44" s="819"/>
      <c r="BE44" s="819"/>
      <c r="BF44" s="819"/>
      <c r="BG44" s="819"/>
      <c r="BH44" s="819"/>
      <c r="BI44" s="819"/>
      <c r="BJ44" s="820"/>
      <c r="BK44" s="183"/>
      <c r="BL44" s="183"/>
      <c r="BM44" s="183"/>
      <c r="BN44" s="183"/>
      <c r="BO44" s="183"/>
      <c r="BP44" s="818"/>
      <c r="BQ44" s="819"/>
      <c r="BR44" s="819"/>
      <c r="BS44" s="819"/>
      <c r="BT44" s="819"/>
      <c r="BU44" s="819"/>
      <c r="BV44" s="819"/>
      <c r="BW44" s="820"/>
      <c r="BX44" s="182"/>
      <c r="BY44" s="182"/>
    </row>
    <row r="45" spans="1:77" ht="13.5" hidden="1" customHeight="1">
      <c r="A45" s="826"/>
      <c r="B45" s="795"/>
      <c r="C45" s="796"/>
      <c r="D45" s="797"/>
      <c r="E45" s="802"/>
      <c r="F45" s="184"/>
      <c r="G45" s="184"/>
      <c r="H45" s="184"/>
      <c r="I45" s="184"/>
      <c r="J45" s="185"/>
      <c r="K45" s="362"/>
      <c r="L45" s="362"/>
      <c r="M45" s="362"/>
      <c r="N45" s="362"/>
      <c r="O45" s="363" t="str">
        <f>IF(O43&gt;K43,"○","　")</f>
        <v>○</v>
      </c>
      <c r="P45" s="362"/>
      <c r="Q45" s="362"/>
      <c r="R45" s="362"/>
      <c r="S45" s="362"/>
      <c r="T45" s="363" t="str">
        <f>IF(T43&gt;P43,"○","　")</f>
        <v>　</v>
      </c>
      <c r="U45" s="362"/>
      <c r="V45" s="362"/>
      <c r="W45" s="362"/>
      <c r="X45" s="362"/>
      <c r="Y45" s="370" t="str">
        <f>IF(Y43&gt;U43,"○","　")</f>
        <v>　</v>
      </c>
      <c r="Z45" s="615"/>
      <c r="AA45" s="501"/>
      <c r="AB45" s="502"/>
      <c r="AC45" s="500"/>
      <c r="AD45" s="501"/>
      <c r="AE45" s="502"/>
      <c r="AF45" s="782"/>
      <c r="AG45" s="784"/>
      <c r="AH45" s="615"/>
      <c r="AS45" s="456"/>
      <c r="AT45" s="456"/>
      <c r="AU45" s="456"/>
      <c r="AV45" s="456"/>
      <c r="AW45" s="456"/>
      <c r="AX45" s="456"/>
      <c r="AY45" s="456"/>
      <c r="AZ45" s="366"/>
      <c r="BA45" s="182"/>
      <c r="BB45" s="182"/>
      <c r="BC45" s="818"/>
      <c r="BD45" s="819"/>
      <c r="BE45" s="819"/>
      <c r="BF45" s="819"/>
      <c r="BG45" s="819"/>
      <c r="BH45" s="819"/>
      <c r="BI45" s="819"/>
      <c r="BJ45" s="820"/>
      <c r="BK45" s="183"/>
      <c r="BL45" s="183"/>
      <c r="BM45" s="183"/>
      <c r="BN45" s="183"/>
      <c r="BO45" s="183"/>
      <c r="BP45" s="818"/>
      <c r="BQ45" s="819"/>
      <c r="BR45" s="819"/>
      <c r="BS45" s="819"/>
      <c r="BT45" s="819"/>
      <c r="BU45" s="819"/>
      <c r="BV45" s="819"/>
      <c r="BW45" s="820"/>
      <c r="BX45" s="182"/>
      <c r="BY45" s="182"/>
    </row>
    <row r="46" spans="1:77" ht="18" customHeight="1">
      <c r="A46" s="826"/>
      <c r="B46" s="795"/>
      <c r="C46" s="796"/>
      <c r="D46" s="797"/>
      <c r="E46" s="802"/>
      <c r="F46" s="184"/>
      <c r="G46" s="184"/>
      <c r="H46" s="184"/>
      <c r="I46" s="184"/>
      <c r="J46" s="185"/>
      <c r="K46" s="362">
        <f>O11</f>
        <v>6</v>
      </c>
      <c r="L46" s="362" t="str">
        <f>IF(K46&gt;O46,"○","　")</f>
        <v>　</v>
      </c>
      <c r="M46" s="362" t="s">
        <v>675</v>
      </c>
      <c r="N46" s="362" t="str">
        <f>IF(O46&gt;K46,"○","　")</f>
        <v>○</v>
      </c>
      <c r="O46" s="363">
        <f>T11</f>
        <v>15</v>
      </c>
      <c r="P46" s="362">
        <f>O26</f>
        <v>15</v>
      </c>
      <c r="Q46" s="362" t="str">
        <f>IF(P46&gt;T46,"○","　")</f>
        <v>○</v>
      </c>
      <c r="R46" s="362" t="s">
        <v>675</v>
      </c>
      <c r="S46" s="362" t="str">
        <f>IF(T46&gt;P46,"○","　")</f>
        <v>　</v>
      </c>
      <c r="T46" s="363">
        <f>T26</f>
        <v>9</v>
      </c>
      <c r="U46" s="362">
        <f>O20</f>
        <v>15</v>
      </c>
      <c r="V46" s="362" t="str">
        <f>IF(U46&gt;Y46,"○","　")</f>
        <v>○</v>
      </c>
      <c r="W46" s="362" t="s">
        <v>675</v>
      </c>
      <c r="X46" s="362" t="str">
        <f>IF(Y46&gt;U46,"○","　")</f>
        <v>　</v>
      </c>
      <c r="Y46" s="370">
        <f>T20</f>
        <v>10</v>
      </c>
      <c r="Z46" s="615"/>
      <c r="AA46" s="501"/>
      <c r="AB46" s="502"/>
      <c r="AC46" s="500"/>
      <c r="AD46" s="501"/>
      <c r="AE46" s="502"/>
      <c r="AF46" s="782"/>
      <c r="AG46" s="784"/>
      <c r="AH46" s="615"/>
      <c r="AS46" s="456"/>
      <c r="AT46" s="456"/>
      <c r="AU46" s="456"/>
      <c r="AV46" s="456"/>
      <c r="AW46" s="456"/>
      <c r="AX46" s="456"/>
      <c r="AY46" s="456"/>
      <c r="AZ46" s="366"/>
      <c r="BA46" s="182"/>
      <c r="BB46" s="182"/>
      <c r="BC46" s="821"/>
      <c r="BD46" s="822"/>
      <c r="BE46" s="822"/>
      <c r="BF46" s="822"/>
      <c r="BG46" s="822"/>
      <c r="BH46" s="822"/>
      <c r="BI46" s="822"/>
      <c r="BJ46" s="823"/>
      <c r="BK46" s="183"/>
      <c r="BL46" s="183"/>
      <c r="BM46" s="183"/>
      <c r="BN46" s="183"/>
      <c r="BO46" s="183"/>
      <c r="BP46" s="821"/>
      <c r="BQ46" s="822"/>
      <c r="BR46" s="822"/>
      <c r="BS46" s="822"/>
      <c r="BT46" s="822"/>
      <c r="BU46" s="822"/>
      <c r="BV46" s="822"/>
      <c r="BW46" s="823"/>
      <c r="BX46" s="182"/>
      <c r="BY46" s="182"/>
    </row>
    <row r="47" spans="1:77" ht="18" customHeight="1">
      <c r="A47" s="826"/>
      <c r="B47" s="795"/>
      <c r="C47" s="796"/>
      <c r="D47" s="797"/>
      <c r="E47" s="802"/>
      <c r="F47" s="184"/>
      <c r="G47" s="184"/>
      <c r="H47" s="184"/>
      <c r="I47" s="184"/>
      <c r="J47" s="185"/>
      <c r="K47" s="362">
        <f>O12</f>
        <v>15</v>
      </c>
      <c r="L47" s="362" t="str">
        <f>IF(K47&gt;O47,"○","　")</f>
        <v>○</v>
      </c>
      <c r="M47" s="362" t="s">
        <v>255</v>
      </c>
      <c r="N47" s="362" t="str">
        <f>IF(O47&gt;K47,"○","　")</f>
        <v>　</v>
      </c>
      <c r="O47" s="363">
        <f>T12</f>
        <v>12</v>
      </c>
      <c r="P47" s="362">
        <f>O27</f>
        <v>15</v>
      </c>
      <c r="Q47" s="362" t="str">
        <f>IF(P47&gt;T47,"○","　")</f>
        <v>○</v>
      </c>
      <c r="R47" s="362" t="s">
        <v>255</v>
      </c>
      <c r="S47" s="362" t="str">
        <f>IF(T47&gt;P47,"○","　")</f>
        <v>　</v>
      </c>
      <c r="T47" s="363">
        <f>T27</f>
        <v>8</v>
      </c>
      <c r="U47" s="362">
        <f>O21</f>
        <v>15</v>
      </c>
      <c r="V47" s="362" t="str">
        <f>IF(U47&gt;Y47,"○","　")</f>
        <v>○</v>
      </c>
      <c r="W47" s="362" t="s">
        <v>255</v>
      </c>
      <c r="X47" s="362" t="str">
        <f>IF(Y47&gt;U47,"○","　")</f>
        <v>　</v>
      </c>
      <c r="Y47" s="370">
        <f>T21</f>
        <v>10</v>
      </c>
      <c r="Z47" s="615"/>
      <c r="AA47" s="501"/>
      <c r="AB47" s="502"/>
      <c r="AC47" s="500">
        <f>SUM(F43,K43,P43,U43)</f>
        <v>5</v>
      </c>
      <c r="AD47" s="501" t="s">
        <v>255</v>
      </c>
      <c r="AE47" s="502">
        <f>SUM(J43,O43,T43,Y43)</f>
        <v>2</v>
      </c>
      <c r="AF47" s="782"/>
      <c r="AG47" s="784"/>
      <c r="AH47" s="615"/>
      <c r="AS47" s="456"/>
      <c r="AT47" s="456"/>
      <c r="AU47" s="456"/>
      <c r="AV47" s="456"/>
      <c r="AW47" s="456"/>
      <c r="AX47" s="456"/>
      <c r="AY47" s="456"/>
      <c r="AZ47" s="366"/>
      <c r="BA47" s="182"/>
      <c r="BB47" s="182"/>
      <c r="BC47" s="182"/>
      <c r="BD47" s="182"/>
      <c r="BE47" s="182"/>
      <c r="BF47" s="182"/>
      <c r="BG47" s="186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6"/>
      <c r="BU47" s="182"/>
      <c r="BV47" s="182"/>
      <c r="BW47" s="182"/>
      <c r="BX47" s="182"/>
      <c r="BY47" s="182"/>
    </row>
    <row r="48" spans="1:77" ht="18" customHeight="1">
      <c r="A48" s="826"/>
      <c r="B48" s="811"/>
      <c r="C48" s="812"/>
      <c r="D48" s="813"/>
      <c r="E48" s="814"/>
      <c r="F48" s="187"/>
      <c r="G48" s="187"/>
      <c r="H48" s="187"/>
      <c r="I48" s="187"/>
      <c r="J48" s="188"/>
      <c r="K48" s="362">
        <f>O13</f>
        <v>11</v>
      </c>
      <c r="L48" s="362" t="str">
        <f>IF(K48&gt;O48,"○","　")</f>
        <v>　</v>
      </c>
      <c r="M48" s="362" t="s">
        <v>255</v>
      </c>
      <c r="N48" s="362" t="str">
        <f>IF(O48&gt;K48,"○","　")</f>
        <v>○</v>
      </c>
      <c r="O48" s="363">
        <f>T13</f>
        <v>15</v>
      </c>
      <c r="P48" s="362">
        <f>O28</f>
        <v>0</v>
      </c>
      <c r="Q48" s="362" t="str">
        <f>IF(P48&gt;T48,"○","　")</f>
        <v>　</v>
      </c>
      <c r="R48" s="362" t="s">
        <v>255</v>
      </c>
      <c r="S48" s="362" t="str">
        <f>IF(T48&gt;P48,"○","　")</f>
        <v>　</v>
      </c>
      <c r="T48" s="363">
        <f>T28</f>
        <v>0</v>
      </c>
      <c r="U48" s="362">
        <f>O22</f>
        <v>0</v>
      </c>
      <c r="V48" s="362" t="str">
        <f>IF(U48&gt;Y48,"○","　")</f>
        <v>　</v>
      </c>
      <c r="W48" s="362" t="s">
        <v>255</v>
      </c>
      <c r="X48" s="362" t="str">
        <f>IF(Y48&gt;U48,"○","　")</f>
        <v>　</v>
      </c>
      <c r="Y48" s="370">
        <f>T22</f>
        <v>0</v>
      </c>
      <c r="Z48" s="615"/>
      <c r="AA48" s="501"/>
      <c r="AB48" s="502"/>
      <c r="AC48" s="503"/>
      <c r="AD48" s="504"/>
      <c r="AE48" s="505"/>
      <c r="AF48" s="810"/>
      <c r="AG48" s="784"/>
      <c r="AH48" s="615"/>
      <c r="AS48" s="456"/>
      <c r="AT48" s="456"/>
      <c r="AU48" s="456"/>
      <c r="AV48" s="456"/>
      <c r="AW48" s="456"/>
      <c r="AX48" s="456"/>
      <c r="AY48" s="456"/>
      <c r="AZ48" s="366"/>
      <c r="BA48" s="182"/>
      <c r="BB48" s="182"/>
      <c r="BC48" s="189"/>
      <c r="BD48" s="182"/>
      <c r="BE48" s="182"/>
      <c r="BF48" s="190"/>
      <c r="BG48" s="182"/>
      <c r="BH48" s="182"/>
      <c r="BI48" s="182"/>
      <c r="BJ48" s="182"/>
      <c r="BK48" s="182"/>
      <c r="BL48" s="182"/>
      <c r="BM48" s="182"/>
      <c r="BN48" s="182"/>
      <c r="BO48" s="182"/>
      <c r="BP48" s="189"/>
      <c r="BQ48" s="182"/>
      <c r="BR48" s="182"/>
      <c r="BS48" s="190"/>
      <c r="BT48" s="182"/>
      <c r="BU48" s="182"/>
      <c r="BV48" s="182"/>
      <c r="BW48" s="182"/>
      <c r="BX48" s="182"/>
      <c r="BY48" s="182"/>
    </row>
    <row r="49" spans="1:78" ht="18" customHeight="1">
      <c r="A49" s="826"/>
      <c r="B49" s="792" t="str">
        <f>C6</f>
        <v xml:space="preserve"> ＭＲＳ． ＢＩＧ</v>
      </c>
      <c r="C49" s="793"/>
      <c r="D49" s="794"/>
      <c r="E49" s="801" t="str">
        <f>IF($CB$105="A",CD108,IF($CB$105="B",CG108,CJ108))</f>
        <v/>
      </c>
      <c r="F49" s="191">
        <f>COUNTIF(G52:G54,"○")</f>
        <v>2</v>
      </c>
      <c r="G49" s="191"/>
      <c r="H49" s="191" t="str">
        <f>M43</f>
        <v>①</v>
      </c>
      <c r="I49" s="191"/>
      <c r="J49" s="192">
        <f>COUNTIF(I52:I54,"○")</f>
        <v>1</v>
      </c>
      <c r="K49" s="193"/>
      <c r="L49" s="194"/>
      <c r="M49" s="194"/>
      <c r="N49" s="194"/>
      <c r="O49" s="195"/>
      <c r="P49" s="191">
        <f>COUNTIF(Q52:Q54,"○")</f>
        <v>2</v>
      </c>
      <c r="Q49" s="191"/>
      <c r="R49" s="191" t="s">
        <v>684</v>
      </c>
      <c r="S49" s="191"/>
      <c r="T49" s="192">
        <f>COUNTIF(S52:S54,"○")</f>
        <v>0</v>
      </c>
      <c r="U49" s="191">
        <f>COUNTIF(V52:V54,"○")</f>
        <v>2</v>
      </c>
      <c r="V49" s="191"/>
      <c r="W49" s="191" t="s">
        <v>676</v>
      </c>
      <c r="X49" s="191"/>
      <c r="Y49" s="196">
        <f>COUNTIF(X52:X54,"○")</f>
        <v>1</v>
      </c>
      <c r="Z49" s="804">
        <f>COUNTIF(F50:Y50,"○")</f>
        <v>3</v>
      </c>
      <c r="AA49" s="806" t="s">
        <v>255</v>
      </c>
      <c r="AB49" s="808">
        <f>COUNTIF(J51:Y51,"○")</f>
        <v>0</v>
      </c>
      <c r="AC49" s="497">
        <f>IF(AE53=0,10,AC53/AE53)</f>
        <v>3</v>
      </c>
      <c r="AD49" s="498"/>
      <c r="AE49" s="499"/>
      <c r="AF49" s="781">
        <f>SUM(F52:F54,K52:K54,P52:P54,U52:U54)/SUM(J52:J54,O52:O54,T52:T54,Y52:Y54)</f>
        <v>1.2727272727272727</v>
      </c>
      <c r="AG49" s="784">
        <f>IF(AJ$69=AJ$68,RANK(AX49,AX$43:AX$66,0),"")</f>
        <v>1</v>
      </c>
      <c r="AH49" s="615" t="str">
        <f>B49</f>
        <v xml:space="preserve"> ＭＲＳ． ＢＩＧ</v>
      </c>
      <c r="AJ49" s="155">
        <f>SUM(Z49:AB54)</f>
        <v>3</v>
      </c>
      <c r="AK49" s="155">
        <f>AL49-AM49</f>
        <v>0</v>
      </c>
      <c r="AL49" s="155">
        <f>SUM(F49:Y49)</f>
        <v>8</v>
      </c>
      <c r="AM49" s="155">
        <f>SUM(AC53:AE54)</f>
        <v>8</v>
      </c>
      <c r="AS49" s="456">
        <f>RANK(Z49,Z43:Z66,1)</f>
        <v>4</v>
      </c>
      <c r="AT49" s="456">
        <f>RANK(AY49,AY43:AY66,1)</f>
        <v>4</v>
      </c>
      <c r="AU49" s="456">
        <f>RANK(AF49,AF43:AF66,1)</f>
        <v>4</v>
      </c>
      <c r="AV49" s="456">
        <f>AS49*100</f>
        <v>400</v>
      </c>
      <c r="AW49" s="456">
        <f>AT49*10</f>
        <v>40</v>
      </c>
      <c r="AX49" s="456">
        <f>SUM(AU49:AW54)</f>
        <v>444</v>
      </c>
      <c r="AY49" s="456">
        <f>AC49-AE49</f>
        <v>3</v>
      </c>
      <c r="AZ49" s="366"/>
      <c r="BA49" s="182"/>
      <c r="BB49" s="182"/>
      <c r="BC49" s="186"/>
      <c r="BD49" s="361">
        <f>COUNTIF(BE52:BE54,"○")</f>
        <v>0</v>
      </c>
      <c r="BE49" s="361"/>
      <c r="BF49" s="498" t="s">
        <v>685</v>
      </c>
      <c r="BG49" s="498"/>
      <c r="BH49" s="361"/>
      <c r="BI49" s="361">
        <f>COUNTIF(BH52:BH54,"○")</f>
        <v>0</v>
      </c>
      <c r="BJ49" s="197"/>
      <c r="BK49" s="182"/>
      <c r="BL49" s="182"/>
      <c r="BM49" s="182"/>
      <c r="BN49" s="182"/>
      <c r="BO49" s="182"/>
      <c r="BP49" s="186"/>
      <c r="BQ49" s="361">
        <f>COUNTIF(BR52:BR54,"○")</f>
        <v>0</v>
      </c>
      <c r="BR49" s="361"/>
      <c r="BS49" s="498" t="s">
        <v>672</v>
      </c>
      <c r="BT49" s="498"/>
      <c r="BU49" s="361"/>
      <c r="BV49" s="361">
        <f>COUNTIF(BU52:BU54,"○")</f>
        <v>0</v>
      </c>
      <c r="BW49" s="197"/>
      <c r="BX49" s="182"/>
      <c r="BY49" s="182"/>
    </row>
    <row r="50" spans="1:78" ht="13.5" hidden="1" customHeight="1">
      <c r="A50" s="826"/>
      <c r="B50" s="795"/>
      <c r="C50" s="796"/>
      <c r="D50" s="797"/>
      <c r="E50" s="802"/>
      <c r="F50" s="362" t="str">
        <f>IF(F49&gt;J49,"○","　")</f>
        <v>○</v>
      </c>
      <c r="G50" s="362"/>
      <c r="H50" s="362"/>
      <c r="I50" s="362"/>
      <c r="J50" s="363"/>
      <c r="K50" s="198"/>
      <c r="L50" s="184"/>
      <c r="M50" s="184"/>
      <c r="N50" s="184"/>
      <c r="O50" s="185"/>
      <c r="P50" s="362" t="str">
        <f>IF(P49&gt;T49,"○","　")</f>
        <v>○</v>
      </c>
      <c r="Q50" s="362"/>
      <c r="R50" s="362"/>
      <c r="S50" s="362"/>
      <c r="T50" s="363"/>
      <c r="U50" s="362" t="str">
        <f>IF(U49&gt;Y49,"○","　")</f>
        <v>○</v>
      </c>
      <c r="V50" s="362"/>
      <c r="W50" s="362"/>
      <c r="X50" s="362"/>
      <c r="Y50" s="370"/>
      <c r="Z50" s="804"/>
      <c r="AA50" s="806"/>
      <c r="AB50" s="808"/>
      <c r="AC50" s="500"/>
      <c r="AD50" s="501"/>
      <c r="AE50" s="502"/>
      <c r="AF50" s="782"/>
      <c r="AG50" s="784"/>
      <c r="AH50" s="615"/>
      <c r="AS50" s="456"/>
      <c r="AT50" s="456"/>
      <c r="AU50" s="456"/>
      <c r="AV50" s="456"/>
      <c r="AW50" s="456"/>
      <c r="AX50" s="456"/>
      <c r="AY50" s="456"/>
      <c r="AZ50" s="366"/>
      <c r="BA50" s="182"/>
      <c r="BB50" s="199"/>
      <c r="BC50" s="182"/>
      <c r="BD50" s="362" t="str">
        <f>IF(BD49&gt;BI49,"○","　")</f>
        <v>　</v>
      </c>
      <c r="BE50" s="362"/>
      <c r="BF50" s="362"/>
      <c r="BG50" s="362"/>
      <c r="BH50" s="362"/>
      <c r="BI50" s="362"/>
      <c r="BJ50" s="199"/>
      <c r="BK50" s="182"/>
      <c r="BL50" s="182"/>
      <c r="BM50" s="182"/>
      <c r="BN50" s="182"/>
      <c r="BO50" s="199"/>
      <c r="BP50" s="182"/>
      <c r="BQ50" s="362" t="str">
        <f>IF(BQ49&gt;BV49,"○","　")</f>
        <v>　</v>
      </c>
      <c r="BR50" s="362"/>
      <c r="BS50" s="362"/>
      <c r="BT50" s="362"/>
      <c r="BU50" s="362"/>
      <c r="BV50" s="362"/>
      <c r="BW50" s="199"/>
      <c r="BX50" s="182"/>
      <c r="BY50" s="182"/>
    </row>
    <row r="51" spans="1:78" ht="13.5" hidden="1" customHeight="1">
      <c r="A51" s="826"/>
      <c r="B51" s="795"/>
      <c r="C51" s="796"/>
      <c r="D51" s="797"/>
      <c r="E51" s="802"/>
      <c r="F51" s="362"/>
      <c r="G51" s="362"/>
      <c r="H51" s="362"/>
      <c r="I51" s="362"/>
      <c r="J51" s="363" t="str">
        <f>IF(J49&gt;F49,"○","　")</f>
        <v>　</v>
      </c>
      <c r="K51" s="198"/>
      <c r="L51" s="184"/>
      <c r="M51" s="184"/>
      <c r="N51" s="184"/>
      <c r="O51" s="185"/>
      <c r="P51" s="362"/>
      <c r="Q51" s="362"/>
      <c r="R51" s="362"/>
      <c r="S51" s="362"/>
      <c r="T51" s="363" t="str">
        <f>IF(T49&gt;P49,"○","　")</f>
        <v>　</v>
      </c>
      <c r="U51" s="362"/>
      <c r="V51" s="362"/>
      <c r="W51" s="362"/>
      <c r="X51" s="362"/>
      <c r="Y51" s="370" t="str">
        <f>IF(Y49&gt;U49,"○","　")</f>
        <v>　</v>
      </c>
      <c r="Z51" s="804"/>
      <c r="AA51" s="806"/>
      <c r="AB51" s="808"/>
      <c r="AC51" s="500"/>
      <c r="AD51" s="501"/>
      <c r="AE51" s="502"/>
      <c r="AF51" s="782"/>
      <c r="AG51" s="784"/>
      <c r="AH51" s="615"/>
      <c r="AS51" s="456"/>
      <c r="AT51" s="456"/>
      <c r="AU51" s="456"/>
      <c r="AV51" s="456"/>
      <c r="AW51" s="456"/>
      <c r="AX51" s="456"/>
      <c r="AY51" s="456"/>
      <c r="AZ51" s="366"/>
      <c r="BA51" s="182"/>
      <c r="BB51" s="199"/>
      <c r="BC51" s="182"/>
      <c r="BD51" s="362"/>
      <c r="BE51" s="362"/>
      <c r="BF51" s="362"/>
      <c r="BG51" s="362"/>
      <c r="BH51" s="362"/>
      <c r="BI51" s="362" t="str">
        <f>IF(BI49&gt;BD49,"○","　")</f>
        <v>　</v>
      </c>
      <c r="BJ51" s="199"/>
      <c r="BK51" s="182"/>
      <c r="BL51" s="182"/>
      <c r="BM51" s="182"/>
      <c r="BN51" s="182"/>
      <c r="BO51" s="199"/>
      <c r="BP51" s="182"/>
      <c r="BQ51" s="362"/>
      <c r="BR51" s="362"/>
      <c r="BS51" s="362"/>
      <c r="BT51" s="362"/>
      <c r="BU51" s="362"/>
      <c r="BV51" s="362" t="str">
        <f>IF(BV49&gt;BQ49,"○","　")</f>
        <v>　</v>
      </c>
      <c r="BW51" s="199"/>
      <c r="BX51" s="182"/>
      <c r="BY51" s="182"/>
    </row>
    <row r="52" spans="1:78" ht="18" customHeight="1">
      <c r="A52" s="826"/>
      <c r="B52" s="795"/>
      <c r="C52" s="796"/>
      <c r="D52" s="797"/>
      <c r="E52" s="802"/>
      <c r="F52" s="362">
        <f>O46</f>
        <v>15</v>
      </c>
      <c r="G52" s="362" t="str">
        <f>IF(F52&gt;J52,"○","　")</f>
        <v>○</v>
      </c>
      <c r="H52" s="362" t="s">
        <v>675</v>
      </c>
      <c r="I52" s="362" t="str">
        <f>IF(J52&gt;F52,"○","　")</f>
        <v>　</v>
      </c>
      <c r="J52" s="363">
        <f>K46</f>
        <v>6</v>
      </c>
      <c r="K52" s="198"/>
      <c r="L52" s="184"/>
      <c r="M52" s="184"/>
      <c r="N52" s="184"/>
      <c r="O52" s="185"/>
      <c r="P52" s="362">
        <f>O17</f>
        <v>15</v>
      </c>
      <c r="Q52" s="362" t="str">
        <f>IF(P52&gt;T52,"○","　")</f>
        <v>○</v>
      </c>
      <c r="R52" s="362" t="s">
        <v>675</v>
      </c>
      <c r="S52" s="362" t="str">
        <f>IF(T52&gt;P52,"○","　")</f>
        <v>　</v>
      </c>
      <c r="T52" s="363">
        <f>T17</f>
        <v>8</v>
      </c>
      <c r="U52" s="362">
        <f>O23</f>
        <v>15</v>
      </c>
      <c r="V52" s="362" t="str">
        <f>IF(U52&gt;Y52,"○","　")</f>
        <v>○</v>
      </c>
      <c r="W52" s="362" t="s">
        <v>675</v>
      </c>
      <c r="X52" s="362" t="str">
        <f>IF(Y52&gt;U52,"○","　")</f>
        <v>　</v>
      </c>
      <c r="Y52" s="370">
        <f>T23</f>
        <v>10</v>
      </c>
      <c r="Z52" s="804"/>
      <c r="AA52" s="806"/>
      <c r="AB52" s="808"/>
      <c r="AC52" s="500"/>
      <c r="AD52" s="501"/>
      <c r="AE52" s="502"/>
      <c r="AF52" s="782"/>
      <c r="AG52" s="784"/>
      <c r="AH52" s="615"/>
      <c r="AS52" s="456"/>
      <c r="AT52" s="456"/>
      <c r="AU52" s="456"/>
      <c r="AV52" s="456"/>
      <c r="AW52" s="456"/>
      <c r="AX52" s="456"/>
      <c r="AY52" s="456"/>
      <c r="AZ52" s="366"/>
      <c r="BA52" s="456" t="s">
        <v>256</v>
      </c>
      <c r="BB52" s="502"/>
      <c r="BC52" s="182"/>
      <c r="BD52" s="362">
        <f>O30</f>
        <v>0</v>
      </c>
      <c r="BE52" s="362" t="str">
        <f>IF(BD52&gt;BI52,"○","　")</f>
        <v>　</v>
      </c>
      <c r="BF52" s="501" t="s">
        <v>675</v>
      </c>
      <c r="BG52" s="501"/>
      <c r="BH52" s="362" t="str">
        <f>IF(BI52&gt;BD52,"○","　")</f>
        <v>　</v>
      </c>
      <c r="BI52" s="362">
        <f>T30</f>
        <v>0</v>
      </c>
      <c r="BJ52" s="199"/>
      <c r="BK52" s="500" t="s">
        <v>257</v>
      </c>
      <c r="BL52" s="456"/>
      <c r="BM52" s="182"/>
      <c r="BN52" s="456" t="s">
        <v>254</v>
      </c>
      <c r="BO52" s="502"/>
      <c r="BP52" s="182"/>
      <c r="BQ52" s="362">
        <f>O33</f>
        <v>0</v>
      </c>
      <c r="BR52" s="362" t="str">
        <f>IF(BQ52&gt;BV52,"○","　")</f>
        <v>　</v>
      </c>
      <c r="BS52" s="501" t="s">
        <v>675</v>
      </c>
      <c r="BT52" s="501"/>
      <c r="BU52" s="362" t="str">
        <f>IF(BV52&gt;BQ52,"○","　")</f>
        <v>　</v>
      </c>
      <c r="BV52" s="362">
        <f>T33</f>
        <v>0</v>
      </c>
      <c r="BW52" s="199"/>
      <c r="BX52" s="500" t="s">
        <v>253</v>
      </c>
      <c r="BY52" s="456"/>
    </row>
    <row r="53" spans="1:78" ht="18" customHeight="1">
      <c r="A53" s="826"/>
      <c r="B53" s="795"/>
      <c r="C53" s="796"/>
      <c r="D53" s="797"/>
      <c r="E53" s="802"/>
      <c r="F53" s="362">
        <f>O47</f>
        <v>12</v>
      </c>
      <c r="G53" s="362" t="str">
        <f>IF(F53&gt;J53,"○","　")</f>
        <v>　</v>
      </c>
      <c r="H53" s="362" t="s">
        <v>675</v>
      </c>
      <c r="I53" s="362" t="str">
        <f>IF(J53&gt;F53,"○","　")</f>
        <v>○</v>
      </c>
      <c r="J53" s="363">
        <f>K47</f>
        <v>15</v>
      </c>
      <c r="K53" s="198"/>
      <c r="L53" s="184"/>
      <c r="M53" s="184"/>
      <c r="N53" s="184"/>
      <c r="O53" s="185"/>
      <c r="P53" s="362">
        <f>O18</f>
        <v>15</v>
      </c>
      <c r="Q53" s="362" t="str">
        <f>IF(P53&gt;T53,"○","　")</f>
        <v>○</v>
      </c>
      <c r="R53" s="362" t="s">
        <v>255</v>
      </c>
      <c r="S53" s="362" t="str">
        <f>IF(T53&gt;P53,"○","　")</f>
        <v>　</v>
      </c>
      <c r="T53" s="363">
        <f>T18</f>
        <v>13</v>
      </c>
      <c r="U53" s="362">
        <f>O24</f>
        <v>10</v>
      </c>
      <c r="V53" s="362" t="str">
        <f>IF(U53&gt;Y53,"○","　")</f>
        <v>　</v>
      </c>
      <c r="W53" s="362" t="s">
        <v>255</v>
      </c>
      <c r="X53" s="362" t="str">
        <f>IF(Y53&gt;U53,"○","　")</f>
        <v>○</v>
      </c>
      <c r="Y53" s="370">
        <f>T24</f>
        <v>15</v>
      </c>
      <c r="Z53" s="804"/>
      <c r="AA53" s="806"/>
      <c r="AB53" s="808"/>
      <c r="AC53" s="500">
        <f>SUM(F49,K49,P49,U49)</f>
        <v>6</v>
      </c>
      <c r="AD53" s="501" t="s">
        <v>255</v>
      </c>
      <c r="AE53" s="502">
        <f>SUM(J49,O49,T49,Y49)</f>
        <v>2</v>
      </c>
      <c r="AF53" s="782"/>
      <c r="AG53" s="784"/>
      <c r="AH53" s="615"/>
      <c r="AS53" s="456"/>
      <c r="AT53" s="456"/>
      <c r="AU53" s="456"/>
      <c r="AV53" s="456"/>
      <c r="AW53" s="456"/>
      <c r="AX53" s="456"/>
      <c r="AY53" s="456"/>
      <c r="AZ53" s="366"/>
      <c r="BA53" s="456"/>
      <c r="BB53" s="502"/>
      <c r="BC53" s="182"/>
      <c r="BD53" s="362">
        <f>O31</f>
        <v>0</v>
      </c>
      <c r="BE53" s="362" t="str">
        <f>IF(BD53&gt;BI53,"○","　")</f>
        <v>　</v>
      </c>
      <c r="BF53" s="501" t="s">
        <v>675</v>
      </c>
      <c r="BG53" s="501"/>
      <c r="BH53" s="362" t="str">
        <f>IF(BI53&gt;BD53,"○","　")</f>
        <v>　</v>
      </c>
      <c r="BI53" s="362">
        <f>T31</f>
        <v>0</v>
      </c>
      <c r="BJ53" s="199"/>
      <c r="BK53" s="500"/>
      <c r="BL53" s="456"/>
      <c r="BM53" s="182"/>
      <c r="BN53" s="456"/>
      <c r="BO53" s="502"/>
      <c r="BP53" s="182"/>
      <c r="BQ53" s="362">
        <f>O34</f>
        <v>0</v>
      </c>
      <c r="BR53" s="362" t="str">
        <f>IF(BQ53&gt;BV53,"○","　")</f>
        <v>　</v>
      </c>
      <c r="BS53" s="501" t="s">
        <v>675</v>
      </c>
      <c r="BT53" s="501"/>
      <c r="BU53" s="362" t="str">
        <f>IF(BV53&gt;BQ53,"○","　")</f>
        <v>　</v>
      </c>
      <c r="BV53" s="362">
        <f>T34</f>
        <v>0</v>
      </c>
      <c r="BW53" s="199"/>
      <c r="BX53" s="500"/>
      <c r="BY53" s="456"/>
    </row>
    <row r="54" spans="1:78" ht="18" customHeight="1">
      <c r="A54" s="826"/>
      <c r="B54" s="811"/>
      <c r="C54" s="812"/>
      <c r="D54" s="813"/>
      <c r="E54" s="814"/>
      <c r="F54" s="362">
        <f>O48</f>
        <v>15</v>
      </c>
      <c r="G54" s="362" t="str">
        <f>IF(F54&gt;J54,"○","　")</f>
        <v>○</v>
      </c>
      <c r="H54" s="362" t="s">
        <v>675</v>
      </c>
      <c r="I54" s="362" t="str">
        <f>IF(J54&gt;F54,"○","　")</f>
        <v>　</v>
      </c>
      <c r="J54" s="363">
        <f>K48</f>
        <v>11</v>
      </c>
      <c r="K54" s="200"/>
      <c r="L54" s="187"/>
      <c r="M54" s="187"/>
      <c r="N54" s="187"/>
      <c r="O54" s="188"/>
      <c r="P54" s="362">
        <f>O19</f>
        <v>0</v>
      </c>
      <c r="Q54" s="362" t="str">
        <f>IF(P54&gt;T54,"○","　")</f>
        <v>　</v>
      </c>
      <c r="R54" s="362" t="s">
        <v>255</v>
      </c>
      <c r="S54" s="362" t="str">
        <f>IF(T54&gt;P54,"○","　")</f>
        <v>　</v>
      </c>
      <c r="T54" s="363">
        <f>T19</f>
        <v>0</v>
      </c>
      <c r="U54" s="362">
        <f>O25</f>
        <v>15</v>
      </c>
      <c r="V54" s="362" t="str">
        <f>IF(U54&gt;Y54,"○","　")</f>
        <v>○</v>
      </c>
      <c r="W54" s="362" t="s">
        <v>255</v>
      </c>
      <c r="X54" s="362" t="str">
        <f>IF(Y54&gt;U54,"○","　")</f>
        <v>　</v>
      </c>
      <c r="Y54" s="370">
        <f>T25</f>
        <v>10</v>
      </c>
      <c r="Z54" s="804"/>
      <c r="AA54" s="806"/>
      <c r="AB54" s="808"/>
      <c r="AC54" s="503"/>
      <c r="AD54" s="504"/>
      <c r="AE54" s="505"/>
      <c r="AF54" s="810"/>
      <c r="AG54" s="784"/>
      <c r="AH54" s="615"/>
      <c r="AS54" s="456"/>
      <c r="AT54" s="456"/>
      <c r="AU54" s="456"/>
      <c r="AV54" s="456"/>
      <c r="AW54" s="456"/>
      <c r="AX54" s="456"/>
      <c r="AY54" s="456"/>
      <c r="AZ54" s="366"/>
      <c r="BA54" s="182"/>
      <c r="BB54" s="199"/>
      <c r="BC54" s="182"/>
      <c r="BD54" s="362">
        <f>O32</f>
        <v>0</v>
      </c>
      <c r="BE54" s="362" t="str">
        <f>IF(BD54&gt;BI54,"○","　")</f>
        <v>　</v>
      </c>
      <c r="BF54" s="501" t="s">
        <v>675</v>
      </c>
      <c r="BG54" s="501"/>
      <c r="BH54" s="362" t="str">
        <f>IF(BI54&gt;BD54,"○","　")</f>
        <v>　</v>
      </c>
      <c r="BI54" s="362">
        <f>T32</f>
        <v>0</v>
      </c>
      <c r="BJ54" s="199"/>
      <c r="BK54" s="182"/>
      <c r="BL54" s="182"/>
      <c r="BM54" s="182"/>
      <c r="BN54" s="182"/>
      <c r="BO54" s="199"/>
      <c r="BP54" s="182"/>
      <c r="BQ54" s="362">
        <f>O35</f>
        <v>0</v>
      </c>
      <c r="BR54" s="362" t="str">
        <f>IF(BQ54&gt;BV54,"○","　")</f>
        <v>　</v>
      </c>
      <c r="BS54" s="501" t="s">
        <v>675</v>
      </c>
      <c r="BT54" s="501"/>
      <c r="BU54" s="362" t="str">
        <f>IF(BV54&gt;BQ54,"○","　")</f>
        <v>　</v>
      </c>
      <c r="BV54" s="362">
        <f>T35</f>
        <v>0</v>
      </c>
      <c r="BW54" s="199"/>
      <c r="BX54" s="182"/>
      <c r="BY54" s="182"/>
    </row>
    <row r="55" spans="1:78" ht="18" customHeight="1">
      <c r="A55" s="826"/>
      <c r="B55" s="792" t="str">
        <f>P5</f>
        <v>Ｒｅ ： Ｓｅｎｔ</v>
      </c>
      <c r="C55" s="793"/>
      <c r="D55" s="794"/>
      <c r="E55" s="801" t="str">
        <f>IF($CB$105="A",CD109,IF($CB$105="B",CG109,CJ109))</f>
        <v/>
      </c>
      <c r="F55" s="191">
        <f>COUNTIF(G58:G60,"○")</f>
        <v>0</v>
      </c>
      <c r="G55" s="191"/>
      <c r="H55" s="191" t="str">
        <f>R43</f>
        <v>⑥</v>
      </c>
      <c r="I55" s="191"/>
      <c r="J55" s="192">
        <f>COUNTIF(I58:I60,"○")</f>
        <v>2</v>
      </c>
      <c r="K55" s="191">
        <f>COUNTIF(L58:L60,"○")</f>
        <v>0</v>
      </c>
      <c r="L55" s="191"/>
      <c r="M55" s="191" t="str">
        <f>R49</f>
        <v>③</v>
      </c>
      <c r="N55" s="191"/>
      <c r="O55" s="192">
        <f>COUNTIF(N58:N60,"○")</f>
        <v>2</v>
      </c>
      <c r="P55" s="193"/>
      <c r="Q55" s="194"/>
      <c r="R55" s="194"/>
      <c r="S55" s="194"/>
      <c r="T55" s="195"/>
      <c r="U55" s="191">
        <f>COUNTIF(V58:V60,"○")</f>
        <v>1</v>
      </c>
      <c r="V55" s="191"/>
      <c r="W55" s="191" t="s">
        <v>679</v>
      </c>
      <c r="X55" s="191"/>
      <c r="Y55" s="196">
        <f>COUNTIF(X58:X60,"○")</f>
        <v>2</v>
      </c>
      <c r="Z55" s="804">
        <f>COUNTIF(F56:Y56,"○")</f>
        <v>0</v>
      </c>
      <c r="AA55" s="806" t="s">
        <v>255</v>
      </c>
      <c r="AB55" s="808">
        <f>COUNTIF(J57:Y57,"○")</f>
        <v>3</v>
      </c>
      <c r="AC55" s="497">
        <f>IF(AE59=0,10,AC59/AE59)</f>
        <v>0.16666666666666666</v>
      </c>
      <c r="AD55" s="498"/>
      <c r="AE55" s="499"/>
      <c r="AF55" s="781">
        <f>SUM(F58:F60,K58:K60,P58:P60,U58:U60)/SUM(J58:J60,O58:O60,T58:T60,Y58:Y60)</f>
        <v>0.75728155339805825</v>
      </c>
      <c r="AG55" s="784">
        <f>IF(AJ$69=AJ$68,RANK(AX55,AX$43:AX$66,0),"")</f>
        <v>4</v>
      </c>
      <c r="AH55" s="615" t="str">
        <f>B55</f>
        <v>Ｒｅ ： Ｓｅｎｔ</v>
      </c>
      <c r="AJ55" s="155">
        <f>SUM(Z55:AB60)</f>
        <v>3</v>
      </c>
      <c r="AK55" s="155">
        <f>AL55-AM55</f>
        <v>0</v>
      </c>
      <c r="AL55" s="155">
        <f>SUM(F55:Y55)</f>
        <v>7</v>
      </c>
      <c r="AM55" s="155">
        <f>SUM(AC59:AE60)</f>
        <v>7</v>
      </c>
      <c r="AS55" s="456">
        <f>RANK(Z55,Z43:Z66,1)</f>
        <v>1</v>
      </c>
      <c r="AT55" s="456">
        <f>RANK(AY55,AY43:AY66,1)</f>
        <v>1</v>
      </c>
      <c r="AU55" s="456">
        <f>RANK(AF55,AF43:AF66,1)</f>
        <v>1</v>
      </c>
      <c r="AV55" s="456">
        <f>AS55*100</f>
        <v>100</v>
      </c>
      <c r="AW55" s="456">
        <f>AT55*10</f>
        <v>10</v>
      </c>
      <c r="AX55" s="456">
        <f>SUM(AU55:AW60)</f>
        <v>111</v>
      </c>
      <c r="AY55" s="456">
        <f>AC55-AE55</f>
        <v>0.16666666666666666</v>
      </c>
      <c r="AZ55" s="366"/>
      <c r="BA55" s="497" t="str">
        <f>IF(AG43="","３位",VLOOKUP(3,AG43:AH66,2,FALSE))</f>
        <v>ＦＴ マダム</v>
      </c>
      <c r="BB55" s="498"/>
      <c r="BC55" s="498"/>
      <c r="BD55" s="499"/>
      <c r="BE55" s="182"/>
      <c r="BF55" s="182"/>
      <c r="BG55" s="182"/>
      <c r="BH55" s="182"/>
      <c r="BI55" s="497" t="str">
        <f>IF(AG43="","４位",VLOOKUP(4,AG43:AH66,2,FALSE))</f>
        <v>Ｒｅ ： Ｓｅｎｔ</v>
      </c>
      <c r="BJ55" s="498"/>
      <c r="BK55" s="498"/>
      <c r="BL55" s="499"/>
      <c r="BM55" s="182"/>
      <c r="BN55" s="786" t="str">
        <f>IF(AG43="","１位",VLOOKUP(1,AG43:AH66,2,FALSE))</f>
        <v xml:space="preserve"> ＭＲＳ． ＢＩＧ</v>
      </c>
      <c r="BO55" s="787"/>
      <c r="BP55" s="787"/>
      <c r="BQ55" s="788"/>
      <c r="BR55" s="182"/>
      <c r="BS55" s="182"/>
      <c r="BT55" s="182"/>
      <c r="BU55" s="182"/>
      <c r="BV55" s="497" t="str">
        <f>IF(AG43="","２位",VLOOKUP(2,AG43:AH66,2,FALSE))</f>
        <v xml:space="preserve"> くろしお</v>
      </c>
      <c r="BW55" s="498"/>
      <c r="BX55" s="498"/>
      <c r="BY55" s="499"/>
      <c r="BZ55" s="201"/>
    </row>
    <row r="56" spans="1:78" ht="13.5" hidden="1" customHeight="1">
      <c r="A56" s="826"/>
      <c r="B56" s="795"/>
      <c r="C56" s="796"/>
      <c r="D56" s="797"/>
      <c r="E56" s="802"/>
      <c r="F56" s="362" t="str">
        <f>IF(F55&gt;J55,"○","　")</f>
        <v>　</v>
      </c>
      <c r="G56" s="362"/>
      <c r="H56" s="362"/>
      <c r="I56" s="362"/>
      <c r="J56" s="363"/>
      <c r="K56" s="362" t="str">
        <f>IF(K55&gt;O55,"○","　")</f>
        <v>　</v>
      </c>
      <c r="L56" s="362"/>
      <c r="M56" s="362"/>
      <c r="N56" s="362"/>
      <c r="O56" s="363"/>
      <c r="P56" s="198"/>
      <c r="Q56" s="184"/>
      <c r="R56" s="184"/>
      <c r="S56" s="184"/>
      <c r="T56" s="185"/>
      <c r="U56" s="362" t="str">
        <f>IF(U55&gt;Y55,"○","　")</f>
        <v>　</v>
      </c>
      <c r="V56" s="362"/>
      <c r="W56" s="362"/>
      <c r="X56" s="362"/>
      <c r="Y56" s="370"/>
      <c r="Z56" s="804"/>
      <c r="AA56" s="806"/>
      <c r="AB56" s="808"/>
      <c r="AC56" s="500"/>
      <c r="AD56" s="501"/>
      <c r="AE56" s="502"/>
      <c r="AF56" s="782"/>
      <c r="AG56" s="784"/>
      <c r="AH56" s="615"/>
      <c r="AS56" s="456"/>
      <c r="AT56" s="456"/>
      <c r="AU56" s="456"/>
      <c r="AV56" s="456"/>
      <c r="AW56" s="456"/>
      <c r="AX56" s="456"/>
      <c r="AY56" s="456"/>
      <c r="AZ56" s="366"/>
      <c r="BA56" s="500"/>
      <c r="BB56" s="501"/>
      <c r="BC56" s="501"/>
      <c r="BD56" s="502"/>
      <c r="BE56" s="182"/>
      <c r="BF56" s="182"/>
      <c r="BG56" s="182"/>
      <c r="BH56" s="182"/>
      <c r="BI56" s="500"/>
      <c r="BJ56" s="501"/>
      <c r="BK56" s="501"/>
      <c r="BL56" s="502"/>
      <c r="BM56" s="182"/>
      <c r="BN56" s="652"/>
      <c r="BO56" s="653"/>
      <c r="BP56" s="653"/>
      <c r="BQ56" s="654"/>
      <c r="BR56" s="182"/>
      <c r="BS56" s="182"/>
      <c r="BT56" s="182"/>
      <c r="BU56" s="182"/>
      <c r="BV56" s="500"/>
      <c r="BW56" s="501"/>
      <c r="BX56" s="501"/>
      <c r="BY56" s="502"/>
      <c r="BZ56" s="201"/>
    </row>
    <row r="57" spans="1:78" ht="13.5" hidden="1" customHeight="1">
      <c r="A57" s="826"/>
      <c r="B57" s="795"/>
      <c r="C57" s="796"/>
      <c r="D57" s="797"/>
      <c r="E57" s="802"/>
      <c r="F57" s="362"/>
      <c r="G57" s="362"/>
      <c r="H57" s="362"/>
      <c r="I57" s="362"/>
      <c r="J57" s="363" t="str">
        <f>IF(J55&gt;F55,"○","　")</f>
        <v>○</v>
      </c>
      <c r="K57" s="362"/>
      <c r="L57" s="362"/>
      <c r="M57" s="362"/>
      <c r="N57" s="362"/>
      <c r="O57" s="363" t="str">
        <f>IF(O55&gt;K55,"○","　")</f>
        <v>○</v>
      </c>
      <c r="P57" s="198"/>
      <c r="Q57" s="184"/>
      <c r="R57" s="184"/>
      <c r="S57" s="184"/>
      <c r="T57" s="185"/>
      <c r="U57" s="362"/>
      <c r="V57" s="362"/>
      <c r="W57" s="362"/>
      <c r="X57" s="362"/>
      <c r="Y57" s="370" t="str">
        <f>IF(Y55&gt;U55,"○","　")</f>
        <v>○</v>
      </c>
      <c r="Z57" s="804"/>
      <c r="AA57" s="806"/>
      <c r="AB57" s="808"/>
      <c r="AC57" s="500"/>
      <c r="AD57" s="501"/>
      <c r="AE57" s="502"/>
      <c r="AF57" s="782"/>
      <c r="AG57" s="784"/>
      <c r="AH57" s="615"/>
      <c r="AS57" s="456"/>
      <c r="AT57" s="456"/>
      <c r="AU57" s="456"/>
      <c r="AV57" s="456"/>
      <c r="AW57" s="456"/>
      <c r="AX57" s="456"/>
      <c r="AY57" s="456"/>
      <c r="AZ57" s="366"/>
      <c r="BA57" s="500"/>
      <c r="BB57" s="501"/>
      <c r="BC57" s="501"/>
      <c r="BD57" s="502"/>
      <c r="BE57" s="182"/>
      <c r="BF57" s="182"/>
      <c r="BG57" s="182"/>
      <c r="BH57" s="182"/>
      <c r="BI57" s="500"/>
      <c r="BJ57" s="501"/>
      <c r="BK57" s="501"/>
      <c r="BL57" s="502"/>
      <c r="BM57" s="182"/>
      <c r="BN57" s="652"/>
      <c r="BO57" s="653"/>
      <c r="BP57" s="653"/>
      <c r="BQ57" s="654"/>
      <c r="BR57" s="182"/>
      <c r="BS57" s="182"/>
      <c r="BT57" s="182"/>
      <c r="BU57" s="182"/>
      <c r="BV57" s="500"/>
      <c r="BW57" s="501"/>
      <c r="BX57" s="501"/>
      <c r="BY57" s="502"/>
      <c r="BZ57" s="201"/>
    </row>
    <row r="58" spans="1:78" ht="18" customHeight="1">
      <c r="A58" s="826"/>
      <c r="B58" s="795"/>
      <c r="C58" s="796"/>
      <c r="D58" s="797"/>
      <c r="E58" s="802"/>
      <c r="F58" s="362">
        <f>T46</f>
        <v>9</v>
      </c>
      <c r="G58" s="362" t="str">
        <f>IF(F58&gt;J58,"○","　")</f>
        <v>　</v>
      </c>
      <c r="H58" s="362" t="s">
        <v>675</v>
      </c>
      <c r="I58" s="362" t="str">
        <f>IF(J58&gt;F58,"○","　")</f>
        <v>○</v>
      </c>
      <c r="J58" s="363">
        <f>P46</f>
        <v>15</v>
      </c>
      <c r="K58" s="362">
        <f>T52</f>
        <v>8</v>
      </c>
      <c r="L58" s="362" t="str">
        <f>IF(K58&gt;O58,"○","　")</f>
        <v>　</v>
      </c>
      <c r="M58" s="362" t="s">
        <v>675</v>
      </c>
      <c r="N58" s="362" t="str">
        <f>IF(O58&gt;K58,"○","　")</f>
        <v>○</v>
      </c>
      <c r="O58" s="363">
        <f>P52</f>
        <v>15</v>
      </c>
      <c r="P58" s="198"/>
      <c r="Q58" s="184"/>
      <c r="R58" s="184"/>
      <c r="S58" s="184"/>
      <c r="T58" s="185"/>
      <c r="U58" s="362">
        <f>O14</f>
        <v>11</v>
      </c>
      <c r="V58" s="362" t="str">
        <f>IF(U58&gt;Y58,"○","　")</f>
        <v>　</v>
      </c>
      <c r="W58" s="362" t="s">
        <v>675</v>
      </c>
      <c r="X58" s="362" t="str">
        <f>IF(Y58&gt;U58,"○","　")</f>
        <v>○</v>
      </c>
      <c r="Y58" s="370">
        <f>T14</f>
        <v>15</v>
      </c>
      <c r="Z58" s="804"/>
      <c r="AA58" s="806"/>
      <c r="AB58" s="808"/>
      <c r="AC58" s="500"/>
      <c r="AD58" s="501"/>
      <c r="AE58" s="502"/>
      <c r="AF58" s="782"/>
      <c r="AG58" s="784"/>
      <c r="AH58" s="615"/>
      <c r="AS58" s="456"/>
      <c r="AT58" s="456"/>
      <c r="AU58" s="456"/>
      <c r="AV58" s="456"/>
      <c r="AW58" s="456"/>
      <c r="AX58" s="456"/>
      <c r="AY58" s="456"/>
      <c r="AZ58" s="366"/>
      <c r="BA58" s="503"/>
      <c r="BB58" s="504"/>
      <c r="BC58" s="504"/>
      <c r="BD58" s="505"/>
      <c r="BE58" s="182"/>
      <c r="BF58" s="182"/>
      <c r="BG58" s="182"/>
      <c r="BH58" s="182"/>
      <c r="BI58" s="503"/>
      <c r="BJ58" s="504"/>
      <c r="BK58" s="504"/>
      <c r="BL58" s="505"/>
      <c r="BM58" s="182"/>
      <c r="BN58" s="789"/>
      <c r="BO58" s="790"/>
      <c r="BP58" s="790"/>
      <c r="BQ58" s="791"/>
      <c r="BR58" s="182"/>
      <c r="BS58" s="182"/>
      <c r="BT58" s="182"/>
      <c r="BU58" s="182"/>
      <c r="BV58" s="503"/>
      <c r="BW58" s="504"/>
      <c r="BX58" s="504"/>
      <c r="BY58" s="505"/>
      <c r="BZ58" s="201"/>
    </row>
    <row r="59" spans="1:78" ht="18" customHeight="1">
      <c r="A59" s="826"/>
      <c r="B59" s="795"/>
      <c r="C59" s="796"/>
      <c r="D59" s="797"/>
      <c r="E59" s="802"/>
      <c r="F59" s="362">
        <f>T47</f>
        <v>8</v>
      </c>
      <c r="G59" s="362" t="str">
        <f>IF(F59&gt;J59,"○","　")</f>
        <v>　</v>
      </c>
      <c r="H59" s="362" t="s">
        <v>675</v>
      </c>
      <c r="I59" s="362" t="str">
        <f>IF(J59&gt;F59,"○","　")</f>
        <v>○</v>
      </c>
      <c r="J59" s="363">
        <f>P47</f>
        <v>15</v>
      </c>
      <c r="K59" s="362">
        <f>T53</f>
        <v>13</v>
      </c>
      <c r="L59" s="362" t="str">
        <f>IF(K59&gt;O59,"○","　")</f>
        <v>　</v>
      </c>
      <c r="M59" s="362" t="s">
        <v>255</v>
      </c>
      <c r="N59" s="362" t="str">
        <f>IF(O59&gt;K59,"○","　")</f>
        <v>○</v>
      </c>
      <c r="O59" s="363">
        <f>P53</f>
        <v>15</v>
      </c>
      <c r="P59" s="198"/>
      <c r="Q59" s="184"/>
      <c r="R59" s="184"/>
      <c r="S59" s="184"/>
      <c r="T59" s="185"/>
      <c r="U59" s="362">
        <f>O15</f>
        <v>15</v>
      </c>
      <c r="V59" s="362" t="str">
        <f>IF(U59&gt;Y59,"○","　")</f>
        <v>○</v>
      </c>
      <c r="W59" s="362" t="s">
        <v>255</v>
      </c>
      <c r="X59" s="362" t="str">
        <f>IF(Y59&gt;U59,"○","　")</f>
        <v>　</v>
      </c>
      <c r="Y59" s="370">
        <f>T15</f>
        <v>12</v>
      </c>
      <c r="Z59" s="804"/>
      <c r="AA59" s="806"/>
      <c r="AB59" s="808"/>
      <c r="AC59" s="500">
        <f>SUM(F55,K55,P55,U55)</f>
        <v>1</v>
      </c>
      <c r="AD59" s="501" t="s">
        <v>255</v>
      </c>
      <c r="AE59" s="502">
        <f>SUM(J55,O55,T55,Y55)</f>
        <v>6</v>
      </c>
      <c r="AF59" s="782"/>
      <c r="AG59" s="784"/>
      <c r="AH59" s="615"/>
      <c r="AS59" s="456"/>
      <c r="AT59" s="456"/>
      <c r="AU59" s="456"/>
      <c r="AV59" s="456"/>
      <c r="AW59" s="456"/>
      <c r="AX59" s="456"/>
      <c r="AY59" s="456"/>
      <c r="AZ59" s="366"/>
      <c r="BL59" s="202"/>
      <c r="BY59" s="202"/>
      <c r="BZ59" s="202"/>
    </row>
    <row r="60" spans="1:78" ht="18" customHeight="1">
      <c r="A60" s="826"/>
      <c r="B60" s="811"/>
      <c r="C60" s="812"/>
      <c r="D60" s="813"/>
      <c r="E60" s="814"/>
      <c r="F60" s="362">
        <f>T48</f>
        <v>0</v>
      </c>
      <c r="G60" s="362" t="str">
        <f>IF(F60&gt;J60,"○","　")</f>
        <v>　</v>
      </c>
      <c r="H60" s="362" t="s">
        <v>675</v>
      </c>
      <c r="I60" s="362" t="str">
        <f>IF(J60&gt;F60,"○","　")</f>
        <v>　</v>
      </c>
      <c r="J60" s="363">
        <f>P48</f>
        <v>0</v>
      </c>
      <c r="K60" s="364">
        <f>T54</f>
        <v>0</v>
      </c>
      <c r="L60" s="364" t="str">
        <f>IF(K60&gt;O60,"○","　")</f>
        <v>　</v>
      </c>
      <c r="M60" s="364" t="s">
        <v>255</v>
      </c>
      <c r="N60" s="364" t="str">
        <f>IF(O60&gt;K60,"○","　")</f>
        <v>　</v>
      </c>
      <c r="O60" s="365">
        <f>P54</f>
        <v>0</v>
      </c>
      <c r="P60" s="200"/>
      <c r="Q60" s="187"/>
      <c r="R60" s="187"/>
      <c r="S60" s="187"/>
      <c r="T60" s="188"/>
      <c r="U60" s="362">
        <f>O16</f>
        <v>14</v>
      </c>
      <c r="V60" s="362" t="str">
        <f>IF(U60&gt;Y60,"○","　")</f>
        <v>　</v>
      </c>
      <c r="W60" s="362" t="s">
        <v>255</v>
      </c>
      <c r="X60" s="362" t="str">
        <f>IF(Y60&gt;U60,"○","　")</f>
        <v>○</v>
      </c>
      <c r="Y60" s="370">
        <f>T16</f>
        <v>16</v>
      </c>
      <c r="Z60" s="804"/>
      <c r="AA60" s="806"/>
      <c r="AB60" s="808"/>
      <c r="AC60" s="503"/>
      <c r="AD60" s="504"/>
      <c r="AE60" s="505"/>
      <c r="AF60" s="810"/>
      <c r="AG60" s="784"/>
      <c r="AH60" s="615"/>
      <c r="AS60" s="456"/>
      <c r="AT60" s="456"/>
      <c r="AU60" s="456"/>
      <c r="AV60" s="456"/>
      <c r="AW60" s="456"/>
      <c r="AX60" s="456"/>
      <c r="AY60" s="456"/>
      <c r="AZ60" s="366"/>
    </row>
    <row r="61" spans="1:78" ht="18" customHeight="1">
      <c r="A61" s="826"/>
      <c r="B61" s="792" t="str">
        <f>P6</f>
        <v>ＦＴ マダム</v>
      </c>
      <c r="C61" s="793"/>
      <c r="D61" s="794"/>
      <c r="E61" s="801" t="str">
        <f>IF($CB$105="A",CD111,IF($CB$105="B",CG111,CJ111))</f>
        <v/>
      </c>
      <c r="F61" s="191">
        <f>COUNTIF(G64:G66,"○")</f>
        <v>0</v>
      </c>
      <c r="G61" s="191"/>
      <c r="H61" s="191" t="str">
        <f>W43</f>
        <v>④</v>
      </c>
      <c r="I61" s="191"/>
      <c r="J61" s="192">
        <f>COUNTIF(I64:I66,"○")</f>
        <v>2</v>
      </c>
      <c r="K61" s="191">
        <f>COUNTIF(L64:L66,"○")</f>
        <v>1</v>
      </c>
      <c r="L61" s="191"/>
      <c r="M61" s="191" t="str">
        <f>W49</f>
        <v>⑤</v>
      </c>
      <c r="N61" s="191"/>
      <c r="O61" s="192">
        <f>COUNTIF(N64:N66,"○")</f>
        <v>2</v>
      </c>
      <c r="P61" s="191">
        <f>COUNTIF(Q64:Q66,"○")</f>
        <v>2</v>
      </c>
      <c r="Q61" s="191"/>
      <c r="R61" s="191" t="str">
        <f>W55</f>
        <v>②</v>
      </c>
      <c r="S61" s="191"/>
      <c r="T61" s="192">
        <f>COUNTIF(S64:S66,"○")</f>
        <v>1</v>
      </c>
      <c r="U61" s="193"/>
      <c r="V61" s="194"/>
      <c r="W61" s="194"/>
      <c r="X61" s="194"/>
      <c r="Y61" s="203"/>
      <c r="Z61" s="804">
        <f>COUNTIF(F62:Y62,"○")</f>
        <v>1</v>
      </c>
      <c r="AA61" s="806" t="s">
        <v>255</v>
      </c>
      <c r="AB61" s="808">
        <f>COUNTIF(J63:Y63,"○")</f>
        <v>2</v>
      </c>
      <c r="AC61" s="497">
        <f>IF(AE65=0,10,AC65/AE65)</f>
        <v>0.6</v>
      </c>
      <c r="AD61" s="498"/>
      <c r="AE61" s="499"/>
      <c r="AF61" s="781">
        <f>SUM(F64:F66,K64:K66,P64:P66,U64:U66)/SUM(J64:J66,O64:O66,T64:T66,Y64:Y66)</f>
        <v>0.89090909090909087</v>
      </c>
      <c r="AG61" s="784">
        <f>IF(AJ$69=AJ$68,RANK(AX61,AX$43:AX$66,0),"")</f>
        <v>3</v>
      </c>
      <c r="AH61" s="615" t="str">
        <f>B61</f>
        <v>ＦＴ マダム</v>
      </c>
      <c r="AJ61" s="155">
        <f>SUM(Z61:AB66)</f>
        <v>3</v>
      </c>
      <c r="AK61" s="155">
        <f>AL61-AM61</f>
        <v>0</v>
      </c>
      <c r="AL61" s="155">
        <f>SUM(F61:Y61)</f>
        <v>8</v>
      </c>
      <c r="AM61" s="155">
        <f>SUM(AC65:AE66)</f>
        <v>8</v>
      </c>
      <c r="AS61" s="456">
        <f>RANK(Z61,Z43:Z66,1)</f>
        <v>2</v>
      </c>
      <c r="AT61" s="456">
        <f>RANK(AY61,AY43:AY66,1)</f>
        <v>2</v>
      </c>
      <c r="AU61" s="456">
        <f>RANK(AF61,AF43:AF66,1)</f>
        <v>2</v>
      </c>
      <c r="AV61" s="456">
        <f>AS61*100</f>
        <v>200</v>
      </c>
      <c r="AW61" s="456">
        <f>AT61*10</f>
        <v>20</v>
      </c>
      <c r="AX61" s="456">
        <f>SUM(AU61:AW66)</f>
        <v>222</v>
      </c>
      <c r="AY61" s="456">
        <f>AC61-AE61</f>
        <v>0.6</v>
      </c>
      <c r="AZ61" s="366"/>
    </row>
    <row r="62" spans="1:78" ht="13.5" hidden="1" customHeight="1">
      <c r="A62" s="826"/>
      <c r="B62" s="795"/>
      <c r="C62" s="796"/>
      <c r="D62" s="797"/>
      <c r="E62" s="802"/>
      <c r="F62" s="362" t="str">
        <f>IF(F61&gt;J61,"○","　")</f>
        <v>　</v>
      </c>
      <c r="G62" s="362"/>
      <c r="H62" s="362"/>
      <c r="I62" s="362"/>
      <c r="J62" s="363"/>
      <c r="K62" s="362" t="str">
        <f>IF(K61&gt;O61,"○","　")</f>
        <v>　</v>
      </c>
      <c r="L62" s="362"/>
      <c r="M62" s="362"/>
      <c r="N62" s="362"/>
      <c r="O62" s="363"/>
      <c r="P62" s="362" t="str">
        <f>IF(P61&gt;T61,"○","　")</f>
        <v>○</v>
      </c>
      <c r="Q62" s="362"/>
      <c r="R62" s="362"/>
      <c r="S62" s="362"/>
      <c r="T62" s="363"/>
      <c r="U62" s="198"/>
      <c r="V62" s="184"/>
      <c r="W62" s="184"/>
      <c r="X62" s="184"/>
      <c r="Y62" s="204"/>
      <c r="Z62" s="804"/>
      <c r="AA62" s="806"/>
      <c r="AB62" s="808"/>
      <c r="AC62" s="500"/>
      <c r="AD62" s="501"/>
      <c r="AE62" s="502"/>
      <c r="AF62" s="782"/>
      <c r="AG62" s="784"/>
      <c r="AH62" s="615"/>
      <c r="AS62" s="456"/>
      <c r="AT62" s="456"/>
      <c r="AU62" s="456"/>
      <c r="AV62" s="456"/>
      <c r="AW62" s="456"/>
      <c r="AX62" s="456"/>
      <c r="AY62" s="456"/>
      <c r="AZ62" s="366"/>
    </row>
    <row r="63" spans="1:78" ht="13.5" hidden="1" customHeight="1">
      <c r="A63" s="826"/>
      <c r="B63" s="795"/>
      <c r="C63" s="796"/>
      <c r="D63" s="797"/>
      <c r="E63" s="802"/>
      <c r="F63" s="362"/>
      <c r="G63" s="362"/>
      <c r="H63" s="362"/>
      <c r="I63" s="362"/>
      <c r="J63" s="363" t="str">
        <f>IF(J61&gt;F61,"○","　")</f>
        <v>○</v>
      </c>
      <c r="K63" s="362"/>
      <c r="L63" s="362"/>
      <c r="M63" s="362"/>
      <c r="N63" s="362"/>
      <c r="O63" s="363" t="str">
        <f>IF(O61&gt;K61,"○","　")</f>
        <v>○</v>
      </c>
      <c r="P63" s="362"/>
      <c r="Q63" s="362"/>
      <c r="R63" s="362"/>
      <c r="S63" s="362"/>
      <c r="T63" s="363" t="str">
        <f>IF(T61&gt;P61,"○","　")</f>
        <v>　</v>
      </c>
      <c r="U63" s="198"/>
      <c r="V63" s="184"/>
      <c r="W63" s="184"/>
      <c r="X63" s="184"/>
      <c r="Y63" s="204"/>
      <c r="Z63" s="804"/>
      <c r="AA63" s="806"/>
      <c r="AB63" s="808"/>
      <c r="AC63" s="500"/>
      <c r="AD63" s="501"/>
      <c r="AE63" s="502"/>
      <c r="AF63" s="782"/>
      <c r="AG63" s="784"/>
      <c r="AH63" s="615"/>
      <c r="AS63" s="456"/>
      <c r="AT63" s="456"/>
      <c r="AU63" s="456"/>
      <c r="AV63" s="456"/>
      <c r="AW63" s="456"/>
      <c r="AX63" s="456"/>
      <c r="AY63" s="456"/>
      <c r="AZ63" s="366"/>
    </row>
    <row r="64" spans="1:78" ht="18" customHeight="1">
      <c r="A64" s="826"/>
      <c r="B64" s="795"/>
      <c r="C64" s="796"/>
      <c r="D64" s="797"/>
      <c r="E64" s="802"/>
      <c r="F64" s="362">
        <f>Y46</f>
        <v>10</v>
      </c>
      <c r="G64" s="362" t="str">
        <f>IF(F64&gt;J64,"○","　")</f>
        <v>　</v>
      </c>
      <c r="H64" s="362" t="s">
        <v>675</v>
      </c>
      <c r="I64" s="362" t="str">
        <f>IF(J64&gt;F64,"○","　")</f>
        <v>○</v>
      </c>
      <c r="J64" s="363">
        <f>U46</f>
        <v>15</v>
      </c>
      <c r="K64" s="362">
        <f>Y52</f>
        <v>10</v>
      </c>
      <c r="L64" s="362" t="str">
        <f>IF(K64&gt;O64,"○","　")</f>
        <v>　</v>
      </c>
      <c r="M64" s="362" t="s">
        <v>675</v>
      </c>
      <c r="N64" s="362" t="str">
        <f>IF(O64&gt;K64,"○","　")</f>
        <v>○</v>
      </c>
      <c r="O64" s="363">
        <f>U52</f>
        <v>15</v>
      </c>
      <c r="P64" s="362">
        <f>Y58</f>
        <v>15</v>
      </c>
      <c r="Q64" s="362" t="str">
        <f>IF(P64&gt;T64,"○","　")</f>
        <v>○</v>
      </c>
      <c r="R64" s="362" t="s">
        <v>675</v>
      </c>
      <c r="S64" s="362" t="str">
        <f>IF(T64&gt;P64,"○","　")</f>
        <v>　</v>
      </c>
      <c r="T64" s="363">
        <f>U58</f>
        <v>11</v>
      </c>
      <c r="U64" s="198"/>
      <c r="V64" s="184"/>
      <c r="W64" s="184"/>
      <c r="X64" s="184"/>
      <c r="Y64" s="204"/>
      <c r="Z64" s="804"/>
      <c r="AA64" s="806"/>
      <c r="AB64" s="808"/>
      <c r="AC64" s="500"/>
      <c r="AD64" s="501"/>
      <c r="AE64" s="502"/>
      <c r="AF64" s="782"/>
      <c r="AG64" s="784"/>
      <c r="AH64" s="615"/>
      <c r="AS64" s="456"/>
      <c r="AT64" s="456"/>
      <c r="AU64" s="456"/>
      <c r="AV64" s="456"/>
      <c r="AW64" s="456"/>
      <c r="AX64" s="456"/>
      <c r="AY64" s="456"/>
      <c r="AZ64" s="366"/>
    </row>
    <row r="65" spans="1:150" ht="18" customHeight="1">
      <c r="A65" s="826"/>
      <c r="B65" s="795"/>
      <c r="C65" s="796"/>
      <c r="D65" s="797"/>
      <c r="E65" s="802"/>
      <c r="F65" s="362">
        <f>Y47</f>
        <v>10</v>
      </c>
      <c r="G65" s="362" t="str">
        <f>IF(F65&gt;J65,"○","　")</f>
        <v>　</v>
      </c>
      <c r="H65" s="362" t="s">
        <v>255</v>
      </c>
      <c r="I65" s="362" t="str">
        <f>IF(J65&gt;F65,"○","　")</f>
        <v>○</v>
      </c>
      <c r="J65" s="363">
        <f>U47</f>
        <v>15</v>
      </c>
      <c r="K65" s="362">
        <f>Y53</f>
        <v>15</v>
      </c>
      <c r="L65" s="362" t="str">
        <f>IF(K65&gt;O65,"○","　")</f>
        <v>○</v>
      </c>
      <c r="M65" s="362" t="s">
        <v>255</v>
      </c>
      <c r="N65" s="362" t="str">
        <f>IF(O65&gt;K65,"○","　")</f>
        <v>　</v>
      </c>
      <c r="O65" s="363">
        <f>U53</f>
        <v>10</v>
      </c>
      <c r="P65" s="362">
        <f>Y59</f>
        <v>12</v>
      </c>
      <c r="Q65" s="362" t="str">
        <f>IF(P65&gt;T65,"○","　")</f>
        <v>　</v>
      </c>
      <c r="R65" s="362" t="s">
        <v>255</v>
      </c>
      <c r="S65" s="362" t="str">
        <f>IF(T65&gt;P65,"○","　")</f>
        <v>○</v>
      </c>
      <c r="T65" s="363">
        <f>U59</f>
        <v>15</v>
      </c>
      <c r="U65" s="198"/>
      <c r="V65" s="184"/>
      <c r="W65" s="184"/>
      <c r="X65" s="184"/>
      <c r="Y65" s="204"/>
      <c r="Z65" s="804"/>
      <c r="AA65" s="806"/>
      <c r="AB65" s="808"/>
      <c r="AC65" s="500">
        <f>SUM(F61,K61,P61,U61)</f>
        <v>3</v>
      </c>
      <c r="AD65" s="501" t="s">
        <v>255</v>
      </c>
      <c r="AE65" s="502">
        <f>SUM(J61,O61,T61,Y61)</f>
        <v>5</v>
      </c>
      <c r="AF65" s="782"/>
      <c r="AG65" s="784"/>
      <c r="AH65" s="615"/>
      <c r="AS65" s="456"/>
      <c r="AT65" s="456"/>
      <c r="AU65" s="456"/>
      <c r="AV65" s="456"/>
      <c r="AW65" s="456"/>
      <c r="AX65" s="456"/>
      <c r="AY65" s="456"/>
      <c r="AZ65" s="366"/>
    </row>
    <row r="66" spans="1:150" ht="18" customHeight="1" thickBot="1">
      <c r="A66" s="827"/>
      <c r="B66" s="798"/>
      <c r="C66" s="799"/>
      <c r="D66" s="800"/>
      <c r="E66" s="803"/>
      <c r="F66" s="371">
        <f>Y48</f>
        <v>0</v>
      </c>
      <c r="G66" s="371" t="str">
        <f>IF(F66&gt;J66,"○","　")</f>
        <v>　</v>
      </c>
      <c r="H66" s="371" t="s">
        <v>255</v>
      </c>
      <c r="I66" s="371" t="str">
        <f>IF(J66&gt;F66,"○","　")</f>
        <v>　</v>
      </c>
      <c r="J66" s="373">
        <f>U48</f>
        <v>0</v>
      </c>
      <c r="K66" s="371">
        <f>Y54</f>
        <v>10</v>
      </c>
      <c r="L66" s="371" t="str">
        <f>IF(K66&gt;O66,"○","　")</f>
        <v>　</v>
      </c>
      <c r="M66" s="371" t="s">
        <v>255</v>
      </c>
      <c r="N66" s="371" t="str">
        <f>IF(O66&gt;K66,"○","　")</f>
        <v>○</v>
      </c>
      <c r="O66" s="373">
        <f>U54</f>
        <v>15</v>
      </c>
      <c r="P66" s="371">
        <f>Y60</f>
        <v>16</v>
      </c>
      <c r="Q66" s="371" t="str">
        <f>IF(P66&gt;T66,"○","　")</f>
        <v>○</v>
      </c>
      <c r="R66" s="371" t="s">
        <v>255</v>
      </c>
      <c r="S66" s="371" t="str">
        <f>IF(T66&gt;P66,"○","　")</f>
        <v>　</v>
      </c>
      <c r="T66" s="373">
        <f>U60</f>
        <v>14</v>
      </c>
      <c r="U66" s="205"/>
      <c r="V66" s="206"/>
      <c r="W66" s="206"/>
      <c r="X66" s="206"/>
      <c r="Y66" s="207"/>
      <c r="Z66" s="805"/>
      <c r="AA66" s="807"/>
      <c r="AB66" s="809"/>
      <c r="AC66" s="617"/>
      <c r="AD66" s="618"/>
      <c r="AE66" s="604"/>
      <c r="AF66" s="783"/>
      <c r="AG66" s="785"/>
      <c r="AH66" s="615"/>
      <c r="AS66" s="456"/>
      <c r="AT66" s="456"/>
      <c r="AU66" s="456"/>
      <c r="AV66" s="456"/>
      <c r="AW66" s="456"/>
      <c r="AX66" s="456"/>
      <c r="AY66" s="456"/>
      <c r="AZ66" s="366"/>
    </row>
    <row r="67" spans="1:150">
      <c r="J67" s="368"/>
      <c r="K67" s="368"/>
    </row>
    <row r="68" spans="1:150" ht="13.5" hidden="1" customHeight="1">
      <c r="F68" s="378">
        <v>1</v>
      </c>
      <c r="G68" s="378"/>
      <c r="H68" s="378">
        <v>2</v>
      </c>
      <c r="I68" s="378"/>
      <c r="J68" s="379"/>
      <c r="K68" s="379"/>
      <c r="L68" s="378"/>
      <c r="M68" s="378">
        <v>5</v>
      </c>
      <c r="N68" s="378"/>
      <c r="O68" s="378">
        <v>6</v>
      </c>
      <c r="P68" s="378">
        <v>7</v>
      </c>
      <c r="Q68" s="378">
        <v>6</v>
      </c>
      <c r="R68" s="378">
        <v>8</v>
      </c>
      <c r="AJ68" s="155">
        <v>12</v>
      </c>
    </row>
    <row r="69" spans="1:150" ht="13.5" hidden="1" customHeight="1">
      <c r="F69" s="378">
        <f>SUM(K46:K48,O46:O48)</f>
        <v>74</v>
      </c>
      <c r="G69" s="378" t="e">
        <f>SUM(#REF!)</f>
        <v>#REF!</v>
      </c>
      <c r="H69" s="378">
        <f>SUM(U58:U60,Y58:Y60)</f>
        <v>83</v>
      </c>
      <c r="I69" s="378" t="e">
        <f>SUM(#REF!)</f>
        <v>#REF!</v>
      </c>
      <c r="J69" s="378">
        <f>SUM(P52:P54,T52:T54)</f>
        <v>51</v>
      </c>
      <c r="K69" s="378">
        <f>SUM(U46:U48,Y46:Y48)</f>
        <v>50</v>
      </c>
      <c r="L69" s="378" t="e">
        <f>SUM(#REF!)</f>
        <v>#REF!</v>
      </c>
      <c r="M69" s="378">
        <f>SUM(U52:U54,Y52:Y54)</f>
        <v>75</v>
      </c>
      <c r="N69" s="378" t="e">
        <f>SUM(#REF!)</f>
        <v>#REF!</v>
      </c>
      <c r="O69" s="378">
        <f>SUM(P46:P48,T46:T48)</f>
        <v>47</v>
      </c>
      <c r="P69" s="378">
        <f>SUM(BD52:BD54,BI52:BI54)</f>
        <v>0</v>
      </c>
      <c r="Q69" s="378">
        <f>SUM(R46:R48,V46:V48)</f>
        <v>0</v>
      </c>
      <c r="R69" s="378">
        <f>SUM(BQ52:BQ54,BV52:BV54)</f>
        <v>0</v>
      </c>
      <c r="AJ69" s="155">
        <f>SUM(AJ43:AJ66)</f>
        <v>12</v>
      </c>
    </row>
    <row r="70" spans="1:150" ht="13.5" hidden="1" customHeight="1"/>
    <row r="71" spans="1:150" ht="13.5" hidden="1" customHeight="1"/>
    <row r="72" spans="1:150" ht="13.5" hidden="1" customHeight="1"/>
    <row r="73" spans="1:150" ht="13.5" hidden="1" customHeight="1"/>
    <row r="74" spans="1:150" ht="13.5" hidden="1" customHeight="1"/>
    <row r="75" spans="1:150" ht="13.5" hidden="1" customHeight="1"/>
    <row r="76" spans="1:150" ht="13.5" hidden="1" customHeight="1"/>
    <row r="77" spans="1:150" ht="13.5" hidden="1" customHeight="1"/>
    <row r="78" spans="1:150" s="366" customFormat="1" ht="13.5" hidden="1" customHeight="1">
      <c r="AI78" s="155"/>
      <c r="AJ78" s="155"/>
      <c r="AK78" s="155"/>
      <c r="AL78" s="155"/>
      <c r="AM78" s="155"/>
      <c r="AN78" s="155"/>
      <c r="AO78" s="155"/>
      <c r="AP78" s="155"/>
      <c r="AQ78" s="155"/>
      <c r="AR78" s="155"/>
      <c r="AS78" s="155"/>
      <c r="AT78" s="155"/>
      <c r="AU78" s="155"/>
      <c r="AV78" s="155"/>
      <c r="AW78" s="155"/>
      <c r="AX78" s="155"/>
      <c r="AY78" s="155"/>
      <c r="AZ78" s="155"/>
      <c r="BA78" s="155"/>
      <c r="BB78" s="155"/>
      <c r="BC78" s="155"/>
      <c r="BD78" s="155"/>
      <c r="BE78" s="155"/>
      <c r="BF78" s="155"/>
      <c r="BG78" s="155"/>
      <c r="BH78" s="155"/>
      <c r="BI78" s="155"/>
      <c r="BJ78" s="155"/>
      <c r="BK78" s="155"/>
      <c r="BL78" s="155"/>
      <c r="BM78" s="155"/>
      <c r="BN78" s="155"/>
      <c r="BO78" s="155"/>
      <c r="BP78" s="155"/>
      <c r="BQ78" s="155"/>
      <c r="BR78" s="155"/>
      <c r="BS78" s="155"/>
      <c r="BT78" s="155"/>
      <c r="BU78" s="155"/>
      <c r="BV78" s="155"/>
      <c r="BW78" s="155"/>
      <c r="BX78" s="155"/>
      <c r="BY78" s="155"/>
      <c r="BZ78" s="155"/>
      <c r="CA78" s="155"/>
      <c r="CB78" s="155"/>
      <c r="CC78" s="155"/>
      <c r="CD78" s="155"/>
      <c r="CE78" s="155"/>
      <c r="CF78" s="155"/>
      <c r="CG78" s="155"/>
      <c r="CH78" s="155"/>
      <c r="CI78" s="155"/>
      <c r="CJ78" s="155"/>
      <c r="CK78" s="155"/>
      <c r="CL78" s="155"/>
      <c r="CM78" s="155"/>
      <c r="CN78" s="155"/>
      <c r="CO78" s="155"/>
      <c r="CP78" s="155"/>
      <c r="CQ78" s="155"/>
      <c r="CR78" s="155"/>
      <c r="CS78" s="155"/>
      <c r="CT78" s="155"/>
      <c r="CU78" s="155"/>
      <c r="CV78" s="155"/>
      <c r="CW78" s="155"/>
      <c r="CX78" s="155"/>
      <c r="CY78" s="155"/>
      <c r="CZ78" s="155"/>
      <c r="DA78" s="155"/>
      <c r="DB78" s="155"/>
      <c r="DC78" s="155"/>
      <c r="DD78" s="155"/>
      <c r="DE78" s="155"/>
      <c r="DF78" s="155"/>
      <c r="DG78" s="155"/>
      <c r="DH78" s="155"/>
      <c r="DI78" s="155"/>
      <c r="DJ78" s="155"/>
      <c r="DK78" s="155"/>
      <c r="DL78" s="155"/>
      <c r="DM78" s="155"/>
      <c r="DN78" s="155"/>
      <c r="DO78" s="155"/>
      <c r="DP78" s="155"/>
      <c r="DQ78" s="155"/>
      <c r="DR78" s="155"/>
      <c r="DS78" s="155"/>
      <c r="DT78" s="155"/>
      <c r="DU78" s="155"/>
      <c r="DV78" s="155"/>
      <c r="DW78" s="155"/>
      <c r="DX78" s="155"/>
      <c r="DY78" s="155"/>
      <c r="DZ78" s="155"/>
      <c r="EA78" s="155"/>
      <c r="EB78" s="155"/>
      <c r="EC78" s="155"/>
      <c r="ED78" s="155"/>
      <c r="EE78" s="155"/>
      <c r="EF78" s="155"/>
      <c r="EG78" s="155"/>
      <c r="EH78" s="155"/>
      <c r="EI78" s="155"/>
      <c r="EJ78" s="155"/>
      <c r="EK78" s="155"/>
      <c r="EL78" s="155"/>
      <c r="EM78" s="155"/>
      <c r="EN78" s="155"/>
      <c r="EO78" s="155"/>
      <c r="EP78" s="155"/>
      <c r="EQ78" s="155"/>
      <c r="ER78" s="155"/>
      <c r="ES78" s="155"/>
      <c r="ET78" s="155"/>
    </row>
    <row r="79" spans="1:150" s="366" customFormat="1" ht="13.5" hidden="1" customHeight="1">
      <c r="AI79" s="155"/>
      <c r="AJ79" s="155"/>
      <c r="AK79" s="155"/>
      <c r="AL79" s="155"/>
      <c r="AM79" s="155"/>
      <c r="AN79" s="155"/>
      <c r="AO79" s="155"/>
      <c r="AP79" s="155"/>
      <c r="AQ79" s="155"/>
      <c r="AR79" s="155"/>
      <c r="AS79" s="155"/>
      <c r="AT79" s="155"/>
      <c r="AU79" s="155"/>
      <c r="AV79" s="155"/>
      <c r="AW79" s="155"/>
      <c r="AX79" s="155"/>
      <c r="AY79" s="155"/>
      <c r="AZ79" s="155"/>
      <c r="BA79" s="155"/>
      <c r="BB79" s="155"/>
      <c r="BC79" s="155"/>
      <c r="BD79" s="155"/>
      <c r="BE79" s="155"/>
      <c r="BF79" s="155"/>
      <c r="BG79" s="155"/>
      <c r="BH79" s="155"/>
      <c r="BI79" s="155"/>
      <c r="BJ79" s="155"/>
      <c r="BK79" s="155"/>
      <c r="BL79" s="155"/>
      <c r="BM79" s="155"/>
      <c r="BN79" s="155"/>
      <c r="BO79" s="155"/>
      <c r="BP79" s="155"/>
      <c r="BQ79" s="155"/>
      <c r="BR79" s="155"/>
      <c r="BS79" s="155"/>
      <c r="BT79" s="155"/>
      <c r="BU79" s="155"/>
      <c r="BV79" s="155"/>
      <c r="BW79" s="155"/>
      <c r="BX79" s="155"/>
      <c r="BY79" s="155"/>
      <c r="BZ79" s="155"/>
      <c r="CA79" s="155"/>
      <c r="CB79" s="155"/>
      <c r="CC79" s="155"/>
      <c r="CD79" s="155"/>
      <c r="CE79" s="155"/>
      <c r="CF79" s="155"/>
      <c r="CG79" s="155"/>
      <c r="CH79" s="155"/>
      <c r="CI79" s="155"/>
      <c r="CJ79" s="155"/>
      <c r="CK79" s="155"/>
      <c r="CL79" s="155"/>
      <c r="CM79" s="155"/>
      <c r="CN79" s="155"/>
      <c r="CO79" s="155"/>
      <c r="CP79" s="155"/>
      <c r="CQ79" s="155"/>
      <c r="CR79" s="155"/>
      <c r="CS79" s="155"/>
      <c r="CT79" s="155"/>
      <c r="CU79" s="155"/>
      <c r="CV79" s="155"/>
      <c r="CW79" s="155"/>
      <c r="CX79" s="155"/>
      <c r="CY79" s="155"/>
      <c r="CZ79" s="155"/>
      <c r="DA79" s="155"/>
      <c r="DB79" s="155"/>
      <c r="DC79" s="155"/>
      <c r="DD79" s="155"/>
      <c r="DE79" s="155"/>
      <c r="DF79" s="155"/>
      <c r="DG79" s="155"/>
      <c r="DH79" s="155"/>
      <c r="DI79" s="155"/>
      <c r="DJ79" s="155"/>
      <c r="DK79" s="155"/>
      <c r="DL79" s="155"/>
      <c r="DM79" s="155"/>
      <c r="DN79" s="155"/>
      <c r="DO79" s="155"/>
      <c r="DP79" s="155"/>
      <c r="DQ79" s="155"/>
      <c r="DR79" s="155"/>
      <c r="DS79" s="155"/>
      <c r="DT79" s="155"/>
      <c r="DU79" s="155"/>
      <c r="DV79" s="155"/>
      <c r="DW79" s="155"/>
      <c r="DX79" s="155"/>
      <c r="DY79" s="155"/>
      <c r="DZ79" s="155"/>
      <c r="EA79" s="155"/>
      <c r="EB79" s="155"/>
      <c r="EC79" s="155"/>
      <c r="ED79" s="155"/>
      <c r="EE79" s="155"/>
      <c r="EF79" s="155"/>
      <c r="EG79" s="155"/>
      <c r="EH79" s="155"/>
      <c r="EI79" s="155"/>
      <c r="EJ79" s="155"/>
      <c r="EK79" s="155"/>
      <c r="EL79" s="155"/>
      <c r="EM79" s="155"/>
      <c r="EN79" s="155"/>
      <c r="EO79" s="155"/>
      <c r="EP79" s="155"/>
      <c r="EQ79" s="155"/>
      <c r="ER79" s="155"/>
      <c r="ES79" s="155"/>
      <c r="ET79" s="155"/>
    </row>
    <row r="80" spans="1:150" s="366" customFormat="1" ht="13.5" hidden="1" customHeight="1">
      <c r="AI80" s="155"/>
      <c r="AJ80" s="155"/>
      <c r="AK80" s="155"/>
      <c r="AL80" s="155"/>
      <c r="AM80" s="155"/>
      <c r="AN80" s="155"/>
      <c r="AO80" s="155"/>
      <c r="AP80" s="155"/>
      <c r="AQ80" s="155"/>
      <c r="AR80" s="155"/>
      <c r="AS80" s="155"/>
      <c r="AT80" s="155"/>
      <c r="AU80" s="155"/>
      <c r="AV80" s="155"/>
      <c r="AW80" s="155"/>
      <c r="AX80" s="155"/>
      <c r="AY80" s="155"/>
      <c r="AZ80" s="155"/>
      <c r="BA80" s="155"/>
      <c r="BB80" s="155"/>
      <c r="BC80" s="155"/>
      <c r="BD80" s="155"/>
      <c r="BE80" s="155"/>
      <c r="BF80" s="155"/>
      <c r="BG80" s="155"/>
      <c r="BH80" s="155"/>
      <c r="BI80" s="155"/>
      <c r="BJ80" s="155"/>
      <c r="BK80" s="155"/>
      <c r="BL80" s="155"/>
      <c r="BM80" s="155"/>
      <c r="BN80" s="155"/>
      <c r="BO80" s="155"/>
      <c r="BP80" s="155"/>
      <c r="BQ80" s="155"/>
      <c r="BR80" s="155"/>
      <c r="BS80" s="155"/>
      <c r="BT80" s="155"/>
      <c r="BU80" s="155"/>
      <c r="BV80" s="155"/>
      <c r="BW80" s="155"/>
      <c r="BX80" s="155"/>
      <c r="BY80" s="155"/>
      <c r="BZ80" s="155"/>
      <c r="CA80" s="155"/>
      <c r="CB80" s="155"/>
      <c r="CC80" s="155"/>
      <c r="CD80" s="155"/>
      <c r="CE80" s="155"/>
      <c r="CF80" s="155"/>
      <c r="CG80" s="155"/>
      <c r="CH80" s="155"/>
      <c r="CI80" s="155"/>
      <c r="CJ80" s="155"/>
      <c r="CK80" s="155"/>
      <c r="CL80" s="155"/>
      <c r="CM80" s="155"/>
      <c r="CN80" s="155"/>
      <c r="CO80" s="155"/>
      <c r="CP80" s="155"/>
      <c r="CQ80" s="155"/>
      <c r="CR80" s="155"/>
      <c r="CS80" s="155"/>
      <c r="CT80" s="155"/>
      <c r="CU80" s="155"/>
      <c r="CV80" s="155"/>
      <c r="CW80" s="155"/>
      <c r="CX80" s="155"/>
      <c r="CY80" s="155"/>
      <c r="CZ80" s="155"/>
      <c r="DA80" s="155"/>
      <c r="DB80" s="155"/>
      <c r="DC80" s="155"/>
      <c r="DD80" s="155"/>
      <c r="DE80" s="155"/>
      <c r="DF80" s="155"/>
      <c r="DG80" s="155"/>
      <c r="DH80" s="155"/>
      <c r="DI80" s="155"/>
      <c r="DJ80" s="155"/>
      <c r="DK80" s="155"/>
      <c r="DL80" s="155"/>
      <c r="DM80" s="155"/>
      <c r="DN80" s="155"/>
      <c r="DO80" s="155"/>
      <c r="DP80" s="155"/>
      <c r="DQ80" s="155"/>
      <c r="DR80" s="155"/>
      <c r="DS80" s="155"/>
      <c r="DT80" s="155"/>
      <c r="DU80" s="155"/>
      <c r="DV80" s="155"/>
      <c r="DW80" s="155"/>
      <c r="DX80" s="155"/>
      <c r="DY80" s="155"/>
      <c r="DZ80" s="155"/>
      <c r="EA80" s="155"/>
      <c r="EB80" s="155"/>
      <c r="EC80" s="155"/>
      <c r="ED80" s="155"/>
      <c r="EE80" s="155"/>
      <c r="EF80" s="155"/>
      <c r="EG80" s="155"/>
      <c r="EH80" s="155"/>
      <c r="EI80" s="155"/>
      <c r="EJ80" s="155"/>
      <c r="EK80" s="155"/>
      <c r="EL80" s="155"/>
      <c r="EM80" s="155"/>
      <c r="EN80" s="155"/>
      <c r="EO80" s="155"/>
      <c r="EP80" s="155"/>
      <c r="EQ80" s="155"/>
      <c r="ER80" s="155"/>
      <c r="ES80" s="155"/>
      <c r="ET80" s="155"/>
    </row>
    <row r="81" s="366" customFormat="1" ht="13.5" hidden="1" customHeight="1"/>
    <row r="82" s="366" customFormat="1" ht="13.5" hidden="1" customHeight="1"/>
    <row r="83" s="366" customFormat="1" ht="13.5" hidden="1" customHeight="1"/>
    <row r="84" s="366" customFormat="1" ht="13.5" hidden="1" customHeight="1"/>
    <row r="85" s="366" customFormat="1" ht="13.5" hidden="1" customHeight="1"/>
    <row r="86" s="366" customFormat="1" ht="13.5" hidden="1" customHeight="1"/>
    <row r="87" s="366" customFormat="1" ht="13.5" hidden="1" customHeight="1"/>
    <row r="88" s="366" customFormat="1" ht="13.5" hidden="1" customHeight="1"/>
    <row r="89" s="366" customFormat="1" ht="13.5" hidden="1" customHeight="1"/>
    <row r="90" s="366" customFormat="1" ht="13.5" hidden="1" customHeight="1"/>
    <row r="91" s="366" customFormat="1" ht="13.5" hidden="1" customHeight="1"/>
    <row r="92" s="366" customFormat="1" ht="13.5" hidden="1" customHeight="1"/>
    <row r="93" s="366" customFormat="1" ht="13.5" hidden="1" customHeight="1"/>
    <row r="94" s="366" customFormat="1" ht="13.5" hidden="1" customHeight="1"/>
    <row r="95" s="366" customFormat="1" ht="13.5" hidden="1" customHeight="1"/>
    <row r="96" s="366" customFormat="1" ht="13.5" hidden="1" customHeight="1"/>
    <row r="97" spans="1:138" ht="13.5" hidden="1" customHeight="1">
      <c r="A97" s="155"/>
    </row>
    <row r="98" spans="1:138" ht="13.5" hidden="1" customHeight="1">
      <c r="A98" s="155"/>
    </row>
    <row r="99" spans="1:138" ht="13.5" hidden="1" customHeight="1">
      <c r="A99" s="155"/>
    </row>
    <row r="100" spans="1:138" ht="13.5" hidden="1" customHeight="1">
      <c r="A100" s="155"/>
    </row>
    <row r="101" spans="1:138" ht="13.5" hidden="1" customHeight="1">
      <c r="A101" s="155"/>
    </row>
    <row r="102" spans="1:138" ht="13.5" hidden="1" customHeight="1">
      <c r="A102" s="155"/>
    </row>
    <row r="103" spans="1:138" hidden="1">
      <c r="A103" s="155"/>
      <c r="CB103" s="155" t="s">
        <v>694</v>
      </c>
      <c r="CE103" s="155" t="s">
        <v>695</v>
      </c>
      <c r="CH103" s="155" t="s">
        <v>696</v>
      </c>
    </row>
    <row r="104" spans="1:138" hidden="1">
      <c r="A104" s="155"/>
      <c r="F104" s="378">
        <v>1</v>
      </c>
      <c r="G104" s="378"/>
      <c r="H104" s="378">
        <v>2</v>
      </c>
      <c r="I104" s="378"/>
      <c r="J104" s="378">
        <v>3</v>
      </c>
      <c r="K104" s="378">
        <v>4</v>
      </c>
      <c r="L104" s="378"/>
      <c r="M104" s="378">
        <v>5</v>
      </c>
      <c r="N104" s="378"/>
      <c r="O104" s="378">
        <v>6</v>
      </c>
      <c r="P104" s="378">
        <v>7</v>
      </c>
      <c r="Q104" s="378">
        <v>6</v>
      </c>
      <c r="R104" s="378">
        <v>8</v>
      </c>
      <c r="CB104" s="155" t="s">
        <v>0</v>
      </c>
      <c r="CE104" s="155" t="s">
        <v>0</v>
      </c>
      <c r="CH104" s="155" t="s">
        <v>0</v>
      </c>
    </row>
    <row r="105" spans="1:138" hidden="1">
      <c r="A105" s="155"/>
      <c r="F105" s="378">
        <f t="shared" ref="F105:P105" si="4">F69</f>
        <v>74</v>
      </c>
      <c r="G105" s="378" t="e">
        <f t="shared" si="4"/>
        <v>#REF!</v>
      </c>
      <c r="H105" s="378">
        <f t="shared" si="4"/>
        <v>83</v>
      </c>
      <c r="I105" s="378" t="e">
        <f t="shared" si="4"/>
        <v>#REF!</v>
      </c>
      <c r="J105" s="378">
        <f t="shared" si="4"/>
        <v>51</v>
      </c>
      <c r="K105" s="378">
        <f t="shared" si="4"/>
        <v>50</v>
      </c>
      <c r="L105" s="378" t="e">
        <f t="shared" si="4"/>
        <v>#REF!</v>
      </c>
      <c r="M105" s="378">
        <f t="shared" si="4"/>
        <v>75</v>
      </c>
      <c r="N105" s="378" t="e">
        <f t="shared" si="4"/>
        <v>#REF!</v>
      </c>
      <c r="O105" s="378">
        <f t="shared" si="4"/>
        <v>47</v>
      </c>
      <c r="P105" s="378">
        <f t="shared" si="4"/>
        <v>0</v>
      </c>
      <c r="R105" s="378">
        <f>R69</f>
        <v>0</v>
      </c>
      <c r="CB105" s="366" t="str">
        <f>IF(CB106&lt;7,"A",IF(CB106&gt;12,"C","B"))</f>
        <v>A</v>
      </c>
      <c r="CC105" s="366"/>
      <c r="CD105" s="366"/>
      <c r="CE105" s="366"/>
      <c r="CF105" s="366"/>
      <c r="CG105" s="366"/>
      <c r="CH105" s="366"/>
      <c r="CI105" s="366"/>
      <c r="CJ105" s="366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</row>
    <row r="106" spans="1:138" hidden="1">
      <c r="A106" s="155"/>
      <c r="CB106" s="366">
        <f>B37</f>
        <v>0</v>
      </c>
      <c r="CC106" s="366"/>
      <c r="CD106" s="366"/>
      <c r="CE106" s="366">
        <f>CB106</f>
        <v>0</v>
      </c>
      <c r="CF106" s="366"/>
      <c r="CG106" s="366"/>
      <c r="CH106" s="366">
        <f>CB106</f>
        <v>0</v>
      </c>
      <c r="CI106" s="366"/>
      <c r="CJ106" s="366"/>
      <c r="CL106" s="182"/>
      <c r="CM106" s="182">
        <v>1</v>
      </c>
      <c r="CN106" s="182"/>
      <c r="CO106" s="182"/>
      <c r="CP106" s="182">
        <v>2</v>
      </c>
      <c r="CQ106" s="182"/>
      <c r="CR106" s="182"/>
      <c r="CS106" s="182">
        <v>3</v>
      </c>
      <c r="CT106" s="182"/>
      <c r="CU106" s="182"/>
      <c r="CV106" s="182">
        <v>4</v>
      </c>
      <c r="CW106" s="182"/>
      <c r="CX106" s="182"/>
      <c r="CY106" s="182">
        <v>5</v>
      </c>
      <c r="CZ106" s="182"/>
      <c r="DA106" s="182"/>
      <c r="DB106" s="182">
        <v>6</v>
      </c>
      <c r="DC106" s="182"/>
      <c r="DD106" s="182"/>
      <c r="DE106" s="182">
        <v>7</v>
      </c>
      <c r="DF106" s="182"/>
      <c r="DG106" s="182"/>
      <c r="DH106" s="182">
        <v>8</v>
      </c>
      <c r="DI106" s="182"/>
      <c r="DJ106" s="182"/>
      <c r="DK106" s="182">
        <v>9</v>
      </c>
      <c r="DL106" s="182"/>
      <c r="DM106" s="182"/>
      <c r="DN106" s="182">
        <v>10</v>
      </c>
      <c r="DO106" s="182"/>
      <c r="DP106" s="182"/>
      <c r="DQ106" s="182">
        <v>11</v>
      </c>
      <c r="DR106" s="182"/>
      <c r="DS106" s="182"/>
      <c r="DT106" s="182">
        <v>12</v>
      </c>
      <c r="DU106" s="182"/>
      <c r="DV106" s="182"/>
      <c r="DW106" s="182">
        <v>13</v>
      </c>
      <c r="DX106" s="182"/>
      <c r="DY106" s="182"/>
      <c r="DZ106" s="182">
        <v>14</v>
      </c>
      <c r="EA106" s="182"/>
      <c r="EB106" s="182"/>
      <c r="EC106" s="182">
        <v>15</v>
      </c>
      <c r="ED106" s="182"/>
      <c r="EE106" s="182"/>
      <c r="EF106" s="182">
        <v>16</v>
      </c>
      <c r="EG106" s="182"/>
      <c r="EH106" s="182"/>
    </row>
    <row r="107" spans="1:138" hidden="1">
      <c r="A107" s="155"/>
      <c r="CA107" s="155">
        <v>1</v>
      </c>
      <c r="CB107" s="182" t="str">
        <f t="shared" ref="CB107:CD109" si="5">IF($CB$106=1,CM107,IF($CB$106=2,CP107,IF($CB$106=3,CS107,IF($CB$106=4,CV107,IF($CB$106=5,CY107,IF($CB$106=6,DB107,""))))))</f>
        <v/>
      </c>
      <c r="CC107" s="182" t="str">
        <f t="shared" si="5"/>
        <v/>
      </c>
      <c r="CD107" s="182" t="str">
        <f t="shared" si="5"/>
        <v/>
      </c>
      <c r="CE107" s="182" t="str">
        <f t="shared" ref="CE107:CG109" si="6">IF($CB$106=7,DE107,IF($CB$106=8,DH107,IF($CB$106=9,DK107,IF($CB$106=10,DN107,IF($CB$106=11,DQ107,IF($CB$106=12,DT107,""))))))</f>
        <v/>
      </c>
      <c r="CF107" s="182" t="str">
        <f t="shared" si="6"/>
        <v/>
      </c>
      <c r="CG107" s="182" t="str">
        <f t="shared" si="6"/>
        <v/>
      </c>
      <c r="CH107" s="182" t="str">
        <f t="shared" ref="CH107:CJ109" si="7">IF($CB$106=13,DW107,IF($CB$106=14,DZ107,IF($CB$106=15,EC107,IF($CB$106=16,EF107,""))))</f>
        <v/>
      </c>
      <c r="CI107" s="182" t="str">
        <f t="shared" si="7"/>
        <v/>
      </c>
      <c r="CJ107" s="182" t="str">
        <f t="shared" si="7"/>
        <v/>
      </c>
      <c r="CL107" s="182"/>
      <c r="CM107" s="182">
        <v>1</v>
      </c>
      <c r="CN107" s="182" t="s">
        <v>258</v>
      </c>
      <c r="CO107" s="182" t="s">
        <v>259</v>
      </c>
      <c r="CP107" s="182">
        <v>1</v>
      </c>
      <c r="CQ107" s="182" t="s">
        <v>260</v>
      </c>
      <c r="CR107" s="182" t="s">
        <v>261</v>
      </c>
      <c r="CS107" s="182">
        <v>1</v>
      </c>
      <c r="CT107" s="182" t="s">
        <v>262</v>
      </c>
      <c r="CU107" s="182" t="s">
        <v>261</v>
      </c>
      <c r="CV107" s="182">
        <v>1</v>
      </c>
      <c r="CW107" s="182" t="s">
        <v>263</v>
      </c>
      <c r="CX107" s="182" t="s">
        <v>264</v>
      </c>
      <c r="CY107" s="182">
        <v>1</v>
      </c>
      <c r="CZ107" s="182" t="s">
        <v>265</v>
      </c>
      <c r="DA107" s="182" t="s">
        <v>266</v>
      </c>
      <c r="DB107" s="182" t="s">
        <v>267</v>
      </c>
      <c r="DC107" s="182" t="s">
        <v>268</v>
      </c>
      <c r="DD107" s="182" t="s">
        <v>269</v>
      </c>
      <c r="DE107" s="182" t="s">
        <v>270</v>
      </c>
      <c r="DF107" s="182" t="s">
        <v>260</v>
      </c>
      <c r="DG107" s="182" t="s">
        <v>261</v>
      </c>
      <c r="DH107" s="182" t="s">
        <v>271</v>
      </c>
      <c r="DI107" s="182" t="s">
        <v>272</v>
      </c>
      <c r="DJ107" s="182" t="s">
        <v>273</v>
      </c>
      <c r="DK107" s="182" t="s">
        <v>274</v>
      </c>
      <c r="DL107" s="182" t="s">
        <v>272</v>
      </c>
      <c r="DM107" s="182" t="s">
        <v>273</v>
      </c>
      <c r="DN107" s="182" t="s">
        <v>275</v>
      </c>
      <c r="DO107" s="182" t="s">
        <v>276</v>
      </c>
      <c r="DP107" s="182" t="s">
        <v>269</v>
      </c>
      <c r="DQ107" s="182">
        <v>0</v>
      </c>
      <c r="DR107" s="182">
        <v>0</v>
      </c>
      <c r="DS107" s="182">
        <v>0</v>
      </c>
      <c r="DT107" s="182">
        <v>0</v>
      </c>
      <c r="DU107" s="182">
        <v>0</v>
      </c>
      <c r="DV107" s="182">
        <v>0</v>
      </c>
      <c r="DW107" s="182" t="s">
        <v>275</v>
      </c>
      <c r="DX107" s="182" t="s">
        <v>276</v>
      </c>
      <c r="DY107" s="182" t="s">
        <v>269</v>
      </c>
      <c r="DZ107" s="182">
        <v>0</v>
      </c>
      <c r="EA107" s="182">
        <v>0</v>
      </c>
      <c r="EB107" s="182">
        <v>0</v>
      </c>
      <c r="EC107" s="182">
        <v>0</v>
      </c>
      <c r="ED107" s="182">
        <v>0</v>
      </c>
      <c r="EE107" s="182">
        <v>0</v>
      </c>
      <c r="EF107" s="182">
        <v>0</v>
      </c>
      <c r="EG107" s="182">
        <v>0</v>
      </c>
      <c r="EH107" s="182">
        <v>0</v>
      </c>
    </row>
    <row r="108" spans="1:138" hidden="1">
      <c r="A108" s="155"/>
      <c r="CA108" s="155">
        <v>2</v>
      </c>
      <c r="CB108" s="182" t="str">
        <f t="shared" si="5"/>
        <v/>
      </c>
      <c r="CC108" s="182" t="str">
        <f t="shared" si="5"/>
        <v/>
      </c>
      <c r="CD108" s="182" t="str">
        <f t="shared" si="5"/>
        <v/>
      </c>
      <c r="CE108" s="182" t="str">
        <f t="shared" si="6"/>
        <v/>
      </c>
      <c r="CF108" s="182" t="str">
        <f t="shared" si="6"/>
        <v/>
      </c>
      <c r="CG108" s="182" t="str">
        <f t="shared" si="6"/>
        <v/>
      </c>
      <c r="CH108" s="182" t="str">
        <f t="shared" si="7"/>
        <v/>
      </c>
      <c r="CI108" s="182" t="str">
        <f t="shared" si="7"/>
        <v/>
      </c>
      <c r="CJ108" s="182" t="str">
        <f t="shared" si="7"/>
        <v/>
      </c>
      <c r="CL108" s="182"/>
      <c r="CM108" s="182">
        <v>2</v>
      </c>
      <c r="CN108" s="182" t="s">
        <v>277</v>
      </c>
      <c r="CO108" s="182" t="s">
        <v>269</v>
      </c>
      <c r="CP108" s="182">
        <v>2</v>
      </c>
      <c r="CQ108" s="182" t="s">
        <v>276</v>
      </c>
      <c r="CR108" s="182" t="s">
        <v>269</v>
      </c>
      <c r="CS108" s="182">
        <v>2</v>
      </c>
      <c r="CT108" s="182" t="s">
        <v>278</v>
      </c>
      <c r="CU108" s="182" t="s">
        <v>261</v>
      </c>
      <c r="CV108" s="182">
        <v>2</v>
      </c>
      <c r="CW108" s="182" t="s">
        <v>279</v>
      </c>
      <c r="CX108" s="182" t="s">
        <v>261</v>
      </c>
      <c r="CY108" s="182">
        <v>2</v>
      </c>
      <c r="CZ108" s="182" t="s">
        <v>280</v>
      </c>
      <c r="DA108" s="182" t="s">
        <v>281</v>
      </c>
      <c r="DB108" s="182" t="s">
        <v>282</v>
      </c>
      <c r="DC108" s="182" t="s">
        <v>283</v>
      </c>
      <c r="DD108" s="182" t="s">
        <v>261</v>
      </c>
      <c r="DE108" s="182" t="s">
        <v>284</v>
      </c>
      <c r="DF108" s="182" t="s">
        <v>258</v>
      </c>
      <c r="DG108" s="182" t="s">
        <v>259</v>
      </c>
      <c r="DH108" s="182" t="s">
        <v>285</v>
      </c>
      <c r="DI108" s="182" t="s">
        <v>258</v>
      </c>
      <c r="DJ108" s="182" t="s">
        <v>259</v>
      </c>
      <c r="DK108" s="182" t="s">
        <v>286</v>
      </c>
      <c r="DL108" s="182" t="s">
        <v>287</v>
      </c>
      <c r="DM108" s="182" t="s">
        <v>259</v>
      </c>
      <c r="DN108" s="182" t="s">
        <v>288</v>
      </c>
      <c r="DO108" s="182" t="s">
        <v>289</v>
      </c>
      <c r="DP108" s="182" t="s">
        <v>290</v>
      </c>
      <c r="DQ108" s="182">
        <v>0</v>
      </c>
      <c r="DR108" s="182">
        <v>0</v>
      </c>
      <c r="DS108" s="182">
        <v>0</v>
      </c>
      <c r="DT108" s="182">
        <v>0</v>
      </c>
      <c r="DU108" s="182">
        <v>0</v>
      </c>
      <c r="DV108" s="182">
        <v>0</v>
      </c>
      <c r="DW108" s="182" t="s">
        <v>288</v>
      </c>
      <c r="DX108" s="182" t="s">
        <v>289</v>
      </c>
      <c r="DY108" s="182" t="s">
        <v>290</v>
      </c>
      <c r="DZ108" s="182">
        <v>0</v>
      </c>
      <c r="EA108" s="182">
        <v>0</v>
      </c>
      <c r="EB108" s="182">
        <v>0</v>
      </c>
      <c r="EC108" s="182">
        <v>0</v>
      </c>
      <c r="ED108" s="182">
        <v>0</v>
      </c>
      <c r="EE108" s="182">
        <v>0</v>
      </c>
      <c r="EF108" s="182">
        <v>0</v>
      </c>
      <c r="EG108" s="182">
        <v>0</v>
      </c>
      <c r="EH108" s="182">
        <v>0</v>
      </c>
    </row>
    <row r="109" spans="1:138" hidden="1">
      <c r="A109" s="155"/>
      <c r="CA109" s="155">
        <v>3</v>
      </c>
      <c r="CB109" s="182" t="str">
        <f t="shared" si="5"/>
        <v/>
      </c>
      <c r="CC109" s="182" t="str">
        <f t="shared" si="5"/>
        <v/>
      </c>
      <c r="CD109" s="182" t="str">
        <f t="shared" si="5"/>
        <v/>
      </c>
      <c r="CE109" s="182" t="str">
        <f t="shared" si="6"/>
        <v/>
      </c>
      <c r="CF109" s="182" t="str">
        <f t="shared" si="6"/>
        <v/>
      </c>
      <c r="CG109" s="182" t="str">
        <f t="shared" si="6"/>
        <v/>
      </c>
      <c r="CH109" s="182" t="str">
        <f t="shared" si="7"/>
        <v/>
      </c>
      <c r="CI109" s="182" t="str">
        <f t="shared" si="7"/>
        <v/>
      </c>
      <c r="CJ109" s="182" t="str">
        <f t="shared" si="7"/>
        <v/>
      </c>
      <c r="CL109" s="182"/>
      <c r="CM109" s="182">
        <v>3</v>
      </c>
      <c r="CN109" s="182" t="s">
        <v>291</v>
      </c>
      <c r="CO109" s="182" t="s">
        <v>292</v>
      </c>
      <c r="CP109" s="182">
        <v>3</v>
      </c>
      <c r="CQ109" s="182" t="s">
        <v>293</v>
      </c>
      <c r="CR109" s="182" t="s">
        <v>292</v>
      </c>
      <c r="CS109" s="182">
        <v>3</v>
      </c>
      <c r="CT109" s="182" t="s">
        <v>294</v>
      </c>
      <c r="CU109" s="182" t="s">
        <v>295</v>
      </c>
      <c r="CV109" s="182">
        <v>3</v>
      </c>
      <c r="CW109" s="182" t="s">
        <v>296</v>
      </c>
      <c r="CX109" s="182" t="s">
        <v>266</v>
      </c>
      <c r="CY109" s="182">
        <v>3</v>
      </c>
      <c r="CZ109" s="182" t="s">
        <v>297</v>
      </c>
      <c r="DA109" s="182" t="s">
        <v>259</v>
      </c>
      <c r="DB109" s="182" t="s">
        <v>298</v>
      </c>
      <c r="DC109" s="182" t="s">
        <v>299</v>
      </c>
      <c r="DD109" s="182" t="s">
        <v>261</v>
      </c>
      <c r="DE109" s="182" t="s">
        <v>300</v>
      </c>
      <c r="DF109" s="182" t="s">
        <v>301</v>
      </c>
      <c r="DG109" s="182" t="s">
        <v>266</v>
      </c>
      <c r="DH109" s="182" t="s">
        <v>302</v>
      </c>
      <c r="DI109" s="182" t="s">
        <v>303</v>
      </c>
      <c r="DJ109" s="182" t="s">
        <v>295</v>
      </c>
      <c r="DK109" s="182" t="s">
        <v>304</v>
      </c>
      <c r="DL109" s="182" t="s">
        <v>305</v>
      </c>
      <c r="DM109" s="182" t="s">
        <v>306</v>
      </c>
      <c r="DN109" s="182" t="s">
        <v>307</v>
      </c>
      <c r="DO109" s="182" t="s">
        <v>289</v>
      </c>
      <c r="DP109" s="182" t="s">
        <v>290</v>
      </c>
      <c r="DQ109" s="182">
        <v>0</v>
      </c>
      <c r="DR109" s="182">
        <v>0</v>
      </c>
      <c r="DS109" s="182">
        <v>0</v>
      </c>
      <c r="DT109" s="182">
        <v>0</v>
      </c>
      <c r="DU109" s="182">
        <v>0</v>
      </c>
      <c r="DV109" s="182">
        <v>0</v>
      </c>
      <c r="DW109" s="182" t="s">
        <v>307</v>
      </c>
      <c r="DX109" s="182" t="s">
        <v>289</v>
      </c>
      <c r="DY109" s="182" t="s">
        <v>290</v>
      </c>
      <c r="DZ109" s="182">
        <v>0</v>
      </c>
      <c r="EA109" s="182">
        <v>0</v>
      </c>
      <c r="EB109" s="182">
        <v>0</v>
      </c>
      <c r="EC109" s="182">
        <v>0</v>
      </c>
      <c r="ED109" s="182">
        <v>0</v>
      </c>
      <c r="EE109" s="182">
        <v>0</v>
      </c>
      <c r="EF109" s="182">
        <v>0</v>
      </c>
      <c r="EG109" s="182">
        <v>0</v>
      </c>
      <c r="EH109" s="182">
        <v>0</v>
      </c>
    </row>
    <row r="110" spans="1:138">
      <c r="A110" s="155"/>
      <c r="B110" s="372"/>
      <c r="C110" s="372"/>
      <c r="D110" s="372"/>
      <c r="E110" s="372"/>
      <c r="F110" s="550"/>
      <c r="G110" s="550"/>
      <c r="H110" s="550"/>
      <c r="I110" s="550"/>
      <c r="J110" s="550"/>
      <c r="K110" s="372"/>
      <c r="L110" s="372"/>
      <c r="M110" s="372"/>
      <c r="N110" s="372"/>
      <c r="O110" s="372"/>
      <c r="P110" s="372"/>
      <c r="Q110" s="372"/>
      <c r="R110" s="372"/>
      <c r="S110" s="372"/>
      <c r="T110" s="372"/>
      <c r="U110" s="372"/>
      <c r="V110" s="372"/>
      <c r="W110" s="372"/>
      <c r="X110" s="372"/>
      <c r="Y110" s="780"/>
      <c r="Z110" s="550"/>
      <c r="AA110" s="550"/>
      <c r="AB110" s="550"/>
      <c r="AC110" s="372"/>
      <c r="AD110" s="372"/>
      <c r="AE110" s="372"/>
      <c r="CB110" s="182"/>
      <c r="CC110" s="182"/>
      <c r="CD110" s="182"/>
      <c r="CE110" s="182"/>
      <c r="CF110" s="182"/>
      <c r="CG110" s="182"/>
      <c r="CH110" s="182"/>
      <c r="CI110" s="182"/>
      <c r="CJ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</row>
    <row r="111" spans="1:138" ht="13.5" customHeight="1">
      <c r="A111" s="155"/>
      <c r="B111" s="372"/>
      <c r="C111" s="372"/>
      <c r="D111" s="372"/>
      <c r="E111" s="372"/>
      <c r="F111" s="550"/>
      <c r="G111" s="550"/>
      <c r="H111" s="550"/>
      <c r="I111" s="550"/>
      <c r="J111" s="550"/>
      <c r="K111" s="372"/>
      <c r="L111" s="372"/>
      <c r="M111" s="372"/>
      <c r="N111" s="372"/>
      <c r="O111" s="372"/>
      <c r="P111" s="372"/>
      <c r="Q111" s="372"/>
      <c r="R111" s="372"/>
      <c r="S111" s="372"/>
      <c r="T111" s="372"/>
      <c r="U111" s="372"/>
      <c r="V111" s="372"/>
      <c r="W111" s="372"/>
      <c r="X111" s="372"/>
      <c r="Y111" s="780"/>
      <c r="Z111" s="550"/>
      <c r="AA111" s="550"/>
      <c r="AB111" s="550"/>
      <c r="AC111" s="372"/>
      <c r="AD111" s="372"/>
      <c r="AE111" s="372"/>
      <c r="CA111" s="155">
        <v>4</v>
      </c>
      <c r="CB111" s="182" t="str">
        <f t="shared" ref="CB111:CD113" si="8">IF($CB$106=1,CM111,IF($CB$106=2,CP111,IF($CB$106=3,CS111,IF($CB$106=4,CV111,IF($CB$106=5,CY111,IF($CB$106=6,DB111,""))))))</f>
        <v/>
      </c>
      <c r="CC111" s="182" t="str">
        <f t="shared" si="8"/>
        <v/>
      </c>
      <c r="CD111" s="182" t="str">
        <f t="shared" si="8"/>
        <v/>
      </c>
      <c r="CE111" s="182" t="str">
        <f t="shared" ref="CE111:CG113" si="9">IF($CB$106=7,DE111,IF($CB$106=8,DH111,IF($CB$106=9,DK111,IF($CB$106=10,DN111,IF($CB$106=11,DQ111,IF($CB$106=12,DT111,""))))))</f>
        <v/>
      </c>
      <c r="CF111" s="182" t="str">
        <f t="shared" si="9"/>
        <v/>
      </c>
      <c r="CG111" s="182" t="str">
        <f t="shared" si="9"/>
        <v/>
      </c>
      <c r="CH111" s="182" t="str">
        <f t="shared" ref="CH111:CJ113" si="10">IF($CB$106=13,DW111,IF($CB$106=14,DZ111,IF($CB$106=15,EC111,IF($CB$106=16,EF111,""))))</f>
        <v/>
      </c>
      <c r="CI111" s="182" t="str">
        <f t="shared" si="10"/>
        <v/>
      </c>
      <c r="CJ111" s="182" t="str">
        <f t="shared" si="10"/>
        <v/>
      </c>
      <c r="CL111" s="182"/>
      <c r="CM111" s="182">
        <v>4</v>
      </c>
      <c r="CN111" s="182" t="s">
        <v>308</v>
      </c>
      <c r="CO111" s="182" t="s">
        <v>309</v>
      </c>
      <c r="CP111" s="182">
        <v>4</v>
      </c>
      <c r="CQ111" s="182" t="s">
        <v>310</v>
      </c>
      <c r="CR111" s="182" t="s">
        <v>281</v>
      </c>
      <c r="CS111" s="182">
        <v>4</v>
      </c>
      <c r="CT111" s="182" t="s">
        <v>311</v>
      </c>
      <c r="CU111" s="182" t="s">
        <v>264</v>
      </c>
      <c r="CV111" s="182">
        <v>4</v>
      </c>
      <c r="CW111" s="182" t="s">
        <v>312</v>
      </c>
      <c r="CX111" s="182" t="s">
        <v>313</v>
      </c>
      <c r="CY111" s="182">
        <v>4</v>
      </c>
      <c r="CZ111" s="182" t="s">
        <v>314</v>
      </c>
      <c r="DA111" s="182" t="s">
        <v>290</v>
      </c>
      <c r="DB111" s="182" t="s">
        <v>315</v>
      </c>
      <c r="DC111" s="182" t="s">
        <v>316</v>
      </c>
      <c r="DD111" s="182" t="s">
        <v>306</v>
      </c>
      <c r="DE111" s="182" t="s">
        <v>317</v>
      </c>
      <c r="DF111" s="182" t="s">
        <v>318</v>
      </c>
      <c r="DG111" s="182" t="s">
        <v>319</v>
      </c>
      <c r="DH111" s="182" t="s">
        <v>320</v>
      </c>
      <c r="DI111" s="182" t="s">
        <v>293</v>
      </c>
      <c r="DJ111" s="182" t="s">
        <v>292</v>
      </c>
      <c r="DK111" s="182" t="s">
        <v>321</v>
      </c>
      <c r="DL111" s="182" t="s">
        <v>280</v>
      </c>
      <c r="DM111" s="182" t="s">
        <v>281</v>
      </c>
      <c r="DN111" s="182" t="s">
        <v>322</v>
      </c>
      <c r="DO111" s="182" t="s">
        <v>323</v>
      </c>
      <c r="DP111" s="182" t="s">
        <v>292</v>
      </c>
      <c r="DQ111" s="182">
        <v>0</v>
      </c>
      <c r="DR111" s="182">
        <v>0</v>
      </c>
      <c r="DS111" s="182">
        <v>0</v>
      </c>
      <c r="DT111" s="182">
        <v>0</v>
      </c>
      <c r="DU111" s="182">
        <v>0</v>
      </c>
      <c r="DV111" s="182">
        <v>0</v>
      </c>
      <c r="DW111" s="182" t="s">
        <v>322</v>
      </c>
      <c r="DX111" s="182" t="s">
        <v>323</v>
      </c>
      <c r="DY111" s="182" t="s">
        <v>292</v>
      </c>
      <c r="DZ111" s="182">
        <v>0</v>
      </c>
      <c r="EA111" s="182">
        <v>0</v>
      </c>
      <c r="EB111" s="182">
        <v>0</v>
      </c>
      <c r="EC111" s="182">
        <v>0</v>
      </c>
      <c r="ED111" s="182">
        <v>0</v>
      </c>
      <c r="EE111" s="182">
        <v>0</v>
      </c>
      <c r="EF111" s="182">
        <v>0</v>
      </c>
      <c r="EG111" s="182">
        <v>0</v>
      </c>
      <c r="EH111" s="182">
        <v>0</v>
      </c>
    </row>
    <row r="112" spans="1:138">
      <c r="A112" s="155"/>
      <c r="B112" s="372"/>
      <c r="C112" s="372"/>
      <c r="D112" s="653"/>
      <c r="E112" s="653"/>
      <c r="F112" s="653"/>
      <c r="G112" s="653"/>
      <c r="H112" s="653"/>
      <c r="I112" s="653"/>
      <c r="J112" s="653"/>
      <c r="K112" s="653"/>
      <c r="L112" s="208"/>
      <c r="M112" s="208"/>
      <c r="N112" s="372"/>
      <c r="O112" s="372"/>
      <c r="P112" s="372"/>
      <c r="Q112" s="372"/>
      <c r="R112" s="372"/>
      <c r="S112" s="372"/>
      <c r="T112" s="372"/>
      <c r="U112" s="208"/>
      <c r="V112" s="208"/>
      <c r="W112" s="208"/>
      <c r="X112" s="208"/>
      <c r="Y112" s="653"/>
      <c r="Z112" s="653"/>
      <c r="AA112" s="653"/>
      <c r="AB112" s="653"/>
      <c r="AC112" s="653"/>
      <c r="AD112" s="372"/>
      <c r="AE112" s="372"/>
      <c r="AF112" s="362"/>
      <c r="CA112" s="155">
        <v>5</v>
      </c>
      <c r="CB112" s="182" t="str">
        <f t="shared" si="8"/>
        <v/>
      </c>
      <c r="CC112" s="182" t="str">
        <f t="shared" si="8"/>
        <v/>
      </c>
      <c r="CD112" s="182" t="str">
        <f t="shared" si="8"/>
        <v/>
      </c>
      <c r="CE112" s="182" t="str">
        <f t="shared" si="9"/>
        <v/>
      </c>
      <c r="CF112" s="182" t="str">
        <f t="shared" si="9"/>
        <v/>
      </c>
      <c r="CG112" s="182" t="str">
        <f t="shared" si="9"/>
        <v/>
      </c>
      <c r="CH112" s="182" t="str">
        <f t="shared" si="10"/>
        <v/>
      </c>
      <c r="CI112" s="182" t="str">
        <f t="shared" si="10"/>
        <v/>
      </c>
      <c r="CJ112" s="182" t="str">
        <f t="shared" si="10"/>
        <v/>
      </c>
      <c r="CL112" s="182"/>
      <c r="CM112" s="182">
        <v>0</v>
      </c>
      <c r="CN112" s="182" t="s">
        <v>324</v>
      </c>
      <c r="CO112" s="182" t="s">
        <v>319</v>
      </c>
      <c r="CP112" s="182">
        <v>0</v>
      </c>
      <c r="CQ112" s="182">
        <v>0</v>
      </c>
      <c r="CR112" s="182">
        <v>0</v>
      </c>
      <c r="CS112" s="182">
        <v>0</v>
      </c>
      <c r="CT112" s="182">
        <v>0</v>
      </c>
      <c r="CU112" s="182">
        <v>0</v>
      </c>
      <c r="CV112" s="182">
        <v>5</v>
      </c>
      <c r="CW112" s="182" t="s">
        <v>287</v>
      </c>
      <c r="CX112" s="182" t="s">
        <v>259</v>
      </c>
      <c r="CY112" s="182">
        <v>5</v>
      </c>
      <c r="CZ112" s="182" t="s">
        <v>325</v>
      </c>
      <c r="DA112" s="182" t="s">
        <v>326</v>
      </c>
      <c r="DB112" s="182" t="s">
        <v>327</v>
      </c>
      <c r="DC112" s="182" t="s">
        <v>328</v>
      </c>
      <c r="DD112" s="182" t="s">
        <v>269</v>
      </c>
      <c r="DE112" s="182">
        <v>0</v>
      </c>
      <c r="DF112" s="182">
        <v>0</v>
      </c>
      <c r="DG112" s="182">
        <v>0</v>
      </c>
      <c r="DH112" s="182">
        <v>0</v>
      </c>
      <c r="DI112" s="182">
        <v>0</v>
      </c>
      <c r="DJ112" s="182">
        <v>0</v>
      </c>
      <c r="DK112" s="182" t="s">
        <v>329</v>
      </c>
      <c r="DL112" s="182" t="s">
        <v>301</v>
      </c>
      <c r="DM112" s="182" t="s">
        <v>266</v>
      </c>
      <c r="DN112" s="182" t="s">
        <v>330</v>
      </c>
      <c r="DO112" s="182" t="s">
        <v>311</v>
      </c>
      <c r="DP112" s="182" t="s">
        <v>264</v>
      </c>
      <c r="DQ112" s="182">
        <v>0</v>
      </c>
      <c r="DR112" s="182">
        <v>0</v>
      </c>
      <c r="DS112" s="182">
        <v>0</v>
      </c>
      <c r="DT112" s="182">
        <v>0</v>
      </c>
      <c r="DU112" s="182">
        <v>0</v>
      </c>
      <c r="DV112" s="182">
        <v>0</v>
      </c>
      <c r="DW112" s="182" t="s">
        <v>330</v>
      </c>
      <c r="DX112" s="182" t="s">
        <v>311</v>
      </c>
      <c r="DY112" s="182" t="s">
        <v>264</v>
      </c>
      <c r="DZ112" s="182">
        <v>0</v>
      </c>
      <c r="EA112" s="182">
        <v>0</v>
      </c>
      <c r="EB112" s="182">
        <v>0</v>
      </c>
      <c r="EC112" s="182">
        <v>0</v>
      </c>
      <c r="ED112" s="182">
        <v>0</v>
      </c>
      <c r="EE112" s="182">
        <v>0</v>
      </c>
      <c r="EF112" s="182">
        <v>0</v>
      </c>
      <c r="EG112" s="182">
        <v>0</v>
      </c>
      <c r="EH112" s="182">
        <v>0</v>
      </c>
    </row>
    <row r="113" spans="2:138">
      <c r="B113" s="372"/>
      <c r="C113" s="372"/>
      <c r="D113" s="653"/>
      <c r="E113" s="653"/>
      <c r="F113" s="653"/>
      <c r="G113" s="653"/>
      <c r="H113" s="653"/>
      <c r="I113" s="653"/>
      <c r="J113" s="653"/>
      <c r="K113" s="653"/>
      <c r="L113" s="208"/>
      <c r="M113" s="208"/>
      <c r="N113" s="372"/>
      <c r="O113" s="372"/>
      <c r="P113" s="372"/>
      <c r="Q113" s="372"/>
      <c r="R113" s="372"/>
      <c r="S113" s="372"/>
      <c r="T113" s="372"/>
      <c r="U113" s="208"/>
      <c r="V113" s="208"/>
      <c r="W113" s="208"/>
      <c r="X113" s="208"/>
      <c r="Y113" s="653"/>
      <c r="Z113" s="653"/>
      <c r="AA113" s="653"/>
      <c r="AB113" s="653"/>
      <c r="AC113" s="653"/>
      <c r="AD113" s="372"/>
      <c r="AE113" s="372"/>
      <c r="AF113" s="362"/>
      <c r="CA113" s="155">
        <v>6</v>
      </c>
      <c r="CB113" s="182" t="str">
        <f t="shared" si="8"/>
        <v/>
      </c>
      <c r="CC113" s="182" t="str">
        <f t="shared" si="8"/>
        <v/>
      </c>
      <c r="CD113" s="182" t="str">
        <f t="shared" si="8"/>
        <v/>
      </c>
      <c r="CE113" s="182" t="str">
        <f t="shared" si="9"/>
        <v/>
      </c>
      <c r="CF113" s="182" t="str">
        <f t="shared" si="9"/>
        <v/>
      </c>
      <c r="CG113" s="182" t="str">
        <f t="shared" si="9"/>
        <v/>
      </c>
      <c r="CH113" s="182" t="str">
        <f t="shared" si="10"/>
        <v/>
      </c>
      <c r="CI113" s="182" t="str">
        <f t="shared" si="10"/>
        <v/>
      </c>
      <c r="CJ113" s="182" t="str">
        <f t="shared" si="10"/>
        <v/>
      </c>
      <c r="CL113" s="182"/>
      <c r="CM113" s="182">
        <v>0</v>
      </c>
      <c r="CN113" s="182">
        <v>0</v>
      </c>
      <c r="CO113" s="182">
        <v>0</v>
      </c>
      <c r="CP113" s="182">
        <v>0</v>
      </c>
      <c r="CQ113" s="182">
        <v>0</v>
      </c>
      <c r="CR113" s="182">
        <v>0</v>
      </c>
      <c r="CS113" s="182">
        <v>0</v>
      </c>
      <c r="CT113" s="182">
        <v>0</v>
      </c>
      <c r="CU113" s="182">
        <v>0</v>
      </c>
      <c r="CV113" s="182">
        <v>0</v>
      </c>
      <c r="CW113" s="182">
        <v>0</v>
      </c>
      <c r="CX113" s="182">
        <v>0</v>
      </c>
      <c r="CY113" s="182">
        <v>6</v>
      </c>
      <c r="CZ113" s="182">
        <v>0</v>
      </c>
      <c r="DA113" s="182">
        <v>0</v>
      </c>
      <c r="DB113" s="182">
        <v>0</v>
      </c>
      <c r="DC113" s="182">
        <v>0</v>
      </c>
      <c r="DD113" s="182">
        <v>0</v>
      </c>
      <c r="DE113" s="182">
        <v>0</v>
      </c>
      <c r="DF113" s="182">
        <v>0</v>
      </c>
      <c r="DG113" s="182">
        <v>0</v>
      </c>
      <c r="DH113" s="182">
        <v>0</v>
      </c>
      <c r="DI113" s="182">
        <v>0</v>
      </c>
      <c r="DJ113" s="182">
        <v>0</v>
      </c>
      <c r="DK113" s="182">
        <v>0</v>
      </c>
      <c r="DL113" s="182">
        <v>0</v>
      </c>
      <c r="DM113" s="182">
        <v>0</v>
      </c>
      <c r="DN113" s="182">
        <v>0</v>
      </c>
      <c r="DO113" s="182">
        <v>0</v>
      </c>
      <c r="DP113" s="182">
        <v>0</v>
      </c>
      <c r="DQ113" s="182">
        <v>0</v>
      </c>
      <c r="DR113" s="182">
        <v>0</v>
      </c>
      <c r="DS113" s="182">
        <v>0</v>
      </c>
      <c r="DT113" s="182">
        <v>0</v>
      </c>
      <c r="DU113" s="182">
        <v>0</v>
      </c>
      <c r="DV113" s="182">
        <v>0</v>
      </c>
      <c r="DW113" s="182">
        <v>0</v>
      </c>
      <c r="DX113" s="182">
        <v>0</v>
      </c>
      <c r="DY113" s="182">
        <v>0</v>
      </c>
      <c r="DZ113" s="182">
        <v>0</v>
      </c>
      <c r="EA113" s="182">
        <v>0</v>
      </c>
      <c r="EB113" s="182">
        <v>0</v>
      </c>
      <c r="EC113" s="182">
        <v>0</v>
      </c>
      <c r="ED113" s="182">
        <v>0</v>
      </c>
      <c r="EE113" s="182">
        <v>0</v>
      </c>
      <c r="EF113" s="182">
        <v>0</v>
      </c>
      <c r="EG113" s="182">
        <v>0</v>
      </c>
      <c r="EH113" s="182">
        <v>0</v>
      </c>
    </row>
    <row r="114" spans="2:138" ht="13.5" customHeight="1">
      <c r="B114" s="372"/>
      <c r="C114" s="372"/>
      <c r="D114" s="372"/>
      <c r="E114" s="372"/>
      <c r="F114" s="372"/>
      <c r="G114" s="372"/>
      <c r="H114" s="372"/>
      <c r="I114" s="372"/>
      <c r="J114" s="372"/>
      <c r="K114" s="372"/>
      <c r="L114" s="372"/>
      <c r="M114" s="372"/>
      <c r="N114" s="372"/>
      <c r="O114" s="372"/>
      <c r="P114" s="372"/>
      <c r="Q114" s="372"/>
      <c r="R114" s="372"/>
      <c r="S114" s="372"/>
      <c r="T114" s="372"/>
      <c r="U114" s="372"/>
      <c r="V114" s="372"/>
      <c r="W114" s="372"/>
      <c r="X114" s="372"/>
      <c r="Y114" s="372"/>
      <c r="Z114" s="372"/>
      <c r="AA114" s="372"/>
      <c r="AB114" s="372"/>
      <c r="AC114" s="372"/>
      <c r="AD114" s="372"/>
      <c r="AE114" s="372"/>
      <c r="AF114" s="362"/>
      <c r="CB114" s="182"/>
      <c r="CC114" s="182"/>
      <c r="CD114" s="182"/>
      <c r="CE114" s="182"/>
      <c r="CF114" s="182"/>
      <c r="CG114" s="182"/>
      <c r="CH114" s="182"/>
      <c r="CI114" s="182"/>
      <c r="CJ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</row>
    <row r="115" spans="2:138">
      <c r="B115" s="372"/>
      <c r="C115" s="372"/>
      <c r="D115" s="372"/>
      <c r="E115" s="372"/>
      <c r="F115" s="372"/>
      <c r="G115" s="372"/>
      <c r="H115" s="372"/>
      <c r="I115" s="372"/>
      <c r="J115" s="372"/>
      <c r="K115" s="372"/>
      <c r="L115" s="372"/>
      <c r="M115" s="372"/>
      <c r="N115" s="372"/>
      <c r="O115" s="372"/>
      <c r="P115" s="372"/>
      <c r="Q115" s="372"/>
      <c r="R115" s="372"/>
      <c r="S115" s="372"/>
      <c r="T115" s="372"/>
      <c r="U115" s="372"/>
      <c r="V115" s="372"/>
      <c r="W115" s="372"/>
      <c r="X115" s="372"/>
      <c r="Y115" s="372"/>
      <c r="Z115" s="372"/>
      <c r="AA115" s="372"/>
      <c r="AB115" s="372"/>
      <c r="AC115" s="372"/>
      <c r="AD115" s="372"/>
      <c r="AE115" s="372"/>
      <c r="CA115" s="155">
        <v>7</v>
      </c>
      <c r="CB115" s="182" t="str">
        <f>IF($CB$106=1,$CM115,IF($CB$106=2,$CP115,IF($CB$106=3,$CS115,IF($CB$106=4,$CV115,IF($CB$106=5,$CY115,IF($CB$106=6,$DB115,""))))))</f>
        <v/>
      </c>
      <c r="CC115" s="182" t="str">
        <f>IF($CB$106=1,$CM115,IF($CB$106=2,$CP115,IF($CB$106=3,$CS115,IF($CB$106=4,$CV115,IF($CB$106=5,$CY115,IF($CB$106=6,$DB115,""))))))</f>
        <v/>
      </c>
      <c r="CD115" s="182" t="str">
        <f>IF($CB$106=1,$CM115,IF($CB$106=2,$CP115,IF($CB$106=3,$CS115,IF($CB$106=4,$CV115,IF($CB$106=5,$CY115,IF($CB$106=6,$DB115,""))))))</f>
        <v/>
      </c>
      <c r="CE115" s="182" t="str">
        <f t="shared" ref="CE115:CG120" si="11">IF($CB$106=7,DE115,IF($CB$106=8,DH115,IF($CB$106=9,DK115,IF($CB$106=10,DN115,IF($CB$106=11,DQ115,IF($CB$106=12,DT115,""))))))</f>
        <v/>
      </c>
      <c r="CF115" s="182" t="str">
        <f t="shared" si="11"/>
        <v/>
      </c>
      <c r="CG115" s="182" t="str">
        <f t="shared" si="11"/>
        <v/>
      </c>
      <c r="CH115" s="182" t="str">
        <f t="shared" ref="CH115:CJ119" si="12">IF($CB$106=13,DW115,IF($CB$106=14,DZ115,IF($CB$106=15,EC115,IF($CB$106=16,EF115,""))))</f>
        <v/>
      </c>
      <c r="CI115" s="182" t="str">
        <f t="shared" si="12"/>
        <v/>
      </c>
      <c r="CJ115" s="182" t="str">
        <f t="shared" si="12"/>
        <v/>
      </c>
      <c r="CL115" s="182"/>
      <c r="CM115" s="182">
        <v>0</v>
      </c>
      <c r="CN115" s="182">
        <v>0</v>
      </c>
      <c r="CO115" s="182">
        <v>0</v>
      </c>
      <c r="CP115" s="182">
        <v>0</v>
      </c>
      <c r="CQ115" s="182">
        <v>0</v>
      </c>
      <c r="CR115" s="182">
        <v>0</v>
      </c>
      <c r="CS115" s="182">
        <v>0</v>
      </c>
      <c r="CT115" s="182">
        <v>0</v>
      </c>
      <c r="CU115" s="182">
        <v>0</v>
      </c>
      <c r="CV115" s="182">
        <v>0</v>
      </c>
      <c r="CW115" s="182">
        <v>0</v>
      </c>
      <c r="CX115" s="182">
        <v>0</v>
      </c>
      <c r="CY115" s="182">
        <v>0</v>
      </c>
      <c r="CZ115" s="182">
        <v>0</v>
      </c>
      <c r="DA115" s="182">
        <v>0</v>
      </c>
      <c r="DB115" s="182">
        <v>0</v>
      </c>
      <c r="DC115" s="182">
        <v>0</v>
      </c>
      <c r="DD115" s="182">
        <v>0</v>
      </c>
      <c r="DE115" s="182">
        <v>0</v>
      </c>
      <c r="DF115" s="182">
        <v>0</v>
      </c>
      <c r="DG115" s="182">
        <v>0</v>
      </c>
      <c r="DH115" s="182">
        <v>0</v>
      </c>
      <c r="DI115" s="182">
        <v>0</v>
      </c>
      <c r="DJ115" s="182">
        <v>0</v>
      </c>
      <c r="DK115" s="182">
        <v>0</v>
      </c>
      <c r="DL115" s="182">
        <v>0</v>
      </c>
      <c r="DM115" s="182">
        <v>0</v>
      </c>
      <c r="DN115" s="182">
        <v>0</v>
      </c>
      <c r="DO115" s="182">
        <v>0</v>
      </c>
      <c r="DP115" s="182">
        <v>0</v>
      </c>
      <c r="DQ115" s="182">
        <v>0</v>
      </c>
      <c r="DR115" s="182">
        <v>0</v>
      </c>
      <c r="DS115" s="182">
        <v>0</v>
      </c>
      <c r="DT115" s="182">
        <v>0</v>
      </c>
      <c r="DU115" s="182">
        <v>0</v>
      </c>
      <c r="DV115" s="182">
        <v>0</v>
      </c>
      <c r="DW115" s="182">
        <v>0</v>
      </c>
      <c r="DX115" s="182">
        <v>0</v>
      </c>
      <c r="DY115" s="182">
        <v>0</v>
      </c>
      <c r="DZ115" s="182">
        <v>0</v>
      </c>
      <c r="EA115" s="182">
        <v>0</v>
      </c>
      <c r="EB115" s="182">
        <v>0</v>
      </c>
      <c r="EC115" s="182">
        <v>0</v>
      </c>
      <c r="ED115" s="182">
        <v>0</v>
      </c>
      <c r="EE115" s="182">
        <v>0</v>
      </c>
      <c r="EF115" s="182">
        <v>0</v>
      </c>
      <c r="EG115" s="182">
        <v>0</v>
      </c>
      <c r="EH115" s="182">
        <v>0</v>
      </c>
    </row>
    <row r="116" spans="2:138">
      <c r="B116" s="372"/>
      <c r="C116" s="372"/>
      <c r="D116" s="372"/>
      <c r="E116" s="372"/>
      <c r="F116" s="372"/>
      <c r="G116" s="208"/>
      <c r="H116" s="372"/>
      <c r="I116" s="372"/>
      <c r="J116" s="372"/>
      <c r="K116" s="372"/>
      <c r="L116" s="372"/>
      <c r="M116" s="208"/>
      <c r="N116" s="372"/>
      <c r="O116" s="372"/>
      <c r="P116" s="372"/>
      <c r="Q116" s="372"/>
      <c r="R116" s="372"/>
      <c r="S116" s="372"/>
      <c r="T116" s="372"/>
      <c r="U116" s="208"/>
      <c r="V116" s="208"/>
      <c r="W116" s="208"/>
      <c r="X116" s="208"/>
      <c r="Y116" s="372"/>
      <c r="Z116" s="372"/>
      <c r="AA116" s="372"/>
      <c r="AB116" s="372"/>
      <c r="AC116" s="372"/>
      <c r="AD116" s="208"/>
      <c r="AE116" s="372"/>
      <c r="CA116" s="155">
        <v>8</v>
      </c>
      <c r="CB116" s="182" t="str">
        <f t="shared" ref="CB116:CD120" si="13">IF($CB$106=1,CM116,IF($CB$106=2,CP116,IF($CB$106=3,CS116,IF($CB$106=4,CV116,IF($CB$106=5,CY116,IF($CB$106=6,DB116,""))))))</f>
        <v/>
      </c>
      <c r="CC116" s="182" t="str">
        <f t="shared" si="13"/>
        <v/>
      </c>
      <c r="CD116" s="182" t="str">
        <f t="shared" si="13"/>
        <v/>
      </c>
      <c r="CE116" s="182" t="str">
        <f t="shared" si="11"/>
        <v/>
      </c>
      <c r="CF116" s="182" t="str">
        <f t="shared" si="11"/>
        <v/>
      </c>
      <c r="CG116" s="182" t="str">
        <f t="shared" si="11"/>
        <v/>
      </c>
      <c r="CH116" s="182" t="str">
        <f t="shared" si="12"/>
        <v/>
      </c>
      <c r="CI116" s="182" t="str">
        <f t="shared" si="12"/>
        <v/>
      </c>
      <c r="CJ116" s="182" t="str">
        <f t="shared" si="12"/>
        <v/>
      </c>
      <c r="CL116" s="182"/>
      <c r="CM116" s="182">
        <v>0</v>
      </c>
      <c r="CN116" s="182">
        <v>0</v>
      </c>
      <c r="CO116" s="182">
        <v>0</v>
      </c>
      <c r="CP116" s="182">
        <v>0</v>
      </c>
      <c r="CQ116" s="182">
        <v>0</v>
      </c>
      <c r="CR116" s="182">
        <v>0</v>
      </c>
      <c r="CS116" s="182">
        <v>0</v>
      </c>
      <c r="CT116" s="182">
        <v>0</v>
      </c>
      <c r="CU116" s="182">
        <v>0</v>
      </c>
      <c r="CV116" s="182">
        <v>0</v>
      </c>
      <c r="CW116" s="182">
        <v>0</v>
      </c>
      <c r="CX116" s="182">
        <v>0</v>
      </c>
      <c r="CY116" s="182">
        <v>0</v>
      </c>
      <c r="CZ116" s="182">
        <v>0</v>
      </c>
      <c r="DA116" s="182">
        <v>0</v>
      </c>
      <c r="DB116" s="182">
        <v>0</v>
      </c>
      <c r="DC116" s="182">
        <v>0</v>
      </c>
      <c r="DD116" s="182">
        <v>0</v>
      </c>
      <c r="DE116" s="182">
        <v>0</v>
      </c>
      <c r="DF116" s="182">
        <v>0</v>
      </c>
      <c r="DG116" s="182">
        <v>0</v>
      </c>
      <c r="DH116" s="182">
        <v>0</v>
      </c>
      <c r="DI116" s="182">
        <v>0</v>
      </c>
      <c r="DJ116" s="182">
        <v>0</v>
      </c>
      <c r="DK116" s="182">
        <v>0</v>
      </c>
      <c r="DL116" s="182">
        <v>0</v>
      </c>
      <c r="DM116" s="182">
        <v>0</v>
      </c>
      <c r="DN116" s="182">
        <v>0</v>
      </c>
      <c r="DO116" s="182">
        <v>0</v>
      </c>
      <c r="DP116" s="182">
        <v>0</v>
      </c>
      <c r="DQ116" s="182">
        <v>0</v>
      </c>
      <c r="DR116" s="182">
        <v>0</v>
      </c>
      <c r="DS116" s="182">
        <v>0</v>
      </c>
      <c r="DT116" s="182">
        <v>0</v>
      </c>
      <c r="DU116" s="182">
        <v>0</v>
      </c>
      <c r="DV116" s="182">
        <v>0</v>
      </c>
      <c r="DW116" s="182">
        <v>0</v>
      </c>
      <c r="DX116" s="182">
        <v>0</v>
      </c>
      <c r="DY116" s="182">
        <v>0</v>
      </c>
      <c r="DZ116" s="182">
        <v>0</v>
      </c>
      <c r="EA116" s="182">
        <v>0</v>
      </c>
      <c r="EB116" s="182">
        <v>0</v>
      </c>
      <c r="EC116" s="182">
        <v>0</v>
      </c>
      <c r="ED116" s="182">
        <v>0</v>
      </c>
      <c r="EE116" s="182">
        <v>0</v>
      </c>
      <c r="EF116" s="182">
        <v>0</v>
      </c>
      <c r="EG116" s="182">
        <v>0</v>
      </c>
      <c r="EH116" s="182">
        <v>0</v>
      </c>
    </row>
    <row r="117" spans="2:138">
      <c r="B117" s="653"/>
      <c r="C117" s="653"/>
      <c r="D117" s="372"/>
      <c r="E117" s="372"/>
      <c r="F117" s="372"/>
      <c r="G117" s="208"/>
      <c r="H117" s="372"/>
      <c r="I117" s="372"/>
      <c r="J117" s="372"/>
      <c r="K117" s="372"/>
      <c r="L117" s="372"/>
      <c r="M117" s="653"/>
      <c r="N117" s="653"/>
      <c r="O117" s="653"/>
      <c r="P117" s="372"/>
      <c r="Q117" s="372"/>
      <c r="R117" s="372"/>
      <c r="S117" s="372"/>
      <c r="T117" s="372"/>
      <c r="U117" s="653"/>
      <c r="V117" s="653"/>
      <c r="W117" s="653"/>
      <c r="X117" s="208"/>
      <c r="Y117" s="372"/>
      <c r="Z117" s="372"/>
      <c r="AA117" s="372"/>
      <c r="AB117" s="372"/>
      <c r="AC117" s="372"/>
      <c r="AD117" s="653"/>
      <c r="AE117" s="653"/>
      <c r="CA117" s="155">
        <v>9</v>
      </c>
      <c r="CB117" s="182" t="str">
        <f t="shared" si="13"/>
        <v/>
      </c>
      <c r="CC117" s="182" t="str">
        <f t="shared" si="13"/>
        <v/>
      </c>
      <c r="CD117" s="182" t="str">
        <f t="shared" si="13"/>
        <v/>
      </c>
      <c r="CE117" s="182" t="str">
        <f t="shared" si="11"/>
        <v/>
      </c>
      <c r="CF117" s="182" t="str">
        <f t="shared" si="11"/>
        <v/>
      </c>
      <c r="CG117" s="182" t="str">
        <f t="shared" si="11"/>
        <v/>
      </c>
      <c r="CH117" s="182" t="str">
        <f t="shared" si="12"/>
        <v/>
      </c>
      <c r="CI117" s="182" t="str">
        <f t="shared" si="12"/>
        <v/>
      </c>
      <c r="CJ117" s="182" t="str">
        <f t="shared" si="12"/>
        <v/>
      </c>
      <c r="CL117" s="182"/>
      <c r="CM117" s="182">
        <v>0</v>
      </c>
      <c r="CN117" s="182">
        <v>0</v>
      </c>
      <c r="CO117" s="182">
        <v>0</v>
      </c>
      <c r="CP117" s="182">
        <v>0</v>
      </c>
      <c r="CQ117" s="182">
        <v>0</v>
      </c>
      <c r="CR117" s="182">
        <v>0</v>
      </c>
      <c r="CS117" s="182">
        <v>0</v>
      </c>
      <c r="CT117" s="182">
        <v>0</v>
      </c>
      <c r="CU117" s="182">
        <v>0</v>
      </c>
      <c r="CV117" s="182">
        <v>0</v>
      </c>
      <c r="CW117" s="182">
        <v>0</v>
      </c>
      <c r="CX117" s="182">
        <v>0</v>
      </c>
      <c r="CY117" s="182">
        <v>0</v>
      </c>
      <c r="CZ117" s="182">
        <v>0</v>
      </c>
      <c r="DA117" s="182">
        <v>0</v>
      </c>
      <c r="DB117" s="182">
        <v>0</v>
      </c>
      <c r="DC117" s="182">
        <v>0</v>
      </c>
      <c r="DD117" s="182">
        <v>0</v>
      </c>
      <c r="DE117" s="182">
        <v>0</v>
      </c>
      <c r="DF117" s="182">
        <v>0</v>
      </c>
      <c r="DG117" s="182">
        <v>0</v>
      </c>
      <c r="DH117" s="182">
        <v>0</v>
      </c>
      <c r="DI117" s="182">
        <v>0</v>
      </c>
      <c r="DJ117" s="182">
        <v>0</v>
      </c>
      <c r="DK117" s="182">
        <v>0</v>
      </c>
      <c r="DL117" s="182">
        <v>0</v>
      </c>
      <c r="DM117" s="182">
        <v>0</v>
      </c>
      <c r="DN117" s="182">
        <v>0</v>
      </c>
      <c r="DO117" s="182">
        <v>0</v>
      </c>
      <c r="DP117" s="182">
        <v>0</v>
      </c>
      <c r="DQ117" s="182">
        <v>0</v>
      </c>
      <c r="DR117" s="182">
        <v>0</v>
      </c>
      <c r="DS117" s="182">
        <v>0</v>
      </c>
      <c r="DT117" s="182">
        <v>0</v>
      </c>
      <c r="DU117" s="182">
        <v>0</v>
      </c>
      <c r="DV117" s="182">
        <v>0</v>
      </c>
      <c r="DW117" s="182">
        <v>0</v>
      </c>
      <c r="DX117" s="182">
        <v>0</v>
      </c>
      <c r="DY117" s="182">
        <v>0</v>
      </c>
      <c r="DZ117" s="182">
        <v>0</v>
      </c>
      <c r="EA117" s="182">
        <v>0</v>
      </c>
      <c r="EB117" s="182">
        <v>0</v>
      </c>
      <c r="EC117" s="182">
        <v>0</v>
      </c>
      <c r="ED117" s="182">
        <v>0</v>
      </c>
      <c r="EE117" s="182">
        <v>0</v>
      </c>
      <c r="EF117" s="182">
        <v>0</v>
      </c>
      <c r="EG117" s="182">
        <v>0</v>
      </c>
      <c r="EH117" s="182">
        <v>0</v>
      </c>
    </row>
    <row r="118" spans="2:138">
      <c r="B118" s="653"/>
      <c r="C118" s="653"/>
      <c r="D118" s="372"/>
      <c r="E118" s="372"/>
      <c r="F118" s="372"/>
      <c r="G118" s="208"/>
      <c r="H118" s="372"/>
      <c r="I118" s="372"/>
      <c r="J118" s="372"/>
      <c r="K118" s="372"/>
      <c r="L118" s="372"/>
      <c r="M118" s="653"/>
      <c r="N118" s="653"/>
      <c r="O118" s="653"/>
      <c r="P118" s="208"/>
      <c r="Q118" s="372"/>
      <c r="R118" s="208"/>
      <c r="S118" s="372"/>
      <c r="T118" s="208"/>
      <c r="U118" s="653"/>
      <c r="V118" s="653"/>
      <c r="W118" s="653"/>
      <c r="X118" s="208"/>
      <c r="Y118" s="372"/>
      <c r="Z118" s="372"/>
      <c r="AA118" s="372"/>
      <c r="AB118" s="372"/>
      <c r="AC118" s="372"/>
      <c r="AD118" s="653"/>
      <c r="AE118" s="653"/>
      <c r="AG118" s="155"/>
      <c r="CA118" s="155">
        <v>10</v>
      </c>
      <c r="CB118" s="182" t="str">
        <f t="shared" si="13"/>
        <v/>
      </c>
      <c r="CC118" s="182" t="str">
        <f t="shared" si="13"/>
        <v/>
      </c>
      <c r="CD118" s="182" t="str">
        <f t="shared" si="13"/>
        <v/>
      </c>
      <c r="CE118" s="182" t="str">
        <f t="shared" si="11"/>
        <v/>
      </c>
      <c r="CF118" s="182" t="str">
        <f t="shared" si="11"/>
        <v/>
      </c>
      <c r="CG118" s="182" t="str">
        <f t="shared" si="11"/>
        <v/>
      </c>
      <c r="CH118" s="182" t="str">
        <f t="shared" si="12"/>
        <v/>
      </c>
      <c r="CI118" s="182" t="str">
        <f t="shared" si="12"/>
        <v/>
      </c>
      <c r="CJ118" s="182" t="str">
        <f t="shared" si="12"/>
        <v/>
      </c>
      <c r="CL118" s="182"/>
      <c r="CM118" s="182">
        <v>0</v>
      </c>
      <c r="CN118" s="182">
        <v>0</v>
      </c>
      <c r="CO118" s="182">
        <v>0</v>
      </c>
      <c r="CP118" s="182">
        <v>0</v>
      </c>
      <c r="CQ118" s="182">
        <v>0</v>
      </c>
      <c r="CR118" s="182">
        <v>0</v>
      </c>
      <c r="CS118" s="182">
        <v>0</v>
      </c>
      <c r="CT118" s="182">
        <v>0</v>
      </c>
      <c r="CU118" s="182">
        <v>0</v>
      </c>
      <c r="CV118" s="182">
        <v>0</v>
      </c>
      <c r="CW118" s="182">
        <v>0</v>
      </c>
      <c r="CX118" s="182">
        <v>0</v>
      </c>
      <c r="CY118" s="182">
        <v>0</v>
      </c>
      <c r="CZ118" s="182">
        <v>0</v>
      </c>
      <c r="DA118" s="182">
        <v>0</v>
      </c>
      <c r="DB118" s="182">
        <v>0</v>
      </c>
      <c r="DC118" s="182">
        <v>0</v>
      </c>
      <c r="DD118" s="182">
        <v>0</v>
      </c>
      <c r="DE118" s="182">
        <v>0</v>
      </c>
      <c r="DF118" s="182">
        <v>0</v>
      </c>
      <c r="DG118" s="182">
        <v>0</v>
      </c>
      <c r="DH118" s="182">
        <v>0</v>
      </c>
      <c r="DI118" s="182">
        <v>0</v>
      </c>
      <c r="DJ118" s="182">
        <v>0</v>
      </c>
      <c r="DK118" s="182">
        <v>0</v>
      </c>
      <c r="DL118" s="182">
        <v>0</v>
      </c>
      <c r="DM118" s="182">
        <v>0</v>
      </c>
      <c r="DN118" s="182">
        <v>0</v>
      </c>
      <c r="DO118" s="182">
        <v>0</v>
      </c>
      <c r="DP118" s="182">
        <v>0</v>
      </c>
      <c r="DQ118" s="182">
        <v>0</v>
      </c>
      <c r="DR118" s="182">
        <v>0</v>
      </c>
      <c r="DS118" s="182">
        <v>0</v>
      </c>
      <c r="DT118" s="182">
        <v>0</v>
      </c>
      <c r="DU118" s="182">
        <v>0</v>
      </c>
      <c r="DV118" s="182">
        <v>0</v>
      </c>
      <c r="DW118" s="182">
        <v>0</v>
      </c>
      <c r="DX118" s="182">
        <v>0</v>
      </c>
      <c r="DY118" s="182">
        <v>0</v>
      </c>
      <c r="DZ118" s="182">
        <v>0</v>
      </c>
      <c r="EA118" s="182">
        <v>0</v>
      </c>
      <c r="EB118" s="182">
        <v>0</v>
      </c>
      <c r="EC118" s="182">
        <v>0</v>
      </c>
      <c r="ED118" s="182">
        <v>0</v>
      </c>
      <c r="EE118" s="182">
        <v>0</v>
      </c>
      <c r="EF118" s="182">
        <v>0</v>
      </c>
      <c r="EG118" s="182">
        <v>0</v>
      </c>
      <c r="EH118" s="182">
        <v>0</v>
      </c>
    </row>
    <row r="119" spans="2:138">
      <c r="B119" s="372"/>
      <c r="C119" s="372"/>
      <c r="D119" s="372"/>
      <c r="E119" s="372"/>
      <c r="F119" s="372"/>
      <c r="G119" s="208"/>
      <c r="H119" s="372"/>
      <c r="I119" s="372"/>
      <c r="J119" s="372"/>
      <c r="K119" s="372"/>
      <c r="L119" s="372"/>
      <c r="M119" s="208"/>
      <c r="N119" s="372"/>
      <c r="O119" s="372"/>
      <c r="P119" s="372"/>
      <c r="Q119" s="372"/>
      <c r="R119" s="372"/>
      <c r="S119" s="372"/>
      <c r="T119" s="372"/>
      <c r="U119" s="208"/>
      <c r="V119" s="208"/>
      <c r="W119" s="208"/>
      <c r="X119" s="208"/>
      <c r="Y119" s="372"/>
      <c r="Z119" s="372"/>
      <c r="AA119" s="372"/>
      <c r="AB119" s="372"/>
      <c r="AC119" s="372"/>
      <c r="AD119" s="208"/>
      <c r="AE119" s="372"/>
      <c r="CA119" s="155">
        <v>11</v>
      </c>
      <c r="CB119" s="182" t="str">
        <f t="shared" si="13"/>
        <v/>
      </c>
      <c r="CC119" s="182" t="str">
        <f t="shared" si="13"/>
        <v/>
      </c>
      <c r="CD119" s="182" t="str">
        <f t="shared" si="13"/>
        <v/>
      </c>
      <c r="CE119" s="182" t="str">
        <f t="shared" si="11"/>
        <v/>
      </c>
      <c r="CF119" s="182" t="str">
        <f t="shared" si="11"/>
        <v/>
      </c>
      <c r="CG119" s="182" t="str">
        <f t="shared" si="11"/>
        <v/>
      </c>
      <c r="CH119" s="182" t="str">
        <f t="shared" si="12"/>
        <v/>
      </c>
      <c r="CI119" s="182" t="str">
        <f t="shared" si="12"/>
        <v/>
      </c>
      <c r="CJ119" s="182" t="str">
        <f t="shared" si="12"/>
        <v/>
      </c>
      <c r="CL119" s="182"/>
      <c r="CM119" s="182">
        <v>0</v>
      </c>
      <c r="CN119" s="182">
        <v>0</v>
      </c>
      <c r="CO119" s="182">
        <v>0</v>
      </c>
      <c r="CP119" s="182">
        <v>0</v>
      </c>
      <c r="CQ119" s="182">
        <v>0</v>
      </c>
      <c r="CR119" s="182">
        <v>0</v>
      </c>
      <c r="CS119" s="182">
        <v>0</v>
      </c>
      <c r="CT119" s="182">
        <v>0</v>
      </c>
      <c r="CU119" s="182">
        <v>0</v>
      </c>
      <c r="CV119" s="182">
        <v>0</v>
      </c>
      <c r="CW119" s="182">
        <v>0</v>
      </c>
      <c r="CX119" s="182">
        <v>0</v>
      </c>
      <c r="CY119" s="182">
        <v>0</v>
      </c>
      <c r="CZ119" s="182">
        <v>0</v>
      </c>
      <c r="DA119" s="182">
        <v>0</v>
      </c>
      <c r="DB119" s="182">
        <v>0</v>
      </c>
      <c r="DC119" s="182">
        <v>0</v>
      </c>
      <c r="DD119" s="182">
        <v>0</v>
      </c>
      <c r="DE119" s="182">
        <v>0</v>
      </c>
      <c r="DF119" s="182">
        <v>0</v>
      </c>
      <c r="DG119" s="182">
        <v>0</v>
      </c>
      <c r="DH119" s="182">
        <v>0</v>
      </c>
      <c r="DI119" s="182">
        <v>0</v>
      </c>
      <c r="DJ119" s="182">
        <v>0</v>
      </c>
      <c r="DK119" s="182">
        <v>0</v>
      </c>
      <c r="DL119" s="182">
        <v>0</v>
      </c>
      <c r="DM119" s="182">
        <v>0</v>
      </c>
      <c r="DN119" s="182">
        <v>0</v>
      </c>
      <c r="DO119" s="182">
        <v>0</v>
      </c>
      <c r="DP119" s="182">
        <v>0</v>
      </c>
      <c r="DQ119" s="182">
        <v>0</v>
      </c>
      <c r="DR119" s="182">
        <v>0</v>
      </c>
      <c r="DS119" s="182">
        <v>0</v>
      </c>
      <c r="DT119" s="182">
        <v>0</v>
      </c>
      <c r="DU119" s="182">
        <v>0</v>
      </c>
      <c r="DV119" s="182">
        <v>0</v>
      </c>
      <c r="DW119" s="182">
        <v>0</v>
      </c>
      <c r="DX119" s="182">
        <v>0</v>
      </c>
      <c r="DY119" s="182">
        <v>0</v>
      </c>
      <c r="DZ119" s="182">
        <v>0</v>
      </c>
      <c r="EA119" s="182">
        <v>0</v>
      </c>
      <c r="EB119" s="182">
        <v>0</v>
      </c>
      <c r="EC119" s="182">
        <v>0</v>
      </c>
      <c r="ED119" s="182">
        <v>0</v>
      </c>
      <c r="EE119" s="182">
        <v>0</v>
      </c>
      <c r="EF119" s="182">
        <v>0</v>
      </c>
      <c r="EG119" s="182">
        <v>0</v>
      </c>
      <c r="EH119" s="182">
        <v>0</v>
      </c>
    </row>
    <row r="120" spans="2:138">
      <c r="B120" s="653"/>
      <c r="C120" s="653"/>
      <c r="D120" s="653"/>
      <c r="E120" s="653"/>
      <c r="F120" s="653"/>
      <c r="G120" s="372"/>
      <c r="H120" s="208"/>
      <c r="I120" s="372"/>
      <c r="J120" s="653"/>
      <c r="K120" s="653"/>
      <c r="L120" s="653"/>
      <c r="M120" s="653"/>
      <c r="N120" s="653"/>
      <c r="O120" s="653"/>
      <c r="P120" s="208"/>
      <c r="Q120" s="372"/>
      <c r="R120" s="208"/>
      <c r="S120" s="372"/>
      <c r="T120" s="372"/>
      <c r="U120" s="653"/>
      <c r="V120" s="653"/>
      <c r="W120" s="653"/>
      <c r="X120" s="653"/>
      <c r="Y120" s="653"/>
      <c r="Z120" s="653"/>
      <c r="AA120" s="372"/>
      <c r="AB120" s="653"/>
      <c r="AC120" s="653"/>
      <c r="AD120" s="653"/>
      <c r="AE120" s="653"/>
      <c r="AF120" s="201"/>
      <c r="AG120" s="201"/>
      <c r="CA120" s="155">
        <v>12</v>
      </c>
      <c r="CB120" s="182" t="str">
        <f t="shared" si="13"/>
        <v/>
      </c>
      <c r="CC120" s="182" t="str">
        <f t="shared" si="13"/>
        <v/>
      </c>
      <c r="CD120" s="182" t="str">
        <f t="shared" si="13"/>
        <v/>
      </c>
      <c r="CE120" s="182" t="str">
        <f t="shared" si="11"/>
        <v/>
      </c>
      <c r="CF120" s="182" t="str">
        <f t="shared" si="11"/>
        <v/>
      </c>
      <c r="CG120" s="182" t="str">
        <f t="shared" si="11"/>
        <v/>
      </c>
      <c r="CL120" s="182"/>
      <c r="CM120" s="182">
        <v>0</v>
      </c>
      <c r="CN120" s="182">
        <v>0</v>
      </c>
      <c r="CO120" s="182">
        <v>0</v>
      </c>
      <c r="CP120" s="182">
        <v>0</v>
      </c>
      <c r="CQ120" s="182">
        <v>0</v>
      </c>
      <c r="CR120" s="182">
        <v>0</v>
      </c>
      <c r="CS120" s="182">
        <v>0</v>
      </c>
      <c r="CT120" s="182">
        <v>0</v>
      </c>
      <c r="CU120" s="182">
        <v>0</v>
      </c>
      <c r="CV120" s="182">
        <v>0</v>
      </c>
      <c r="CW120" s="182">
        <v>0</v>
      </c>
      <c r="CX120" s="182">
        <v>0</v>
      </c>
      <c r="CY120" s="182">
        <v>0</v>
      </c>
      <c r="CZ120" s="182">
        <v>0</v>
      </c>
      <c r="DA120" s="182">
        <v>0</v>
      </c>
      <c r="DB120" s="182">
        <v>0</v>
      </c>
      <c r="DC120" s="182">
        <v>0</v>
      </c>
      <c r="DD120" s="182">
        <v>0</v>
      </c>
      <c r="DE120" s="182">
        <v>0</v>
      </c>
      <c r="DF120" s="182">
        <v>0</v>
      </c>
      <c r="DG120" s="182">
        <v>0</v>
      </c>
      <c r="DH120" s="182">
        <v>0</v>
      </c>
      <c r="DI120" s="182">
        <v>0</v>
      </c>
      <c r="DJ120" s="182">
        <v>0</v>
      </c>
      <c r="DK120" s="182">
        <v>0</v>
      </c>
      <c r="DL120" s="182">
        <v>0</v>
      </c>
      <c r="DM120" s="182">
        <v>0</v>
      </c>
      <c r="DN120" s="182">
        <v>0</v>
      </c>
      <c r="DO120" s="182">
        <v>0</v>
      </c>
      <c r="DP120" s="182">
        <v>0</v>
      </c>
      <c r="DQ120" s="182">
        <v>0</v>
      </c>
      <c r="DR120" s="182">
        <v>0</v>
      </c>
      <c r="DS120" s="182">
        <v>0</v>
      </c>
      <c r="DT120" s="182">
        <v>0</v>
      </c>
      <c r="DU120" s="182">
        <v>0</v>
      </c>
      <c r="DV120" s="182">
        <v>0</v>
      </c>
      <c r="DW120" s="182">
        <v>0</v>
      </c>
      <c r="DX120" s="182">
        <v>0</v>
      </c>
      <c r="DY120" s="182">
        <v>0</v>
      </c>
      <c r="DZ120" s="182">
        <v>0</v>
      </c>
      <c r="EA120" s="182">
        <v>0</v>
      </c>
      <c r="EB120" s="182">
        <v>0</v>
      </c>
      <c r="EC120" s="182">
        <v>0</v>
      </c>
      <c r="ED120" s="182">
        <v>0</v>
      </c>
      <c r="EE120" s="182">
        <v>0</v>
      </c>
      <c r="EF120" s="182">
        <v>0</v>
      </c>
      <c r="EG120" s="182">
        <v>0</v>
      </c>
      <c r="EH120" s="182">
        <v>0</v>
      </c>
    </row>
    <row r="121" spans="2:138">
      <c r="B121" s="653"/>
      <c r="C121" s="653"/>
      <c r="D121" s="653"/>
      <c r="E121" s="653"/>
      <c r="F121" s="653"/>
      <c r="G121" s="372"/>
      <c r="H121" s="208"/>
      <c r="I121" s="372"/>
      <c r="J121" s="653"/>
      <c r="K121" s="653"/>
      <c r="L121" s="653"/>
      <c r="M121" s="653"/>
      <c r="N121" s="653"/>
      <c r="O121" s="653"/>
      <c r="P121" s="208"/>
      <c r="Q121" s="372"/>
      <c r="R121" s="372"/>
      <c r="S121" s="372"/>
      <c r="T121" s="372"/>
      <c r="U121" s="653"/>
      <c r="V121" s="653"/>
      <c r="W121" s="653"/>
      <c r="X121" s="653"/>
      <c r="Y121" s="653"/>
      <c r="Z121" s="653"/>
      <c r="AA121" s="372"/>
      <c r="AB121" s="653"/>
      <c r="AC121" s="653"/>
      <c r="AD121" s="653"/>
      <c r="AE121" s="653"/>
      <c r="AF121" s="201"/>
      <c r="AG121" s="201"/>
    </row>
    <row r="122" spans="2:138">
      <c r="CA122" s="155" t="s">
        <v>331</v>
      </c>
      <c r="CB122" s="182" t="s">
        <v>332</v>
      </c>
      <c r="CC122" s="182"/>
      <c r="CD122" s="182"/>
      <c r="CE122" s="182" t="s">
        <v>332</v>
      </c>
      <c r="CF122" s="182"/>
      <c r="CG122" s="182"/>
      <c r="CH122" s="182" t="s">
        <v>332</v>
      </c>
      <c r="CI122" s="182"/>
      <c r="CJ122" s="182"/>
    </row>
    <row r="123" spans="2:138">
      <c r="CA123" s="155" t="s">
        <v>333</v>
      </c>
      <c r="CB123" s="182" t="s">
        <v>332</v>
      </c>
      <c r="CC123" s="182"/>
      <c r="CD123" s="182"/>
      <c r="CE123" s="182" t="s">
        <v>332</v>
      </c>
      <c r="CF123" s="182"/>
      <c r="CG123" s="182"/>
      <c r="CH123" s="182" t="s">
        <v>332</v>
      </c>
      <c r="CI123" s="182"/>
      <c r="CJ123" s="182"/>
    </row>
    <row r="124" spans="2:138" ht="7.5" customHeight="1">
      <c r="CA124" s="155" t="s">
        <v>334</v>
      </c>
      <c r="CB124" s="182" t="s">
        <v>332</v>
      </c>
      <c r="CC124" s="182"/>
      <c r="CD124" s="182"/>
      <c r="CE124" s="182" t="s">
        <v>332</v>
      </c>
      <c r="CF124" s="182"/>
      <c r="CG124" s="182"/>
      <c r="CH124" s="182" t="s">
        <v>332</v>
      </c>
      <c r="CI124" s="182"/>
      <c r="CJ124" s="182"/>
    </row>
    <row r="125" spans="2:138">
      <c r="CA125" s="155" t="s">
        <v>335</v>
      </c>
      <c r="CB125" s="182" t="s">
        <v>332</v>
      </c>
      <c r="CC125" s="182"/>
      <c r="CD125" s="182"/>
      <c r="CE125" s="182" t="s">
        <v>332</v>
      </c>
      <c r="CF125" s="182"/>
      <c r="CG125" s="182"/>
      <c r="CH125" s="182" t="s">
        <v>332</v>
      </c>
      <c r="CI125" s="182"/>
      <c r="CJ125" s="182"/>
    </row>
    <row r="126" spans="2:138">
      <c r="CA126" s="155" t="s">
        <v>515</v>
      </c>
      <c r="CB126" s="182" t="s">
        <v>332</v>
      </c>
      <c r="CC126" s="182"/>
      <c r="CD126" s="182"/>
      <c r="CE126" s="182" t="s">
        <v>332</v>
      </c>
      <c r="CF126" s="182"/>
      <c r="CG126" s="182"/>
      <c r="CH126" s="182" t="s">
        <v>332</v>
      </c>
      <c r="CI126" s="182"/>
      <c r="CJ126" s="182"/>
    </row>
    <row r="127" spans="2:138">
      <c r="CA127" s="155" t="s">
        <v>516</v>
      </c>
      <c r="CB127" s="182" t="s">
        <v>332</v>
      </c>
      <c r="CC127" s="182"/>
      <c r="CD127" s="182"/>
      <c r="CE127" s="182" t="s">
        <v>332</v>
      </c>
      <c r="CF127" s="182"/>
      <c r="CG127" s="182"/>
      <c r="CH127" s="182" t="s">
        <v>332</v>
      </c>
      <c r="CI127" s="182"/>
      <c r="CJ127" s="182"/>
    </row>
    <row r="131" spans="1:34">
      <c r="A131" s="155"/>
      <c r="B131" s="155"/>
      <c r="C131" s="155"/>
      <c r="D131" s="155"/>
      <c r="E131" s="155"/>
      <c r="F131" s="155"/>
      <c r="G131" s="155"/>
      <c r="H131" s="362"/>
      <c r="I131" s="362"/>
      <c r="J131" s="362"/>
      <c r="K131" s="362"/>
      <c r="L131" s="362"/>
      <c r="M131" s="362"/>
      <c r="N131" s="362"/>
      <c r="O131" s="362"/>
      <c r="P131" s="362"/>
      <c r="Q131" s="362"/>
      <c r="R131" s="362"/>
      <c r="S131" s="362"/>
      <c r="T131" s="362"/>
      <c r="U131" s="362"/>
      <c r="V131" s="362"/>
      <c r="W131" s="362"/>
      <c r="X131" s="362"/>
      <c r="Y131" s="362"/>
      <c r="Z131" s="362"/>
      <c r="AA131" s="362"/>
      <c r="AB131" s="362"/>
      <c r="AC131" s="362"/>
      <c r="AD131" s="362"/>
      <c r="AE131" s="362"/>
      <c r="AF131" s="362"/>
      <c r="AG131" s="155"/>
      <c r="AH131" s="155"/>
    </row>
    <row r="132" spans="1:34">
      <c r="A132" s="155"/>
      <c r="B132" s="155"/>
      <c r="C132" s="155"/>
      <c r="D132" s="155"/>
      <c r="E132" s="155"/>
      <c r="F132" s="155"/>
      <c r="G132" s="155"/>
      <c r="H132" s="362"/>
      <c r="I132" s="362"/>
      <c r="J132" s="362"/>
      <c r="K132" s="362"/>
      <c r="L132" s="362"/>
      <c r="M132" s="362"/>
      <c r="N132" s="362"/>
      <c r="O132" s="362"/>
      <c r="P132" s="362"/>
      <c r="Q132" s="362"/>
      <c r="R132" s="362"/>
      <c r="S132" s="362"/>
      <c r="T132" s="362"/>
      <c r="U132" s="362"/>
      <c r="V132" s="362"/>
      <c r="W132" s="362"/>
      <c r="X132" s="362"/>
      <c r="Y132" s="362"/>
      <c r="Z132" s="362"/>
      <c r="AA132" s="362"/>
      <c r="AB132" s="362"/>
      <c r="AC132" s="362"/>
      <c r="AD132" s="362"/>
      <c r="AE132" s="362"/>
      <c r="AF132" s="362"/>
      <c r="AG132" s="155"/>
      <c r="AH132" s="155"/>
    </row>
    <row r="133" spans="1:34">
      <c r="A133" s="155"/>
      <c r="B133" s="155"/>
      <c r="C133" s="155"/>
      <c r="D133" s="155"/>
      <c r="E133" s="155"/>
      <c r="F133" s="155"/>
      <c r="G133" s="155"/>
      <c r="H133" s="362"/>
      <c r="I133" s="362"/>
      <c r="J133" s="362"/>
      <c r="K133" s="362"/>
      <c r="L133" s="362"/>
      <c r="M133" s="362"/>
      <c r="N133" s="362"/>
      <c r="O133" s="362"/>
      <c r="P133" s="362"/>
      <c r="Q133" s="362"/>
      <c r="R133" s="362"/>
      <c r="S133" s="362"/>
      <c r="T133" s="362"/>
      <c r="U133" s="362"/>
      <c r="V133" s="362"/>
      <c r="W133" s="362"/>
      <c r="X133" s="362"/>
      <c r="Y133" s="362"/>
      <c r="Z133" s="362"/>
      <c r="AA133" s="362"/>
      <c r="AB133" s="362"/>
      <c r="AC133" s="362"/>
      <c r="AD133" s="362"/>
      <c r="AE133" s="362"/>
      <c r="AF133" s="362"/>
      <c r="AG133" s="155"/>
      <c r="AH133" s="155"/>
    </row>
    <row r="134" spans="1:34">
      <c r="A134" s="155"/>
      <c r="B134" s="155"/>
      <c r="C134" s="155"/>
      <c r="D134" s="155"/>
      <c r="E134" s="155"/>
      <c r="F134" s="155"/>
      <c r="G134" s="155"/>
      <c r="H134" s="362"/>
      <c r="I134" s="362"/>
      <c r="J134" s="362"/>
      <c r="K134" s="362"/>
      <c r="L134" s="362"/>
      <c r="M134" s="362"/>
      <c r="N134" s="362"/>
      <c r="O134" s="362"/>
      <c r="P134" s="362"/>
      <c r="Q134" s="362"/>
      <c r="R134" s="362"/>
      <c r="S134" s="362"/>
      <c r="T134" s="362"/>
      <c r="U134" s="362"/>
      <c r="V134" s="362"/>
      <c r="W134" s="362"/>
      <c r="X134" s="362"/>
      <c r="Y134" s="362"/>
      <c r="Z134" s="362"/>
      <c r="AA134" s="362"/>
      <c r="AB134" s="362"/>
      <c r="AC134" s="362"/>
      <c r="AD134" s="362"/>
      <c r="AE134" s="362"/>
      <c r="AF134" s="362"/>
      <c r="AG134" s="155"/>
      <c r="AH134" s="155"/>
    </row>
    <row r="135" spans="1:34">
      <c r="A135" s="155"/>
      <c r="B135" s="155"/>
      <c r="C135" s="155"/>
      <c r="D135" s="155"/>
      <c r="E135" s="155"/>
      <c r="F135" s="155"/>
      <c r="G135" s="155"/>
      <c r="H135" s="362"/>
      <c r="I135" s="362"/>
      <c r="J135" s="362"/>
      <c r="K135" s="362"/>
      <c r="L135" s="362"/>
      <c r="M135" s="362"/>
      <c r="N135" s="362"/>
      <c r="O135" s="362"/>
      <c r="P135" s="362"/>
      <c r="Q135" s="362"/>
      <c r="R135" s="362"/>
      <c r="S135" s="362"/>
      <c r="T135" s="362"/>
      <c r="U135" s="362"/>
      <c r="V135" s="362"/>
      <c r="W135" s="362"/>
      <c r="X135" s="362"/>
      <c r="Y135" s="362"/>
      <c r="Z135" s="362"/>
      <c r="AA135" s="362"/>
      <c r="AB135" s="362"/>
      <c r="AC135" s="362"/>
      <c r="AD135" s="362"/>
      <c r="AE135" s="362"/>
      <c r="AF135" s="362"/>
      <c r="AG135" s="155"/>
      <c r="AH135" s="155"/>
    </row>
    <row r="136" spans="1:34">
      <c r="A136" s="155"/>
      <c r="B136" s="155"/>
      <c r="C136" s="155"/>
      <c r="D136" s="155"/>
      <c r="E136" s="155"/>
      <c r="F136" s="155"/>
      <c r="G136" s="155"/>
      <c r="H136" s="362"/>
      <c r="I136" s="362"/>
      <c r="J136" s="362"/>
      <c r="K136" s="362"/>
      <c r="L136" s="362"/>
      <c r="M136" s="362"/>
      <c r="N136" s="362"/>
      <c r="O136" s="362"/>
      <c r="P136" s="362"/>
      <c r="Q136" s="362"/>
      <c r="R136" s="362"/>
      <c r="S136" s="362"/>
      <c r="T136" s="362"/>
      <c r="U136" s="362"/>
      <c r="V136" s="362"/>
      <c r="W136" s="362"/>
      <c r="X136" s="362"/>
      <c r="Y136" s="362"/>
      <c r="Z136" s="362"/>
      <c r="AA136" s="362"/>
      <c r="AB136" s="362"/>
      <c r="AC136" s="362"/>
      <c r="AD136" s="362"/>
      <c r="AE136" s="362"/>
      <c r="AF136" s="362"/>
      <c r="AG136" s="155"/>
      <c r="AH136" s="155"/>
    </row>
  </sheetData>
  <mergeCells count="254">
    <mergeCell ref="A3:B3"/>
    <mergeCell ref="C3:K3"/>
    <mergeCell ref="M3:O3"/>
    <mergeCell ref="P3:Y3"/>
    <mergeCell ref="AE3:AJ3"/>
    <mergeCell ref="A4:B4"/>
    <mergeCell ref="C4:L4"/>
    <mergeCell ref="M4:O4"/>
    <mergeCell ref="P4:Y4"/>
    <mergeCell ref="AC1:AJ1"/>
    <mergeCell ref="A5:B5"/>
    <mergeCell ref="C5:K5"/>
    <mergeCell ref="M5:O5"/>
    <mergeCell ref="P5:Y5"/>
    <mergeCell ref="A1:D2"/>
    <mergeCell ref="F1:Y2"/>
    <mergeCell ref="A11:B13"/>
    <mergeCell ref="C11:J13"/>
    <mergeCell ref="K11:N13"/>
    <mergeCell ref="O11:P11"/>
    <mergeCell ref="T11:U11"/>
    <mergeCell ref="W11:Y13"/>
    <mergeCell ref="A6:B6"/>
    <mergeCell ref="C6:K6"/>
    <mergeCell ref="M6:O6"/>
    <mergeCell ref="P6:Y6"/>
    <mergeCell ref="A10:B10"/>
    <mergeCell ref="C10:J10"/>
    <mergeCell ref="K10:Y10"/>
    <mergeCell ref="Z11:AD13"/>
    <mergeCell ref="AE11:AF13"/>
    <mergeCell ref="AG11:AI13"/>
    <mergeCell ref="AE2:AJ2"/>
    <mergeCell ref="AL11:AM13"/>
    <mergeCell ref="O12:P12"/>
    <mergeCell ref="T12:U12"/>
    <mergeCell ref="O13:P13"/>
    <mergeCell ref="T13:U13"/>
    <mergeCell ref="Z10:AD10"/>
    <mergeCell ref="AE10:AF10"/>
    <mergeCell ref="AG10:AI10"/>
    <mergeCell ref="AL10:AM10"/>
    <mergeCell ref="Z14:AD16"/>
    <mergeCell ref="AE14:AF16"/>
    <mergeCell ref="AG14:AI16"/>
    <mergeCell ref="O15:P15"/>
    <mergeCell ref="T15:U15"/>
    <mergeCell ref="O16:P16"/>
    <mergeCell ref="T16:U16"/>
    <mergeCell ref="A14:B16"/>
    <mergeCell ref="C14:J16"/>
    <mergeCell ref="K14:N16"/>
    <mergeCell ref="O14:P14"/>
    <mergeCell ref="T14:U14"/>
    <mergeCell ref="W14:Y16"/>
    <mergeCell ref="Z17:AD19"/>
    <mergeCell ref="AE17:AF19"/>
    <mergeCell ref="AG17:AI19"/>
    <mergeCell ref="O18:P18"/>
    <mergeCell ref="T18:U18"/>
    <mergeCell ref="O19:P19"/>
    <mergeCell ref="T19:U19"/>
    <mergeCell ref="A17:B19"/>
    <mergeCell ref="C17:J19"/>
    <mergeCell ref="K17:N19"/>
    <mergeCell ref="O17:P17"/>
    <mergeCell ref="T17:U17"/>
    <mergeCell ref="W17:Y19"/>
    <mergeCell ref="Z20:AD22"/>
    <mergeCell ref="AE20:AF22"/>
    <mergeCell ref="AG20:AI22"/>
    <mergeCell ref="O21:P21"/>
    <mergeCell ref="T21:U21"/>
    <mergeCell ref="O22:P22"/>
    <mergeCell ref="T22:U22"/>
    <mergeCell ref="A20:B22"/>
    <mergeCell ref="C20:J22"/>
    <mergeCell ref="K20:N22"/>
    <mergeCell ref="O20:P20"/>
    <mergeCell ref="T20:U20"/>
    <mergeCell ref="W20:Y22"/>
    <mergeCell ref="Z23:AD25"/>
    <mergeCell ref="AE23:AF25"/>
    <mergeCell ref="AG23:AI25"/>
    <mergeCell ref="O24:P24"/>
    <mergeCell ref="T24:U24"/>
    <mergeCell ref="O25:P25"/>
    <mergeCell ref="T25:U25"/>
    <mergeCell ref="A23:B25"/>
    <mergeCell ref="C23:J25"/>
    <mergeCell ref="K23:N25"/>
    <mergeCell ref="O23:P23"/>
    <mergeCell ref="T23:U23"/>
    <mergeCell ref="W23:Y25"/>
    <mergeCell ref="Z26:AD28"/>
    <mergeCell ref="AE26:AF28"/>
    <mergeCell ref="AG26:AI28"/>
    <mergeCell ref="O27:P27"/>
    <mergeCell ref="T27:U27"/>
    <mergeCell ref="O28:P28"/>
    <mergeCell ref="T28:U28"/>
    <mergeCell ref="A26:B28"/>
    <mergeCell ref="C26:J28"/>
    <mergeCell ref="K26:N28"/>
    <mergeCell ref="O26:P26"/>
    <mergeCell ref="T26:U26"/>
    <mergeCell ref="W26:Y28"/>
    <mergeCell ref="W30:Y32"/>
    <mergeCell ref="Z30:AD32"/>
    <mergeCell ref="AE30:AI32"/>
    <mergeCell ref="O31:P31"/>
    <mergeCell ref="T31:U31"/>
    <mergeCell ref="O32:P32"/>
    <mergeCell ref="T32:U32"/>
    <mergeCell ref="O29:U29"/>
    <mergeCell ref="A30:B32"/>
    <mergeCell ref="C30:J32"/>
    <mergeCell ref="K30:N32"/>
    <mergeCell ref="O30:P30"/>
    <mergeCell ref="T30:U30"/>
    <mergeCell ref="Z33:AD35"/>
    <mergeCell ref="AE33:AI35"/>
    <mergeCell ref="O34:P34"/>
    <mergeCell ref="T34:U34"/>
    <mergeCell ref="O35:P35"/>
    <mergeCell ref="T35:U35"/>
    <mergeCell ref="A33:B35"/>
    <mergeCell ref="C33:J35"/>
    <mergeCell ref="K33:N35"/>
    <mergeCell ref="O33:P33"/>
    <mergeCell ref="T33:U33"/>
    <mergeCell ref="W33:Y35"/>
    <mergeCell ref="BF41:BG42"/>
    <mergeCell ref="BS41:BT42"/>
    <mergeCell ref="A43:A66"/>
    <mergeCell ref="B43:D48"/>
    <mergeCell ref="E43:E48"/>
    <mergeCell ref="Z43:Z48"/>
    <mergeCell ref="AA43:AA48"/>
    <mergeCell ref="AB43:AB48"/>
    <mergeCell ref="AC43:AE46"/>
    <mergeCell ref="AF43:AF48"/>
    <mergeCell ref="Z39:AB42"/>
    <mergeCell ref="AC39:AE42"/>
    <mergeCell ref="AF39:AF42"/>
    <mergeCell ref="AG39:AG42"/>
    <mergeCell ref="AJ41:AJ42"/>
    <mergeCell ref="AK41:AK42"/>
    <mergeCell ref="A39:A42"/>
    <mergeCell ref="B39:D42"/>
    <mergeCell ref="F39:J42"/>
    <mergeCell ref="K39:O42"/>
    <mergeCell ref="P39:T42"/>
    <mergeCell ref="U39:Y42"/>
    <mergeCell ref="AW43:AW48"/>
    <mergeCell ref="AX43:AX48"/>
    <mergeCell ref="AY43:AY48"/>
    <mergeCell ref="BC43:BJ46"/>
    <mergeCell ref="BP43:BW46"/>
    <mergeCell ref="AC47:AC48"/>
    <mergeCell ref="AD47:AD48"/>
    <mergeCell ref="AE47:AE48"/>
    <mergeCell ref="AG43:AG48"/>
    <mergeCell ref="AH43:AH48"/>
    <mergeCell ref="AS43:AS48"/>
    <mergeCell ref="AT43:AT48"/>
    <mergeCell ref="AU43:AU48"/>
    <mergeCell ref="AV43:AV48"/>
    <mergeCell ref="AG49:AG54"/>
    <mergeCell ref="AH49:AH54"/>
    <mergeCell ref="AS49:AS54"/>
    <mergeCell ref="AT49:AT54"/>
    <mergeCell ref="AU49:AU54"/>
    <mergeCell ref="B49:D54"/>
    <mergeCell ref="E49:E54"/>
    <mergeCell ref="Z49:Z54"/>
    <mergeCell ref="AA49:AA54"/>
    <mergeCell ref="AB49:AB54"/>
    <mergeCell ref="AC49:AE52"/>
    <mergeCell ref="Z55:Z60"/>
    <mergeCell ref="AA55:AA60"/>
    <mergeCell ref="AB55:AB60"/>
    <mergeCell ref="AC55:AE58"/>
    <mergeCell ref="BS52:BT52"/>
    <mergeCell ref="BX52:BY53"/>
    <mergeCell ref="AC53:AC54"/>
    <mergeCell ref="AD53:AD54"/>
    <mergeCell ref="AE53:AE54"/>
    <mergeCell ref="BF53:BG53"/>
    <mergeCell ref="BS53:BT53"/>
    <mergeCell ref="BF54:BG54"/>
    <mergeCell ref="BS54:BT54"/>
    <mergeCell ref="AV49:AV54"/>
    <mergeCell ref="AW49:AW54"/>
    <mergeCell ref="AX49:AX54"/>
    <mergeCell ref="AY49:AY54"/>
    <mergeCell ref="BF49:BG49"/>
    <mergeCell ref="BS49:BT49"/>
    <mergeCell ref="BA52:BB53"/>
    <mergeCell ref="BF52:BG52"/>
    <mergeCell ref="BK52:BL53"/>
    <mergeCell ref="BN52:BO53"/>
    <mergeCell ref="AF49:AF54"/>
    <mergeCell ref="BN55:BQ58"/>
    <mergeCell ref="BV55:BY58"/>
    <mergeCell ref="AC59:AC60"/>
    <mergeCell ref="AD59:AD60"/>
    <mergeCell ref="AE59:AE60"/>
    <mergeCell ref="B61:D66"/>
    <mergeCell ref="E61:E66"/>
    <mergeCell ref="Z61:Z66"/>
    <mergeCell ref="AA61:AA66"/>
    <mergeCell ref="AB61:AB66"/>
    <mergeCell ref="AV55:AV60"/>
    <mergeCell ref="AW55:AW60"/>
    <mergeCell ref="AX55:AX60"/>
    <mergeCell ref="AY55:AY60"/>
    <mergeCell ref="BA55:BD58"/>
    <mergeCell ref="BI55:BL58"/>
    <mergeCell ref="AF55:AF60"/>
    <mergeCell ref="AG55:AG60"/>
    <mergeCell ref="AH55:AH60"/>
    <mergeCell ref="AS55:AS60"/>
    <mergeCell ref="AT55:AT60"/>
    <mergeCell ref="AU55:AU60"/>
    <mergeCell ref="B55:D60"/>
    <mergeCell ref="E55:E60"/>
    <mergeCell ref="AU61:AU66"/>
    <mergeCell ref="AV61:AV66"/>
    <mergeCell ref="AW61:AW66"/>
    <mergeCell ref="AX61:AX66"/>
    <mergeCell ref="AY61:AY66"/>
    <mergeCell ref="AC65:AC66"/>
    <mergeCell ref="AD65:AD66"/>
    <mergeCell ref="AE65:AE66"/>
    <mergeCell ref="AC61:AE64"/>
    <mergeCell ref="AF61:AF66"/>
    <mergeCell ref="AG61:AG66"/>
    <mergeCell ref="AH61:AH66"/>
    <mergeCell ref="AS61:AS66"/>
    <mergeCell ref="AT61:AT66"/>
    <mergeCell ref="AD117:AE118"/>
    <mergeCell ref="B120:F121"/>
    <mergeCell ref="J120:O121"/>
    <mergeCell ref="U120:Z121"/>
    <mergeCell ref="AB120:AE121"/>
    <mergeCell ref="F110:J111"/>
    <mergeCell ref="Y110:Y111"/>
    <mergeCell ref="Z110:AB111"/>
    <mergeCell ref="D112:K113"/>
    <mergeCell ref="Y112:AC113"/>
    <mergeCell ref="B117:C118"/>
    <mergeCell ref="M117:O118"/>
    <mergeCell ref="U117:W118"/>
  </mergeCells>
  <phoneticPr fontId="2"/>
  <conditionalFormatting sqref="AJ43 AJ49 AJ55 AJ61">
    <cfRule type="cellIs" dxfId="23" priority="4" stopIfTrue="1" operator="notEqual">
      <formula>3</formula>
    </cfRule>
  </conditionalFormatting>
  <conditionalFormatting sqref="AK43 AK49 AK55 AK61">
    <cfRule type="cellIs" dxfId="22" priority="3" stopIfTrue="1" operator="notEqual">
      <formula>0</formula>
    </cfRule>
  </conditionalFormatting>
  <conditionalFormatting sqref="R105 F105:P105 F69:R69">
    <cfRule type="cellIs" dxfId="21" priority="2" stopIfTrue="1" operator="greaterThan">
      <formula>0</formula>
    </cfRule>
  </conditionalFormatting>
  <conditionalFormatting sqref="T74 F52:F54 J52:J54 F58:F60 O58:O60 F64:F66 O64:P66 T64:T66 J58:K60 J64:K66">
    <cfRule type="cellIs" dxfId="20" priority="1" stopIfTrue="1" operator="equal">
      <formula>0</formula>
    </cfRule>
  </conditionalFormatting>
  <pageMargins left="0.59055118110236227" right="0.19685039370078741" top="0.47244094488188981" bottom="0.27559055118110237" header="0.31496062992125984" footer="0.23622047244094491"/>
  <pageSetup paperSize="9" scale="77" orientation="portrait" r:id="rId1"/>
  <headerFooter alignWithMargins="0"/>
  <rowBreaks count="1" manualBreakCount="1">
    <brk id="36" max="36" man="1"/>
  </rowBreaks>
  <colBreaks count="1" manualBreakCount="1">
    <brk id="51" max="121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00B0F0"/>
  </sheetPr>
  <dimension ref="A1:EH132"/>
  <sheetViews>
    <sheetView showGridLines="0" view="pageBreakPreview" topLeftCell="A40" zoomScale="70" zoomScaleNormal="80" zoomScaleSheetLayoutView="70" workbookViewId="0">
      <selection activeCell="T43" sqref="T43"/>
    </sheetView>
  </sheetViews>
  <sheetFormatPr defaultRowHeight="13.5"/>
  <cols>
    <col min="1" max="3" width="3.875" style="366" customWidth="1"/>
    <col min="4" max="4" width="3.75" style="366" customWidth="1"/>
    <col min="5" max="5" width="3.875" style="366" hidden="1" customWidth="1"/>
    <col min="6" max="6" width="3.875" style="366" customWidth="1"/>
    <col min="7" max="7" width="3.875" style="366" hidden="1" customWidth="1"/>
    <col min="8" max="8" width="3.875" style="366" customWidth="1"/>
    <col min="9" max="9" width="3.875" style="366" hidden="1" customWidth="1"/>
    <col min="10" max="11" width="3.875" style="366" customWidth="1"/>
    <col min="12" max="12" width="3.875" style="366" hidden="1" customWidth="1"/>
    <col min="13" max="13" width="3.75" style="366" customWidth="1"/>
    <col min="14" max="14" width="3.875" style="366" hidden="1" customWidth="1"/>
    <col min="15" max="16" width="3.875" style="366" customWidth="1"/>
    <col min="17" max="17" width="0.125" style="366" hidden="1" customWidth="1"/>
    <col min="18" max="18" width="3.875" style="366" customWidth="1"/>
    <col min="19" max="19" width="3.875" style="366" hidden="1" customWidth="1"/>
    <col min="20" max="20" width="3.875" style="366" customWidth="1"/>
    <col min="21" max="21" width="3.75" style="366" customWidth="1"/>
    <col min="22" max="22" width="3.875" style="366" hidden="1" customWidth="1"/>
    <col min="23" max="23" width="3.875" style="366" customWidth="1"/>
    <col min="24" max="24" width="3.875" style="366" hidden="1" customWidth="1"/>
    <col min="25" max="26" width="3.875" style="366" customWidth="1"/>
    <col min="27" max="27" width="3.875" style="366" hidden="1" customWidth="1"/>
    <col min="28" max="28" width="3.875" style="366" customWidth="1"/>
    <col min="29" max="29" width="3.875" style="366" hidden="1" customWidth="1"/>
    <col min="30" max="35" width="3.875" style="366" customWidth="1"/>
    <col min="36" max="36" width="3.75" style="366" customWidth="1"/>
    <col min="37" max="37" width="4" style="366" customWidth="1"/>
    <col min="38" max="39" width="9.625" style="366" customWidth="1"/>
    <col min="40" max="40" width="4.25" style="155" customWidth="1"/>
    <col min="41" max="52" width="8.625" style="155" hidden="1" customWidth="1"/>
    <col min="53" max="53" width="9" style="155" hidden="1" customWidth="1"/>
    <col min="54" max="54" width="14.75" style="243" customWidth="1"/>
    <col min="55" max="78" width="9" style="155"/>
    <col min="79" max="79" width="5.875" style="155" customWidth="1"/>
    <col min="80" max="16384" width="9" style="155"/>
  </cols>
  <sheetData>
    <row r="1" spans="1:64" ht="24" customHeight="1">
      <c r="A1" s="562" t="s">
        <v>428</v>
      </c>
      <c r="B1" s="563"/>
      <c r="C1" s="563"/>
      <c r="D1" s="564"/>
      <c r="E1" s="222"/>
      <c r="F1" s="563" t="s">
        <v>741</v>
      </c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  <c r="R1" s="563"/>
      <c r="S1" s="563"/>
      <c r="T1" s="563"/>
      <c r="U1" s="563"/>
      <c r="V1" s="563"/>
      <c r="W1" s="563"/>
      <c r="X1" s="563"/>
      <c r="Y1" s="568"/>
      <c r="Z1" s="223"/>
      <c r="AA1" s="223"/>
      <c r="AB1" s="223"/>
      <c r="AC1" s="223"/>
      <c r="AD1" s="223"/>
      <c r="AE1" s="360"/>
      <c r="AF1" s="579" t="s">
        <v>337</v>
      </c>
      <c r="AG1" s="579"/>
      <c r="AH1" s="579"/>
      <c r="AI1" s="579"/>
      <c r="AJ1" s="579"/>
      <c r="AK1" s="579"/>
      <c r="AL1" s="579"/>
      <c r="AM1" s="580"/>
      <c r="AN1" s="36" t="s">
        <v>518</v>
      </c>
      <c r="AO1" s="36" t="s">
        <v>0</v>
      </c>
      <c r="BB1" s="36" t="s">
        <v>0</v>
      </c>
    </row>
    <row r="2" spans="1:64" ht="24" customHeight="1">
      <c r="A2" s="565"/>
      <c r="B2" s="566"/>
      <c r="C2" s="566"/>
      <c r="D2" s="567"/>
      <c r="E2" s="377"/>
      <c r="F2" s="566"/>
      <c r="G2" s="566"/>
      <c r="H2" s="566"/>
      <c r="I2" s="566"/>
      <c r="J2" s="566"/>
      <c r="K2" s="566"/>
      <c r="L2" s="566"/>
      <c r="M2" s="566"/>
      <c r="N2" s="566"/>
      <c r="O2" s="566"/>
      <c r="P2" s="566"/>
      <c r="Q2" s="566"/>
      <c r="R2" s="566"/>
      <c r="S2" s="566"/>
      <c r="T2" s="566"/>
      <c r="U2" s="566"/>
      <c r="V2" s="566"/>
      <c r="W2" s="566"/>
      <c r="X2" s="566"/>
      <c r="Y2" s="569"/>
      <c r="Z2" s="367"/>
      <c r="AA2" s="13"/>
      <c r="AB2" s="13"/>
      <c r="AC2" s="13"/>
      <c r="AD2" s="13"/>
      <c r="AE2" s="367"/>
      <c r="AF2" s="354"/>
      <c r="AG2" s="164"/>
      <c r="AH2" s="570" t="s">
        <v>519</v>
      </c>
      <c r="AI2" s="570"/>
      <c r="AJ2" s="570"/>
      <c r="AK2" s="570"/>
      <c r="AL2" s="570"/>
      <c r="AM2" s="570"/>
      <c r="AN2" s="38" t="s">
        <v>12</v>
      </c>
      <c r="AO2" s="140" t="s">
        <v>697</v>
      </c>
      <c r="BB2" s="52" t="s">
        <v>697</v>
      </c>
    </row>
    <row r="3" spans="1:64" ht="30" customHeight="1">
      <c r="A3" s="571" t="s">
        <v>240</v>
      </c>
      <c r="B3" s="572"/>
      <c r="C3" s="596" t="s">
        <v>522</v>
      </c>
      <c r="D3" s="596"/>
      <c r="E3" s="596"/>
      <c r="F3" s="596"/>
      <c r="G3" s="596"/>
      <c r="H3" s="596"/>
      <c r="I3" s="596"/>
      <c r="J3" s="596"/>
      <c r="K3" s="597"/>
      <c r="L3" s="378"/>
      <c r="M3" s="598"/>
      <c r="N3" s="599"/>
      <c r="O3" s="600"/>
      <c r="P3" s="601"/>
      <c r="Q3" s="602"/>
      <c r="R3" s="602"/>
      <c r="S3" s="602"/>
      <c r="T3" s="602"/>
      <c r="U3" s="602"/>
      <c r="V3" s="602"/>
      <c r="W3" s="602"/>
      <c r="X3" s="602"/>
      <c r="Y3" s="603"/>
      <c r="AF3" s="311"/>
      <c r="AG3" s="311"/>
      <c r="AH3" s="577" t="s">
        <v>523</v>
      </c>
      <c r="AI3" s="578"/>
      <c r="AJ3" s="578"/>
      <c r="AK3" s="578"/>
      <c r="AL3" s="578"/>
      <c r="AM3" s="578"/>
      <c r="AN3" s="38" t="s">
        <v>14</v>
      </c>
      <c r="AO3" s="440" t="s">
        <v>698</v>
      </c>
      <c r="BB3" s="74" t="s">
        <v>699</v>
      </c>
    </row>
    <row r="4" spans="1:64" ht="24" customHeight="1">
      <c r="A4" s="511" t="s">
        <v>514</v>
      </c>
      <c r="B4" s="511"/>
      <c r="C4" s="511" t="s">
        <v>0</v>
      </c>
      <c r="D4" s="511"/>
      <c r="E4" s="511"/>
      <c r="F4" s="511"/>
      <c r="G4" s="511"/>
      <c r="H4" s="511"/>
      <c r="I4" s="511"/>
      <c r="J4" s="511"/>
      <c r="K4" s="511"/>
      <c r="L4" s="511"/>
      <c r="M4" s="511" t="s">
        <v>242</v>
      </c>
      <c r="N4" s="511"/>
      <c r="O4" s="511"/>
      <c r="P4" s="511" t="s">
        <v>0</v>
      </c>
      <c r="Q4" s="511"/>
      <c r="R4" s="511"/>
      <c r="S4" s="511"/>
      <c r="T4" s="511"/>
      <c r="U4" s="511"/>
      <c r="V4" s="511"/>
      <c r="W4" s="511"/>
      <c r="X4" s="511"/>
      <c r="Y4" s="511"/>
      <c r="Z4" s="354"/>
      <c r="AA4" s="311"/>
      <c r="AB4" s="311"/>
      <c r="AC4" s="311"/>
      <c r="AD4" s="311"/>
      <c r="AE4" s="311"/>
      <c r="AF4" s="311"/>
      <c r="AG4" s="311"/>
      <c r="AH4" s="311"/>
      <c r="AI4" s="312"/>
      <c r="AJ4" s="354"/>
      <c r="AK4" s="354"/>
      <c r="AL4" s="354"/>
      <c r="AM4" s="354"/>
      <c r="AN4" s="38" t="s">
        <v>16</v>
      </c>
      <c r="AO4" s="427" t="s">
        <v>700</v>
      </c>
      <c r="BB4" s="74" t="s">
        <v>700</v>
      </c>
    </row>
    <row r="5" spans="1:64" ht="24" customHeight="1">
      <c r="A5" s="511">
        <v>1</v>
      </c>
      <c r="B5" s="511"/>
      <c r="C5" s="559" t="str">
        <f>BB2</f>
        <v xml:space="preserve"> くのいち</v>
      </c>
      <c r="D5" s="560"/>
      <c r="E5" s="560"/>
      <c r="F5" s="560"/>
      <c r="G5" s="560"/>
      <c r="H5" s="560"/>
      <c r="I5" s="560"/>
      <c r="J5" s="560"/>
      <c r="K5" s="560"/>
      <c r="L5" s="561"/>
      <c r="M5" s="511">
        <v>4</v>
      </c>
      <c r="N5" s="511"/>
      <c r="O5" s="511"/>
      <c r="P5" s="511" t="str">
        <f>BB5</f>
        <v xml:space="preserve"> 富士見ファミリー</v>
      </c>
      <c r="Q5" s="511"/>
      <c r="R5" s="511"/>
      <c r="S5" s="511"/>
      <c r="T5" s="511"/>
      <c r="U5" s="511"/>
      <c r="V5" s="511"/>
      <c r="W5" s="511"/>
      <c r="X5" s="511"/>
      <c r="Y5" s="511"/>
      <c r="Z5" s="354"/>
      <c r="AA5" s="311"/>
      <c r="AB5" s="311"/>
      <c r="AC5" s="311"/>
      <c r="AD5" s="311"/>
      <c r="AE5" s="311"/>
      <c r="AF5" s="311"/>
      <c r="AG5" s="311"/>
      <c r="AH5" s="311"/>
      <c r="AI5" s="312"/>
      <c r="AJ5" s="354"/>
      <c r="AK5" s="354"/>
      <c r="AL5" s="354"/>
      <c r="AM5" s="354"/>
      <c r="AN5" s="38" t="s">
        <v>18</v>
      </c>
      <c r="AO5" s="140" t="s">
        <v>139</v>
      </c>
      <c r="BB5" s="52" t="s">
        <v>137</v>
      </c>
    </row>
    <row r="6" spans="1:64" ht="24" customHeight="1">
      <c r="A6" s="511">
        <v>2</v>
      </c>
      <c r="B6" s="511"/>
      <c r="C6" s="559" t="str">
        <f>BB3</f>
        <v xml:space="preserve"> フラワー</v>
      </c>
      <c r="D6" s="560"/>
      <c r="E6" s="560"/>
      <c r="F6" s="560"/>
      <c r="G6" s="560"/>
      <c r="H6" s="560"/>
      <c r="I6" s="560"/>
      <c r="J6" s="560"/>
      <c r="K6" s="560"/>
      <c r="L6" s="561"/>
      <c r="M6" s="511">
        <v>5</v>
      </c>
      <c r="N6" s="511"/>
      <c r="O6" s="511"/>
      <c r="P6" s="511" t="str">
        <f>BB6</f>
        <v xml:space="preserve"> Ｐ ☆ Ｇ</v>
      </c>
      <c r="Q6" s="511"/>
      <c r="R6" s="511"/>
      <c r="S6" s="511"/>
      <c r="T6" s="511"/>
      <c r="U6" s="511"/>
      <c r="V6" s="511"/>
      <c r="W6" s="511"/>
      <c r="X6" s="511"/>
      <c r="Y6" s="511"/>
      <c r="Z6" s="354"/>
      <c r="AA6" s="311"/>
      <c r="AB6" s="311"/>
      <c r="AC6" s="311"/>
      <c r="AD6" s="311"/>
      <c r="AE6" s="311"/>
      <c r="AF6" s="311"/>
      <c r="AG6" s="311"/>
      <c r="AH6" s="311"/>
      <c r="AI6" s="312"/>
      <c r="AJ6" s="354"/>
      <c r="AK6" s="354"/>
      <c r="AL6" s="354"/>
      <c r="AM6" s="354"/>
      <c r="AN6" s="38" t="s">
        <v>20</v>
      </c>
      <c r="AO6" s="140" t="s">
        <v>701</v>
      </c>
      <c r="BB6" s="52" t="s">
        <v>701</v>
      </c>
    </row>
    <row r="7" spans="1:64" ht="24" customHeight="1">
      <c r="A7" s="511">
        <v>3</v>
      </c>
      <c r="B7" s="511"/>
      <c r="C7" s="559" t="str">
        <f>BB4</f>
        <v xml:space="preserve"> Ｃａｓｓｉｓ</v>
      </c>
      <c r="D7" s="560"/>
      <c r="E7" s="560"/>
      <c r="F7" s="560"/>
      <c r="G7" s="560"/>
      <c r="H7" s="560"/>
      <c r="I7" s="560"/>
      <c r="J7" s="560"/>
      <c r="K7" s="560"/>
      <c r="L7" s="561"/>
      <c r="M7" s="669"/>
      <c r="N7" s="669"/>
      <c r="O7" s="669"/>
      <c r="P7" s="669"/>
      <c r="Q7" s="669"/>
      <c r="R7" s="669"/>
      <c r="S7" s="669"/>
      <c r="T7" s="669"/>
      <c r="U7" s="669"/>
      <c r="V7" s="669"/>
      <c r="W7" s="669"/>
      <c r="X7" s="669"/>
      <c r="Y7" s="669"/>
      <c r="Z7" s="313"/>
      <c r="AA7" s="311"/>
      <c r="AB7" s="311"/>
      <c r="AC7" s="311"/>
      <c r="AD7" s="311"/>
      <c r="AE7" s="311"/>
      <c r="AF7" s="311"/>
      <c r="AG7" s="311"/>
      <c r="AH7" s="311"/>
      <c r="AI7" s="312"/>
      <c r="AJ7" s="354"/>
      <c r="AK7" s="354"/>
      <c r="AL7" s="354"/>
      <c r="AM7" s="354"/>
      <c r="AN7" s="362"/>
    </row>
    <row r="8" spans="1:64" ht="17.25">
      <c r="A8" s="314"/>
      <c r="B8" s="13"/>
      <c r="C8" s="13"/>
      <c r="D8" s="94"/>
      <c r="E8" s="94"/>
      <c r="F8" s="311"/>
      <c r="G8" s="315"/>
      <c r="H8" s="311"/>
      <c r="I8" s="350"/>
      <c r="J8" s="311"/>
      <c r="K8" s="311"/>
      <c r="L8" s="311"/>
      <c r="M8" s="311"/>
      <c r="N8" s="311"/>
      <c r="O8" s="311"/>
      <c r="P8" s="311"/>
      <c r="Q8" s="311"/>
      <c r="R8" s="311"/>
      <c r="S8" s="311"/>
      <c r="T8" s="311"/>
      <c r="U8" s="311"/>
      <c r="V8" s="311"/>
      <c r="W8" s="311"/>
      <c r="X8" s="311"/>
      <c r="Y8" s="311"/>
      <c r="Z8" s="311"/>
      <c r="AA8" s="311"/>
      <c r="AB8" s="311"/>
      <c r="AC8" s="311"/>
      <c r="AD8" s="311"/>
      <c r="AE8" s="311"/>
      <c r="AF8" s="311"/>
      <c r="AG8" s="311"/>
      <c r="AH8" s="311"/>
      <c r="AI8" s="312"/>
      <c r="AJ8" s="354"/>
      <c r="AK8" s="354"/>
      <c r="AL8" s="354"/>
      <c r="AM8" s="354"/>
      <c r="AN8" s="362"/>
    </row>
    <row r="9" spans="1:64" ht="18" customHeight="1">
      <c r="A9" s="578" t="s">
        <v>622</v>
      </c>
      <c r="B9" s="578"/>
      <c r="C9" s="578"/>
      <c r="D9" s="578"/>
      <c r="E9" s="578"/>
      <c r="F9" s="578"/>
      <c r="G9" s="578"/>
      <c r="H9" s="578"/>
      <c r="I9" s="578"/>
      <c r="J9" s="578"/>
      <c r="K9" s="578"/>
      <c r="L9" s="578"/>
      <c r="M9" s="578"/>
      <c r="N9" s="578"/>
      <c r="O9" s="578"/>
      <c r="P9" s="578"/>
      <c r="Q9" s="578"/>
      <c r="R9" s="578"/>
      <c r="S9" s="578"/>
      <c r="T9" s="578"/>
      <c r="U9" s="578"/>
      <c r="V9" s="578"/>
      <c r="W9" s="578"/>
      <c r="X9" s="578"/>
      <c r="Y9" s="578"/>
      <c r="Z9" s="578"/>
      <c r="AA9" s="578"/>
      <c r="AB9" s="578"/>
      <c r="AC9" s="578"/>
      <c r="AD9" s="578"/>
      <c r="AE9" s="578"/>
      <c r="AF9" s="578"/>
      <c r="AG9" s="578"/>
      <c r="AH9" s="578"/>
      <c r="AI9" s="578"/>
      <c r="AJ9" s="578"/>
      <c r="AK9" s="578"/>
      <c r="AL9" s="578"/>
      <c r="AM9" s="578"/>
      <c r="AN9" s="368"/>
    </row>
    <row r="10" spans="1:64" ht="3" customHeight="1">
      <c r="A10" s="311"/>
      <c r="B10" s="311"/>
      <c r="C10" s="311"/>
      <c r="D10" s="311"/>
      <c r="E10" s="311"/>
      <c r="F10" s="311"/>
      <c r="G10" s="311"/>
      <c r="H10" s="311"/>
      <c r="I10" s="311"/>
      <c r="J10" s="311"/>
      <c r="K10" s="311"/>
      <c r="L10" s="311"/>
      <c r="M10" s="311"/>
      <c r="N10" s="311"/>
      <c r="O10" s="311"/>
      <c r="P10" s="311"/>
      <c r="Q10" s="311"/>
      <c r="R10" s="311"/>
      <c r="S10" s="311"/>
      <c r="T10" s="311"/>
      <c r="U10" s="311"/>
      <c r="V10" s="311"/>
      <c r="W10" s="311"/>
      <c r="X10" s="311"/>
      <c r="Y10" s="311"/>
      <c r="Z10" s="311"/>
      <c r="AA10" s="311"/>
      <c r="AB10" s="311"/>
      <c r="AC10" s="311"/>
      <c r="AD10" s="311"/>
      <c r="AE10" s="311"/>
      <c r="AF10" s="311"/>
      <c r="AG10" s="311"/>
      <c r="AH10" s="311"/>
      <c r="AI10" s="311"/>
      <c r="AJ10" s="311"/>
      <c r="AK10" s="311"/>
      <c r="AL10" s="311"/>
      <c r="AM10" s="311"/>
      <c r="AN10" s="366"/>
    </row>
    <row r="11" spans="1:64" ht="24" customHeight="1">
      <c r="A11" s="511" t="s">
        <v>623</v>
      </c>
      <c r="B11" s="511"/>
      <c r="C11" s="511" t="s">
        <v>624</v>
      </c>
      <c r="D11" s="511"/>
      <c r="E11" s="511"/>
      <c r="F11" s="511"/>
      <c r="G11" s="511"/>
      <c r="H11" s="511"/>
      <c r="I11" s="511"/>
      <c r="J11" s="511"/>
      <c r="K11" s="556" t="s">
        <v>244</v>
      </c>
      <c r="L11" s="557"/>
      <c r="M11" s="557"/>
      <c r="N11" s="557"/>
      <c r="O11" s="557"/>
      <c r="P11" s="557"/>
      <c r="Q11" s="557"/>
      <c r="R11" s="557"/>
      <c r="S11" s="557"/>
      <c r="T11" s="557"/>
      <c r="U11" s="557"/>
      <c r="V11" s="557"/>
      <c r="W11" s="557"/>
      <c r="X11" s="557"/>
      <c r="Y11" s="558"/>
      <c r="Z11" s="511" t="s">
        <v>624</v>
      </c>
      <c r="AA11" s="511"/>
      <c r="AB11" s="511"/>
      <c r="AC11" s="511"/>
      <c r="AD11" s="511"/>
      <c r="AE11" s="511"/>
      <c r="AF11" s="511"/>
      <c r="AG11" s="556" t="s">
        <v>625</v>
      </c>
      <c r="AH11" s="557"/>
      <c r="AI11" s="557"/>
      <c r="AJ11" s="557"/>
      <c r="AK11" s="557"/>
      <c r="AL11" s="511" t="s">
        <v>344</v>
      </c>
      <c r="AM11" s="511"/>
      <c r="AN11" s="362"/>
      <c r="AO11" s="362"/>
      <c r="AP11" s="362"/>
      <c r="AQ11" s="362"/>
      <c r="AR11" s="362"/>
      <c r="AS11" s="362"/>
      <c r="AT11" s="202"/>
      <c r="BK11" s="368"/>
      <c r="BL11" s="368"/>
    </row>
    <row r="12" spans="1:64" ht="24" customHeight="1">
      <c r="A12" s="511">
        <v>1</v>
      </c>
      <c r="B12" s="511"/>
      <c r="C12" s="512" t="str">
        <f>C5</f>
        <v xml:space="preserve"> くのいち</v>
      </c>
      <c r="D12" s="512"/>
      <c r="E12" s="512"/>
      <c r="F12" s="512"/>
      <c r="G12" s="512"/>
      <c r="H12" s="512"/>
      <c r="I12" s="512"/>
      <c r="J12" s="512"/>
      <c r="K12" s="517">
        <f>COUNTIF(Q12:Q14,"〇")</f>
        <v>2</v>
      </c>
      <c r="L12" s="518" ph="1"/>
      <c r="M12" s="518" ph="1"/>
      <c r="N12" s="519" ph="1"/>
      <c r="O12" s="517" ph="1">
        <v>15</v>
      </c>
      <c r="P12" s="518" ph="1"/>
      <c r="Q12" s="385" t="str">
        <f t="shared" ref="Q12:Q29" si="0">IF(O12&gt;T12,"〇","  ")</f>
        <v>〇</v>
      </c>
      <c r="R12" s="386" t="s" ph="1">
        <v>626</v>
      </c>
      <c r="S12" s="387" t="str">
        <f t="shared" ref="S12:S29" si="1">IF(T12&gt;O12,"〇","  ")</f>
        <v xml:space="preserve">  </v>
      </c>
      <c r="T12" s="517" ph="1">
        <v>11</v>
      </c>
      <c r="U12" s="518" ph="1"/>
      <c r="V12" s="374" ph="1"/>
      <c r="W12" s="517">
        <f>COUNTIF(S12:S14,"〇")</f>
        <v>1</v>
      </c>
      <c r="X12" s="518" ph="1"/>
      <c r="Y12" s="519" ph="1"/>
      <c r="Z12" s="511" t="str">
        <f>C6</f>
        <v xml:space="preserve"> フラワー</v>
      </c>
      <c r="AA12" s="511"/>
      <c r="AB12" s="511"/>
      <c r="AC12" s="511"/>
      <c r="AD12" s="511"/>
      <c r="AE12" s="511"/>
      <c r="AF12" s="511"/>
      <c r="AG12" s="537" t="str">
        <f>C7</f>
        <v xml:space="preserve"> Ｃａｓｓｉｓ</v>
      </c>
      <c r="AH12" s="538"/>
      <c r="AI12" s="538"/>
      <c r="AJ12" s="538"/>
      <c r="AK12" s="538"/>
      <c r="AL12" s="512"/>
      <c r="AM12" s="512"/>
      <c r="AN12" s="372"/>
      <c r="AO12" s="372"/>
      <c r="AP12" s="372"/>
      <c r="AQ12" s="372"/>
      <c r="AR12" s="372"/>
      <c r="AS12" s="372"/>
      <c r="AT12" s="202"/>
      <c r="BK12" s="380"/>
      <c r="BL12" s="368"/>
    </row>
    <row r="13" spans="1:64" ht="24" customHeight="1">
      <c r="A13" s="511"/>
      <c r="B13" s="511"/>
      <c r="C13" s="512"/>
      <c r="D13" s="512"/>
      <c r="E13" s="512"/>
      <c r="F13" s="512"/>
      <c r="G13" s="512"/>
      <c r="H13" s="512"/>
      <c r="I13" s="512"/>
      <c r="J13" s="512"/>
      <c r="K13" s="520" ph="1"/>
      <c r="L13" s="521" ph="1"/>
      <c r="M13" s="521" ph="1"/>
      <c r="N13" s="522" ph="1"/>
      <c r="O13" s="513" ph="1">
        <v>10</v>
      </c>
      <c r="P13" s="532" ph="1"/>
      <c r="Q13" s="388" t="str">
        <f t="shared" si="0"/>
        <v xml:space="preserve">  </v>
      </c>
      <c r="R13" s="389" t="s" ph="1">
        <v>627</v>
      </c>
      <c r="S13" s="388" t="str">
        <f t="shared" si="1"/>
        <v>〇</v>
      </c>
      <c r="T13" s="513" ph="1">
        <v>15</v>
      </c>
      <c r="U13" s="532" ph="1"/>
      <c r="V13" s="390" t="str">
        <f>IF(T12&gt;O12,"〇","  ")</f>
        <v xml:space="preserve">  </v>
      </c>
      <c r="W13" s="520" ph="1"/>
      <c r="X13" s="521" ph="1"/>
      <c r="Y13" s="522" ph="1"/>
      <c r="Z13" s="511"/>
      <c r="AA13" s="511"/>
      <c r="AB13" s="511"/>
      <c r="AC13" s="511"/>
      <c r="AD13" s="511"/>
      <c r="AE13" s="511"/>
      <c r="AF13" s="511"/>
      <c r="AG13" s="540"/>
      <c r="AH13" s="541"/>
      <c r="AI13" s="541"/>
      <c r="AJ13" s="541"/>
      <c r="AK13" s="541"/>
      <c r="AL13" s="512"/>
      <c r="AM13" s="512"/>
      <c r="AN13" s="372"/>
      <c r="AO13" s="372"/>
      <c r="AP13" s="372"/>
      <c r="AQ13" s="372"/>
      <c r="AR13" s="372"/>
      <c r="AS13" s="372"/>
      <c r="AT13" s="202"/>
      <c r="BK13" s="380"/>
      <c r="BL13" s="368"/>
    </row>
    <row r="14" spans="1:64" ht="24" customHeight="1">
      <c r="A14" s="511"/>
      <c r="B14" s="511"/>
      <c r="C14" s="512"/>
      <c r="D14" s="512"/>
      <c r="E14" s="512"/>
      <c r="F14" s="512"/>
      <c r="G14" s="512"/>
      <c r="H14" s="512"/>
      <c r="I14" s="512"/>
      <c r="J14" s="512"/>
      <c r="K14" s="523" ph="1"/>
      <c r="L14" s="524" ph="1"/>
      <c r="M14" s="524" ph="1"/>
      <c r="N14" s="525" ph="1"/>
      <c r="O14" s="523" ph="1">
        <v>17</v>
      </c>
      <c r="P14" s="524" ph="1"/>
      <c r="Q14" s="391" t="str">
        <f t="shared" si="0"/>
        <v>〇</v>
      </c>
      <c r="R14" s="392" t="s" ph="1">
        <v>628</v>
      </c>
      <c r="S14" s="393" t="str">
        <f t="shared" si="1"/>
        <v xml:space="preserve">  </v>
      </c>
      <c r="T14" s="523" ph="1">
        <v>15</v>
      </c>
      <c r="U14" s="524" ph="1"/>
      <c r="V14" s="394" t="str">
        <f>IF(T13&gt;O13,"〇","  ")</f>
        <v>〇</v>
      </c>
      <c r="W14" s="523" ph="1"/>
      <c r="X14" s="524" ph="1"/>
      <c r="Y14" s="525" ph="1"/>
      <c r="Z14" s="511"/>
      <c r="AA14" s="511"/>
      <c r="AB14" s="511"/>
      <c r="AC14" s="511"/>
      <c r="AD14" s="511"/>
      <c r="AE14" s="511"/>
      <c r="AF14" s="511"/>
      <c r="AG14" s="543"/>
      <c r="AH14" s="544"/>
      <c r="AI14" s="544"/>
      <c r="AJ14" s="544"/>
      <c r="AK14" s="544"/>
      <c r="AL14" s="512"/>
      <c r="AM14" s="512"/>
      <c r="AN14" s="372"/>
      <c r="AO14" s="372"/>
      <c r="AP14" s="372"/>
      <c r="AQ14" s="372"/>
      <c r="AR14" s="372"/>
      <c r="AS14" s="372"/>
      <c r="AT14" s="202"/>
      <c r="BK14" s="380"/>
      <c r="BL14" s="368"/>
    </row>
    <row r="15" spans="1:64" ht="24" customHeight="1">
      <c r="A15" s="511">
        <v>2</v>
      </c>
      <c r="B15" s="511"/>
      <c r="C15" s="512" t="str">
        <f>C7</f>
        <v xml:space="preserve"> Ｃａｓｓｉｓ</v>
      </c>
      <c r="D15" s="512"/>
      <c r="E15" s="512"/>
      <c r="F15" s="512"/>
      <c r="G15" s="512"/>
      <c r="H15" s="512"/>
      <c r="I15" s="512"/>
      <c r="J15" s="512"/>
      <c r="K15" s="517">
        <f>COUNTIF(Q15:Q17,"〇")</f>
        <v>0</v>
      </c>
      <c r="L15" s="518" ph="1"/>
      <c r="M15" s="518" ph="1"/>
      <c r="N15" s="519" ph="1"/>
      <c r="O15" s="526" ph="1">
        <v>11</v>
      </c>
      <c r="P15" s="534" ph="1"/>
      <c r="Q15" s="385" t="str">
        <f t="shared" si="0"/>
        <v xml:space="preserve">  </v>
      </c>
      <c r="R15" s="395" t="s" ph="1">
        <v>626</v>
      </c>
      <c r="S15" s="387" t="str">
        <f t="shared" si="1"/>
        <v>〇</v>
      </c>
      <c r="T15" s="526" ph="1">
        <v>15</v>
      </c>
      <c r="U15" s="534" ph="1"/>
      <c r="V15" s="396" ph="1"/>
      <c r="W15" s="517">
        <f>COUNTIF(S15:S17,"〇")</f>
        <v>2</v>
      </c>
      <c r="X15" s="518" ph="1"/>
      <c r="Y15" s="519" ph="1"/>
      <c r="Z15" s="511" t="str">
        <f>P5</f>
        <v xml:space="preserve"> 富士見ファミリー</v>
      </c>
      <c r="AA15" s="511"/>
      <c r="AB15" s="511"/>
      <c r="AC15" s="511"/>
      <c r="AD15" s="511"/>
      <c r="AE15" s="511"/>
      <c r="AF15" s="511"/>
      <c r="AG15" s="537" t="str">
        <f>C5</f>
        <v xml:space="preserve"> くのいち</v>
      </c>
      <c r="AH15" s="538"/>
      <c r="AI15" s="538"/>
      <c r="AJ15" s="538"/>
      <c r="AK15" s="538"/>
      <c r="AL15" s="512"/>
      <c r="AM15" s="512"/>
      <c r="AN15" s="372"/>
      <c r="AO15" s="372"/>
      <c r="AP15" s="372"/>
      <c r="AQ15" s="372"/>
      <c r="AR15" s="372"/>
      <c r="AS15" s="372"/>
      <c r="AT15" s="202"/>
      <c r="BK15" s="380"/>
      <c r="BL15" s="368"/>
    </row>
    <row r="16" spans="1:64" ht="24" customHeight="1">
      <c r="A16" s="511"/>
      <c r="B16" s="511"/>
      <c r="C16" s="512"/>
      <c r="D16" s="512"/>
      <c r="E16" s="512"/>
      <c r="F16" s="512"/>
      <c r="G16" s="512"/>
      <c r="H16" s="512"/>
      <c r="I16" s="512"/>
      <c r="J16" s="512"/>
      <c r="K16" s="520" ph="1"/>
      <c r="L16" s="521" ph="1"/>
      <c r="M16" s="521" ph="1"/>
      <c r="N16" s="522" ph="1"/>
      <c r="O16" s="513" ph="1">
        <v>16</v>
      </c>
      <c r="P16" s="532" ph="1"/>
      <c r="Q16" s="388" t="str">
        <f t="shared" si="0"/>
        <v xml:space="preserve">  </v>
      </c>
      <c r="R16" s="389" t="s" ph="1">
        <v>627</v>
      </c>
      <c r="S16" s="388" t="str">
        <f t="shared" si="1"/>
        <v>〇</v>
      </c>
      <c r="T16" s="513" ph="1">
        <v>17</v>
      </c>
      <c r="U16" s="532" ph="1"/>
      <c r="V16" s="390" ph="1"/>
      <c r="W16" s="520" ph="1"/>
      <c r="X16" s="521" ph="1"/>
      <c r="Y16" s="522" ph="1"/>
      <c r="Z16" s="511"/>
      <c r="AA16" s="511"/>
      <c r="AB16" s="511"/>
      <c r="AC16" s="511"/>
      <c r="AD16" s="511"/>
      <c r="AE16" s="511"/>
      <c r="AF16" s="511"/>
      <c r="AG16" s="540"/>
      <c r="AH16" s="541"/>
      <c r="AI16" s="541"/>
      <c r="AJ16" s="541"/>
      <c r="AK16" s="541"/>
      <c r="AL16" s="512"/>
      <c r="AM16" s="512"/>
      <c r="AN16" s="372"/>
      <c r="AO16" s="372"/>
      <c r="AP16" s="372"/>
      <c r="AQ16" s="372"/>
      <c r="AR16" s="372"/>
      <c r="AS16" s="372"/>
      <c r="AT16" s="202"/>
      <c r="BK16" s="380"/>
      <c r="BL16" s="368"/>
    </row>
    <row r="17" spans="1:64" ht="24" customHeight="1">
      <c r="A17" s="511"/>
      <c r="B17" s="511"/>
      <c r="C17" s="512"/>
      <c r="D17" s="512"/>
      <c r="E17" s="512"/>
      <c r="F17" s="512"/>
      <c r="G17" s="512"/>
      <c r="H17" s="512"/>
      <c r="I17" s="512"/>
      <c r="J17" s="512"/>
      <c r="K17" s="523" ph="1"/>
      <c r="L17" s="524" ph="1"/>
      <c r="M17" s="524" ph="1"/>
      <c r="N17" s="525" ph="1"/>
      <c r="O17" s="515" ph="1"/>
      <c r="P17" s="516" ph="1"/>
      <c r="Q17" s="391" t="str">
        <f t="shared" si="0"/>
        <v xml:space="preserve">  </v>
      </c>
      <c r="R17" s="397" t="s" ph="1">
        <v>628</v>
      </c>
      <c r="S17" s="393" t="str">
        <f t="shared" si="1"/>
        <v xml:space="preserve">  </v>
      </c>
      <c r="T17" s="515" ph="1"/>
      <c r="U17" s="536" ph="1"/>
      <c r="V17" s="398" ph="1"/>
      <c r="W17" s="523" ph="1"/>
      <c r="X17" s="524" ph="1"/>
      <c r="Y17" s="525" ph="1"/>
      <c r="Z17" s="511"/>
      <c r="AA17" s="511"/>
      <c r="AB17" s="511"/>
      <c r="AC17" s="511"/>
      <c r="AD17" s="511"/>
      <c r="AE17" s="511"/>
      <c r="AF17" s="511"/>
      <c r="AG17" s="543"/>
      <c r="AH17" s="544"/>
      <c r="AI17" s="544"/>
      <c r="AJ17" s="544"/>
      <c r="AK17" s="544"/>
      <c r="AL17" s="512"/>
      <c r="AM17" s="512"/>
      <c r="AN17" s="372"/>
      <c r="AO17" s="372"/>
      <c r="AP17" s="372"/>
      <c r="AQ17" s="372"/>
      <c r="AR17" s="372"/>
      <c r="AS17" s="372"/>
      <c r="AT17" s="202"/>
      <c r="BK17" s="380"/>
      <c r="BL17" s="368"/>
    </row>
    <row r="18" spans="1:64" ht="24" customHeight="1">
      <c r="A18" s="511">
        <v>3</v>
      </c>
      <c r="B18" s="511"/>
      <c r="C18" s="512" t="str">
        <f>C5</f>
        <v xml:space="preserve"> くのいち</v>
      </c>
      <c r="D18" s="512"/>
      <c r="E18" s="512"/>
      <c r="F18" s="512"/>
      <c r="G18" s="512"/>
      <c r="H18" s="512"/>
      <c r="I18" s="512"/>
      <c r="J18" s="512"/>
      <c r="K18" s="517">
        <f>COUNTIF(Q18:Q20,"〇")</f>
        <v>0</v>
      </c>
      <c r="L18" s="518" ph="1"/>
      <c r="M18" s="518" ph="1"/>
      <c r="N18" s="519" ph="1"/>
      <c r="O18" s="526" ph="1">
        <v>5</v>
      </c>
      <c r="P18" s="534" ph="1"/>
      <c r="Q18" s="385" t="str">
        <f t="shared" si="0"/>
        <v xml:space="preserve">  </v>
      </c>
      <c r="R18" s="395" t="s" ph="1">
        <v>626</v>
      </c>
      <c r="S18" s="387" t="str">
        <f t="shared" si="1"/>
        <v>〇</v>
      </c>
      <c r="T18" s="526" ph="1">
        <v>15</v>
      </c>
      <c r="U18" s="534" ph="1"/>
      <c r="V18" s="396" ph="1"/>
      <c r="W18" s="517">
        <f>COUNTIF(S18:S20,"〇")</f>
        <v>2</v>
      </c>
      <c r="X18" s="518" ph="1"/>
      <c r="Y18" s="519" ph="1"/>
      <c r="Z18" s="511" t="str">
        <f>P6</f>
        <v xml:space="preserve"> Ｐ ☆ Ｇ</v>
      </c>
      <c r="AA18" s="511"/>
      <c r="AB18" s="511"/>
      <c r="AC18" s="511"/>
      <c r="AD18" s="511"/>
      <c r="AE18" s="511"/>
      <c r="AF18" s="511"/>
      <c r="AG18" s="537" t="str">
        <f>C6</f>
        <v xml:space="preserve"> フラワー</v>
      </c>
      <c r="AH18" s="538"/>
      <c r="AI18" s="538"/>
      <c r="AJ18" s="538"/>
      <c r="AK18" s="538"/>
      <c r="AL18" s="512"/>
      <c r="AM18" s="512"/>
      <c r="AN18" s="372"/>
      <c r="AO18" s="372"/>
      <c r="AP18" s="372"/>
      <c r="AQ18" s="372"/>
      <c r="AR18" s="372"/>
      <c r="AS18" s="372"/>
      <c r="AT18" s="202"/>
      <c r="BK18" s="380"/>
      <c r="BL18" s="368"/>
    </row>
    <row r="19" spans="1:64" ht="24" customHeight="1">
      <c r="A19" s="511"/>
      <c r="B19" s="511"/>
      <c r="C19" s="512"/>
      <c r="D19" s="512"/>
      <c r="E19" s="512"/>
      <c r="F19" s="512"/>
      <c r="G19" s="512"/>
      <c r="H19" s="512"/>
      <c r="I19" s="512"/>
      <c r="J19" s="512"/>
      <c r="K19" s="520" ph="1"/>
      <c r="L19" s="521" ph="1"/>
      <c r="M19" s="521" ph="1"/>
      <c r="N19" s="522" ph="1"/>
      <c r="O19" s="513" ph="1">
        <v>7</v>
      </c>
      <c r="P19" s="532" ph="1"/>
      <c r="Q19" s="388" t="str">
        <f t="shared" si="0"/>
        <v xml:space="preserve">  </v>
      </c>
      <c r="R19" s="389" t="s" ph="1">
        <v>627</v>
      </c>
      <c r="S19" s="388" t="str">
        <f t="shared" si="1"/>
        <v>〇</v>
      </c>
      <c r="T19" s="513" ph="1">
        <v>15</v>
      </c>
      <c r="U19" s="532" ph="1"/>
      <c r="V19" s="390" ph="1"/>
      <c r="W19" s="520" ph="1"/>
      <c r="X19" s="521" ph="1"/>
      <c r="Y19" s="522" ph="1"/>
      <c r="Z19" s="511"/>
      <c r="AA19" s="511"/>
      <c r="AB19" s="511"/>
      <c r="AC19" s="511"/>
      <c r="AD19" s="511"/>
      <c r="AE19" s="511"/>
      <c r="AF19" s="511"/>
      <c r="AG19" s="540"/>
      <c r="AH19" s="541"/>
      <c r="AI19" s="541"/>
      <c r="AJ19" s="541"/>
      <c r="AK19" s="541"/>
      <c r="AL19" s="512"/>
      <c r="AM19" s="512"/>
      <c r="AN19" s="372"/>
      <c r="AO19" s="372"/>
      <c r="AP19" s="372"/>
      <c r="AQ19" s="372"/>
      <c r="AR19" s="372"/>
      <c r="AS19" s="372"/>
      <c r="AT19" s="202"/>
      <c r="BK19" s="380"/>
      <c r="BL19" s="368"/>
    </row>
    <row r="20" spans="1:64" ht="24" customHeight="1">
      <c r="A20" s="511"/>
      <c r="B20" s="511"/>
      <c r="C20" s="512"/>
      <c r="D20" s="512"/>
      <c r="E20" s="512"/>
      <c r="F20" s="512"/>
      <c r="G20" s="512"/>
      <c r="H20" s="512"/>
      <c r="I20" s="512"/>
      <c r="J20" s="512"/>
      <c r="K20" s="523" ph="1"/>
      <c r="L20" s="524" ph="1"/>
      <c r="M20" s="524" ph="1"/>
      <c r="N20" s="525" ph="1"/>
      <c r="O20" s="515" ph="1"/>
      <c r="P20" s="536" ph="1"/>
      <c r="Q20" s="391" t="str">
        <f t="shared" si="0"/>
        <v xml:space="preserve">  </v>
      </c>
      <c r="R20" s="397" t="s" ph="1">
        <v>628</v>
      </c>
      <c r="S20" s="393" t="str">
        <f t="shared" si="1"/>
        <v xml:space="preserve">  </v>
      </c>
      <c r="T20" s="515" ph="1"/>
      <c r="U20" s="536" ph="1"/>
      <c r="V20" s="398" ph="1"/>
      <c r="W20" s="523" ph="1"/>
      <c r="X20" s="524" ph="1"/>
      <c r="Y20" s="525" ph="1"/>
      <c r="Z20" s="511"/>
      <c r="AA20" s="511"/>
      <c r="AB20" s="511"/>
      <c r="AC20" s="511"/>
      <c r="AD20" s="511"/>
      <c r="AE20" s="511"/>
      <c r="AF20" s="511"/>
      <c r="AG20" s="543"/>
      <c r="AH20" s="544"/>
      <c r="AI20" s="544"/>
      <c r="AJ20" s="544"/>
      <c r="AK20" s="544"/>
      <c r="AL20" s="512"/>
      <c r="AM20" s="512"/>
      <c r="AN20" s="372"/>
      <c r="AO20" s="372"/>
      <c r="AP20" s="372"/>
      <c r="AQ20" s="372"/>
      <c r="AR20" s="372"/>
      <c r="AS20" s="372"/>
      <c r="AT20" s="202"/>
      <c r="BK20" s="380"/>
      <c r="BL20" s="368"/>
    </row>
    <row r="21" spans="1:64" ht="24" customHeight="1">
      <c r="A21" s="511">
        <v>4</v>
      </c>
      <c r="B21" s="511"/>
      <c r="C21" s="512" t="str">
        <f>C6</f>
        <v xml:space="preserve"> フラワー</v>
      </c>
      <c r="D21" s="512"/>
      <c r="E21" s="512"/>
      <c r="F21" s="512"/>
      <c r="G21" s="512"/>
      <c r="H21" s="512"/>
      <c r="I21" s="512"/>
      <c r="J21" s="512"/>
      <c r="K21" s="517">
        <f>COUNTIF(Q21:Q23,"〇")</f>
        <v>0</v>
      </c>
      <c r="L21" s="518" ph="1"/>
      <c r="M21" s="518" ph="1"/>
      <c r="N21" s="519" ph="1"/>
      <c r="O21" s="526" ph="1">
        <v>8</v>
      </c>
      <c r="P21" s="534" ph="1"/>
      <c r="Q21" s="385" t="str">
        <f t="shared" si="0"/>
        <v xml:space="preserve">  </v>
      </c>
      <c r="R21" s="395" t="s" ph="1">
        <v>626</v>
      </c>
      <c r="S21" s="387" t="str">
        <f t="shared" si="1"/>
        <v>〇</v>
      </c>
      <c r="T21" s="526" ph="1">
        <v>15</v>
      </c>
      <c r="U21" s="534" ph="1"/>
      <c r="V21" s="396" ph="1"/>
      <c r="W21" s="517">
        <f>COUNTIF(S21:S23,"〇")</f>
        <v>2</v>
      </c>
      <c r="X21" s="518" ph="1"/>
      <c r="Y21" s="519" ph="1"/>
      <c r="Z21" s="511" t="str">
        <f>C7</f>
        <v xml:space="preserve"> Ｃａｓｓｉｓ</v>
      </c>
      <c r="AA21" s="511"/>
      <c r="AB21" s="511"/>
      <c r="AC21" s="511"/>
      <c r="AD21" s="511"/>
      <c r="AE21" s="511"/>
      <c r="AF21" s="511"/>
      <c r="AG21" s="537" t="str">
        <f>P6</f>
        <v xml:space="preserve"> Ｐ ☆ Ｇ</v>
      </c>
      <c r="AH21" s="538"/>
      <c r="AI21" s="538"/>
      <c r="AJ21" s="538"/>
      <c r="AK21" s="538"/>
      <c r="AL21" s="512"/>
      <c r="AM21" s="512"/>
      <c r="AN21" s="372"/>
      <c r="AO21" s="372"/>
      <c r="AP21" s="372"/>
      <c r="AQ21" s="372"/>
      <c r="AR21" s="372"/>
      <c r="AS21" s="372"/>
      <c r="AT21" s="202"/>
      <c r="BE21" s="664"/>
      <c r="BF21" s="664"/>
      <c r="BG21" s="368"/>
      <c r="BH21" s="368"/>
      <c r="BI21" s="368"/>
      <c r="BJ21" s="664"/>
      <c r="BK21" s="664"/>
      <c r="BL21" s="368"/>
    </row>
    <row r="22" spans="1:64" ht="24" customHeight="1">
      <c r="A22" s="511"/>
      <c r="B22" s="511"/>
      <c r="C22" s="512"/>
      <c r="D22" s="512"/>
      <c r="E22" s="512"/>
      <c r="F22" s="512"/>
      <c r="G22" s="512"/>
      <c r="H22" s="512"/>
      <c r="I22" s="512"/>
      <c r="J22" s="512"/>
      <c r="K22" s="520" ph="1"/>
      <c r="L22" s="521" ph="1"/>
      <c r="M22" s="521" ph="1"/>
      <c r="N22" s="522" ph="1"/>
      <c r="O22" s="513" ph="1">
        <v>10</v>
      </c>
      <c r="P22" s="532" ph="1"/>
      <c r="Q22" s="388" t="str">
        <f t="shared" si="0"/>
        <v xml:space="preserve">  </v>
      </c>
      <c r="R22" s="389" t="s" ph="1">
        <v>627</v>
      </c>
      <c r="S22" s="388" t="str">
        <f t="shared" si="1"/>
        <v>〇</v>
      </c>
      <c r="T22" s="513" ph="1">
        <v>15</v>
      </c>
      <c r="U22" s="532" ph="1"/>
      <c r="V22" s="390" ph="1"/>
      <c r="W22" s="520" ph="1"/>
      <c r="X22" s="521" ph="1"/>
      <c r="Y22" s="522" ph="1"/>
      <c r="Z22" s="511"/>
      <c r="AA22" s="511"/>
      <c r="AB22" s="511"/>
      <c r="AC22" s="511"/>
      <c r="AD22" s="511"/>
      <c r="AE22" s="511"/>
      <c r="AF22" s="511"/>
      <c r="AG22" s="540"/>
      <c r="AH22" s="541"/>
      <c r="AI22" s="541"/>
      <c r="AJ22" s="541"/>
      <c r="AK22" s="541"/>
      <c r="AL22" s="512"/>
      <c r="AM22" s="512"/>
      <c r="AN22" s="372"/>
      <c r="AO22" s="372"/>
      <c r="AP22" s="372"/>
      <c r="AQ22" s="372"/>
      <c r="AR22" s="372"/>
      <c r="AS22" s="372"/>
      <c r="AT22" s="202"/>
      <c r="BE22" s="368"/>
      <c r="BF22" s="368"/>
      <c r="BG22" s="368"/>
      <c r="BH22" s="368"/>
      <c r="BI22" s="368"/>
      <c r="BJ22" s="368"/>
      <c r="BK22" s="368"/>
      <c r="BL22" s="368"/>
    </row>
    <row r="23" spans="1:64" ht="24" customHeight="1">
      <c r="A23" s="511"/>
      <c r="B23" s="511"/>
      <c r="C23" s="512"/>
      <c r="D23" s="512"/>
      <c r="E23" s="512"/>
      <c r="F23" s="512"/>
      <c r="G23" s="512"/>
      <c r="H23" s="512"/>
      <c r="I23" s="512"/>
      <c r="J23" s="512"/>
      <c r="K23" s="523" ph="1"/>
      <c r="L23" s="524" ph="1"/>
      <c r="M23" s="524" ph="1"/>
      <c r="N23" s="525" ph="1"/>
      <c r="O23" s="515" ph="1"/>
      <c r="P23" s="516" ph="1"/>
      <c r="Q23" s="391" t="str">
        <f t="shared" si="0"/>
        <v xml:space="preserve">  </v>
      </c>
      <c r="R23" s="397" t="s" ph="1">
        <v>628</v>
      </c>
      <c r="S23" s="393" t="str">
        <f t="shared" si="1"/>
        <v xml:space="preserve">  </v>
      </c>
      <c r="T23" s="515" ph="1"/>
      <c r="U23" s="536" ph="1"/>
      <c r="V23" s="398" ph="1"/>
      <c r="W23" s="523" ph="1"/>
      <c r="X23" s="524" ph="1"/>
      <c r="Y23" s="525" ph="1"/>
      <c r="Z23" s="511"/>
      <c r="AA23" s="511"/>
      <c r="AB23" s="511"/>
      <c r="AC23" s="511"/>
      <c r="AD23" s="511"/>
      <c r="AE23" s="511"/>
      <c r="AF23" s="511"/>
      <c r="AG23" s="543"/>
      <c r="AH23" s="544"/>
      <c r="AI23" s="544"/>
      <c r="AJ23" s="544"/>
      <c r="AK23" s="544"/>
      <c r="AL23" s="512"/>
      <c r="AM23" s="512"/>
      <c r="AN23" s="372"/>
      <c r="AO23" s="372"/>
      <c r="AP23" s="372"/>
      <c r="AQ23" s="372"/>
      <c r="AR23" s="372"/>
      <c r="AS23" s="372"/>
      <c r="AT23" s="202"/>
      <c r="BE23" s="368"/>
      <c r="BF23" s="368"/>
      <c r="BG23" s="368"/>
      <c r="BH23" s="368"/>
      <c r="BI23" s="368"/>
      <c r="BJ23" s="368"/>
      <c r="BK23" s="368"/>
      <c r="BL23" s="368"/>
    </row>
    <row r="24" spans="1:64" ht="24" customHeight="1">
      <c r="A24" s="511">
        <v>5</v>
      </c>
      <c r="B24" s="511"/>
      <c r="C24" s="512" t="str">
        <f>P5</f>
        <v xml:space="preserve"> 富士見ファミリー</v>
      </c>
      <c r="D24" s="512"/>
      <c r="E24" s="512"/>
      <c r="F24" s="512"/>
      <c r="G24" s="512"/>
      <c r="H24" s="512"/>
      <c r="I24" s="512"/>
      <c r="J24" s="512"/>
      <c r="K24" s="517">
        <f>COUNTIF(Q24:Q26,"〇")</f>
        <v>0</v>
      </c>
      <c r="L24" s="518" ph="1"/>
      <c r="M24" s="518" ph="1"/>
      <c r="N24" s="519" ph="1"/>
      <c r="O24" s="526" ph="1">
        <v>7</v>
      </c>
      <c r="P24" s="527" ph="1"/>
      <c r="Q24" s="385" t="str">
        <f t="shared" si="0"/>
        <v xml:space="preserve">  </v>
      </c>
      <c r="R24" s="395" t="s" ph="1">
        <v>626</v>
      </c>
      <c r="S24" s="387" t="str">
        <f t="shared" si="1"/>
        <v>〇</v>
      </c>
      <c r="T24" s="526" ph="1">
        <v>15</v>
      </c>
      <c r="U24" s="534" ph="1"/>
      <c r="V24" s="396" ph="1"/>
      <c r="W24" s="517">
        <f>COUNTIF(S24:S26,"〇")</f>
        <v>2</v>
      </c>
      <c r="X24" s="518" ph="1"/>
      <c r="Y24" s="519" ph="1"/>
      <c r="Z24" s="511" t="str">
        <f>P6</f>
        <v xml:space="preserve"> Ｐ ☆ Ｇ</v>
      </c>
      <c r="AA24" s="511"/>
      <c r="AB24" s="511"/>
      <c r="AC24" s="511"/>
      <c r="AD24" s="511"/>
      <c r="AE24" s="511"/>
      <c r="AF24" s="511"/>
      <c r="AG24" s="537" t="str">
        <f>C7</f>
        <v xml:space="preserve"> Ｃａｓｓｉｓ</v>
      </c>
      <c r="AH24" s="538"/>
      <c r="AI24" s="538"/>
      <c r="AJ24" s="538"/>
      <c r="AK24" s="538"/>
      <c r="AL24" s="512"/>
      <c r="AM24" s="512"/>
      <c r="AN24" s="372"/>
      <c r="AO24" s="372"/>
      <c r="AP24" s="372"/>
      <c r="AQ24" s="372"/>
      <c r="AR24" s="372"/>
      <c r="AS24" s="372"/>
      <c r="AT24" s="202"/>
      <c r="BD24" s="368"/>
      <c r="BE24" s="501"/>
      <c r="BF24" s="501"/>
      <c r="BG24" s="501"/>
      <c r="BH24" s="501"/>
      <c r="BI24" s="501"/>
      <c r="BJ24" s="501"/>
      <c r="BK24" s="501"/>
      <c r="BL24" s="368"/>
    </row>
    <row r="25" spans="1:64" ht="24" customHeight="1">
      <c r="A25" s="511"/>
      <c r="B25" s="511"/>
      <c r="C25" s="512"/>
      <c r="D25" s="512"/>
      <c r="E25" s="512"/>
      <c r="F25" s="512"/>
      <c r="G25" s="512"/>
      <c r="H25" s="512"/>
      <c r="I25" s="512"/>
      <c r="J25" s="512"/>
      <c r="K25" s="520" ph="1"/>
      <c r="L25" s="521" ph="1"/>
      <c r="M25" s="521" ph="1"/>
      <c r="N25" s="522" ph="1"/>
      <c r="O25" s="513" ph="1">
        <v>4</v>
      </c>
      <c r="P25" s="514" ph="1"/>
      <c r="Q25" s="388" t="str">
        <f t="shared" si="0"/>
        <v xml:space="preserve">  </v>
      </c>
      <c r="R25" s="389" t="s" ph="1">
        <v>627</v>
      </c>
      <c r="S25" s="388" t="str">
        <f t="shared" si="1"/>
        <v>〇</v>
      </c>
      <c r="T25" s="513" ph="1">
        <v>15</v>
      </c>
      <c r="U25" s="532" ph="1"/>
      <c r="V25" s="390" ph="1"/>
      <c r="W25" s="520" ph="1"/>
      <c r="X25" s="521" ph="1"/>
      <c r="Y25" s="522" ph="1"/>
      <c r="Z25" s="511"/>
      <c r="AA25" s="511"/>
      <c r="AB25" s="511"/>
      <c r="AC25" s="511"/>
      <c r="AD25" s="511"/>
      <c r="AE25" s="511"/>
      <c r="AF25" s="511"/>
      <c r="AG25" s="540"/>
      <c r="AH25" s="541"/>
      <c r="AI25" s="541"/>
      <c r="AJ25" s="541"/>
      <c r="AK25" s="541"/>
      <c r="AL25" s="512"/>
      <c r="AM25" s="512"/>
      <c r="AN25" s="372"/>
      <c r="AO25" s="372"/>
      <c r="AP25" s="372"/>
      <c r="AQ25" s="372"/>
      <c r="AR25" s="372"/>
      <c r="AS25" s="372"/>
      <c r="AT25" s="202"/>
      <c r="BD25" s="368"/>
      <c r="BE25" s="362"/>
      <c r="BF25" s="362"/>
      <c r="BG25" s="362"/>
      <c r="BH25" s="362"/>
      <c r="BI25" s="362"/>
      <c r="BJ25" s="362"/>
      <c r="BK25" s="362"/>
      <c r="BL25" s="368"/>
    </row>
    <row r="26" spans="1:64" ht="24" customHeight="1">
      <c r="A26" s="511"/>
      <c r="B26" s="511"/>
      <c r="C26" s="512"/>
      <c r="D26" s="512"/>
      <c r="E26" s="512"/>
      <c r="F26" s="512"/>
      <c r="G26" s="512"/>
      <c r="H26" s="512"/>
      <c r="I26" s="512"/>
      <c r="J26" s="512"/>
      <c r="K26" s="523" ph="1"/>
      <c r="L26" s="524" ph="1"/>
      <c r="M26" s="524" ph="1"/>
      <c r="N26" s="525" ph="1"/>
      <c r="O26" s="515" ph="1"/>
      <c r="P26" s="516" ph="1"/>
      <c r="Q26" s="391" t="str">
        <f t="shared" si="0"/>
        <v xml:space="preserve">  </v>
      </c>
      <c r="R26" s="397" t="s" ph="1">
        <v>628</v>
      </c>
      <c r="S26" s="393" t="str">
        <f t="shared" si="1"/>
        <v xml:space="preserve">  </v>
      </c>
      <c r="T26" s="515" ph="1"/>
      <c r="U26" s="536" ph="1"/>
      <c r="V26" s="398" ph="1"/>
      <c r="W26" s="523" ph="1"/>
      <c r="X26" s="524" ph="1"/>
      <c r="Y26" s="525" ph="1"/>
      <c r="Z26" s="511"/>
      <c r="AA26" s="511"/>
      <c r="AB26" s="511"/>
      <c r="AC26" s="511"/>
      <c r="AD26" s="511"/>
      <c r="AE26" s="511"/>
      <c r="AF26" s="511"/>
      <c r="AG26" s="543"/>
      <c r="AH26" s="544"/>
      <c r="AI26" s="544"/>
      <c r="AJ26" s="544"/>
      <c r="AK26" s="544"/>
      <c r="AL26" s="512"/>
      <c r="AM26" s="512"/>
      <c r="AN26" s="372"/>
      <c r="AO26" s="372"/>
      <c r="AP26" s="372"/>
      <c r="AQ26" s="372"/>
      <c r="AR26" s="372"/>
      <c r="AS26" s="372"/>
      <c r="AT26" s="202"/>
      <c r="BD26" s="368"/>
      <c r="BE26" s="362"/>
      <c r="BF26" s="362"/>
      <c r="BG26" s="362"/>
      <c r="BH26" s="362"/>
      <c r="BI26" s="362"/>
      <c r="BJ26" s="362"/>
      <c r="BK26" s="362"/>
      <c r="BL26" s="368"/>
    </row>
    <row r="27" spans="1:64" ht="24" customHeight="1">
      <c r="A27" s="511">
        <v>6</v>
      </c>
      <c r="B27" s="511"/>
      <c r="C27" s="512" t="str">
        <f>C5</f>
        <v xml:space="preserve"> くのいち</v>
      </c>
      <c r="D27" s="512"/>
      <c r="E27" s="512"/>
      <c r="F27" s="512"/>
      <c r="G27" s="512"/>
      <c r="H27" s="512"/>
      <c r="I27" s="512"/>
      <c r="J27" s="512"/>
      <c r="K27" s="517">
        <f>COUNTIF(Q27:Q29,"〇")</f>
        <v>0</v>
      </c>
      <c r="L27" s="518" ph="1"/>
      <c r="M27" s="518" ph="1"/>
      <c r="N27" s="519" ph="1"/>
      <c r="O27" s="526" ph="1">
        <v>10</v>
      </c>
      <c r="P27" s="527" ph="1"/>
      <c r="Q27" s="385" t="str">
        <f t="shared" si="0"/>
        <v xml:space="preserve">  </v>
      </c>
      <c r="R27" s="395" t="s" ph="1">
        <v>626</v>
      </c>
      <c r="S27" s="387" t="str">
        <f t="shared" si="1"/>
        <v>〇</v>
      </c>
      <c r="T27" s="526" ph="1">
        <v>15</v>
      </c>
      <c r="U27" s="534" ph="1"/>
      <c r="V27" s="396" ph="1"/>
      <c r="W27" s="517">
        <f>COUNTIF(S27:S29,"〇")</f>
        <v>2</v>
      </c>
      <c r="X27" s="518" ph="1"/>
      <c r="Y27" s="519" ph="1"/>
      <c r="Z27" s="511" t="str">
        <f>C7</f>
        <v xml:space="preserve"> Ｃａｓｓｉｓ</v>
      </c>
      <c r="AA27" s="511"/>
      <c r="AB27" s="511"/>
      <c r="AC27" s="511"/>
      <c r="AD27" s="511"/>
      <c r="AE27" s="511"/>
      <c r="AF27" s="511"/>
      <c r="AG27" s="537" t="str">
        <f>P5</f>
        <v xml:space="preserve"> 富士見ファミリー</v>
      </c>
      <c r="AH27" s="538"/>
      <c r="AI27" s="538"/>
      <c r="AJ27" s="538"/>
      <c r="AK27" s="538"/>
      <c r="AL27" s="512"/>
      <c r="AM27" s="512"/>
      <c r="AN27" s="372"/>
      <c r="AO27" s="372"/>
      <c r="AP27" s="372"/>
      <c r="AQ27" s="372"/>
      <c r="AR27" s="372"/>
      <c r="AS27" s="372"/>
      <c r="AT27" s="202"/>
      <c r="BD27" s="362"/>
      <c r="BE27" s="202"/>
      <c r="BF27" s="202"/>
      <c r="BG27" s="202"/>
      <c r="BH27" s="202"/>
      <c r="BI27" s="202"/>
      <c r="BJ27" s="362"/>
      <c r="BK27" s="362"/>
      <c r="BL27" s="362"/>
    </row>
    <row r="28" spans="1:64" ht="24" customHeight="1">
      <c r="A28" s="511"/>
      <c r="B28" s="511"/>
      <c r="C28" s="512"/>
      <c r="D28" s="512"/>
      <c r="E28" s="512"/>
      <c r="F28" s="512"/>
      <c r="G28" s="512"/>
      <c r="H28" s="512"/>
      <c r="I28" s="512"/>
      <c r="J28" s="512"/>
      <c r="K28" s="520" ph="1"/>
      <c r="L28" s="521" ph="1"/>
      <c r="M28" s="521" ph="1"/>
      <c r="N28" s="522" ph="1"/>
      <c r="O28" s="513" ph="1">
        <v>5</v>
      </c>
      <c r="P28" s="514" ph="1"/>
      <c r="Q28" s="388" t="str">
        <f t="shared" si="0"/>
        <v xml:space="preserve">  </v>
      </c>
      <c r="R28" s="389" t="s" ph="1">
        <v>627</v>
      </c>
      <c r="S28" s="388" t="str">
        <f t="shared" si="1"/>
        <v>〇</v>
      </c>
      <c r="T28" s="513" ph="1">
        <v>15</v>
      </c>
      <c r="U28" s="532" ph="1"/>
      <c r="V28" s="390" ph="1"/>
      <c r="W28" s="520" ph="1"/>
      <c r="X28" s="521" ph="1"/>
      <c r="Y28" s="522" ph="1"/>
      <c r="Z28" s="511"/>
      <c r="AA28" s="511"/>
      <c r="AB28" s="511"/>
      <c r="AC28" s="511"/>
      <c r="AD28" s="511"/>
      <c r="AE28" s="511"/>
      <c r="AF28" s="511"/>
      <c r="AG28" s="540"/>
      <c r="AH28" s="541"/>
      <c r="AI28" s="541"/>
      <c r="AJ28" s="541"/>
      <c r="AK28" s="541"/>
      <c r="AL28" s="512"/>
      <c r="AM28" s="512"/>
      <c r="AN28" s="372"/>
      <c r="AO28" s="372"/>
      <c r="AP28" s="372"/>
      <c r="AQ28" s="372"/>
      <c r="AR28" s="372"/>
      <c r="AS28" s="372"/>
      <c r="AT28" s="202"/>
      <c r="BD28" s="362"/>
      <c r="BE28" s="202"/>
      <c r="BF28" s="202"/>
      <c r="BG28" s="202"/>
      <c r="BH28" s="202"/>
      <c r="BI28" s="202"/>
      <c r="BJ28" s="362"/>
      <c r="BK28" s="362"/>
      <c r="BL28" s="362"/>
    </row>
    <row r="29" spans="1:64" ht="22.5" customHeight="1">
      <c r="A29" s="511"/>
      <c r="B29" s="511"/>
      <c r="C29" s="512"/>
      <c r="D29" s="512"/>
      <c r="E29" s="512"/>
      <c r="F29" s="512"/>
      <c r="G29" s="512"/>
      <c r="H29" s="512"/>
      <c r="I29" s="512"/>
      <c r="J29" s="512"/>
      <c r="K29" s="523" ph="1"/>
      <c r="L29" s="524" ph="1"/>
      <c r="M29" s="524" ph="1"/>
      <c r="N29" s="525" ph="1"/>
      <c r="O29" s="515" ph="1"/>
      <c r="P29" s="516" ph="1"/>
      <c r="Q29" s="391" t="str">
        <f t="shared" si="0"/>
        <v xml:space="preserve">  </v>
      </c>
      <c r="R29" s="397" t="s" ph="1">
        <v>628</v>
      </c>
      <c r="S29" s="393" t="str">
        <f t="shared" si="1"/>
        <v xml:space="preserve">  </v>
      </c>
      <c r="T29" s="515" ph="1"/>
      <c r="U29" s="536" ph="1"/>
      <c r="V29" s="398" ph="1"/>
      <c r="W29" s="523" ph="1"/>
      <c r="X29" s="524" ph="1"/>
      <c r="Y29" s="525" ph="1"/>
      <c r="Z29" s="511"/>
      <c r="AA29" s="511"/>
      <c r="AB29" s="511"/>
      <c r="AC29" s="511"/>
      <c r="AD29" s="511"/>
      <c r="AE29" s="511"/>
      <c r="AF29" s="511"/>
      <c r="AG29" s="543"/>
      <c r="AH29" s="544"/>
      <c r="AI29" s="544"/>
      <c r="AJ29" s="544"/>
      <c r="AK29" s="544"/>
      <c r="AL29" s="512"/>
      <c r="AM29" s="512"/>
      <c r="AN29" s="372"/>
      <c r="AO29" s="372"/>
      <c r="AP29" s="372"/>
      <c r="AQ29" s="372"/>
      <c r="AR29" s="372"/>
      <c r="AS29" s="372"/>
      <c r="AT29" s="202"/>
      <c r="BD29" s="362"/>
      <c r="BE29" s="202"/>
      <c r="BF29" s="202"/>
      <c r="BG29" s="202"/>
      <c r="BH29" s="202"/>
      <c r="BI29" s="202"/>
      <c r="BJ29" s="362"/>
      <c r="BK29" s="362"/>
      <c r="BL29" s="362"/>
    </row>
    <row r="30" spans="1:64" ht="24" hidden="1" customHeight="1">
      <c r="A30" s="317" t="s">
        <v>629</v>
      </c>
      <c r="B30" s="317"/>
      <c r="C30" s="317"/>
      <c r="D30" s="317"/>
      <c r="E30" s="317"/>
      <c r="F30" s="317"/>
      <c r="G30" s="317"/>
      <c r="H30" s="317"/>
      <c r="I30" s="317"/>
      <c r="J30" s="317"/>
      <c r="K30" s="399" ph="1"/>
      <c r="L30" s="399" ph="1"/>
      <c r="M30" s="399" ph="1"/>
      <c r="N30" s="399" ph="1"/>
      <c r="O30" s="400" ph="1"/>
      <c r="P30" s="400" ph="1"/>
      <c r="Q30" s="400" ph="1"/>
      <c r="R30" s="400" ph="1"/>
      <c r="S30" s="400" ph="1"/>
      <c r="T30" s="400" ph="1"/>
      <c r="U30" s="400" ph="1"/>
      <c r="V30" s="399" ph="1"/>
      <c r="W30" s="399" ph="1"/>
      <c r="X30" s="399" ph="1"/>
      <c r="Y30" s="399" ph="1"/>
      <c r="Z30" s="317"/>
      <c r="AA30" s="317"/>
      <c r="AB30" s="317"/>
      <c r="AC30" s="317"/>
      <c r="AD30" s="317"/>
      <c r="AE30" s="317"/>
      <c r="AF30" s="317"/>
      <c r="AG30" s="317"/>
      <c r="AH30" s="317"/>
      <c r="AI30" s="317"/>
      <c r="AJ30" s="317"/>
      <c r="AK30" s="317"/>
      <c r="AL30" s="317"/>
      <c r="AM30" s="317"/>
      <c r="AN30" s="372"/>
      <c r="AO30" s="372"/>
      <c r="AP30" s="372"/>
      <c r="AQ30" s="372"/>
      <c r="AR30" s="372"/>
      <c r="AS30" s="372"/>
      <c r="AT30" s="202"/>
      <c r="BD30" s="362"/>
      <c r="BE30" s="202"/>
      <c r="BF30" s="202"/>
      <c r="BG30" s="202"/>
      <c r="BH30" s="202"/>
      <c r="BI30" s="202"/>
      <c r="BJ30" s="367"/>
      <c r="BK30" s="367"/>
      <c r="BL30" s="367"/>
    </row>
    <row r="31" spans="1:64" ht="24" customHeight="1">
      <c r="A31" s="511">
        <v>7</v>
      </c>
      <c r="B31" s="511"/>
      <c r="C31" s="512" t="str">
        <f>C6</f>
        <v xml:space="preserve"> フラワー</v>
      </c>
      <c r="D31" s="512"/>
      <c r="E31" s="512"/>
      <c r="F31" s="512"/>
      <c r="G31" s="512"/>
      <c r="H31" s="512"/>
      <c r="I31" s="512"/>
      <c r="J31" s="512"/>
      <c r="K31" s="517">
        <f>COUNTIF(Q31:Q33,"〇")</f>
        <v>2</v>
      </c>
      <c r="L31" s="518" ph="1"/>
      <c r="M31" s="518" ph="1"/>
      <c r="N31" s="519" ph="1"/>
      <c r="O31" s="526" ph="1">
        <v>15</v>
      </c>
      <c r="P31" s="527" ph="1"/>
      <c r="Q31" s="385" t="str">
        <f t="shared" ref="Q31:Q42" si="2">IF(O31&gt;T31,"〇","  ")</f>
        <v>〇</v>
      </c>
      <c r="R31" s="395" t="s" ph="1">
        <v>626</v>
      </c>
      <c r="S31" s="387" t="str">
        <f t="shared" ref="S31:S42" si="3">IF(T31&gt;O31,"〇","  ")</f>
        <v xml:space="preserve">  </v>
      </c>
      <c r="T31" s="526" ph="1">
        <v>11</v>
      </c>
      <c r="U31" s="534" ph="1"/>
      <c r="V31" s="396" ph="1"/>
      <c r="W31" s="517">
        <f>COUNTIF(S31:S33,"〇")</f>
        <v>1</v>
      </c>
      <c r="X31" s="518" ph="1"/>
      <c r="Y31" s="519" ph="1"/>
      <c r="Z31" s="511" t="str">
        <f>P5</f>
        <v xml:space="preserve"> 富士見ファミリー</v>
      </c>
      <c r="AA31" s="511"/>
      <c r="AB31" s="511"/>
      <c r="AC31" s="511"/>
      <c r="AD31" s="511"/>
      <c r="AE31" s="511"/>
      <c r="AF31" s="511"/>
      <c r="AG31" s="537" t="str">
        <f>P6</f>
        <v xml:space="preserve"> Ｐ ☆ Ｇ</v>
      </c>
      <c r="AH31" s="538"/>
      <c r="AI31" s="538"/>
      <c r="AJ31" s="538"/>
      <c r="AK31" s="538"/>
      <c r="AL31" s="512"/>
      <c r="AM31" s="512"/>
      <c r="AN31" s="372"/>
      <c r="AO31" s="372"/>
      <c r="AP31" s="372"/>
      <c r="AQ31" s="372"/>
      <c r="AR31" s="372"/>
      <c r="AS31" s="372"/>
      <c r="AT31" s="202"/>
      <c r="BD31" s="362"/>
      <c r="BE31" s="202"/>
      <c r="BF31" s="202"/>
      <c r="BG31" s="372"/>
      <c r="BH31" s="372"/>
      <c r="BI31" s="208"/>
      <c r="BJ31" s="202"/>
      <c r="BK31" s="202"/>
      <c r="BL31" s="202"/>
    </row>
    <row r="32" spans="1:64" ht="24" customHeight="1">
      <c r="A32" s="511"/>
      <c r="B32" s="511"/>
      <c r="C32" s="512"/>
      <c r="D32" s="512"/>
      <c r="E32" s="512"/>
      <c r="F32" s="512"/>
      <c r="G32" s="512"/>
      <c r="H32" s="512"/>
      <c r="I32" s="512"/>
      <c r="J32" s="512"/>
      <c r="K32" s="520" ph="1"/>
      <c r="L32" s="521" ph="1"/>
      <c r="M32" s="521" ph="1"/>
      <c r="N32" s="522" ph="1"/>
      <c r="O32" s="513" ph="1">
        <v>11</v>
      </c>
      <c r="P32" s="514" ph="1"/>
      <c r="Q32" s="388" t="str">
        <f t="shared" si="2"/>
        <v xml:space="preserve">  </v>
      </c>
      <c r="R32" s="389" t="s" ph="1">
        <v>627</v>
      </c>
      <c r="S32" s="388" t="str">
        <f t="shared" si="3"/>
        <v>〇</v>
      </c>
      <c r="T32" s="513" ph="1">
        <v>15</v>
      </c>
      <c r="U32" s="532" ph="1"/>
      <c r="V32" s="390" ph="1"/>
      <c r="W32" s="520" ph="1"/>
      <c r="X32" s="521" ph="1"/>
      <c r="Y32" s="522" ph="1"/>
      <c r="Z32" s="511"/>
      <c r="AA32" s="511"/>
      <c r="AB32" s="511"/>
      <c r="AC32" s="511"/>
      <c r="AD32" s="511"/>
      <c r="AE32" s="511"/>
      <c r="AF32" s="511"/>
      <c r="AG32" s="540"/>
      <c r="AH32" s="541"/>
      <c r="AI32" s="541"/>
      <c r="AJ32" s="541"/>
      <c r="AK32" s="541"/>
      <c r="AL32" s="512"/>
      <c r="AM32" s="512"/>
      <c r="AN32" s="372"/>
      <c r="AO32" s="372"/>
      <c r="AP32" s="372"/>
      <c r="AQ32" s="372"/>
      <c r="AR32" s="372"/>
      <c r="AS32" s="372"/>
      <c r="AT32" s="202"/>
      <c r="BD32" s="362"/>
      <c r="BE32" s="202"/>
      <c r="BF32" s="202"/>
      <c r="BG32" s="372"/>
      <c r="BH32" s="372"/>
      <c r="BI32" s="208"/>
      <c r="BJ32" s="202"/>
      <c r="BK32" s="202"/>
      <c r="BL32" s="202"/>
    </row>
    <row r="33" spans="1:64" ht="24" customHeight="1">
      <c r="A33" s="511"/>
      <c r="B33" s="511"/>
      <c r="C33" s="512"/>
      <c r="D33" s="512"/>
      <c r="E33" s="512"/>
      <c r="F33" s="512"/>
      <c r="G33" s="512"/>
      <c r="H33" s="512"/>
      <c r="I33" s="512"/>
      <c r="J33" s="512"/>
      <c r="K33" s="523" ph="1"/>
      <c r="L33" s="524" ph="1"/>
      <c r="M33" s="524" ph="1"/>
      <c r="N33" s="525" ph="1"/>
      <c r="O33" s="515" ph="1">
        <v>15</v>
      </c>
      <c r="P33" s="516" ph="1"/>
      <c r="Q33" s="391" t="str">
        <f t="shared" si="2"/>
        <v>〇</v>
      </c>
      <c r="R33" s="397" t="s" ph="1">
        <v>628</v>
      </c>
      <c r="S33" s="393" t="str">
        <f t="shared" si="3"/>
        <v xml:space="preserve">  </v>
      </c>
      <c r="T33" s="515" ph="1">
        <v>6</v>
      </c>
      <c r="U33" s="536" ph="1"/>
      <c r="V33" s="398" ph="1"/>
      <c r="W33" s="523" ph="1"/>
      <c r="X33" s="524" ph="1"/>
      <c r="Y33" s="525" ph="1"/>
      <c r="Z33" s="511"/>
      <c r="AA33" s="511"/>
      <c r="AB33" s="511"/>
      <c r="AC33" s="511"/>
      <c r="AD33" s="511"/>
      <c r="AE33" s="511"/>
      <c r="AF33" s="511"/>
      <c r="AG33" s="543"/>
      <c r="AH33" s="544"/>
      <c r="AI33" s="544"/>
      <c r="AJ33" s="544"/>
      <c r="AK33" s="544"/>
      <c r="AL33" s="512"/>
      <c r="AM33" s="512"/>
      <c r="AN33" s="372"/>
      <c r="AO33" s="372"/>
      <c r="AP33" s="372"/>
      <c r="AQ33" s="372"/>
      <c r="AR33" s="372"/>
      <c r="AS33" s="372"/>
      <c r="AT33" s="202"/>
      <c r="BD33" s="362"/>
      <c r="BE33" s="202"/>
      <c r="BF33" s="202"/>
      <c r="BG33" s="372"/>
      <c r="BH33" s="372"/>
      <c r="BI33" s="208"/>
      <c r="BJ33" s="202"/>
      <c r="BK33" s="202"/>
      <c r="BL33" s="202"/>
    </row>
    <row r="34" spans="1:64" ht="24" customHeight="1">
      <c r="A34" s="511">
        <v>8</v>
      </c>
      <c r="B34" s="511"/>
      <c r="C34" s="512" t="str">
        <f>C15</f>
        <v xml:space="preserve"> Ｃａｓｓｉｓ</v>
      </c>
      <c r="D34" s="512"/>
      <c r="E34" s="512"/>
      <c r="F34" s="512"/>
      <c r="G34" s="512"/>
      <c r="H34" s="512"/>
      <c r="I34" s="512"/>
      <c r="J34" s="512"/>
      <c r="K34" s="517">
        <f>COUNTIF(Q34:Q36,"〇")</f>
        <v>2</v>
      </c>
      <c r="L34" s="518" ph="1"/>
      <c r="M34" s="518" ph="1"/>
      <c r="N34" s="519" ph="1"/>
      <c r="O34" s="526" ph="1">
        <v>15</v>
      </c>
      <c r="P34" s="527" ph="1"/>
      <c r="Q34" s="385" t="str">
        <f t="shared" si="2"/>
        <v>〇</v>
      </c>
      <c r="R34" s="395" t="s" ph="1">
        <v>626</v>
      </c>
      <c r="S34" s="387" t="str">
        <f t="shared" si="3"/>
        <v xml:space="preserve">  </v>
      </c>
      <c r="T34" s="526" ph="1">
        <v>10</v>
      </c>
      <c r="U34" s="534" ph="1"/>
      <c r="V34" s="396" ph="1"/>
      <c r="W34" s="517">
        <f>COUNTIF(S34:S36,"〇")</f>
        <v>0</v>
      </c>
      <c r="X34" s="518" ph="1"/>
      <c r="Y34" s="519" ph="1"/>
      <c r="Z34" s="511" t="str">
        <f>P6</f>
        <v xml:space="preserve"> Ｐ ☆ Ｇ</v>
      </c>
      <c r="AA34" s="511"/>
      <c r="AB34" s="511"/>
      <c r="AC34" s="511"/>
      <c r="AD34" s="511"/>
      <c r="AE34" s="511"/>
      <c r="AF34" s="511"/>
      <c r="AG34" s="537" t="str">
        <f>P5</f>
        <v xml:space="preserve"> 富士見ファミリー</v>
      </c>
      <c r="AH34" s="538"/>
      <c r="AI34" s="538"/>
      <c r="AJ34" s="538"/>
      <c r="AK34" s="538"/>
      <c r="AL34" s="512"/>
      <c r="AM34" s="512"/>
      <c r="AN34" s="372"/>
      <c r="AO34" s="372"/>
      <c r="AP34" s="372"/>
      <c r="AQ34" s="372"/>
      <c r="AR34" s="372"/>
      <c r="AS34" s="372"/>
      <c r="AT34" s="202"/>
      <c r="BD34" s="362"/>
      <c r="BE34" s="202"/>
      <c r="BF34" s="202"/>
      <c r="BG34" s="372"/>
      <c r="BH34" s="372"/>
      <c r="BI34" s="208"/>
      <c r="BJ34" s="202"/>
      <c r="BK34" s="202"/>
      <c r="BL34" s="202"/>
    </row>
    <row r="35" spans="1:64" ht="24" customHeight="1">
      <c r="A35" s="511"/>
      <c r="B35" s="511"/>
      <c r="C35" s="512"/>
      <c r="D35" s="512"/>
      <c r="E35" s="512"/>
      <c r="F35" s="512"/>
      <c r="G35" s="512"/>
      <c r="H35" s="512"/>
      <c r="I35" s="512"/>
      <c r="J35" s="512"/>
      <c r="K35" s="520" ph="1"/>
      <c r="L35" s="521" ph="1"/>
      <c r="M35" s="521" ph="1"/>
      <c r="N35" s="522" ph="1"/>
      <c r="O35" s="513" ph="1">
        <v>15</v>
      </c>
      <c r="P35" s="514" ph="1"/>
      <c r="Q35" s="388" t="str">
        <f t="shared" si="2"/>
        <v>〇</v>
      </c>
      <c r="R35" s="389" t="s" ph="1">
        <v>627</v>
      </c>
      <c r="S35" s="388" t="str">
        <f t="shared" si="3"/>
        <v xml:space="preserve">  </v>
      </c>
      <c r="T35" s="513" ph="1">
        <v>12</v>
      </c>
      <c r="U35" s="532" ph="1"/>
      <c r="V35" s="390" ph="1"/>
      <c r="W35" s="520" ph="1"/>
      <c r="X35" s="521" ph="1"/>
      <c r="Y35" s="522" ph="1"/>
      <c r="Z35" s="511"/>
      <c r="AA35" s="511"/>
      <c r="AB35" s="511"/>
      <c r="AC35" s="511"/>
      <c r="AD35" s="511"/>
      <c r="AE35" s="511"/>
      <c r="AF35" s="511"/>
      <c r="AG35" s="540"/>
      <c r="AH35" s="541"/>
      <c r="AI35" s="541"/>
      <c r="AJ35" s="541"/>
      <c r="AK35" s="541"/>
      <c r="AL35" s="512"/>
      <c r="AM35" s="512"/>
      <c r="AN35" s="372"/>
      <c r="AO35" s="372"/>
      <c r="AP35" s="372"/>
      <c r="AQ35" s="372"/>
      <c r="AR35" s="372"/>
      <c r="AS35" s="372"/>
      <c r="AT35" s="202"/>
      <c r="BD35" s="362"/>
      <c r="BE35" s="202"/>
      <c r="BF35" s="202"/>
      <c r="BG35" s="372"/>
      <c r="BH35" s="372"/>
      <c r="BI35" s="208"/>
      <c r="BJ35" s="202"/>
      <c r="BK35" s="202"/>
      <c r="BL35" s="202"/>
    </row>
    <row r="36" spans="1:64" ht="24" customHeight="1">
      <c r="A36" s="511"/>
      <c r="B36" s="511"/>
      <c r="C36" s="512"/>
      <c r="D36" s="512"/>
      <c r="E36" s="512"/>
      <c r="F36" s="512"/>
      <c r="G36" s="512"/>
      <c r="H36" s="512"/>
      <c r="I36" s="512"/>
      <c r="J36" s="512"/>
      <c r="K36" s="523" ph="1"/>
      <c r="L36" s="524" ph="1"/>
      <c r="M36" s="524" ph="1"/>
      <c r="N36" s="525" ph="1"/>
      <c r="O36" s="515" ph="1"/>
      <c r="P36" s="516" ph="1"/>
      <c r="Q36" s="391" t="str">
        <f t="shared" si="2"/>
        <v xml:space="preserve">  </v>
      </c>
      <c r="R36" s="397" t="s" ph="1">
        <v>628</v>
      </c>
      <c r="S36" s="393" t="str">
        <f t="shared" si="3"/>
        <v xml:space="preserve">  </v>
      </c>
      <c r="T36" s="515" ph="1"/>
      <c r="U36" s="536" ph="1"/>
      <c r="V36" s="398" ph="1"/>
      <c r="W36" s="523" ph="1"/>
      <c r="X36" s="524" ph="1"/>
      <c r="Y36" s="525" ph="1"/>
      <c r="Z36" s="511"/>
      <c r="AA36" s="511"/>
      <c r="AB36" s="511"/>
      <c r="AC36" s="511"/>
      <c r="AD36" s="511"/>
      <c r="AE36" s="511"/>
      <c r="AF36" s="511"/>
      <c r="AG36" s="543"/>
      <c r="AH36" s="544"/>
      <c r="AI36" s="544"/>
      <c r="AJ36" s="544"/>
      <c r="AK36" s="544"/>
      <c r="AL36" s="512"/>
      <c r="AM36" s="512"/>
      <c r="AN36" s="372"/>
      <c r="AO36" s="372"/>
      <c r="AP36" s="372"/>
      <c r="AQ36" s="372"/>
      <c r="AR36" s="372"/>
      <c r="AS36" s="372"/>
      <c r="AT36" s="202"/>
      <c r="BD36" s="362"/>
      <c r="BE36" s="202"/>
      <c r="BF36" s="202"/>
      <c r="BG36" s="372"/>
      <c r="BH36" s="372"/>
      <c r="BI36" s="208"/>
      <c r="BJ36" s="202"/>
      <c r="BK36" s="202"/>
      <c r="BL36" s="202"/>
    </row>
    <row r="37" spans="1:64" ht="24" customHeight="1">
      <c r="A37" s="511">
        <v>9</v>
      </c>
      <c r="B37" s="511"/>
      <c r="C37" s="512" t="str">
        <f>C5</f>
        <v xml:space="preserve"> くのいち</v>
      </c>
      <c r="D37" s="512"/>
      <c r="E37" s="512"/>
      <c r="F37" s="512"/>
      <c r="G37" s="512"/>
      <c r="H37" s="512"/>
      <c r="I37" s="512"/>
      <c r="J37" s="512"/>
      <c r="K37" s="517">
        <f>COUNTIF(Q37:Q39,"〇")</f>
        <v>2</v>
      </c>
      <c r="L37" s="518" ph="1"/>
      <c r="M37" s="518" ph="1"/>
      <c r="N37" s="519" ph="1"/>
      <c r="O37" s="526" ph="1">
        <v>15</v>
      </c>
      <c r="P37" s="527" ph="1"/>
      <c r="Q37" s="385" t="str">
        <f t="shared" si="2"/>
        <v>〇</v>
      </c>
      <c r="R37" s="395" t="s" ph="1">
        <v>626</v>
      </c>
      <c r="S37" s="387" t="str">
        <f t="shared" si="3"/>
        <v xml:space="preserve">  </v>
      </c>
      <c r="T37" s="526" ph="1">
        <v>11</v>
      </c>
      <c r="U37" s="534" ph="1"/>
      <c r="V37" s="396" ph="1"/>
      <c r="W37" s="517">
        <f>COUNTIF(S37:S39,"〇")</f>
        <v>0</v>
      </c>
      <c r="X37" s="518" ph="1"/>
      <c r="Y37" s="519" ph="1"/>
      <c r="Z37" s="511" t="str">
        <f>P5</f>
        <v xml:space="preserve"> 富士見ファミリー</v>
      </c>
      <c r="AA37" s="511"/>
      <c r="AB37" s="511"/>
      <c r="AC37" s="511"/>
      <c r="AD37" s="511"/>
      <c r="AE37" s="511"/>
      <c r="AF37" s="511"/>
      <c r="AG37" s="537" t="str">
        <f>C6</f>
        <v xml:space="preserve"> フラワー</v>
      </c>
      <c r="AH37" s="538"/>
      <c r="AI37" s="538"/>
      <c r="AJ37" s="538"/>
      <c r="AK37" s="538"/>
      <c r="AL37" s="512"/>
      <c r="AM37" s="512"/>
      <c r="AN37" s="372"/>
      <c r="AO37" s="372"/>
      <c r="AP37" s="372"/>
      <c r="AQ37" s="372"/>
      <c r="AR37" s="372"/>
      <c r="AS37" s="372"/>
      <c r="AT37" s="202"/>
      <c r="BD37" s="362"/>
      <c r="BE37" s="202"/>
      <c r="BF37" s="202"/>
      <c r="BG37" s="372"/>
      <c r="BH37" s="372"/>
      <c r="BI37" s="208"/>
      <c r="BJ37" s="202"/>
      <c r="BK37" s="202"/>
      <c r="BL37" s="202"/>
    </row>
    <row r="38" spans="1:64" ht="24" customHeight="1">
      <c r="A38" s="511"/>
      <c r="B38" s="511"/>
      <c r="C38" s="512"/>
      <c r="D38" s="512"/>
      <c r="E38" s="512"/>
      <c r="F38" s="512"/>
      <c r="G38" s="512"/>
      <c r="H38" s="512"/>
      <c r="I38" s="512"/>
      <c r="J38" s="512"/>
      <c r="K38" s="520" ph="1"/>
      <c r="L38" s="521" ph="1"/>
      <c r="M38" s="521" ph="1"/>
      <c r="N38" s="522" ph="1"/>
      <c r="O38" s="513" ph="1">
        <v>15</v>
      </c>
      <c r="P38" s="514" ph="1"/>
      <c r="Q38" s="388" t="str">
        <f t="shared" si="2"/>
        <v>〇</v>
      </c>
      <c r="R38" s="389" t="s" ph="1">
        <v>627</v>
      </c>
      <c r="S38" s="388" t="str">
        <f t="shared" si="3"/>
        <v xml:space="preserve">  </v>
      </c>
      <c r="T38" s="513" ph="1">
        <v>8</v>
      </c>
      <c r="U38" s="532" ph="1"/>
      <c r="V38" s="390" ph="1"/>
      <c r="W38" s="520" ph="1"/>
      <c r="X38" s="521" ph="1"/>
      <c r="Y38" s="522" ph="1"/>
      <c r="Z38" s="511"/>
      <c r="AA38" s="511"/>
      <c r="AB38" s="511"/>
      <c r="AC38" s="511"/>
      <c r="AD38" s="511"/>
      <c r="AE38" s="511"/>
      <c r="AF38" s="511"/>
      <c r="AG38" s="540"/>
      <c r="AH38" s="541"/>
      <c r="AI38" s="541"/>
      <c r="AJ38" s="541"/>
      <c r="AK38" s="541"/>
      <c r="AL38" s="512"/>
      <c r="AM38" s="512"/>
      <c r="AN38" s="372"/>
      <c r="AO38" s="372"/>
      <c r="AP38" s="372"/>
      <c r="AQ38" s="372"/>
      <c r="AR38" s="372"/>
      <c r="AS38" s="372"/>
      <c r="AT38" s="202"/>
      <c r="BD38" s="362"/>
      <c r="BE38" s="202"/>
      <c r="BF38" s="202"/>
      <c r="BG38" s="372"/>
      <c r="BH38" s="372"/>
      <c r="BI38" s="208"/>
      <c r="BJ38" s="202"/>
      <c r="BK38" s="202"/>
      <c r="BL38" s="202"/>
    </row>
    <row r="39" spans="1:64" ht="24" customHeight="1">
      <c r="A39" s="511"/>
      <c r="B39" s="511"/>
      <c r="C39" s="512"/>
      <c r="D39" s="512"/>
      <c r="E39" s="512"/>
      <c r="F39" s="512"/>
      <c r="G39" s="512"/>
      <c r="H39" s="512"/>
      <c r="I39" s="512"/>
      <c r="J39" s="512"/>
      <c r="K39" s="523" ph="1"/>
      <c r="L39" s="524" ph="1"/>
      <c r="M39" s="524" ph="1"/>
      <c r="N39" s="525" ph="1"/>
      <c r="O39" s="515" ph="1"/>
      <c r="P39" s="516" ph="1"/>
      <c r="Q39" s="391" t="str">
        <f t="shared" si="2"/>
        <v xml:space="preserve">  </v>
      </c>
      <c r="R39" s="397" t="s" ph="1">
        <v>628</v>
      </c>
      <c r="S39" s="393" t="str">
        <f t="shared" si="3"/>
        <v xml:space="preserve">  </v>
      </c>
      <c r="T39" s="515" ph="1"/>
      <c r="U39" s="536" ph="1"/>
      <c r="V39" s="398" ph="1"/>
      <c r="W39" s="523" ph="1"/>
      <c r="X39" s="524" ph="1"/>
      <c r="Y39" s="525" ph="1"/>
      <c r="Z39" s="511"/>
      <c r="AA39" s="511"/>
      <c r="AB39" s="511"/>
      <c r="AC39" s="511"/>
      <c r="AD39" s="511"/>
      <c r="AE39" s="511"/>
      <c r="AF39" s="511"/>
      <c r="AG39" s="543"/>
      <c r="AH39" s="544"/>
      <c r="AI39" s="544"/>
      <c r="AJ39" s="544"/>
      <c r="AK39" s="544"/>
      <c r="AL39" s="512"/>
      <c r="AM39" s="512"/>
      <c r="AN39" s="372"/>
      <c r="AO39" s="372"/>
      <c r="AP39" s="372"/>
      <c r="AQ39" s="372"/>
      <c r="AR39" s="372"/>
      <c r="AS39" s="372"/>
      <c r="AT39" s="202"/>
      <c r="BD39" s="362"/>
      <c r="BE39" s="202"/>
      <c r="BF39" s="202"/>
      <c r="BG39" s="372"/>
      <c r="BH39" s="372"/>
      <c r="BI39" s="208"/>
      <c r="BJ39" s="202"/>
      <c r="BK39" s="202"/>
      <c r="BL39" s="202"/>
    </row>
    <row r="40" spans="1:64" ht="24" customHeight="1">
      <c r="A40" s="511">
        <v>10</v>
      </c>
      <c r="B40" s="511"/>
      <c r="C40" s="512" t="str">
        <f>C6</f>
        <v xml:space="preserve"> フラワー</v>
      </c>
      <c r="D40" s="512"/>
      <c r="E40" s="512"/>
      <c r="F40" s="512"/>
      <c r="G40" s="512"/>
      <c r="H40" s="512"/>
      <c r="I40" s="512"/>
      <c r="J40" s="512"/>
      <c r="K40" s="517">
        <f>COUNTIF(Q40:Q42,"〇")</f>
        <v>1</v>
      </c>
      <c r="L40" s="518" ph="1"/>
      <c r="M40" s="518" ph="1"/>
      <c r="N40" s="519" ph="1"/>
      <c r="O40" s="526" ph="1">
        <v>6</v>
      </c>
      <c r="P40" s="527" ph="1"/>
      <c r="Q40" s="385" t="str">
        <f t="shared" si="2"/>
        <v xml:space="preserve">  </v>
      </c>
      <c r="R40" s="395" t="s" ph="1">
        <v>626</v>
      </c>
      <c r="S40" s="387" t="str">
        <f t="shared" si="3"/>
        <v>〇</v>
      </c>
      <c r="T40" s="526" ph="1">
        <v>15</v>
      </c>
      <c r="U40" s="534" ph="1"/>
      <c r="V40" s="396" ph="1"/>
      <c r="W40" s="517">
        <f>COUNTIF(S40:S42,"〇")</f>
        <v>2</v>
      </c>
      <c r="X40" s="518" ph="1"/>
      <c r="Y40" s="519" ph="1"/>
      <c r="Z40" s="511" t="str">
        <f>P6</f>
        <v xml:space="preserve"> Ｐ ☆ Ｇ</v>
      </c>
      <c r="AA40" s="511"/>
      <c r="AB40" s="511"/>
      <c r="AC40" s="511"/>
      <c r="AD40" s="511"/>
      <c r="AE40" s="511"/>
      <c r="AF40" s="511"/>
      <c r="AG40" s="537" t="str">
        <f>C5</f>
        <v xml:space="preserve"> くのいち</v>
      </c>
      <c r="AH40" s="538"/>
      <c r="AI40" s="538"/>
      <c r="AJ40" s="538"/>
      <c r="AK40" s="538"/>
      <c r="AL40" s="512"/>
      <c r="AM40" s="512"/>
      <c r="AN40" s="372"/>
      <c r="AO40" s="372"/>
      <c r="AP40" s="372"/>
      <c r="AQ40" s="372"/>
      <c r="AR40" s="372"/>
      <c r="AS40" s="372"/>
      <c r="AT40" s="202"/>
      <c r="BD40" s="362"/>
      <c r="BE40" s="202"/>
      <c r="BF40" s="202"/>
      <c r="BG40" s="372"/>
      <c r="BH40" s="372"/>
      <c r="BI40" s="208"/>
      <c r="BJ40" s="202"/>
      <c r="BK40" s="202"/>
      <c r="BL40" s="202"/>
    </row>
    <row r="41" spans="1:64" ht="24" customHeight="1">
      <c r="A41" s="511"/>
      <c r="B41" s="511"/>
      <c r="C41" s="512"/>
      <c r="D41" s="512"/>
      <c r="E41" s="512"/>
      <c r="F41" s="512"/>
      <c r="G41" s="512"/>
      <c r="H41" s="512"/>
      <c r="I41" s="512"/>
      <c r="J41" s="512"/>
      <c r="K41" s="520" ph="1"/>
      <c r="L41" s="521" ph="1"/>
      <c r="M41" s="521" ph="1"/>
      <c r="N41" s="522" ph="1"/>
      <c r="O41" s="513" ph="1">
        <v>15</v>
      </c>
      <c r="P41" s="514" ph="1"/>
      <c r="Q41" s="388" t="str">
        <f t="shared" si="2"/>
        <v>〇</v>
      </c>
      <c r="R41" s="389" t="s" ph="1">
        <v>627</v>
      </c>
      <c r="S41" s="388" t="str">
        <f t="shared" si="3"/>
        <v xml:space="preserve">  </v>
      </c>
      <c r="T41" s="513" ph="1">
        <v>13</v>
      </c>
      <c r="U41" s="532" ph="1"/>
      <c r="V41" s="390" ph="1"/>
      <c r="W41" s="520" ph="1"/>
      <c r="X41" s="521" ph="1"/>
      <c r="Y41" s="522" ph="1"/>
      <c r="Z41" s="511"/>
      <c r="AA41" s="511"/>
      <c r="AB41" s="511"/>
      <c r="AC41" s="511"/>
      <c r="AD41" s="511"/>
      <c r="AE41" s="511"/>
      <c r="AF41" s="511"/>
      <c r="AG41" s="540"/>
      <c r="AH41" s="541"/>
      <c r="AI41" s="541"/>
      <c r="AJ41" s="541"/>
      <c r="AK41" s="541"/>
      <c r="AL41" s="512"/>
      <c r="AM41" s="512"/>
      <c r="AN41" s="372"/>
      <c r="AO41" s="372"/>
      <c r="AP41" s="372"/>
      <c r="AQ41" s="372"/>
      <c r="AR41" s="372"/>
      <c r="AS41" s="372"/>
      <c r="AT41" s="202"/>
      <c r="BD41" s="362"/>
      <c r="BE41" s="202"/>
      <c r="BF41" s="202"/>
      <c r="BG41" s="372"/>
      <c r="BH41" s="372"/>
      <c r="BI41" s="208"/>
      <c r="BJ41" s="202"/>
      <c r="BK41" s="202"/>
      <c r="BL41" s="202"/>
    </row>
    <row r="42" spans="1:64" ht="24" customHeight="1">
      <c r="A42" s="511"/>
      <c r="B42" s="511"/>
      <c r="C42" s="512"/>
      <c r="D42" s="512"/>
      <c r="E42" s="512"/>
      <c r="F42" s="512"/>
      <c r="G42" s="512"/>
      <c r="H42" s="512"/>
      <c r="I42" s="512"/>
      <c r="J42" s="512"/>
      <c r="K42" s="523" ph="1"/>
      <c r="L42" s="524" ph="1"/>
      <c r="M42" s="524" ph="1"/>
      <c r="N42" s="525" ph="1"/>
      <c r="O42" s="515" ph="1">
        <v>12</v>
      </c>
      <c r="P42" s="516" ph="1"/>
      <c r="Q42" s="391" t="str">
        <f t="shared" si="2"/>
        <v xml:space="preserve">  </v>
      </c>
      <c r="R42" s="397" t="s" ph="1">
        <v>628</v>
      </c>
      <c r="S42" s="393" t="str">
        <f t="shared" si="3"/>
        <v>〇</v>
      </c>
      <c r="T42" s="515" ph="1">
        <v>15</v>
      </c>
      <c r="U42" s="536" ph="1"/>
      <c r="V42" s="398" ph="1"/>
      <c r="W42" s="523" ph="1"/>
      <c r="X42" s="524" ph="1"/>
      <c r="Y42" s="525" ph="1"/>
      <c r="Z42" s="511"/>
      <c r="AA42" s="511"/>
      <c r="AB42" s="511"/>
      <c r="AC42" s="511"/>
      <c r="AD42" s="511"/>
      <c r="AE42" s="511"/>
      <c r="AF42" s="511"/>
      <c r="AG42" s="543"/>
      <c r="AH42" s="544"/>
      <c r="AI42" s="544"/>
      <c r="AJ42" s="544"/>
      <c r="AK42" s="544"/>
      <c r="AL42" s="512"/>
      <c r="AM42" s="512"/>
      <c r="AN42" s="372"/>
      <c r="AO42" s="372"/>
      <c r="AP42" s="372"/>
      <c r="AQ42" s="372"/>
      <c r="AR42" s="372"/>
      <c r="AS42" s="372"/>
      <c r="AT42" s="202"/>
      <c r="BD42" s="362"/>
      <c r="BE42" s="202"/>
      <c r="BF42" s="202"/>
      <c r="BG42" s="372"/>
      <c r="BH42" s="372"/>
      <c r="BI42" s="208"/>
      <c r="BJ42" s="202"/>
      <c r="BK42" s="202"/>
      <c r="BL42" s="202"/>
    </row>
    <row r="43" spans="1:64" ht="15" customHeight="1">
      <c r="A43" s="362"/>
      <c r="B43" s="362"/>
      <c r="C43" s="372"/>
      <c r="D43" s="372"/>
      <c r="E43" s="372"/>
      <c r="F43" s="372"/>
      <c r="G43" s="372"/>
      <c r="H43" s="372"/>
      <c r="I43" s="372"/>
      <c r="J43" s="372"/>
      <c r="K43" s="372"/>
      <c r="L43" s="372"/>
      <c r="M43" s="372"/>
      <c r="N43" s="372"/>
      <c r="O43" s="224"/>
      <c r="P43" s="224"/>
      <c r="Q43" s="224"/>
      <c r="R43" s="362"/>
      <c r="S43" s="372"/>
      <c r="T43" s="224"/>
      <c r="U43" s="224"/>
      <c r="V43" s="224"/>
      <c r="W43" s="372"/>
      <c r="X43" s="372"/>
      <c r="Y43" s="372"/>
      <c r="Z43" s="362"/>
      <c r="AA43" s="362"/>
      <c r="AB43" s="362"/>
      <c r="AC43" s="362"/>
      <c r="AD43" s="362"/>
      <c r="AE43" s="362"/>
      <c r="AF43" s="362"/>
      <c r="AG43" s="372"/>
      <c r="AH43" s="372"/>
      <c r="AI43" s="372"/>
      <c r="AJ43" s="372"/>
      <c r="AK43" s="372"/>
      <c r="AL43" s="372"/>
      <c r="AM43" s="372"/>
      <c r="AN43" s="372"/>
      <c r="AO43" s="372"/>
      <c r="AP43" s="372"/>
      <c r="AQ43" s="372"/>
      <c r="AR43" s="372"/>
      <c r="AS43" s="372"/>
      <c r="AT43" s="202"/>
      <c r="BD43" s="362"/>
      <c r="BE43" s="202"/>
      <c r="BF43" s="202"/>
      <c r="BG43" s="372"/>
      <c r="BH43" s="372"/>
      <c r="BI43" s="208"/>
      <c r="BJ43" s="202"/>
      <c r="BK43" s="202"/>
      <c r="BL43" s="202"/>
    </row>
    <row r="44" spans="1:64" s="366" customFormat="1" ht="18" customHeight="1">
      <c r="A44" s="493" t="s">
        <v>630</v>
      </c>
      <c r="B44" s="493"/>
      <c r="C44" s="493"/>
      <c r="D44" s="493"/>
      <c r="E44" s="493"/>
      <c r="F44" s="493"/>
      <c r="G44" s="493"/>
      <c r="H44" s="493"/>
      <c r="I44" s="493"/>
      <c r="J44" s="493"/>
      <c r="K44" s="493"/>
      <c r="L44" s="493"/>
      <c r="M44" s="493"/>
      <c r="N44" s="493"/>
      <c r="O44" s="493"/>
      <c r="P44" s="493"/>
      <c r="Q44" s="493"/>
      <c r="R44" s="493"/>
      <c r="S44" s="493"/>
      <c r="T44" s="493"/>
      <c r="U44" s="493"/>
      <c r="V44" s="493"/>
      <c r="W44" s="493"/>
      <c r="X44" s="493"/>
      <c r="Y44" s="493"/>
      <c r="Z44" s="493"/>
      <c r="AA44" s="493"/>
      <c r="AB44" s="493"/>
      <c r="AC44" s="493"/>
      <c r="AD44" s="493"/>
      <c r="AE44" s="493"/>
      <c r="AF44" s="493"/>
      <c r="AG44" s="493"/>
      <c r="AH44" s="493"/>
      <c r="AI44" s="493"/>
      <c r="AJ44" s="493"/>
      <c r="AK44" s="493"/>
      <c r="AL44" s="493"/>
      <c r="AM44" s="493"/>
    </row>
    <row r="45" spans="1:64" s="366" customFormat="1" ht="6" customHeight="1" thickBot="1">
      <c r="AH45" s="162"/>
      <c r="AI45" s="362"/>
      <c r="AJ45" s="362"/>
      <c r="AK45" s="362"/>
      <c r="AL45" s="362"/>
      <c r="AM45" s="362"/>
    </row>
    <row r="46" spans="1:64" s="366" customFormat="1" ht="15" customHeight="1">
      <c r="A46" s="494" t="s">
        <v>631</v>
      </c>
      <c r="B46" s="638" t="s">
        <v>247</v>
      </c>
      <c r="C46" s="628"/>
      <c r="D46" s="643"/>
      <c r="E46" s="369"/>
      <c r="F46" s="635" t="str">
        <f>B50</f>
        <v xml:space="preserve"> くのいち</v>
      </c>
      <c r="G46" s="636"/>
      <c r="H46" s="636"/>
      <c r="I46" s="636"/>
      <c r="J46" s="646"/>
      <c r="K46" s="649" t="str">
        <f>B56</f>
        <v xml:space="preserve"> フラワー</v>
      </c>
      <c r="L46" s="650"/>
      <c r="M46" s="650"/>
      <c r="N46" s="650"/>
      <c r="O46" s="651"/>
      <c r="P46" s="658" t="str">
        <f>B62</f>
        <v xml:space="preserve"> Ｃａｓｓｉｓ</v>
      </c>
      <c r="Q46" s="636"/>
      <c r="R46" s="636"/>
      <c r="S46" s="636"/>
      <c r="T46" s="646"/>
      <c r="U46" s="658" t="str">
        <f>B68</f>
        <v xml:space="preserve"> 富士見ファミリー</v>
      </c>
      <c r="V46" s="636"/>
      <c r="W46" s="636"/>
      <c r="X46" s="636"/>
      <c r="Y46" s="646"/>
      <c r="Z46" s="658" t="str">
        <f>B74</f>
        <v xml:space="preserve"> Ｐ ☆ Ｇ</v>
      </c>
      <c r="AA46" s="636"/>
      <c r="AB46" s="636"/>
      <c r="AC46" s="636"/>
      <c r="AD46" s="637"/>
      <c r="AE46" s="638" t="s">
        <v>342</v>
      </c>
      <c r="AF46" s="628"/>
      <c r="AG46" s="629"/>
      <c r="AH46" s="627" t="s">
        <v>249</v>
      </c>
      <c r="AI46" s="628"/>
      <c r="AJ46" s="629"/>
      <c r="AK46" s="627" t="s">
        <v>250</v>
      </c>
      <c r="AL46" s="629"/>
      <c r="AM46" s="661" t="s">
        <v>343</v>
      </c>
    </row>
    <row r="47" spans="1:64" s="366" customFormat="1" ht="15" customHeight="1">
      <c r="A47" s="495"/>
      <c r="B47" s="615"/>
      <c r="C47" s="501"/>
      <c r="D47" s="644"/>
      <c r="E47" s="362"/>
      <c r="F47" s="608"/>
      <c r="G47" s="609"/>
      <c r="H47" s="609"/>
      <c r="I47" s="609"/>
      <c r="J47" s="647"/>
      <c r="K47" s="652"/>
      <c r="L47" s="653"/>
      <c r="M47" s="653"/>
      <c r="N47" s="653"/>
      <c r="O47" s="654"/>
      <c r="P47" s="659"/>
      <c r="Q47" s="609"/>
      <c r="R47" s="609"/>
      <c r="S47" s="609"/>
      <c r="T47" s="647"/>
      <c r="U47" s="659"/>
      <c r="V47" s="609"/>
      <c r="W47" s="609"/>
      <c r="X47" s="609"/>
      <c r="Y47" s="647"/>
      <c r="Z47" s="659"/>
      <c r="AA47" s="609"/>
      <c r="AB47" s="609"/>
      <c r="AC47" s="609"/>
      <c r="AD47" s="610"/>
      <c r="AE47" s="615"/>
      <c r="AF47" s="501"/>
      <c r="AG47" s="502"/>
      <c r="AH47" s="500"/>
      <c r="AI47" s="501"/>
      <c r="AJ47" s="502"/>
      <c r="AK47" s="500"/>
      <c r="AL47" s="502"/>
      <c r="AM47" s="662"/>
    </row>
    <row r="48" spans="1:64" s="366" customFormat="1" ht="15" customHeight="1">
      <c r="A48" s="495"/>
      <c r="B48" s="615"/>
      <c r="C48" s="501"/>
      <c r="D48" s="644"/>
      <c r="E48" s="362"/>
      <c r="F48" s="608"/>
      <c r="G48" s="609"/>
      <c r="H48" s="609"/>
      <c r="I48" s="609"/>
      <c r="J48" s="647"/>
      <c r="K48" s="652"/>
      <c r="L48" s="653"/>
      <c r="M48" s="653"/>
      <c r="N48" s="653"/>
      <c r="O48" s="654"/>
      <c r="P48" s="659"/>
      <c r="Q48" s="609"/>
      <c r="R48" s="609"/>
      <c r="S48" s="609"/>
      <c r="T48" s="647"/>
      <c r="U48" s="659"/>
      <c r="V48" s="609"/>
      <c r="W48" s="609"/>
      <c r="X48" s="609"/>
      <c r="Y48" s="647"/>
      <c r="Z48" s="659"/>
      <c r="AA48" s="609"/>
      <c r="AB48" s="609"/>
      <c r="AC48" s="609"/>
      <c r="AD48" s="610"/>
      <c r="AE48" s="615"/>
      <c r="AF48" s="501"/>
      <c r="AG48" s="502"/>
      <c r="AH48" s="500"/>
      <c r="AI48" s="501"/>
      <c r="AJ48" s="502"/>
      <c r="AK48" s="500"/>
      <c r="AL48" s="502"/>
      <c r="AM48" s="662"/>
      <c r="AO48" s="456" t="s">
        <v>252</v>
      </c>
      <c r="AP48" s="485" t="s">
        <v>632</v>
      </c>
    </row>
    <row r="49" spans="1:52" s="366" customFormat="1" ht="15" customHeight="1" thickBot="1">
      <c r="A49" s="496"/>
      <c r="B49" s="642"/>
      <c r="C49" s="618"/>
      <c r="D49" s="645"/>
      <c r="E49" s="371"/>
      <c r="F49" s="639"/>
      <c r="G49" s="640"/>
      <c r="H49" s="640"/>
      <c r="I49" s="640"/>
      <c r="J49" s="648"/>
      <c r="K49" s="655"/>
      <c r="L49" s="656"/>
      <c r="M49" s="656"/>
      <c r="N49" s="656"/>
      <c r="O49" s="657"/>
      <c r="P49" s="660"/>
      <c r="Q49" s="640"/>
      <c r="R49" s="640"/>
      <c r="S49" s="640"/>
      <c r="T49" s="648"/>
      <c r="U49" s="660"/>
      <c r="V49" s="640"/>
      <c r="W49" s="640"/>
      <c r="X49" s="640"/>
      <c r="Y49" s="648"/>
      <c r="Z49" s="660"/>
      <c r="AA49" s="640"/>
      <c r="AB49" s="640"/>
      <c r="AC49" s="640"/>
      <c r="AD49" s="641"/>
      <c r="AE49" s="642"/>
      <c r="AF49" s="618"/>
      <c r="AG49" s="604"/>
      <c r="AH49" s="617"/>
      <c r="AI49" s="618"/>
      <c r="AJ49" s="604"/>
      <c r="AK49" s="617"/>
      <c r="AL49" s="604"/>
      <c r="AM49" s="663"/>
      <c r="AO49" s="456"/>
      <c r="AP49" s="485"/>
    </row>
    <row r="50" spans="1:52" ht="18" customHeight="1">
      <c r="A50" s="632">
        <f>P3</f>
        <v>0</v>
      </c>
      <c r="B50" s="635" t="str">
        <f>C5</f>
        <v xml:space="preserve"> くのいち</v>
      </c>
      <c r="C50" s="636"/>
      <c r="D50" s="637"/>
      <c r="E50" s="635" t="e">
        <f>IF($CB$112="A",CD114,IF($CB$112="B",CG114,CJ114))</f>
        <v>#REF!</v>
      </c>
      <c r="F50" s="225"/>
      <c r="G50" s="226"/>
      <c r="H50" s="226"/>
      <c r="I50" s="226"/>
      <c r="J50" s="227"/>
      <c r="K50" s="228">
        <f>COUNTIF(L53:L55,"○")</f>
        <v>2</v>
      </c>
      <c r="L50" s="228"/>
      <c r="M50" s="228" t="s">
        <v>633</v>
      </c>
      <c r="N50" s="228"/>
      <c r="O50" s="229">
        <f>COUNTIF(N53:N55,"○")</f>
        <v>1</v>
      </c>
      <c r="P50" s="228">
        <f>COUNTIF(Q53:Q55,"○")</f>
        <v>0</v>
      </c>
      <c r="Q50" s="228"/>
      <c r="R50" s="228" t="s">
        <v>634</v>
      </c>
      <c r="S50" s="228"/>
      <c r="T50" s="229">
        <f>COUNTIF(S53:S55,"○")</f>
        <v>2</v>
      </c>
      <c r="U50" s="228">
        <f>COUNTIF(V53:V55,"○")</f>
        <v>2</v>
      </c>
      <c r="V50" s="228"/>
      <c r="W50" s="228" t="s">
        <v>635</v>
      </c>
      <c r="X50" s="228"/>
      <c r="Y50" s="229">
        <f>COUNTIF(X53:X55,"○")</f>
        <v>0</v>
      </c>
      <c r="Z50" s="228">
        <f>COUNTIF(AA53:AA55,"○")</f>
        <v>0</v>
      </c>
      <c r="AA50" s="228"/>
      <c r="AB50" s="228" t="s">
        <v>636</v>
      </c>
      <c r="AC50" s="228"/>
      <c r="AD50" s="230">
        <f>COUNTIF(AC53:AC55,"○")</f>
        <v>2</v>
      </c>
      <c r="AE50" s="638">
        <f>COUNTIF(F51:AD51,"○")</f>
        <v>2</v>
      </c>
      <c r="AF50" s="628" t="s">
        <v>637</v>
      </c>
      <c r="AG50" s="629">
        <f>COUNTIF(J52:AD52,"○")</f>
        <v>2</v>
      </c>
      <c r="AH50" s="627">
        <f>IF(AJ54=0,10,AH54/AJ54)</f>
        <v>0.8</v>
      </c>
      <c r="AI50" s="628"/>
      <c r="AJ50" s="629"/>
      <c r="AK50" s="627"/>
      <c r="AL50" s="630">
        <f>SUM(F53:F55,K53:K55,P53:P55,U53:U55,Z53:Z55)/SUM(J53:J55,O53:O55,T53:T55,Y53:Y55,AD53:AD55)</f>
        <v>0.82499999999999996</v>
      </c>
      <c r="AM50" s="631">
        <f>IF(AO$88=AO$87,RANK(AY50,AY$50:AY$79,0),"")</f>
        <v>3</v>
      </c>
      <c r="AO50" s="155">
        <f>SUM(AE50:AG55)</f>
        <v>4</v>
      </c>
      <c r="AP50" s="155">
        <f>AQ50-AR50</f>
        <v>0</v>
      </c>
      <c r="AQ50" s="155">
        <f>SUM(F50:AD50)</f>
        <v>9</v>
      </c>
      <c r="AR50" s="155">
        <f>SUM(AH54:AJ55)</f>
        <v>9</v>
      </c>
      <c r="AT50" s="456">
        <f>RANK(AE50,AE$50:AE$79,1)</f>
        <v>3</v>
      </c>
      <c r="AU50" s="456">
        <f>RANK(AZ50,AZ$50:AZ$79,1)</f>
        <v>3</v>
      </c>
      <c r="AV50" s="456">
        <f>RANK(AL50,AL$50:AL$79,1)</f>
        <v>2</v>
      </c>
      <c r="AW50" s="456">
        <f>AT50*100</f>
        <v>300</v>
      </c>
      <c r="AX50" s="456">
        <f>AU50*10</f>
        <v>30</v>
      </c>
      <c r="AY50" s="456">
        <f>SUM(AV50:AX55)</f>
        <v>332</v>
      </c>
      <c r="AZ50" s="456">
        <f>AH50-AJ50</f>
        <v>0.8</v>
      </c>
    </row>
    <row r="51" spans="1:52" ht="13.5" hidden="1" customHeight="1">
      <c r="A51" s="633"/>
      <c r="B51" s="608"/>
      <c r="C51" s="609"/>
      <c r="D51" s="610"/>
      <c r="E51" s="608"/>
      <c r="F51" s="231"/>
      <c r="G51" s="216"/>
      <c r="H51" s="216"/>
      <c r="I51" s="216"/>
      <c r="J51" s="217"/>
      <c r="K51" s="362" t="str">
        <f>IF(K50&gt;O50,"○","　")</f>
        <v>○</v>
      </c>
      <c r="L51" s="362"/>
      <c r="M51" s="362"/>
      <c r="N51" s="362"/>
      <c r="O51" s="363"/>
      <c r="P51" s="362" t="str">
        <f>IF(P50&gt;T50,"○","　")</f>
        <v>　</v>
      </c>
      <c r="Q51" s="362"/>
      <c r="R51" s="362"/>
      <c r="S51" s="362"/>
      <c r="T51" s="363"/>
      <c r="U51" s="362" t="str">
        <f>IF(U50&gt;Y50,"○","　")</f>
        <v>○</v>
      </c>
      <c r="V51" s="362"/>
      <c r="W51" s="362"/>
      <c r="X51" s="362"/>
      <c r="Y51" s="363"/>
      <c r="Z51" s="362" t="str">
        <f>IF(Z50&gt;AD50,"○","　")</f>
        <v>　</v>
      </c>
      <c r="AA51" s="362"/>
      <c r="AB51" s="362"/>
      <c r="AC51" s="362"/>
      <c r="AD51" s="370"/>
      <c r="AE51" s="615"/>
      <c r="AF51" s="501"/>
      <c r="AG51" s="502"/>
      <c r="AH51" s="500"/>
      <c r="AI51" s="501"/>
      <c r="AJ51" s="502"/>
      <c r="AK51" s="500"/>
      <c r="AL51" s="620"/>
      <c r="AM51" s="623"/>
      <c r="AT51" s="456"/>
      <c r="AU51" s="456"/>
      <c r="AV51" s="456"/>
      <c r="AW51" s="456"/>
      <c r="AX51" s="456"/>
      <c r="AY51" s="456"/>
      <c r="AZ51" s="456"/>
    </row>
    <row r="52" spans="1:52" ht="13.5" hidden="1" customHeight="1">
      <c r="A52" s="633"/>
      <c r="B52" s="608"/>
      <c r="C52" s="609"/>
      <c r="D52" s="610"/>
      <c r="E52" s="608"/>
      <c r="F52" s="231"/>
      <c r="G52" s="216"/>
      <c r="H52" s="216"/>
      <c r="I52" s="216"/>
      <c r="J52" s="217"/>
      <c r="K52" s="362"/>
      <c r="L52" s="362"/>
      <c r="M52" s="362"/>
      <c r="N52" s="362"/>
      <c r="O52" s="363" t="str">
        <f>IF(O50&gt;K50,"○","　")</f>
        <v>　</v>
      </c>
      <c r="P52" s="362"/>
      <c r="Q52" s="362"/>
      <c r="R52" s="362"/>
      <c r="S52" s="362"/>
      <c r="T52" s="363" t="str">
        <f>IF(T50&gt;P50,"○","　")</f>
        <v>○</v>
      </c>
      <c r="U52" s="362"/>
      <c r="V52" s="362"/>
      <c r="W52" s="362"/>
      <c r="X52" s="362"/>
      <c r="Y52" s="363" t="str">
        <f>IF(Y50&gt;U50,"○","　")</f>
        <v>　</v>
      </c>
      <c r="Z52" s="362"/>
      <c r="AA52" s="362"/>
      <c r="AB52" s="362"/>
      <c r="AC52" s="362"/>
      <c r="AD52" s="370" t="str">
        <f>IF(AD50&gt;Z50,"○","　")</f>
        <v>○</v>
      </c>
      <c r="AE52" s="615"/>
      <c r="AF52" s="501"/>
      <c r="AG52" s="502"/>
      <c r="AH52" s="500"/>
      <c r="AI52" s="501"/>
      <c r="AJ52" s="502"/>
      <c r="AK52" s="500"/>
      <c r="AL52" s="620"/>
      <c r="AM52" s="623"/>
      <c r="AT52" s="456"/>
      <c r="AU52" s="456"/>
      <c r="AV52" s="456"/>
      <c r="AW52" s="456"/>
      <c r="AX52" s="456"/>
      <c r="AY52" s="456"/>
      <c r="AZ52" s="456"/>
    </row>
    <row r="53" spans="1:52" ht="18" customHeight="1">
      <c r="A53" s="633"/>
      <c r="B53" s="608"/>
      <c r="C53" s="609"/>
      <c r="D53" s="610"/>
      <c r="E53" s="608"/>
      <c r="F53" s="231"/>
      <c r="G53" s="216"/>
      <c r="H53" s="216"/>
      <c r="I53" s="216"/>
      <c r="J53" s="217"/>
      <c r="K53" s="362">
        <f>O12</f>
        <v>15</v>
      </c>
      <c r="L53" s="362" t="str">
        <f>IF(K53&gt;O53,"○","　")</f>
        <v>○</v>
      </c>
      <c r="M53" s="362" t="s">
        <v>637</v>
      </c>
      <c r="N53" s="362" t="str">
        <f>IF(O53&gt;K53,"○","　")</f>
        <v>　</v>
      </c>
      <c r="O53" s="363">
        <f>T12</f>
        <v>11</v>
      </c>
      <c r="P53" s="362">
        <f>O27</f>
        <v>10</v>
      </c>
      <c r="Q53" s="362" t="str">
        <f>IF(P53&gt;T53,"○","　")</f>
        <v>　</v>
      </c>
      <c r="R53" s="362" t="s">
        <v>637</v>
      </c>
      <c r="S53" s="362" t="str">
        <f>IF(T53&gt;P53,"○","　")</f>
        <v>○</v>
      </c>
      <c r="T53" s="363">
        <f>T27</f>
        <v>15</v>
      </c>
      <c r="U53" s="362">
        <f>O37</f>
        <v>15</v>
      </c>
      <c r="V53" s="362" t="str">
        <f>IF(U53&gt;Y53,"○","　")</f>
        <v>○</v>
      </c>
      <c r="W53" s="362" t="s">
        <v>637</v>
      </c>
      <c r="X53" s="362" t="str">
        <f>IF(Y53&gt;U53,"○","　")</f>
        <v>　</v>
      </c>
      <c r="Y53" s="363">
        <f>T37</f>
        <v>11</v>
      </c>
      <c r="Z53" s="362">
        <f>O18</f>
        <v>5</v>
      </c>
      <c r="AA53" s="362" t="str">
        <f>IF(Z53&gt;AD53,"○","　")</f>
        <v>　</v>
      </c>
      <c r="AB53" s="362" t="s">
        <v>637</v>
      </c>
      <c r="AC53" s="362" t="str">
        <f>IF(AD53&gt;Z53,"○","　")</f>
        <v>○</v>
      </c>
      <c r="AD53" s="370">
        <f>T18</f>
        <v>15</v>
      </c>
      <c r="AE53" s="615"/>
      <c r="AF53" s="501"/>
      <c r="AG53" s="502"/>
      <c r="AH53" s="500"/>
      <c r="AI53" s="501"/>
      <c r="AJ53" s="502"/>
      <c r="AK53" s="500"/>
      <c r="AL53" s="620"/>
      <c r="AM53" s="623"/>
      <c r="AT53" s="456"/>
      <c r="AU53" s="456"/>
      <c r="AV53" s="456"/>
      <c r="AW53" s="456"/>
      <c r="AX53" s="456"/>
      <c r="AY53" s="456"/>
      <c r="AZ53" s="456"/>
    </row>
    <row r="54" spans="1:52" ht="18" customHeight="1">
      <c r="A54" s="633"/>
      <c r="B54" s="608"/>
      <c r="C54" s="609"/>
      <c r="D54" s="610"/>
      <c r="E54" s="608"/>
      <c r="F54" s="231"/>
      <c r="G54" s="216"/>
      <c r="H54" s="216"/>
      <c r="I54" s="216"/>
      <c r="J54" s="217"/>
      <c r="K54" s="362">
        <f>O13</f>
        <v>10</v>
      </c>
      <c r="L54" s="362" t="str">
        <f>IF(K54&gt;O54,"○","　")</f>
        <v>　</v>
      </c>
      <c r="M54" s="362" t="s">
        <v>255</v>
      </c>
      <c r="N54" s="362" t="str">
        <f>IF(O54&gt;K54,"○","　")</f>
        <v>○</v>
      </c>
      <c r="O54" s="363">
        <f>T13</f>
        <v>15</v>
      </c>
      <c r="P54" s="362">
        <f>O28</f>
        <v>5</v>
      </c>
      <c r="Q54" s="362" t="str">
        <f>IF(P54&gt;T54,"○","　")</f>
        <v>　</v>
      </c>
      <c r="R54" s="362" t="s">
        <v>255</v>
      </c>
      <c r="S54" s="362" t="str">
        <f>IF(T54&gt;P54,"○","　")</f>
        <v>○</v>
      </c>
      <c r="T54" s="363">
        <f>T28</f>
        <v>15</v>
      </c>
      <c r="U54" s="362">
        <f>O38</f>
        <v>15</v>
      </c>
      <c r="V54" s="362" t="str">
        <f>IF(U54&gt;Y54,"○","　")</f>
        <v>○</v>
      </c>
      <c r="W54" s="362" t="s">
        <v>255</v>
      </c>
      <c r="X54" s="362" t="str">
        <f>IF(Y54&gt;U54,"○","　")</f>
        <v>　</v>
      </c>
      <c r="Y54" s="363">
        <f>T38</f>
        <v>8</v>
      </c>
      <c r="Z54" s="362">
        <f>O19</f>
        <v>7</v>
      </c>
      <c r="AA54" s="362" t="str">
        <f>IF(Z54&gt;AD54,"○","　")</f>
        <v>　</v>
      </c>
      <c r="AB54" s="362" t="s">
        <v>255</v>
      </c>
      <c r="AC54" s="362" t="str">
        <f>IF(AD54&gt;Z54,"○","　")</f>
        <v>○</v>
      </c>
      <c r="AD54" s="370">
        <f>T19</f>
        <v>15</v>
      </c>
      <c r="AE54" s="615"/>
      <c r="AF54" s="501"/>
      <c r="AG54" s="502"/>
      <c r="AH54" s="500">
        <f>SUM(F50,K50,P50,U50,Z50)</f>
        <v>4</v>
      </c>
      <c r="AI54" s="501" t="s">
        <v>255</v>
      </c>
      <c r="AJ54" s="502">
        <f>SUM(J50,O50,T50,Y50,AD50)</f>
        <v>5</v>
      </c>
      <c r="AK54" s="500"/>
      <c r="AL54" s="620"/>
      <c r="AM54" s="623"/>
      <c r="AT54" s="456"/>
      <c r="AU54" s="456"/>
      <c r="AV54" s="456"/>
      <c r="AW54" s="456"/>
      <c r="AX54" s="456"/>
      <c r="AY54" s="456"/>
      <c r="AZ54" s="456"/>
    </row>
    <row r="55" spans="1:52" ht="18" customHeight="1">
      <c r="A55" s="633"/>
      <c r="B55" s="611"/>
      <c r="C55" s="612"/>
      <c r="D55" s="613"/>
      <c r="E55" s="611"/>
      <c r="F55" s="232"/>
      <c r="G55" s="219"/>
      <c r="H55" s="219"/>
      <c r="I55" s="219"/>
      <c r="J55" s="220"/>
      <c r="K55" s="362">
        <f>O14</f>
        <v>17</v>
      </c>
      <c r="L55" s="362" t="str">
        <f>IF(K55&gt;O55,"○","　")</f>
        <v>○</v>
      </c>
      <c r="M55" s="362" t="s">
        <v>255</v>
      </c>
      <c r="N55" s="362" t="str">
        <f>IF(O55&gt;K55,"○","　")</f>
        <v>　</v>
      </c>
      <c r="O55" s="363">
        <f>T14</f>
        <v>15</v>
      </c>
      <c r="P55" s="362">
        <f>O29</f>
        <v>0</v>
      </c>
      <c r="Q55" s="362" t="str">
        <f>IF(P55&gt;T55,"○","　")</f>
        <v>　</v>
      </c>
      <c r="R55" s="362" t="s">
        <v>255</v>
      </c>
      <c r="S55" s="362" t="str">
        <f>IF(T55&gt;P55,"○","　")</f>
        <v>　</v>
      </c>
      <c r="T55" s="363">
        <f>T29</f>
        <v>0</v>
      </c>
      <c r="U55" s="362">
        <f>O39</f>
        <v>0</v>
      </c>
      <c r="V55" s="362" t="str">
        <f>IF(U55&gt;Y55,"○","　")</f>
        <v>　</v>
      </c>
      <c r="W55" s="362" t="s">
        <v>255</v>
      </c>
      <c r="X55" s="362" t="str">
        <f>IF(Y55&gt;U55,"○","　")</f>
        <v>　</v>
      </c>
      <c r="Y55" s="363">
        <f>T39</f>
        <v>0</v>
      </c>
      <c r="Z55" s="362">
        <f>O20</f>
        <v>0</v>
      </c>
      <c r="AA55" s="362" t="str">
        <f>IF(Z55&gt;AD55,"○","　")</f>
        <v>　</v>
      </c>
      <c r="AB55" s="362" t="s">
        <v>255</v>
      </c>
      <c r="AC55" s="362" t="str">
        <f>IF(AD55&gt;Z55,"○","　")</f>
        <v>　</v>
      </c>
      <c r="AD55" s="370">
        <f>T20</f>
        <v>0</v>
      </c>
      <c r="AE55" s="616"/>
      <c r="AF55" s="504"/>
      <c r="AG55" s="505"/>
      <c r="AH55" s="503"/>
      <c r="AI55" s="504"/>
      <c r="AJ55" s="505"/>
      <c r="AK55" s="503"/>
      <c r="AL55" s="625"/>
      <c r="AM55" s="626"/>
      <c r="AT55" s="456"/>
      <c r="AU55" s="456"/>
      <c r="AV55" s="456"/>
      <c r="AW55" s="456"/>
      <c r="AX55" s="456"/>
      <c r="AY55" s="456"/>
      <c r="AZ55" s="456"/>
    </row>
    <row r="56" spans="1:52" ht="18" customHeight="1">
      <c r="A56" s="633"/>
      <c r="B56" s="605" t="str">
        <f>C6</f>
        <v xml:space="preserve"> フラワー</v>
      </c>
      <c r="C56" s="606"/>
      <c r="D56" s="607"/>
      <c r="E56" s="605" t="e">
        <f>IF($CB$112="A",CD115,IF($CB$112="B",CG115,CJ115))</f>
        <v>#REF!</v>
      </c>
      <c r="F56" s="233">
        <f>COUNTIF(G59:G61,"○")</f>
        <v>1</v>
      </c>
      <c r="G56" s="233"/>
      <c r="H56" s="233" t="str">
        <f>M50</f>
        <v>①</v>
      </c>
      <c r="I56" s="233"/>
      <c r="J56" s="234">
        <f>COUNTIF(I59:I61,"○")</f>
        <v>2</v>
      </c>
      <c r="K56" s="211"/>
      <c r="L56" s="212"/>
      <c r="M56" s="212"/>
      <c r="N56" s="212"/>
      <c r="O56" s="213"/>
      <c r="P56" s="233">
        <f>COUNTIF(Q59:Q61,"○")</f>
        <v>0</v>
      </c>
      <c r="Q56" s="233"/>
      <c r="R56" s="233" t="s">
        <v>638</v>
      </c>
      <c r="S56" s="233"/>
      <c r="T56" s="234">
        <f>COUNTIF(S59:S61,"○")</f>
        <v>2</v>
      </c>
      <c r="U56" s="233">
        <f>COUNTIF(V59:V61,"○")</f>
        <v>2</v>
      </c>
      <c r="V56" s="233"/>
      <c r="W56" s="233" t="s">
        <v>639</v>
      </c>
      <c r="X56" s="233"/>
      <c r="Y56" s="234">
        <f>COUNTIF(X59:X61,"○")</f>
        <v>1</v>
      </c>
      <c r="Z56" s="233">
        <f>COUNTIF(AA59:AA61,"○")</f>
        <v>1</v>
      </c>
      <c r="AA56" s="233"/>
      <c r="AB56" s="233" t="s">
        <v>640</v>
      </c>
      <c r="AC56" s="233"/>
      <c r="AD56" s="235">
        <f>COUNTIF(AC59:AC61,"○")</f>
        <v>2</v>
      </c>
      <c r="AE56" s="614">
        <f>COUNTIF(F57:AD57,"○")</f>
        <v>1</v>
      </c>
      <c r="AF56" s="498" t="s">
        <v>255</v>
      </c>
      <c r="AG56" s="499">
        <f>COUNTIF(J58:AD58,"○")</f>
        <v>3</v>
      </c>
      <c r="AH56" s="497">
        <f>IF(AJ60=0,10,AH60/AJ60)</f>
        <v>0.5714285714285714</v>
      </c>
      <c r="AI56" s="498"/>
      <c r="AJ56" s="499"/>
      <c r="AK56" s="497"/>
      <c r="AL56" s="619">
        <f>SUM(F59:F61,K59:K61,P59:P61,U59:U61,Z59:Z61)/SUM(J59:J61,O59:O61,T59:T61,Y59:Y61,AD59:AD61)</f>
        <v>0.90476190476190477</v>
      </c>
      <c r="AM56" s="622">
        <f>IF(AO$88=AO$87,RANK(AY56,AY$50:AY$79,0),"")</f>
        <v>4</v>
      </c>
      <c r="AO56" s="155">
        <f>SUM(AE56:AG61)</f>
        <v>4</v>
      </c>
      <c r="AP56" s="155">
        <f>AQ56-AR56</f>
        <v>0</v>
      </c>
      <c r="AQ56" s="155">
        <f>SUM(F56:AD56)</f>
        <v>11</v>
      </c>
      <c r="AR56" s="155">
        <f>SUM(AH60:AJ61)</f>
        <v>11</v>
      </c>
      <c r="AT56" s="456">
        <f>RANK(AE56,AE$50:AE$79,1)</f>
        <v>1</v>
      </c>
      <c r="AU56" s="456">
        <f>RANK(AZ56,AZ$50:AZ$79,1)</f>
        <v>2</v>
      </c>
      <c r="AV56" s="456">
        <f>RANK(AL56,AL$50:AL$79,1)</f>
        <v>3</v>
      </c>
      <c r="AW56" s="456">
        <f>AT56*100</f>
        <v>100</v>
      </c>
      <c r="AX56" s="456">
        <f>AU56*10</f>
        <v>20</v>
      </c>
      <c r="AY56" s="456">
        <f>SUM(AV56:AX61)</f>
        <v>123</v>
      </c>
      <c r="AZ56" s="456">
        <f>AH56-AJ56</f>
        <v>0.5714285714285714</v>
      </c>
    </row>
    <row r="57" spans="1:52" ht="13.5" hidden="1" customHeight="1">
      <c r="A57" s="633"/>
      <c r="B57" s="608"/>
      <c r="C57" s="609"/>
      <c r="D57" s="610"/>
      <c r="E57" s="608"/>
      <c r="F57" s="362" t="str">
        <f>IF(F56&gt;J56,"○","　")</f>
        <v>　</v>
      </c>
      <c r="G57" s="362"/>
      <c r="H57" s="362"/>
      <c r="I57" s="362"/>
      <c r="J57" s="363"/>
      <c r="K57" s="215"/>
      <c r="L57" s="216"/>
      <c r="M57" s="216"/>
      <c r="N57" s="216"/>
      <c r="O57" s="217"/>
      <c r="P57" s="362" t="str">
        <f>IF(P56&gt;T56,"○","　")</f>
        <v>　</v>
      </c>
      <c r="Q57" s="362"/>
      <c r="R57" s="362"/>
      <c r="S57" s="362"/>
      <c r="T57" s="363"/>
      <c r="U57" s="362" t="str">
        <f>IF(U56&gt;Y56,"○","　")</f>
        <v>○</v>
      </c>
      <c r="V57" s="362"/>
      <c r="W57" s="362"/>
      <c r="X57" s="362"/>
      <c r="Y57" s="363"/>
      <c r="Z57" s="362" t="str">
        <f>IF(Z56&gt;AD56,"○","　")</f>
        <v>　</v>
      </c>
      <c r="AA57" s="362"/>
      <c r="AB57" s="362"/>
      <c r="AC57" s="362"/>
      <c r="AD57" s="370"/>
      <c r="AE57" s="615"/>
      <c r="AF57" s="501"/>
      <c r="AG57" s="502"/>
      <c r="AH57" s="500"/>
      <c r="AI57" s="501"/>
      <c r="AJ57" s="502"/>
      <c r="AK57" s="500"/>
      <c r="AL57" s="620"/>
      <c r="AM57" s="623"/>
      <c r="AT57" s="456"/>
      <c r="AU57" s="456"/>
      <c r="AV57" s="456"/>
      <c r="AW57" s="456"/>
      <c r="AX57" s="456"/>
      <c r="AY57" s="456"/>
      <c r="AZ57" s="456"/>
    </row>
    <row r="58" spans="1:52" ht="13.5" hidden="1" customHeight="1">
      <c r="A58" s="633"/>
      <c r="B58" s="608"/>
      <c r="C58" s="609"/>
      <c r="D58" s="610"/>
      <c r="E58" s="608"/>
      <c r="F58" s="362"/>
      <c r="G58" s="362"/>
      <c r="H58" s="362"/>
      <c r="I58" s="362"/>
      <c r="J58" s="363" t="str">
        <f>IF(J56&gt;F56,"○","　")</f>
        <v>○</v>
      </c>
      <c r="K58" s="215"/>
      <c r="L58" s="216"/>
      <c r="M58" s="216"/>
      <c r="N58" s="216"/>
      <c r="O58" s="217"/>
      <c r="P58" s="362"/>
      <c r="Q58" s="362"/>
      <c r="R58" s="362"/>
      <c r="S58" s="362"/>
      <c r="T58" s="363" t="str">
        <f>IF(T56&gt;P56,"○","　")</f>
        <v>○</v>
      </c>
      <c r="U58" s="362"/>
      <c r="V58" s="362"/>
      <c r="W58" s="362"/>
      <c r="X58" s="362"/>
      <c r="Y58" s="363" t="str">
        <f>IF(Y56&gt;U56,"○","　")</f>
        <v>　</v>
      </c>
      <c r="Z58" s="362"/>
      <c r="AA58" s="362"/>
      <c r="AB58" s="362"/>
      <c r="AC58" s="362"/>
      <c r="AD58" s="370" t="str">
        <f>IF(AD56&gt;Z56,"○","　")</f>
        <v>○</v>
      </c>
      <c r="AE58" s="615"/>
      <c r="AF58" s="501"/>
      <c r="AG58" s="502"/>
      <c r="AH58" s="500"/>
      <c r="AI58" s="501"/>
      <c r="AJ58" s="502"/>
      <c r="AK58" s="500"/>
      <c r="AL58" s="620"/>
      <c r="AM58" s="623"/>
      <c r="AT58" s="456"/>
      <c r="AU58" s="456"/>
      <c r="AV58" s="456"/>
      <c r="AW58" s="456"/>
      <c r="AX58" s="456"/>
      <c r="AY58" s="456"/>
      <c r="AZ58" s="456"/>
    </row>
    <row r="59" spans="1:52" ht="18" customHeight="1">
      <c r="A59" s="633"/>
      <c r="B59" s="608"/>
      <c r="C59" s="609"/>
      <c r="D59" s="610"/>
      <c r="E59" s="608"/>
      <c r="F59" s="362">
        <f>O53</f>
        <v>11</v>
      </c>
      <c r="G59" s="362" t="str">
        <f>IF(F59&gt;J59,"○","　")</f>
        <v>　</v>
      </c>
      <c r="H59" s="362" t="s">
        <v>255</v>
      </c>
      <c r="I59" s="362" t="str">
        <f>IF(J59&gt;F59,"○","　")</f>
        <v>○</v>
      </c>
      <c r="J59" s="363">
        <f>K53</f>
        <v>15</v>
      </c>
      <c r="K59" s="215"/>
      <c r="L59" s="216"/>
      <c r="M59" s="216"/>
      <c r="N59" s="216"/>
      <c r="O59" s="217"/>
      <c r="P59" s="362">
        <f>O21</f>
        <v>8</v>
      </c>
      <c r="Q59" s="362" t="str">
        <f>IF(P59&gt;T59,"○","　")</f>
        <v>　</v>
      </c>
      <c r="R59" s="362" t="s">
        <v>637</v>
      </c>
      <c r="S59" s="362" t="str">
        <f>IF(T59&gt;P59,"○","　")</f>
        <v>○</v>
      </c>
      <c r="T59" s="363">
        <f>T21</f>
        <v>15</v>
      </c>
      <c r="U59" s="362">
        <f>O31</f>
        <v>15</v>
      </c>
      <c r="V59" s="362" t="str">
        <f>IF(U59&gt;Y59,"○","　")</f>
        <v>○</v>
      </c>
      <c r="W59" s="362" t="s">
        <v>637</v>
      </c>
      <c r="X59" s="362" t="str">
        <f>IF(Y59&gt;U59,"○","　")</f>
        <v>　</v>
      </c>
      <c r="Y59" s="363">
        <f>T31</f>
        <v>11</v>
      </c>
      <c r="Z59" s="362">
        <f>O40</f>
        <v>6</v>
      </c>
      <c r="AA59" s="362" t="str">
        <f>IF(Z59&gt;AD59,"○","　")</f>
        <v>　</v>
      </c>
      <c r="AB59" s="362" t="s">
        <v>637</v>
      </c>
      <c r="AC59" s="362" t="str">
        <f>IF(AD59&gt;Z59,"○","　")</f>
        <v>○</v>
      </c>
      <c r="AD59" s="370">
        <f>T40</f>
        <v>15</v>
      </c>
      <c r="AE59" s="615"/>
      <c r="AF59" s="501"/>
      <c r="AG59" s="502"/>
      <c r="AH59" s="500"/>
      <c r="AI59" s="501"/>
      <c r="AJ59" s="502"/>
      <c r="AK59" s="500"/>
      <c r="AL59" s="620"/>
      <c r="AM59" s="623"/>
      <c r="AT59" s="456"/>
      <c r="AU59" s="456"/>
      <c r="AV59" s="456"/>
      <c r="AW59" s="456"/>
      <c r="AX59" s="456"/>
      <c r="AY59" s="456"/>
      <c r="AZ59" s="456"/>
    </row>
    <row r="60" spans="1:52" ht="18" customHeight="1">
      <c r="A60" s="633"/>
      <c r="B60" s="608"/>
      <c r="C60" s="609"/>
      <c r="D60" s="610"/>
      <c r="E60" s="608"/>
      <c r="F60" s="362">
        <f>O54</f>
        <v>15</v>
      </c>
      <c r="G60" s="362" t="str">
        <f>IF(F60&gt;J60,"○","　")</f>
        <v>○</v>
      </c>
      <c r="H60" s="362" t="s">
        <v>255</v>
      </c>
      <c r="I60" s="362" t="str">
        <f>IF(J60&gt;F60,"○","　")</f>
        <v>　</v>
      </c>
      <c r="J60" s="363">
        <f>K54</f>
        <v>10</v>
      </c>
      <c r="K60" s="215"/>
      <c r="L60" s="216"/>
      <c r="M60" s="216"/>
      <c r="N60" s="216"/>
      <c r="O60" s="217"/>
      <c r="P60" s="362">
        <f>O22</f>
        <v>10</v>
      </c>
      <c r="Q60" s="362" t="str">
        <f>IF(P60&gt;T60,"○","　")</f>
        <v>　</v>
      </c>
      <c r="R60" s="362" t="s">
        <v>255</v>
      </c>
      <c r="S60" s="362" t="str">
        <f>IF(T60&gt;P60,"○","　")</f>
        <v>○</v>
      </c>
      <c r="T60" s="363">
        <f>T22</f>
        <v>15</v>
      </c>
      <c r="U60" s="362">
        <f>O32</f>
        <v>11</v>
      </c>
      <c r="V60" s="362" t="str">
        <f>IF(U60&gt;Y60,"○","　")</f>
        <v>　</v>
      </c>
      <c r="W60" s="362" t="s">
        <v>255</v>
      </c>
      <c r="X60" s="362" t="str">
        <f>IF(Y60&gt;U60,"○","　")</f>
        <v>○</v>
      </c>
      <c r="Y60" s="363">
        <f>T32</f>
        <v>15</v>
      </c>
      <c r="Z60" s="362">
        <f>O41</f>
        <v>15</v>
      </c>
      <c r="AA60" s="362" t="str">
        <f>IF(Z60&gt;AD60,"○","　")</f>
        <v>○</v>
      </c>
      <c r="AB60" s="362" t="s">
        <v>255</v>
      </c>
      <c r="AC60" s="362" t="str">
        <f>IF(AD60&gt;Z60,"○","　")</f>
        <v>　</v>
      </c>
      <c r="AD60" s="370">
        <f>T41</f>
        <v>13</v>
      </c>
      <c r="AE60" s="615"/>
      <c r="AF60" s="501"/>
      <c r="AG60" s="502"/>
      <c r="AH60" s="500">
        <f>SUM(F56,K56,P56,U56,Z56)</f>
        <v>4</v>
      </c>
      <c r="AI60" s="501" t="s">
        <v>255</v>
      </c>
      <c r="AJ60" s="502">
        <f>SUM(J56,O56,T56,Y56,AD56)</f>
        <v>7</v>
      </c>
      <c r="AK60" s="500"/>
      <c r="AL60" s="620"/>
      <c r="AM60" s="623"/>
      <c r="AT60" s="456"/>
      <c r="AU60" s="456"/>
      <c r="AV60" s="456"/>
      <c r="AW60" s="456"/>
      <c r="AX60" s="456"/>
      <c r="AY60" s="456"/>
      <c r="AZ60" s="456"/>
    </row>
    <row r="61" spans="1:52" ht="18" customHeight="1">
      <c r="A61" s="633"/>
      <c r="B61" s="611"/>
      <c r="C61" s="612"/>
      <c r="D61" s="613"/>
      <c r="E61" s="611"/>
      <c r="F61" s="364">
        <f>O55</f>
        <v>15</v>
      </c>
      <c r="G61" s="364" t="str">
        <f>IF(F61&gt;J61,"○","　")</f>
        <v>　</v>
      </c>
      <c r="H61" s="364" t="s">
        <v>255</v>
      </c>
      <c r="I61" s="364" t="str">
        <f>IF(J61&gt;F61,"○","　")</f>
        <v>○</v>
      </c>
      <c r="J61" s="365">
        <f>K55</f>
        <v>17</v>
      </c>
      <c r="K61" s="218"/>
      <c r="L61" s="219"/>
      <c r="M61" s="219"/>
      <c r="N61" s="219"/>
      <c r="O61" s="220"/>
      <c r="P61" s="362">
        <f>O23</f>
        <v>0</v>
      </c>
      <c r="Q61" s="362" t="str">
        <f>IF(P61&gt;T61,"○","　")</f>
        <v>　</v>
      </c>
      <c r="R61" s="362" t="s">
        <v>255</v>
      </c>
      <c r="S61" s="362" t="str">
        <f>IF(T61&gt;P61,"○","　")</f>
        <v>　</v>
      </c>
      <c r="T61" s="363">
        <f>T23</f>
        <v>0</v>
      </c>
      <c r="U61" s="362">
        <f>O33</f>
        <v>15</v>
      </c>
      <c r="V61" s="362" t="str">
        <f>IF(U61&gt;Y61,"○","　")</f>
        <v>○</v>
      </c>
      <c r="W61" s="362" t="s">
        <v>255</v>
      </c>
      <c r="X61" s="362" t="str">
        <f>IF(Y61&gt;U61,"○","　")</f>
        <v>　</v>
      </c>
      <c r="Y61" s="363">
        <f>T33</f>
        <v>6</v>
      </c>
      <c r="Z61" s="362">
        <f>O42</f>
        <v>12</v>
      </c>
      <c r="AA61" s="362" t="str">
        <f>IF(Z61&gt;AD61,"○","　")</f>
        <v>　</v>
      </c>
      <c r="AB61" s="362" t="s">
        <v>255</v>
      </c>
      <c r="AC61" s="362" t="str">
        <f>IF(AD61&gt;Z61,"○","　")</f>
        <v>○</v>
      </c>
      <c r="AD61" s="370">
        <f>T42</f>
        <v>15</v>
      </c>
      <c r="AE61" s="616"/>
      <c r="AF61" s="504"/>
      <c r="AG61" s="505"/>
      <c r="AH61" s="503"/>
      <c r="AI61" s="504"/>
      <c r="AJ61" s="505"/>
      <c r="AK61" s="503"/>
      <c r="AL61" s="625"/>
      <c r="AM61" s="626"/>
      <c r="AT61" s="456"/>
      <c r="AU61" s="456"/>
      <c r="AV61" s="456"/>
      <c r="AW61" s="456"/>
      <c r="AX61" s="456"/>
      <c r="AY61" s="456"/>
      <c r="AZ61" s="456"/>
    </row>
    <row r="62" spans="1:52" ht="18" customHeight="1">
      <c r="A62" s="633"/>
      <c r="B62" s="605" t="str">
        <f>C7</f>
        <v xml:space="preserve"> Ｃａｓｓｉｓ</v>
      </c>
      <c r="C62" s="606"/>
      <c r="D62" s="607"/>
      <c r="E62" s="605" t="e">
        <f>IF($CB$112="A",CD116,IF($CB$112="B",CG116,CJ116))</f>
        <v>#REF!</v>
      </c>
      <c r="F62" s="233">
        <f>COUNTIF(G65:G67,"○")</f>
        <v>2</v>
      </c>
      <c r="G62" s="233"/>
      <c r="H62" s="233" t="str">
        <f>R50</f>
        <v>⑥</v>
      </c>
      <c r="I62" s="233"/>
      <c r="J62" s="234">
        <f>COUNTIF(I65:I67,"○")</f>
        <v>0</v>
      </c>
      <c r="K62" s="233">
        <f>COUNTIF(L65:L67,"○")</f>
        <v>2</v>
      </c>
      <c r="L62" s="233"/>
      <c r="M62" s="233" t="str">
        <f>R56</f>
        <v>④</v>
      </c>
      <c r="N62" s="233"/>
      <c r="O62" s="234">
        <f>COUNTIF(N65:N67,"○")</f>
        <v>0</v>
      </c>
      <c r="P62" s="211"/>
      <c r="Q62" s="212"/>
      <c r="R62" s="212"/>
      <c r="S62" s="212"/>
      <c r="T62" s="213"/>
      <c r="U62" s="233">
        <f>COUNTIF(V65:V67,"○")</f>
        <v>0</v>
      </c>
      <c r="V62" s="233"/>
      <c r="W62" s="233" t="s">
        <v>641</v>
      </c>
      <c r="X62" s="233"/>
      <c r="Y62" s="234">
        <f>COUNTIF(X65:X67,"○")</f>
        <v>2</v>
      </c>
      <c r="Z62" s="233">
        <f>COUNTIF(AA65:AA67,"○")</f>
        <v>2</v>
      </c>
      <c r="AA62" s="233"/>
      <c r="AB62" s="233" t="s">
        <v>642</v>
      </c>
      <c r="AC62" s="233"/>
      <c r="AD62" s="235">
        <f>COUNTIF(AC65:AC67,"○")</f>
        <v>0</v>
      </c>
      <c r="AE62" s="614">
        <f>COUNTIF(F63:AD63,"○")</f>
        <v>3</v>
      </c>
      <c r="AF62" s="498" t="s">
        <v>255</v>
      </c>
      <c r="AG62" s="499">
        <f>COUNTIF(J64:AD64,"○")</f>
        <v>1</v>
      </c>
      <c r="AH62" s="497">
        <f>IF(AJ66=0,10,AH66/AJ66)</f>
        <v>3</v>
      </c>
      <c r="AI62" s="498"/>
      <c r="AJ62" s="499"/>
      <c r="AK62" s="497"/>
      <c r="AL62" s="619">
        <f>SUM(F65:F67,K65:K67,P65:P67,U65:U67,Z65:Z67)/SUM(J65:J67,O65:O67,T65:T67,Y65:Y67,AD65:AD67)</f>
        <v>1.3448275862068966</v>
      </c>
      <c r="AM62" s="622">
        <f>IF(AO$88=AO$87,RANK(AY62,AY$50:AY$79,0),"")</f>
        <v>1</v>
      </c>
      <c r="AO62" s="155">
        <f>SUM(AE62:AG67)</f>
        <v>4</v>
      </c>
      <c r="AP62" s="155">
        <f>AQ62-AR62</f>
        <v>0</v>
      </c>
      <c r="AQ62" s="155">
        <f>SUM(F62:AD62)</f>
        <v>8</v>
      </c>
      <c r="AR62" s="155">
        <f>SUM(AH66:AJ67)</f>
        <v>8</v>
      </c>
      <c r="AT62" s="456">
        <f>RANK(AE62,AE$50:AE$79,1)</f>
        <v>4</v>
      </c>
      <c r="AU62" s="456">
        <f>RANK(AZ62,AZ$50:AZ$79,1)</f>
        <v>5</v>
      </c>
      <c r="AV62" s="456">
        <f>RANK(AL62,AL$50:AL$79,1)</f>
        <v>4</v>
      </c>
      <c r="AW62" s="456">
        <f>AT62*100</f>
        <v>400</v>
      </c>
      <c r="AX62" s="456">
        <f>AU62*10</f>
        <v>50</v>
      </c>
      <c r="AY62" s="456">
        <f>SUM(AV62:AX67)</f>
        <v>454</v>
      </c>
      <c r="AZ62" s="456">
        <f>AH62-AJ62</f>
        <v>3</v>
      </c>
    </row>
    <row r="63" spans="1:52" ht="13.5" hidden="1" customHeight="1">
      <c r="A63" s="633"/>
      <c r="B63" s="608"/>
      <c r="C63" s="609"/>
      <c r="D63" s="610"/>
      <c r="E63" s="608"/>
      <c r="F63" s="362" t="str">
        <f>IF(F62&gt;J62,"○","　")</f>
        <v>○</v>
      </c>
      <c r="G63" s="362"/>
      <c r="H63" s="362"/>
      <c r="I63" s="362"/>
      <c r="J63" s="363"/>
      <c r="K63" s="362" t="str">
        <f>IF(K62&gt;O62,"○","　")</f>
        <v>○</v>
      </c>
      <c r="L63" s="362"/>
      <c r="M63" s="362"/>
      <c r="N63" s="362"/>
      <c r="O63" s="363"/>
      <c r="P63" s="215"/>
      <c r="Q63" s="216"/>
      <c r="R63" s="216"/>
      <c r="S63" s="216"/>
      <c r="T63" s="217"/>
      <c r="U63" s="362" t="str">
        <f>IF(U62&gt;Y62,"○","　")</f>
        <v>　</v>
      </c>
      <c r="V63" s="362"/>
      <c r="W63" s="362"/>
      <c r="X63" s="362"/>
      <c r="Y63" s="363"/>
      <c r="Z63" s="362" t="str">
        <f>IF(Z62&gt;AD62,"○","　")</f>
        <v>○</v>
      </c>
      <c r="AA63" s="362"/>
      <c r="AB63" s="362"/>
      <c r="AC63" s="362"/>
      <c r="AD63" s="370"/>
      <c r="AE63" s="615"/>
      <c r="AF63" s="501"/>
      <c r="AG63" s="502"/>
      <c r="AH63" s="500"/>
      <c r="AI63" s="501"/>
      <c r="AJ63" s="502"/>
      <c r="AK63" s="500"/>
      <c r="AL63" s="620"/>
      <c r="AM63" s="623"/>
      <c r="AT63" s="456"/>
      <c r="AU63" s="456"/>
      <c r="AV63" s="456"/>
      <c r="AW63" s="456"/>
      <c r="AX63" s="456"/>
      <c r="AY63" s="456"/>
      <c r="AZ63" s="456"/>
    </row>
    <row r="64" spans="1:52" ht="13.5" hidden="1" customHeight="1">
      <c r="A64" s="633"/>
      <c r="B64" s="608"/>
      <c r="C64" s="609"/>
      <c r="D64" s="610"/>
      <c r="E64" s="608"/>
      <c r="F64" s="362"/>
      <c r="G64" s="362"/>
      <c r="H64" s="362"/>
      <c r="I64" s="362"/>
      <c r="J64" s="363" t="str">
        <f>IF(J62&gt;F62,"○","　")</f>
        <v>　</v>
      </c>
      <c r="K64" s="362"/>
      <c r="L64" s="362"/>
      <c r="M64" s="362"/>
      <c r="N64" s="362"/>
      <c r="O64" s="363" t="str">
        <f>IF(O62&gt;K62,"○","　")</f>
        <v>　</v>
      </c>
      <c r="P64" s="215"/>
      <c r="Q64" s="216"/>
      <c r="R64" s="216"/>
      <c r="S64" s="216"/>
      <c r="T64" s="217"/>
      <c r="U64" s="362"/>
      <c r="V64" s="362"/>
      <c r="W64" s="362"/>
      <c r="X64" s="362"/>
      <c r="Y64" s="363" t="str">
        <f>IF(Y62&gt;U62,"○","　")</f>
        <v>○</v>
      </c>
      <c r="Z64" s="362"/>
      <c r="AA64" s="362"/>
      <c r="AB64" s="362"/>
      <c r="AC64" s="362"/>
      <c r="AD64" s="370" t="str">
        <f>IF(AD62&gt;Z62,"○","　")</f>
        <v>　</v>
      </c>
      <c r="AE64" s="615"/>
      <c r="AF64" s="501"/>
      <c r="AG64" s="502"/>
      <c r="AH64" s="500"/>
      <c r="AI64" s="501"/>
      <c r="AJ64" s="502"/>
      <c r="AK64" s="500"/>
      <c r="AL64" s="620"/>
      <c r="AM64" s="623"/>
      <c r="AT64" s="456"/>
      <c r="AU64" s="456"/>
      <c r="AV64" s="456"/>
      <c r="AW64" s="456"/>
      <c r="AX64" s="456"/>
      <c r="AY64" s="456"/>
      <c r="AZ64" s="456"/>
    </row>
    <row r="65" spans="1:52" ht="18" customHeight="1">
      <c r="A65" s="633"/>
      <c r="B65" s="608"/>
      <c r="C65" s="609"/>
      <c r="D65" s="610"/>
      <c r="E65" s="608"/>
      <c r="F65" s="362">
        <f>T53</f>
        <v>15</v>
      </c>
      <c r="G65" s="362" t="str">
        <f>IF(F65&gt;J65,"○","　")</f>
        <v>○</v>
      </c>
      <c r="H65" s="362" t="s">
        <v>255</v>
      </c>
      <c r="I65" s="362" t="str">
        <f>IF(J65&gt;F65,"○","　")</f>
        <v>　</v>
      </c>
      <c r="J65" s="363">
        <f>P53</f>
        <v>10</v>
      </c>
      <c r="K65" s="362">
        <f>T59</f>
        <v>15</v>
      </c>
      <c r="L65" s="362" t="str">
        <f>IF(K65&gt;O65,"○","　")</f>
        <v>○</v>
      </c>
      <c r="M65" s="362" t="s">
        <v>637</v>
      </c>
      <c r="N65" s="362" t="str">
        <f>IF(O65&gt;K65,"○","　")</f>
        <v>　</v>
      </c>
      <c r="O65" s="363">
        <f>P59</f>
        <v>8</v>
      </c>
      <c r="P65" s="215"/>
      <c r="Q65" s="216"/>
      <c r="R65" s="216"/>
      <c r="S65" s="216"/>
      <c r="T65" s="217"/>
      <c r="U65" s="362">
        <f>O15</f>
        <v>11</v>
      </c>
      <c r="V65" s="362" t="str">
        <f>IF(U65&gt;Y65,"○","　")</f>
        <v>　</v>
      </c>
      <c r="W65" s="362" t="s">
        <v>637</v>
      </c>
      <c r="X65" s="362" t="str">
        <f>IF(Y65&gt;U65,"○","　")</f>
        <v>○</v>
      </c>
      <c r="Y65" s="363">
        <f>T15</f>
        <v>15</v>
      </c>
      <c r="Z65" s="362">
        <f>O34</f>
        <v>15</v>
      </c>
      <c r="AA65" s="362" t="str">
        <f>IF(Z65&gt;AD65,"○","　")</f>
        <v>○</v>
      </c>
      <c r="AB65" s="362" t="s">
        <v>637</v>
      </c>
      <c r="AC65" s="362" t="str">
        <f>IF(AD65&gt;Z65,"○","　")</f>
        <v>　</v>
      </c>
      <c r="AD65" s="370">
        <f>T34</f>
        <v>10</v>
      </c>
      <c r="AE65" s="615"/>
      <c r="AF65" s="501"/>
      <c r="AG65" s="502"/>
      <c r="AH65" s="500"/>
      <c r="AI65" s="501"/>
      <c r="AJ65" s="502"/>
      <c r="AK65" s="500"/>
      <c r="AL65" s="620"/>
      <c r="AM65" s="623"/>
      <c r="AT65" s="456"/>
      <c r="AU65" s="456"/>
      <c r="AV65" s="456"/>
      <c r="AW65" s="456"/>
      <c r="AX65" s="456"/>
      <c r="AY65" s="456"/>
      <c r="AZ65" s="456"/>
    </row>
    <row r="66" spans="1:52" ht="18" customHeight="1">
      <c r="A66" s="633"/>
      <c r="B66" s="608"/>
      <c r="C66" s="609"/>
      <c r="D66" s="610"/>
      <c r="E66" s="608"/>
      <c r="F66" s="362">
        <f>T54</f>
        <v>15</v>
      </c>
      <c r="G66" s="362" t="str">
        <f>IF(F66&gt;J66,"○","　")</f>
        <v>○</v>
      </c>
      <c r="H66" s="362" t="s">
        <v>255</v>
      </c>
      <c r="I66" s="362" t="str">
        <f>IF(J66&gt;F66,"○","　")</f>
        <v>　</v>
      </c>
      <c r="J66" s="363">
        <f>P54</f>
        <v>5</v>
      </c>
      <c r="K66" s="362">
        <f>T60</f>
        <v>15</v>
      </c>
      <c r="L66" s="362" t="str">
        <f>IF(K66&gt;O66,"○","　")</f>
        <v>○</v>
      </c>
      <c r="M66" s="362" t="s">
        <v>255</v>
      </c>
      <c r="N66" s="362" t="str">
        <f>IF(O66&gt;K66,"○","　")</f>
        <v>　</v>
      </c>
      <c r="O66" s="363">
        <f>P60</f>
        <v>10</v>
      </c>
      <c r="P66" s="215"/>
      <c r="Q66" s="216"/>
      <c r="R66" s="216"/>
      <c r="S66" s="216"/>
      <c r="T66" s="217"/>
      <c r="U66" s="362">
        <f>O16</f>
        <v>16</v>
      </c>
      <c r="V66" s="362" t="str">
        <f>IF(U66&gt;Y66,"○","　")</f>
        <v>　</v>
      </c>
      <c r="W66" s="362" t="s">
        <v>255</v>
      </c>
      <c r="X66" s="362" t="str">
        <f>IF(Y66&gt;U66,"○","　")</f>
        <v>○</v>
      </c>
      <c r="Y66" s="363">
        <f>T16</f>
        <v>17</v>
      </c>
      <c r="Z66" s="362">
        <f>O35</f>
        <v>15</v>
      </c>
      <c r="AA66" s="362" t="str">
        <f>IF(Z66&gt;AD66,"○","　")</f>
        <v>○</v>
      </c>
      <c r="AB66" s="362" t="s">
        <v>255</v>
      </c>
      <c r="AC66" s="362" t="str">
        <f>IF(AD66&gt;Z66,"○","　")</f>
        <v>　</v>
      </c>
      <c r="AD66" s="370">
        <f>T35</f>
        <v>12</v>
      </c>
      <c r="AE66" s="615"/>
      <c r="AF66" s="501"/>
      <c r="AG66" s="502"/>
      <c r="AH66" s="500">
        <f>SUM(F62,K62,P62,U62,Z62)</f>
        <v>6</v>
      </c>
      <c r="AI66" s="501" t="s">
        <v>255</v>
      </c>
      <c r="AJ66" s="502">
        <f>SUM(J62,O62,T62,Y62,AD62)</f>
        <v>2</v>
      </c>
      <c r="AK66" s="500"/>
      <c r="AL66" s="620"/>
      <c r="AM66" s="623"/>
      <c r="AT66" s="456"/>
      <c r="AU66" s="456"/>
      <c r="AV66" s="456"/>
      <c r="AW66" s="456"/>
      <c r="AX66" s="456"/>
      <c r="AY66" s="456"/>
      <c r="AZ66" s="456"/>
    </row>
    <row r="67" spans="1:52" ht="18" customHeight="1">
      <c r="A67" s="633"/>
      <c r="B67" s="611"/>
      <c r="C67" s="612"/>
      <c r="D67" s="613"/>
      <c r="E67" s="611"/>
      <c r="F67" s="364">
        <f>T55</f>
        <v>0</v>
      </c>
      <c r="G67" s="364" t="str">
        <f>IF(F67&gt;J67,"○","　")</f>
        <v>　</v>
      </c>
      <c r="H67" s="364" t="s">
        <v>255</v>
      </c>
      <c r="I67" s="364" t="str">
        <f>IF(J67&gt;F67,"○","　")</f>
        <v>　</v>
      </c>
      <c r="J67" s="365">
        <f>P55</f>
        <v>0</v>
      </c>
      <c r="K67" s="364">
        <f>T61</f>
        <v>0</v>
      </c>
      <c r="L67" s="364" t="str">
        <f>IF(K67&gt;O67,"○","　")</f>
        <v>　</v>
      </c>
      <c r="M67" s="364" t="s">
        <v>255</v>
      </c>
      <c r="N67" s="364" t="str">
        <f>IF(O67&gt;K67,"○","　")</f>
        <v>　</v>
      </c>
      <c r="O67" s="365">
        <f>P61</f>
        <v>0</v>
      </c>
      <c r="P67" s="218"/>
      <c r="Q67" s="219"/>
      <c r="R67" s="219"/>
      <c r="S67" s="219"/>
      <c r="T67" s="220"/>
      <c r="U67" s="362">
        <f>O17</f>
        <v>0</v>
      </c>
      <c r="V67" s="362" t="str">
        <f>IF(U67&gt;Y67,"○","　")</f>
        <v>　</v>
      </c>
      <c r="W67" s="362" t="s">
        <v>255</v>
      </c>
      <c r="X67" s="362" t="str">
        <f>IF(Y67&gt;U67,"○","　")</f>
        <v>　</v>
      </c>
      <c r="Y67" s="363">
        <f>T17</f>
        <v>0</v>
      </c>
      <c r="Z67" s="362">
        <f>O36</f>
        <v>0</v>
      </c>
      <c r="AA67" s="362" t="str">
        <f>IF(Z67&gt;AD67,"○","　")</f>
        <v>　</v>
      </c>
      <c r="AB67" s="362" t="s">
        <v>255</v>
      </c>
      <c r="AC67" s="362" t="str">
        <f>IF(AD67&gt;Z67,"○","　")</f>
        <v>　</v>
      </c>
      <c r="AD67" s="370">
        <f>T36</f>
        <v>0</v>
      </c>
      <c r="AE67" s="616"/>
      <c r="AF67" s="504"/>
      <c r="AG67" s="505"/>
      <c r="AH67" s="503"/>
      <c r="AI67" s="504"/>
      <c r="AJ67" s="505"/>
      <c r="AK67" s="503"/>
      <c r="AL67" s="625"/>
      <c r="AM67" s="626"/>
      <c r="AT67" s="456"/>
      <c r="AU67" s="456"/>
      <c r="AV67" s="456"/>
      <c r="AW67" s="456"/>
      <c r="AX67" s="456"/>
      <c r="AY67" s="456"/>
      <c r="AZ67" s="456"/>
    </row>
    <row r="68" spans="1:52" ht="18" customHeight="1">
      <c r="A68" s="633"/>
      <c r="B68" s="605" t="str">
        <f>P5</f>
        <v xml:space="preserve"> 富士見ファミリー</v>
      </c>
      <c r="C68" s="606"/>
      <c r="D68" s="607"/>
      <c r="E68" s="605" t="e">
        <f>IF($CB$112="A",CD117,IF($CB$112="B",CG117,CJ117))</f>
        <v>#REF!</v>
      </c>
      <c r="F68" s="233">
        <f>COUNTIF(G71:G73,"○")</f>
        <v>0</v>
      </c>
      <c r="G68" s="233"/>
      <c r="H68" s="233" t="str">
        <f>W50</f>
        <v>⑨</v>
      </c>
      <c r="I68" s="233"/>
      <c r="J68" s="234">
        <f>COUNTIF(I71:I73,"○")</f>
        <v>2</v>
      </c>
      <c r="K68" s="233">
        <f>COUNTIF(L71:L73,"○")</f>
        <v>1</v>
      </c>
      <c r="L68" s="233"/>
      <c r="M68" s="233" t="str">
        <f>W56</f>
        <v>⑦</v>
      </c>
      <c r="N68" s="233"/>
      <c r="O68" s="234">
        <f>COUNTIF(N71:N73,"○")</f>
        <v>2</v>
      </c>
      <c r="P68" s="233">
        <f>COUNTIF(Q71:Q73,"○")</f>
        <v>2</v>
      </c>
      <c r="Q68" s="233"/>
      <c r="R68" s="233" t="str">
        <f>W62</f>
        <v>②</v>
      </c>
      <c r="S68" s="233"/>
      <c r="T68" s="234">
        <f>COUNTIF(S71:S73,"○")</f>
        <v>0</v>
      </c>
      <c r="U68" s="211"/>
      <c r="V68" s="212"/>
      <c r="W68" s="212"/>
      <c r="X68" s="212"/>
      <c r="Y68" s="213"/>
      <c r="Z68" s="233">
        <f>COUNTIF(AA71:AA73,"○")</f>
        <v>0</v>
      </c>
      <c r="AA68" s="233"/>
      <c r="AB68" s="233" t="s">
        <v>643</v>
      </c>
      <c r="AC68" s="233"/>
      <c r="AD68" s="235">
        <f>COUNTIF(AC71:AC73,"○")</f>
        <v>2</v>
      </c>
      <c r="AE68" s="614">
        <f>COUNTIF(F69:AD69,"○")</f>
        <v>1</v>
      </c>
      <c r="AF68" s="498" t="s">
        <v>255</v>
      </c>
      <c r="AG68" s="499">
        <f>COUNTIF(J70:AD70,"○")</f>
        <v>3</v>
      </c>
      <c r="AH68" s="497">
        <f>IF(AJ72=0,10,AH72/AJ72)</f>
        <v>0.5</v>
      </c>
      <c r="AI68" s="498"/>
      <c r="AJ68" s="499"/>
      <c r="AK68" s="497"/>
      <c r="AL68" s="619">
        <f>SUM(F71:F73,K71:K73,P71:P73,Z71:Z73)/SUM(J71:J73,O71:O73,T71:T73,AD71:AD73)</f>
        <v>0.734375</v>
      </c>
      <c r="AM68" s="622">
        <f>IF(AO$88=AO$87,RANK(AY68,AY$50:AY$79,0),"")</f>
        <v>5</v>
      </c>
      <c r="AO68" s="155">
        <f>SUM(AE68:AG73)</f>
        <v>4</v>
      </c>
      <c r="AP68" s="155">
        <f>AQ68-AR68</f>
        <v>0</v>
      </c>
      <c r="AQ68" s="155">
        <f>SUM(F68:AD68)</f>
        <v>9</v>
      </c>
      <c r="AR68" s="155">
        <f>SUM(AH72:AJ73)</f>
        <v>9</v>
      </c>
      <c r="AT68" s="456">
        <f>RANK(AE68,AE$50:AE$79,1)</f>
        <v>1</v>
      </c>
      <c r="AU68" s="456">
        <f>RANK(AZ68,AZ$50:AZ$79,1)</f>
        <v>1</v>
      </c>
      <c r="AV68" s="456">
        <f>RANK(AL68,AL$50:AL$79,1)</f>
        <v>1</v>
      </c>
      <c r="AW68" s="456">
        <f>AT68*100</f>
        <v>100</v>
      </c>
      <c r="AX68" s="456">
        <f>AU68*10</f>
        <v>10</v>
      </c>
      <c r="AY68" s="456">
        <f>SUM(AV68:AX73)</f>
        <v>111</v>
      </c>
      <c r="AZ68" s="456">
        <f>AH68-AJ68</f>
        <v>0.5</v>
      </c>
    </row>
    <row r="69" spans="1:52" ht="13.5" hidden="1" customHeight="1">
      <c r="A69" s="633"/>
      <c r="B69" s="608"/>
      <c r="C69" s="609"/>
      <c r="D69" s="610"/>
      <c r="E69" s="608"/>
      <c r="F69" s="362" t="str">
        <f>IF(F68&gt;J68,"○","　")</f>
        <v>　</v>
      </c>
      <c r="G69" s="362"/>
      <c r="H69" s="362"/>
      <c r="I69" s="362"/>
      <c r="J69" s="363"/>
      <c r="K69" s="362" t="str">
        <f>IF(K68&gt;O68,"○","　")</f>
        <v>　</v>
      </c>
      <c r="L69" s="362"/>
      <c r="M69" s="362"/>
      <c r="N69" s="362"/>
      <c r="O69" s="363"/>
      <c r="P69" s="362" t="str">
        <f>IF(P68&gt;T68,"○","　")</f>
        <v>○</v>
      </c>
      <c r="Q69" s="362"/>
      <c r="R69" s="362"/>
      <c r="S69" s="362"/>
      <c r="T69" s="363"/>
      <c r="U69" s="215"/>
      <c r="V69" s="216"/>
      <c r="W69" s="216"/>
      <c r="X69" s="216"/>
      <c r="Y69" s="217"/>
      <c r="Z69" s="362" t="str">
        <f>IF(Z68&gt;AD68,"○","　")</f>
        <v>　</v>
      </c>
      <c r="AA69" s="362"/>
      <c r="AB69" s="362"/>
      <c r="AC69" s="362"/>
      <c r="AD69" s="370"/>
      <c r="AE69" s="615"/>
      <c r="AF69" s="501"/>
      <c r="AG69" s="502"/>
      <c r="AH69" s="500"/>
      <c r="AI69" s="501"/>
      <c r="AJ69" s="502"/>
      <c r="AK69" s="500"/>
      <c r="AL69" s="620"/>
      <c r="AM69" s="623"/>
      <c r="AT69" s="456"/>
      <c r="AU69" s="456"/>
      <c r="AV69" s="456"/>
      <c r="AW69" s="456"/>
      <c r="AX69" s="456"/>
      <c r="AY69" s="456"/>
      <c r="AZ69" s="456"/>
    </row>
    <row r="70" spans="1:52" ht="13.5" hidden="1" customHeight="1">
      <c r="A70" s="633"/>
      <c r="B70" s="608"/>
      <c r="C70" s="609"/>
      <c r="D70" s="610"/>
      <c r="E70" s="608"/>
      <c r="F70" s="362"/>
      <c r="G70" s="362"/>
      <c r="H70" s="362"/>
      <c r="I70" s="362"/>
      <c r="J70" s="363" t="str">
        <f>IF(J68&gt;F68,"○","　")</f>
        <v>○</v>
      </c>
      <c r="K70" s="362"/>
      <c r="L70" s="362"/>
      <c r="M70" s="362"/>
      <c r="N70" s="362"/>
      <c r="O70" s="363" t="str">
        <f>IF(O68&gt;K68,"○","　")</f>
        <v>○</v>
      </c>
      <c r="P70" s="362"/>
      <c r="Q70" s="362"/>
      <c r="R70" s="362"/>
      <c r="S70" s="362"/>
      <c r="T70" s="363" t="str">
        <f>IF(T68&gt;P68,"○","　")</f>
        <v>　</v>
      </c>
      <c r="U70" s="215"/>
      <c r="V70" s="216"/>
      <c r="W70" s="216"/>
      <c r="X70" s="216"/>
      <c r="Y70" s="217"/>
      <c r="Z70" s="362"/>
      <c r="AA70" s="362"/>
      <c r="AB70" s="362"/>
      <c r="AC70" s="362"/>
      <c r="AD70" s="370" t="str">
        <f>IF(AD68&gt;Z68,"○","　")</f>
        <v>○</v>
      </c>
      <c r="AE70" s="615"/>
      <c r="AF70" s="501"/>
      <c r="AG70" s="502"/>
      <c r="AH70" s="500"/>
      <c r="AI70" s="501"/>
      <c r="AJ70" s="502"/>
      <c r="AK70" s="500"/>
      <c r="AL70" s="620"/>
      <c r="AM70" s="623"/>
      <c r="AT70" s="456"/>
      <c r="AU70" s="456"/>
      <c r="AV70" s="456"/>
      <c r="AW70" s="456"/>
      <c r="AX70" s="456"/>
      <c r="AY70" s="456"/>
      <c r="AZ70" s="456"/>
    </row>
    <row r="71" spans="1:52" ht="18" customHeight="1">
      <c r="A71" s="633"/>
      <c r="B71" s="608"/>
      <c r="C71" s="609"/>
      <c r="D71" s="610"/>
      <c r="E71" s="608"/>
      <c r="F71" s="362">
        <f>Y53</f>
        <v>11</v>
      </c>
      <c r="G71" s="362" t="str">
        <f>IF(F71&gt;J71,"○","　")</f>
        <v>　</v>
      </c>
      <c r="H71" s="362" t="s">
        <v>255</v>
      </c>
      <c r="I71" s="362" t="str">
        <f>IF(J71&gt;F71,"○","　")</f>
        <v>○</v>
      </c>
      <c r="J71" s="363">
        <f>U53</f>
        <v>15</v>
      </c>
      <c r="K71" s="362">
        <f>Y59</f>
        <v>11</v>
      </c>
      <c r="L71" s="362" t="str">
        <f>IF(K71&gt;O71,"○","　")</f>
        <v>　</v>
      </c>
      <c r="M71" s="362" t="s">
        <v>637</v>
      </c>
      <c r="N71" s="362" t="str">
        <f>IF(O71&gt;K71,"○","　")</f>
        <v>○</v>
      </c>
      <c r="O71" s="363">
        <f>U59</f>
        <v>15</v>
      </c>
      <c r="P71" s="362">
        <f>Y65</f>
        <v>15</v>
      </c>
      <c r="Q71" s="362" t="str">
        <f>IF(P71&gt;T71,"○","　")</f>
        <v>○</v>
      </c>
      <c r="R71" s="362" t="s">
        <v>637</v>
      </c>
      <c r="S71" s="362" t="str">
        <f>IF(T71&gt;P71,"○","　")</f>
        <v>　</v>
      </c>
      <c r="T71" s="363">
        <f>U65</f>
        <v>11</v>
      </c>
      <c r="U71" s="215"/>
      <c r="V71" s="216"/>
      <c r="W71" s="216"/>
      <c r="X71" s="216"/>
      <c r="Y71" s="217"/>
      <c r="Z71" s="362">
        <f>O24</f>
        <v>7</v>
      </c>
      <c r="AA71" s="362" t="str">
        <f>IF(Z71&gt;AD71,"○","　")</f>
        <v>　</v>
      </c>
      <c r="AB71" s="362" t="s">
        <v>637</v>
      </c>
      <c r="AC71" s="362" t="str">
        <f>IF(AD71&gt;Z71,"○","　")</f>
        <v>○</v>
      </c>
      <c r="AD71" s="370">
        <f>T24</f>
        <v>15</v>
      </c>
      <c r="AE71" s="615"/>
      <c r="AF71" s="501"/>
      <c r="AG71" s="502"/>
      <c r="AH71" s="500"/>
      <c r="AI71" s="501"/>
      <c r="AJ71" s="502"/>
      <c r="AK71" s="500"/>
      <c r="AL71" s="620"/>
      <c r="AM71" s="623"/>
      <c r="AT71" s="456"/>
      <c r="AU71" s="456"/>
      <c r="AV71" s="456"/>
      <c r="AW71" s="456"/>
      <c r="AX71" s="456"/>
      <c r="AY71" s="456"/>
      <c r="AZ71" s="456"/>
    </row>
    <row r="72" spans="1:52" ht="18" customHeight="1">
      <c r="A72" s="633"/>
      <c r="B72" s="608"/>
      <c r="C72" s="609"/>
      <c r="D72" s="610"/>
      <c r="E72" s="608"/>
      <c r="F72" s="362">
        <f>Y54</f>
        <v>8</v>
      </c>
      <c r="G72" s="362" t="str">
        <f>IF(F72&gt;J72,"○","　")</f>
        <v>　</v>
      </c>
      <c r="H72" s="362" t="s">
        <v>255</v>
      </c>
      <c r="I72" s="362" t="str">
        <f>IF(J72&gt;F72,"○","　")</f>
        <v>○</v>
      </c>
      <c r="J72" s="363">
        <f>U54</f>
        <v>15</v>
      </c>
      <c r="K72" s="362">
        <f>Y60</f>
        <v>15</v>
      </c>
      <c r="L72" s="362" t="str">
        <f>IF(K72&gt;O72,"○","　")</f>
        <v>○</v>
      </c>
      <c r="M72" s="362" t="s">
        <v>255</v>
      </c>
      <c r="N72" s="362" t="str">
        <f>IF(O72&gt;K72,"○","　")</f>
        <v>　</v>
      </c>
      <c r="O72" s="363">
        <f>U60</f>
        <v>11</v>
      </c>
      <c r="P72" s="362">
        <f>Y66</f>
        <v>17</v>
      </c>
      <c r="Q72" s="362" t="str">
        <f>IF(P72&gt;T72,"○","　")</f>
        <v>○</v>
      </c>
      <c r="R72" s="362" t="s">
        <v>255</v>
      </c>
      <c r="S72" s="362" t="str">
        <f>IF(T72&gt;P72,"○","　")</f>
        <v>　</v>
      </c>
      <c r="T72" s="363">
        <f>U66</f>
        <v>16</v>
      </c>
      <c r="U72" s="215"/>
      <c r="V72" s="216"/>
      <c r="W72" s="216"/>
      <c r="X72" s="216"/>
      <c r="Y72" s="217"/>
      <c r="Z72" s="362">
        <f>O25</f>
        <v>4</v>
      </c>
      <c r="AA72" s="362" t="str">
        <f>IF(Z72&gt;AD72,"○","　")</f>
        <v>　</v>
      </c>
      <c r="AB72" s="362" t="s">
        <v>255</v>
      </c>
      <c r="AC72" s="362" t="str">
        <f>IF(AD72&gt;Z72,"○","　")</f>
        <v>○</v>
      </c>
      <c r="AD72" s="370">
        <f>T25</f>
        <v>15</v>
      </c>
      <c r="AE72" s="615"/>
      <c r="AF72" s="501"/>
      <c r="AG72" s="502"/>
      <c r="AH72" s="500">
        <f>SUM(F68,K68,P68,U68,Z68)</f>
        <v>3</v>
      </c>
      <c r="AI72" s="501" t="s">
        <v>255</v>
      </c>
      <c r="AJ72" s="502">
        <f>SUM(J68,O68,T68,Y68,AD68)</f>
        <v>6</v>
      </c>
      <c r="AK72" s="500"/>
      <c r="AL72" s="620"/>
      <c r="AM72" s="623"/>
      <c r="AT72" s="456"/>
      <c r="AU72" s="456"/>
      <c r="AV72" s="456"/>
      <c r="AW72" s="456"/>
      <c r="AX72" s="456"/>
      <c r="AY72" s="456"/>
      <c r="AZ72" s="456"/>
    </row>
    <row r="73" spans="1:52" ht="18" customHeight="1">
      <c r="A73" s="633"/>
      <c r="B73" s="611"/>
      <c r="C73" s="612"/>
      <c r="D73" s="613"/>
      <c r="E73" s="611"/>
      <c r="F73" s="364">
        <f>Y55</f>
        <v>0</v>
      </c>
      <c r="G73" s="364" t="str">
        <f>IF(F73&gt;J73,"○","　")</f>
        <v>　</v>
      </c>
      <c r="H73" s="364" t="s">
        <v>255</v>
      </c>
      <c r="I73" s="364" t="str">
        <f>IF(J73&gt;F73,"○","　")</f>
        <v>　</v>
      </c>
      <c r="J73" s="365">
        <f>U55</f>
        <v>0</v>
      </c>
      <c r="K73" s="364">
        <f>Y61</f>
        <v>6</v>
      </c>
      <c r="L73" s="364" t="str">
        <f>IF(K73&gt;O73,"○","　")</f>
        <v>　</v>
      </c>
      <c r="M73" s="364" t="s">
        <v>255</v>
      </c>
      <c r="N73" s="364" t="str">
        <f>IF(O73&gt;K73,"○","　")</f>
        <v>○</v>
      </c>
      <c r="O73" s="365">
        <f>U61</f>
        <v>15</v>
      </c>
      <c r="P73" s="364">
        <f>Y67</f>
        <v>0</v>
      </c>
      <c r="Q73" s="364" t="str">
        <f>IF(P73&gt;T73,"○","　")</f>
        <v>　</v>
      </c>
      <c r="R73" s="364" t="s">
        <v>255</v>
      </c>
      <c r="S73" s="364" t="str">
        <f>IF(T73&gt;P73,"○","　")</f>
        <v>　</v>
      </c>
      <c r="T73" s="365">
        <f>U67</f>
        <v>0</v>
      </c>
      <c r="U73" s="218"/>
      <c r="V73" s="219"/>
      <c r="W73" s="219"/>
      <c r="X73" s="219"/>
      <c r="Y73" s="220"/>
      <c r="Z73" s="362">
        <f>O26</f>
        <v>0</v>
      </c>
      <c r="AA73" s="362" t="str">
        <f>IF(Z73&gt;AD73,"○","　")</f>
        <v>　</v>
      </c>
      <c r="AB73" s="362" t="s">
        <v>255</v>
      </c>
      <c r="AC73" s="362" t="str">
        <f>IF(AD73&gt;Z73,"○","　")</f>
        <v>　</v>
      </c>
      <c r="AD73" s="370">
        <f>T26</f>
        <v>0</v>
      </c>
      <c r="AE73" s="616"/>
      <c r="AF73" s="504"/>
      <c r="AG73" s="505"/>
      <c r="AH73" s="503"/>
      <c r="AI73" s="504"/>
      <c r="AJ73" s="505"/>
      <c r="AK73" s="503"/>
      <c r="AL73" s="625"/>
      <c r="AM73" s="626"/>
      <c r="AT73" s="456"/>
      <c r="AU73" s="456"/>
      <c r="AV73" s="456"/>
      <c r="AW73" s="456"/>
      <c r="AX73" s="456"/>
      <c r="AY73" s="456"/>
      <c r="AZ73" s="456"/>
    </row>
    <row r="74" spans="1:52" ht="18" customHeight="1">
      <c r="A74" s="633"/>
      <c r="B74" s="608" t="str">
        <f>P6</f>
        <v xml:space="preserve"> Ｐ ☆ Ｇ</v>
      </c>
      <c r="C74" s="609"/>
      <c r="D74" s="610"/>
      <c r="E74" s="608" t="e">
        <f>IF($CB$112="A",CD118,IF($CB$112="B",CG118,CJ118))</f>
        <v>#REF!</v>
      </c>
      <c r="F74" s="233">
        <f>COUNTIF(G77:G79,"○")</f>
        <v>2</v>
      </c>
      <c r="G74" s="233"/>
      <c r="H74" s="233" t="str">
        <f>AB50</f>
        <v>③</v>
      </c>
      <c r="I74" s="233"/>
      <c r="J74" s="234">
        <f>COUNTIF(I77:I79,"○")</f>
        <v>0</v>
      </c>
      <c r="K74" s="233">
        <f>COUNTIF(L77:L79,"○")</f>
        <v>2</v>
      </c>
      <c r="L74" s="233"/>
      <c r="M74" s="233" t="str">
        <f>AB56</f>
        <v>⑩</v>
      </c>
      <c r="N74" s="233"/>
      <c r="O74" s="234">
        <f>COUNTIF(N77:N79,"○")</f>
        <v>1</v>
      </c>
      <c r="P74" s="233">
        <f>COUNTIF(Q77:Q79,"○")</f>
        <v>0</v>
      </c>
      <c r="Q74" s="233"/>
      <c r="R74" s="233" t="str">
        <f>AB62</f>
        <v>⑧</v>
      </c>
      <c r="S74" s="233"/>
      <c r="T74" s="234">
        <f>COUNTIF(S77:S79,"○")</f>
        <v>2</v>
      </c>
      <c r="U74" s="233">
        <f>COUNTIF(V77:V79,"○")</f>
        <v>2</v>
      </c>
      <c r="V74" s="233"/>
      <c r="W74" s="233" t="str">
        <f>AB68</f>
        <v>⑤</v>
      </c>
      <c r="X74" s="233"/>
      <c r="Y74" s="234">
        <f>COUNTIF(X77:X79,"○")</f>
        <v>0</v>
      </c>
      <c r="Z74" s="211"/>
      <c r="AA74" s="212"/>
      <c r="AB74" s="212"/>
      <c r="AC74" s="212"/>
      <c r="AD74" s="236"/>
      <c r="AE74" s="614">
        <f>COUNTIF(F75:AD75,"○")</f>
        <v>3</v>
      </c>
      <c r="AF74" s="498" t="s">
        <v>255</v>
      </c>
      <c r="AG74" s="499">
        <f>COUNTIF(J76:AD76,"○")</f>
        <v>1</v>
      </c>
      <c r="AH74" s="497">
        <f>IF(AJ78=0,10,AH78/AJ78)</f>
        <v>2</v>
      </c>
      <c r="AI74" s="498"/>
      <c r="AJ74" s="499"/>
      <c r="AK74" s="497"/>
      <c r="AL74" s="619">
        <f>SUM(F77:F79,K77:K79,P77:P79,U77:U79,Z77:Z79)/SUM(J77:J79,O77:O79,T77:T79,Y77:Y79,AD77:AD79)</f>
        <v>1.4534883720930232</v>
      </c>
      <c r="AM74" s="622">
        <f>IF(AO$88=AO$87,RANK(AY74,AY$50:AY$79,0),"")</f>
        <v>2</v>
      </c>
      <c r="AO74" s="155">
        <f>SUM(AE74:AG79)</f>
        <v>4</v>
      </c>
      <c r="AP74" s="155">
        <f>AQ74-AR74</f>
        <v>0</v>
      </c>
      <c r="AQ74" s="155">
        <f>SUM(F74:AD74)</f>
        <v>9</v>
      </c>
      <c r="AR74" s="155">
        <f>SUM(AH78:AJ79)</f>
        <v>9</v>
      </c>
      <c r="AT74" s="456">
        <f>RANK(AE74,AE$50:AE$79,1)</f>
        <v>4</v>
      </c>
      <c r="AU74" s="456">
        <f>RANK(AZ74,AZ$50:AZ$79,1)</f>
        <v>4</v>
      </c>
      <c r="AV74" s="456">
        <f>RANK(AL74,AL$50:AL$79,1)</f>
        <v>5</v>
      </c>
      <c r="AW74" s="456">
        <f>AT74*100</f>
        <v>400</v>
      </c>
      <c r="AX74" s="456">
        <f>AU74*10</f>
        <v>40</v>
      </c>
      <c r="AY74" s="456">
        <f>SUM(AV74:AX79)</f>
        <v>445</v>
      </c>
      <c r="AZ74" s="456">
        <f>AH74-AJ74</f>
        <v>2</v>
      </c>
    </row>
    <row r="75" spans="1:52" ht="13.5" hidden="1" customHeight="1">
      <c r="A75" s="633"/>
      <c r="B75" s="608"/>
      <c r="C75" s="609"/>
      <c r="D75" s="610"/>
      <c r="E75" s="608"/>
      <c r="F75" s="362" t="str">
        <f>IF(F74&gt;J74,"○","　")</f>
        <v>○</v>
      </c>
      <c r="G75" s="362"/>
      <c r="H75" s="362"/>
      <c r="I75" s="362"/>
      <c r="J75" s="363"/>
      <c r="K75" s="362" t="str">
        <f>IF(K74&gt;O74,"○","　")</f>
        <v>○</v>
      </c>
      <c r="L75" s="362"/>
      <c r="M75" s="362"/>
      <c r="N75" s="362"/>
      <c r="O75" s="363"/>
      <c r="P75" s="362" t="str">
        <f>IF(P74&gt;T74,"○","　")</f>
        <v>　</v>
      </c>
      <c r="Q75" s="362"/>
      <c r="R75" s="362"/>
      <c r="S75" s="362"/>
      <c r="T75" s="363"/>
      <c r="U75" s="362" t="str">
        <f>IF(U74&gt;Y74,"○","　")</f>
        <v>○</v>
      </c>
      <c r="V75" s="362"/>
      <c r="W75" s="362"/>
      <c r="X75" s="362"/>
      <c r="Y75" s="363"/>
      <c r="Z75" s="215"/>
      <c r="AA75" s="216"/>
      <c r="AB75" s="216"/>
      <c r="AC75" s="216"/>
      <c r="AD75" s="237"/>
      <c r="AE75" s="615"/>
      <c r="AF75" s="501"/>
      <c r="AG75" s="502"/>
      <c r="AH75" s="500"/>
      <c r="AI75" s="501"/>
      <c r="AJ75" s="502"/>
      <c r="AK75" s="500"/>
      <c r="AL75" s="620"/>
      <c r="AM75" s="623"/>
      <c r="AT75" s="456"/>
      <c r="AU75" s="456"/>
      <c r="AV75" s="456"/>
      <c r="AW75" s="456"/>
      <c r="AX75" s="456"/>
      <c r="AY75" s="456"/>
      <c r="AZ75" s="456"/>
    </row>
    <row r="76" spans="1:52" ht="13.5" hidden="1" customHeight="1">
      <c r="A76" s="633"/>
      <c r="B76" s="608"/>
      <c r="C76" s="609"/>
      <c r="D76" s="610"/>
      <c r="E76" s="608"/>
      <c r="F76" s="362"/>
      <c r="G76" s="362"/>
      <c r="H76" s="362"/>
      <c r="I76" s="362"/>
      <c r="J76" s="363" t="str">
        <f>IF(J74&gt;F74,"○","　")</f>
        <v>　</v>
      </c>
      <c r="K76" s="362"/>
      <c r="L76" s="362"/>
      <c r="M76" s="362"/>
      <c r="N76" s="362"/>
      <c r="O76" s="363" t="str">
        <f>IF(O74&gt;K74,"○","　")</f>
        <v>　</v>
      </c>
      <c r="P76" s="362"/>
      <c r="Q76" s="362"/>
      <c r="R76" s="362"/>
      <c r="S76" s="362"/>
      <c r="T76" s="363" t="str">
        <f>IF(T74&gt;P74,"○","　")</f>
        <v>○</v>
      </c>
      <c r="U76" s="362"/>
      <c r="V76" s="362"/>
      <c r="W76" s="362"/>
      <c r="X76" s="362"/>
      <c r="Y76" s="363" t="str">
        <f>IF(Y74&gt;U74,"○","　")</f>
        <v>　</v>
      </c>
      <c r="Z76" s="215"/>
      <c r="AA76" s="216"/>
      <c r="AB76" s="216"/>
      <c r="AC76" s="216"/>
      <c r="AD76" s="237"/>
      <c r="AE76" s="615"/>
      <c r="AF76" s="501"/>
      <c r="AG76" s="502"/>
      <c r="AH76" s="500"/>
      <c r="AI76" s="501"/>
      <c r="AJ76" s="502"/>
      <c r="AK76" s="500"/>
      <c r="AL76" s="620"/>
      <c r="AM76" s="623"/>
      <c r="AT76" s="456"/>
      <c r="AU76" s="456"/>
      <c r="AV76" s="456"/>
      <c r="AW76" s="456"/>
      <c r="AX76" s="456"/>
      <c r="AY76" s="456"/>
      <c r="AZ76" s="456"/>
    </row>
    <row r="77" spans="1:52" ht="18" customHeight="1">
      <c r="A77" s="633"/>
      <c r="B77" s="608"/>
      <c r="C77" s="609"/>
      <c r="D77" s="610"/>
      <c r="E77" s="608"/>
      <c r="F77" s="362">
        <f>AD53</f>
        <v>15</v>
      </c>
      <c r="G77" s="362" t="str">
        <f>IF(F77&gt;J77,"○","　")</f>
        <v>○</v>
      </c>
      <c r="H77" s="362" t="s">
        <v>637</v>
      </c>
      <c r="I77" s="362" t="str">
        <f>IF(J77&gt;F77,"○","　")</f>
        <v>　</v>
      </c>
      <c r="J77" s="363">
        <f>Z53</f>
        <v>5</v>
      </c>
      <c r="K77" s="362">
        <f>AD59</f>
        <v>15</v>
      </c>
      <c r="L77" s="362" t="str">
        <f>IF(K77&gt;O77,"○","　")</f>
        <v>○</v>
      </c>
      <c r="M77" s="362" t="s">
        <v>637</v>
      </c>
      <c r="N77" s="362" t="str">
        <f>IF(O77&gt;K77,"○","　")</f>
        <v>　</v>
      </c>
      <c r="O77" s="363">
        <f>Z59</f>
        <v>6</v>
      </c>
      <c r="P77" s="362">
        <f>AD65</f>
        <v>10</v>
      </c>
      <c r="Q77" s="362" t="str">
        <f>IF(P77&gt;T77,"○","　")</f>
        <v>　</v>
      </c>
      <c r="R77" s="362" t="s">
        <v>637</v>
      </c>
      <c r="S77" s="362" t="str">
        <f>IF(T77&gt;P77,"○","　")</f>
        <v>○</v>
      </c>
      <c r="T77" s="363">
        <f>Z65</f>
        <v>15</v>
      </c>
      <c r="U77" s="362">
        <f>AD71</f>
        <v>15</v>
      </c>
      <c r="V77" s="362" t="str">
        <f>IF(U77&gt;Y77,"○","　")</f>
        <v>○</v>
      </c>
      <c r="W77" s="362" t="s">
        <v>637</v>
      </c>
      <c r="X77" s="362" t="str">
        <f>IF(Y77&gt;U77,"○","　")</f>
        <v>　</v>
      </c>
      <c r="Y77" s="363">
        <f>Z71</f>
        <v>7</v>
      </c>
      <c r="Z77" s="215"/>
      <c r="AA77" s="216"/>
      <c r="AB77" s="216"/>
      <c r="AC77" s="216"/>
      <c r="AD77" s="237"/>
      <c r="AE77" s="615"/>
      <c r="AF77" s="501"/>
      <c r="AG77" s="502"/>
      <c r="AH77" s="500"/>
      <c r="AI77" s="501"/>
      <c r="AJ77" s="502"/>
      <c r="AK77" s="500"/>
      <c r="AL77" s="620"/>
      <c r="AM77" s="623"/>
      <c r="AT77" s="456"/>
      <c r="AU77" s="456"/>
      <c r="AV77" s="456"/>
      <c r="AW77" s="456"/>
      <c r="AX77" s="456"/>
      <c r="AY77" s="456"/>
      <c r="AZ77" s="456"/>
    </row>
    <row r="78" spans="1:52" ht="18" customHeight="1">
      <c r="A78" s="633"/>
      <c r="B78" s="608"/>
      <c r="C78" s="609"/>
      <c r="D78" s="610"/>
      <c r="E78" s="608"/>
      <c r="F78" s="362">
        <f>AD54</f>
        <v>15</v>
      </c>
      <c r="G78" s="362" t="str">
        <f>IF(F78&gt;J78,"○","　")</f>
        <v>○</v>
      </c>
      <c r="H78" s="362" t="s">
        <v>255</v>
      </c>
      <c r="I78" s="362" t="str">
        <f>IF(J78&gt;F78,"○","　")</f>
        <v>　</v>
      </c>
      <c r="J78" s="363">
        <f>Z54</f>
        <v>7</v>
      </c>
      <c r="K78" s="362">
        <f>AD60</f>
        <v>13</v>
      </c>
      <c r="L78" s="362" t="str">
        <f>IF(K78&gt;O78,"○","　")</f>
        <v>　</v>
      </c>
      <c r="M78" s="362" t="s">
        <v>255</v>
      </c>
      <c r="N78" s="362" t="str">
        <f>IF(O78&gt;K78,"○","　")</f>
        <v>○</v>
      </c>
      <c r="O78" s="363">
        <f>Z60</f>
        <v>15</v>
      </c>
      <c r="P78" s="362">
        <f>AD66</f>
        <v>12</v>
      </c>
      <c r="Q78" s="362" t="str">
        <f>IF(P78&gt;T78,"○","　")</f>
        <v>　</v>
      </c>
      <c r="R78" s="362" t="s">
        <v>255</v>
      </c>
      <c r="S78" s="362" t="str">
        <f>IF(T78&gt;P78,"○","　")</f>
        <v>○</v>
      </c>
      <c r="T78" s="363">
        <f>Z66</f>
        <v>15</v>
      </c>
      <c r="U78" s="362">
        <f>AD72</f>
        <v>15</v>
      </c>
      <c r="V78" s="362" t="str">
        <f>IF(U78&gt;Y78,"○","　")</f>
        <v>○</v>
      </c>
      <c r="W78" s="362" t="s">
        <v>255</v>
      </c>
      <c r="X78" s="362" t="str">
        <f>IF(Y78&gt;U78,"○","　")</f>
        <v>　</v>
      </c>
      <c r="Y78" s="363">
        <f>Z72</f>
        <v>4</v>
      </c>
      <c r="Z78" s="215"/>
      <c r="AA78" s="216"/>
      <c r="AB78" s="216"/>
      <c r="AC78" s="216"/>
      <c r="AD78" s="237"/>
      <c r="AE78" s="615"/>
      <c r="AF78" s="501"/>
      <c r="AG78" s="502"/>
      <c r="AH78" s="500">
        <f>SUM(F74,K74,P74,U74,Z74)</f>
        <v>6</v>
      </c>
      <c r="AI78" s="501" t="s">
        <v>255</v>
      </c>
      <c r="AJ78" s="502">
        <f>SUM(J74,O74,T74,Y74,AD74)</f>
        <v>3</v>
      </c>
      <c r="AK78" s="500"/>
      <c r="AL78" s="620"/>
      <c r="AM78" s="623"/>
      <c r="AT78" s="456"/>
      <c r="AU78" s="456"/>
      <c r="AV78" s="456"/>
      <c r="AW78" s="456"/>
      <c r="AX78" s="456"/>
      <c r="AY78" s="456"/>
      <c r="AZ78" s="456"/>
    </row>
    <row r="79" spans="1:52" ht="18" customHeight="1" thickBot="1">
      <c r="A79" s="634"/>
      <c r="B79" s="639"/>
      <c r="C79" s="640"/>
      <c r="D79" s="641"/>
      <c r="E79" s="639"/>
      <c r="F79" s="371">
        <f>AD55</f>
        <v>0</v>
      </c>
      <c r="G79" s="371" t="str">
        <f>IF(F79&gt;J79,"○","　")</f>
        <v>　</v>
      </c>
      <c r="H79" s="371" t="s">
        <v>255</v>
      </c>
      <c r="I79" s="371" t="str">
        <f>IF(J79&gt;F79,"○","　")</f>
        <v>　</v>
      </c>
      <c r="J79" s="373">
        <f>Z55</f>
        <v>0</v>
      </c>
      <c r="K79" s="371">
        <f>AD61</f>
        <v>15</v>
      </c>
      <c r="L79" s="371" t="str">
        <f>IF(K79&gt;O79,"○","　")</f>
        <v>○</v>
      </c>
      <c r="M79" s="371" t="s">
        <v>255</v>
      </c>
      <c r="N79" s="371" t="str">
        <f>IF(O79&gt;K79,"○","　")</f>
        <v>　</v>
      </c>
      <c r="O79" s="373">
        <f>Z61</f>
        <v>12</v>
      </c>
      <c r="P79" s="371">
        <f>AD67</f>
        <v>0</v>
      </c>
      <c r="Q79" s="371" t="str">
        <f>IF(P79&gt;T79,"○","　")</f>
        <v>　</v>
      </c>
      <c r="R79" s="371" t="s">
        <v>255</v>
      </c>
      <c r="S79" s="371" t="str">
        <f>IF(T79&gt;P79,"○","　")</f>
        <v>　</v>
      </c>
      <c r="T79" s="373">
        <f>Z67</f>
        <v>0</v>
      </c>
      <c r="U79" s="371">
        <f>AD73</f>
        <v>0</v>
      </c>
      <c r="V79" s="371" t="str">
        <f>IF(U79&gt;Y79,"○","　")</f>
        <v>　</v>
      </c>
      <c r="W79" s="371" t="s">
        <v>255</v>
      </c>
      <c r="X79" s="371" t="str">
        <f>IF(Y79&gt;U79,"○","　")</f>
        <v>　</v>
      </c>
      <c r="Y79" s="373">
        <f>Z73</f>
        <v>0</v>
      </c>
      <c r="Z79" s="238"/>
      <c r="AA79" s="239"/>
      <c r="AB79" s="239"/>
      <c r="AC79" s="239"/>
      <c r="AD79" s="240"/>
      <c r="AE79" s="642"/>
      <c r="AF79" s="618"/>
      <c r="AG79" s="604"/>
      <c r="AH79" s="617"/>
      <c r="AI79" s="618"/>
      <c r="AJ79" s="604"/>
      <c r="AK79" s="617"/>
      <c r="AL79" s="621"/>
      <c r="AM79" s="624"/>
      <c r="AT79" s="456"/>
      <c r="AU79" s="456"/>
      <c r="AV79" s="456"/>
      <c r="AW79" s="456"/>
      <c r="AX79" s="456"/>
      <c r="AY79" s="456"/>
      <c r="AZ79" s="456"/>
    </row>
    <row r="80" spans="1:52" ht="13.5" customHeight="1">
      <c r="AT80" s="456"/>
      <c r="AU80" s="456"/>
      <c r="AV80" s="456"/>
      <c r="AW80" s="456"/>
      <c r="AX80" s="456"/>
      <c r="AY80" s="456"/>
      <c r="AZ80" s="456"/>
    </row>
    <row r="81" spans="6:52" ht="13.5" hidden="1" customHeight="1">
      <c r="AT81" s="456"/>
      <c r="AU81" s="456"/>
      <c r="AV81" s="456"/>
      <c r="AW81" s="456"/>
      <c r="AX81" s="456"/>
      <c r="AY81" s="456"/>
      <c r="AZ81" s="456"/>
    </row>
    <row r="82" spans="6:52" ht="13.5" hidden="1" customHeight="1">
      <c r="AT82" s="456"/>
      <c r="AU82" s="456"/>
      <c r="AV82" s="456"/>
      <c r="AW82" s="456"/>
      <c r="AX82" s="456"/>
      <c r="AY82" s="456"/>
      <c r="AZ82" s="456"/>
    </row>
    <row r="83" spans="6:52" ht="13.5" hidden="1" customHeight="1">
      <c r="AT83" s="456"/>
      <c r="AU83" s="456"/>
      <c r="AV83" s="456"/>
      <c r="AW83" s="456"/>
      <c r="AX83" s="456"/>
      <c r="AY83" s="456"/>
      <c r="AZ83" s="456"/>
    </row>
    <row r="84" spans="6:52" ht="13.5" hidden="1" customHeight="1">
      <c r="AT84" s="456"/>
      <c r="AU84" s="456"/>
      <c r="AV84" s="456"/>
      <c r="AW84" s="456"/>
      <c r="AX84" s="456"/>
      <c r="AY84" s="456"/>
      <c r="AZ84" s="456"/>
    </row>
    <row r="85" spans="6:52" ht="14.25" hidden="1" customHeight="1">
      <c r="AT85" s="456"/>
      <c r="AU85" s="456"/>
      <c r="AV85" s="456"/>
      <c r="AW85" s="456"/>
      <c r="AX85" s="456"/>
      <c r="AY85" s="456"/>
      <c r="AZ85" s="456"/>
    </row>
    <row r="86" spans="6:52" hidden="1"/>
    <row r="87" spans="6:52" hidden="1">
      <c r="F87" s="378">
        <v>1</v>
      </c>
      <c r="G87" s="378"/>
      <c r="H87" s="378">
        <v>2</v>
      </c>
      <c r="I87" s="378"/>
      <c r="J87" s="378">
        <v>3</v>
      </c>
      <c r="K87" s="378">
        <v>4</v>
      </c>
      <c r="L87" s="378"/>
      <c r="M87" s="378">
        <v>5</v>
      </c>
      <c r="N87" s="378"/>
      <c r="O87" s="378">
        <v>6</v>
      </c>
      <c r="P87" s="378">
        <v>7</v>
      </c>
      <c r="Q87" s="378"/>
      <c r="R87" s="378">
        <v>8</v>
      </c>
      <c r="T87" s="378">
        <v>9</v>
      </c>
      <c r="U87" s="378">
        <v>10</v>
      </c>
      <c r="AO87" s="155">
        <v>20</v>
      </c>
    </row>
    <row r="88" spans="6:52" hidden="1">
      <c r="F88" s="378">
        <f>SUM(K53:K55,O53:O55)</f>
        <v>83</v>
      </c>
      <c r="G88" s="378" t="e">
        <f>SUM(#REF!)</f>
        <v>#REF!</v>
      </c>
      <c r="H88" s="378">
        <f>SUM(U65:U67,Y65:Y67)</f>
        <v>59</v>
      </c>
      <c r="I88" s="378" t="e">
        <f>SUM(#REF!)</f>
        <v>#REF!</v>
      </c>
      <c r="J88" s="378">
        <f>SUM(Z53:Z55,AD53:AD55)</f>
        <v>42</v>
      </c>
      <c r="K88" s="378">
        <f>SUM(P59:P61,T59:T61)</f>
        <v>48</v>
      </c>
      <c r="L88" s="378" t="e">
        <f>SUM(#REF!)</f>
        <v>#REF!</v>
      </c>
      <c r="M88" s="378">
        <f>SUM(Z71:Z73,AD71:AD73)</f>
        <v>41</v>
      </c>
      <c r="N88" s="378" t="e">
        <f>SUM(#REF!)</f>
        <v>#REF!</v>
      </c>
      <c r="O88" s="378">
        <f>SUM(P53:P55,T53:T55)</f>
        <v>45</v>
      </c>
      <c r="P88" s="378">
        <f>SUM(U59:U61,Y59:Y61)</f>
        <v>73</v>
      </c>
      <c r="Q88" s="378" t="e">
        <f>SUM(#REF!)</f>
        <v>#REF!</v>
      </c>
      <c r="R88" s="378">
        <f>SUM(Z65:Z67,AD65:AD67)</f>
        <v>52</v>
      </c>
      <c r="T88" s="378">
        <f>SUM(U53:U55,Y53:Y55)</f>
        <v>49</v>
      </c>
      <c r="U88" s="378">
        <f>SUM(Z59:Z61,AD59:AD61)</f>
        <v>76</v>
      </c>
      <c r="AO88" s="155">
        <f>SUM(AO50:AO79)</f>
        <v>20</v>
      </c>
    </row>
    <row r="89" spans="6:52" hidden="1"/>
    <row r="90" spans="6:52" hidden="1"/>
    <row r="91" spans="6:52" hidden="1"/>
    <row r="92" spans="6:52" hidden="1"/>
    <row r="93" spans="6:52" hidden="1"/>
    <row r="94" spans="6:52" hidden="1"/>
    <row r="95" spans="6:52" hidden="1"/>
    <row r="96" spans="6:52" hidden="1"/>
    <row r="97" spans="6:138" hidden="1"/>
    <row r="98" spans="6:138" hidden="1"/>
    <row r="99" spans="6:138" hidden="1"/>
    <row r="100" spans="6:138" hidden="1"/>
    <row r="101" spans="6:138" hidden="1"/>
    <row r="102" spans="6:138" hidden="1"/>
    <row r="103" spans="6:138" hidden="1"/>
    <row r="104" spans="6:138" hidden="1"/>
    <row r="105" spans="6:138" hidden="1"/>
    <row r="106" spans="6:138" hidden="1"/>
    <row r="107" spans="6:138" hidden="1"/>
    <row r="108" spans="6:138" hidden="1"/>
    <row r="109" spans="6:138" hidden="1"/>
    <row r="110" spans="6:138" hidden="1">
      <c r="CB110" s="155" t="s">
        <v>644</v>
      </c>
      <c r="CE110" s="155" t="s">
        <v>645</v>
      </c>
      <c r="CH110" s="155" t="s">
        <v>646</v>
      </c>
    </row>
    <row r="111" spans="6:138" hidden="1">
      <c r="F111" s="378">
        <v>1</v>
      </c>
      <c r="G111" s="378"/>
      <c r="H111" s="378">
        <v>2</v>
      </c>
      <c r="I111" s="378"/>
      <c r="J111" s="378">
        <v>3</v>
      </c>
      <c r="K111" s="378">
        <v>4</v>
      </c>
      <c r="L111" s="378"/>
      <c r="M111" s="378">
        <v>5</v>
      </c>
      <c r="N111" s="378"/>
      <c r="O111" s="378">
        <v>6</v>
      </c>
      <c r="P111" s="378">
        <v>7</v>
      </c>
      <c r="Q111" s="378"/>
      <c r="R111" s="378">
        <v>8</v>
      </c>
      <c r="T111" s="378">
        <v>9</v>
      </c>
      <c r="U111" s="378">
        <v>10</v>
      </c>
      <c r="CB111" s="155" t="s">
        <v>0</v>
      </c>
      <c r="CE111" s="155" t="s">
        <v>0</v>
      </c>
      <c r="CH111" s="155" t="s">
        <v>0</v>
      </c>
    </row>
    <row r="112" spans="6:138" hidden="1">
      <c r="F112" s="378">
        <f t="shared" ref="F112:R112" si="4">F88</f>
        <v>83</v>
      </c>
      <c r="G112" s="378" t="e">
        <f t="shared" si="4"/>
        <v>#REF!</v>
      </c>
      <c r="H112" s="378">
        <f t="shared" si="4"/>
        <v>59</v>
      </c>
      <c r="I112" s="378" t="e">
        <f t="shared" si="4"/>
        <v>#REF!</v>
      </c>
      <c r="J112" s="378">
        <f t="shared" si="4"/>
        <v>42</v>
      </c>
      <c r="K112" s="378">
        <f t="shared" si="4"/>
        <v>48</v>
      </c>
      <c r="L112" s="378" t="e">
        <f t="shared" si="4"/>
        <v>#REF!</v>
      </c>
      <c r="M112" s="378">
        <f t="shared" si="4"/>
        <v>41</v>
      </c>
      <c r="N112" s="378" t="e">
        <f t="shared" si="4"/>
        <v>#REF!</v>
      </c>
      <c r="O112" s="378">
        <f t="shared" si="4"/>
        <v>45</v>
      </c>
      <c r="P112" s="378">
        <f t="shared" si="4"/>
        <v>73</v>
      </c>
      <c r="Q112" s="378" t="e">
        <f t="shared" si="4"/>
        <v>#REF!</v>
      </c>
      <c r="R112" s="378">
        <f t="shared" si="4"/>
        <v>52</v>
      </c>
      <c r="T112" s="378">
        <f>T88</f>
        <v>49</v>
      </c>
      <c r="U112" s="378">
        <f>U88</f>
        <v>76</v>
      </c>
      <c r="CB112" s="366" t="e">
        <f>IF(CB113&lt;7,"A",IF(CB113&gt;12,"C","B"))</f>
        <v>#REF!</v>
      </c>
      <c r="CC112" s="366"/>
      <c r="CD112" s="366"/>
      <c r="CE112" s="366"/>
      <c r="CF112" s="366"/>
      <c r="CG112" s="366"/>
      <c r="CH112" s="366"/>
      <c r="CI112" s="366"/>
      <c r="CJ112" s="366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</row>
    <row r="113" spans="79:138" hidden="1">
      <c r="CB113" s="366" t="e">
        <f>#REF!</f>
        <v>#REF!</v>
      </c>
      <c r="CC113" s="366"/>
      <c r="CD113" s="366"/>
      <c r="CE113" s="366" t="e">
        <f>CB113</f>
        <v>#REF!</v>
      </c>
      <c r="CF113" s="366"/>
      <c r="CG113" s="366"/>
      <c r="CH113" s="366" t="e">
        <f>CB113</f>
        <v>#REF!</v>
      </c>
      <c r="CI113" s="366"/>
      <c r="CJ113" s="366"/>
      <c r="CL113" s="182"/>
      <c r="CM113" s="182">
        <v>1</v>
      </c>
      <c r="CN113" s="182"/>
      <c r="CO113" s="182"/>
      <c r="CP113" s="182">
        <v>2</v>
      </c>
      <c r="CQ113" s="182"/>
      <c r="CR113" s="182"/>
      <c r="CS113" s="182">
        <v>3</v>
      </c>
      <c r="CT113" s="182"/>
      <c r="CU113" s="182"/>
      <c r="CV113" s="182">
        <v>4</v>
      </c>
      <c r="CW113" s="182"/>
      <c r="CX113" s="182"/>
      <c r="CY113" s="182">
        <v>5</v>
      </c>
      <c r="CZ113" s="182"/>
      <c r="DA113" s="182"/>
      <c r="DB113" s="182">
        <v>6</v>
      </c>
      <c r="DC113" s="182"/>
      <c r="DD113" s="182"/>
      <c r="DE113" s="182">
        <v>7</v>
      </c>
      <c r="DF113" s="182"/>
      <c r="DG113" s="182"/>
      <c r="DH113" s="182">
        <v>8</v>
      </c>
      <c r="DI113" s="182"/>
      <c r="DJ113" s="182"/>
      <c r="DK113" s="182">
        <v>9</v>
      </c>
      <c r="DL113" s="182"/>
      <c r="DM113" s="182"/>
      <c r="DN113" s="182">
        <v>10</v>
      </c>
      <c r="DO113" s="182"/>
      <c r="DP113" s="182"/>
      <c r="DQ113" s="182">
        <v>11</v>
      </c>
      <c r="DR113" s="182"/>
      <c r="DS113" s="182"/>
      <c r="DT113" s="182">
        <v>12</v>
      </c>
      <c r="DU113" s="182"/>
      <c r="DV113" s="182"/>
      <c r="DW113" s="182">
        <v>13</v>
      </c>
      <c r="DX113" s="182"/>
      <c r="DY113" s="182"/>
      <c r="DZ113" s="182">
        <v>14</v>
      </c>
      <c r="EA113" s="182"/>
      <c r="EB113" s="182"/>
      <c r="EC113" s="182">
        <v>15</v>
      </c>
      <c r="ED113" s="182"/>
      <c r="EE113" s="182"/>
      <c r="EF113" s="182">
        <v>16</v>
      </c>
      <c r="EG113" s="182"/>
      <c r="EH113" s="182"/>
    </row>
    <row r="114" spans="79:138">
      <c r="CA114" s="155">
        <v>1</v>
      </c>
      <c r="CB114" s="182" t="e">
        <f t="shared" ref="CB114:CD119" si="5">IF($CB$113=1,CM114,IF($CB$113=2,CP114,IF($CB$113=3,CS114,IF($CB$113=4,CV114,IF($CB$113=5,CY114,IF($CB$113=6,DB114,""))))))</f>
        <v>#REF!</v>
      </c>
      <c r="CC114" s="182" t="e">
        <f t="shared" si="5"/>
        <v>#REF!</v>
      </c>
      <c r="CD114" s="182" t="e">
        <f t="shared" si="5"/>
        <v>#REF!</v>
      </c>
      <c r="CE114" s="182" t="e">
        <f t="shared" ref="CE114:CG125" si="6">IF($CB$113=7,DE114,IF($CB$113=8,DH114,IF($CB$113=9,DK114,IF($CB$113=10,DN114,IF($CB$113=11,DQ114,IF($CB$113=12,DT114,""))))))</f>
        <v>#REF!</v>
      </c>
      <c r="CF114" s="182" t="e">
        <f t="shared" si="6"/>
        <v>#REF!</v>
      </c>
      <c r="CG114" s="182" t="e">
        <f t="shared" si="6"/>
        <v>#REF!</v>
      </c>
      <c r="CH114" s="182" t="e">
        <f t="shared" ref="CH114:CJ124" si="7">IF($CB$113=13,DW114,IF($CB$113=14,DZ114,IF($CB$113=15,EC114,IF($CB$113=16,EF114,""))))</f>
        <v>#REF!</v>
      </c>
      <c r="CI114" s="182" t="e">
        <f t="shared" si="7"/>
        <v>#REF!</v>
      </c>
      <c r="CJ114" s="182" t="e">
        <f t="shared" si="7"/>
        <v>#REF!</v>
      </c>
      <c r="CL114" s="182"/>
      <c r="CM114" s="182">
        <v>1</v>
      </c>
      <c r="CN114" s="182" t="s">
        <v>258</v>
      </c>
      <c r="CO114" s="182" t="s">
        <v>259</v>
      </c>
      <c r="CP114" s="182">
        <v>1</v>
      </c>
      <c r="CQ114" s="182" t="s">
        <v>260</v>
      </c>
      <c r="CR114" s="182" t="s">
        <v>261</v>
      </c>
      <c r="CS114" s="182">
        <v>1</v>
      </c>
      <c r="CT114" s="182" t="s">
        <v>262</v>
      </c>
      <c r="CU114" s="182" t="s">
        <v>261</v>
      </c>
      <c r="CV114" s="182">
        <v>1</v>
      </c>
      <c r="CW114" s="182" t="s">
        <v>263</v>
      </c>
      <c r="CX114" s="182" t="s">
        <v>264</v>
      </c>
      <c r="CY114" s="182">
        <v>1</v>
      </c>
      <c r="CZ114" s="182" t="s">
        <v>265</v>
      </c>
      <c r="DA114" s="182" t="s">
        <v>266</v>
      </c>
      <c r="DB114" s="182" t="s">
        <v>267</v>
      </c>
      <c r="DC114" s="182" t="s">
        <v>268</v>
      </c>
      <c r="DD114" s="182" t="s">
        <v>269</v>
      </c>
      <c r="DE114" s="182" t="s">
        <v>270</v>
      </c>
      <c r="DF114" s="182" t="s">
        <v>260</v>
      </c>
      <c r="DG114" s="182" t="s">
        <v>261</v>
      </c>
      <c r="DH114" s="182" t="s">
        <v>271</v>
      </c>
      <c r="DI114" s="182" t="s">
        <v>272</v>
      </c>
      <c r="DJ114" s="182" t="s">
        <v>273</v>
      </c>
      <c r="DK114" s="182" t="s">
        <v>274</v>
      </c>
      <c r="DL114" s="182" t="s">
        <v>272</v>
      </c>
      <c r="DM114" s="182" t="s">
        <v>273</v>
      </c>
      <c r="DN114" s="182" t="s">
        <v>275</v>
      </c>
      <c r="DO114" s="182" t="s">
        <v>276</v>
      </c>
      <c r="DP114" s="182" t="s">
        <v>269</v>
      </c>
      <c r="DQ114" s="182">
        <v>0</v>
      </c>
      <c r="DR114" s="182">
        <v>0</v>
      </c>
      <c r="DS114" s="182">
        <v>0</v>
      </c>
      <c r="DT114" s="182">
        <v>0</v>
      </c>
      <c r="DU114" s="182">
        <v>0</v>
      </c>
      <c r="DV114" s="182">
        <v>0</v>
      </c>
      <c r="DW114" s="182" t="s">
        <v>275</v>
      </c>
      <c r="DX114" s="182" t="s">
        <v>276</v>
      </c>
      <c r="DY114" s="182" t="s">
        <v>269</v>
      </c>
      <c r="DZ114" s="182">
        <v>0</v>
      </c>
      <c r="EA114" s="182">
        <v>0</v>
      </c>
      <c r="EB114" s="182">
        <v>0</v>
      </c>
      <c r="EC114" s="182">
        <v>0</v>
      </c>
      <c r="ED114" s="182">
        <v>0</v>
      </c>
      <c r="EE114" s="182">
        <v>0</v>
      </c>
      <c r="EF114" s="182">
        <v>0</v>
      </c>
      <c r="EG114" s="182">
        <v>0</v>
      </c>
      <c r="EH114" s="182">
        <v>0</v>
      </c>
    </row>
    <row r="115" spans="79:138">
      <c r="CA115" s="155">
        <v>2</v>
      </c>
      <c r="CB115" s="182" t="e">
        <f t="shared" si="5"/>
        <v>#REF!</v>
      </c>
      <c r="CC115" s="182" t="e">
        <f t="shared" si="5"/>
        <v>#REF!</v>
      </c>
      <c r="CD115" s="182" t="e">
        <f t="shared" si="5"/>
        <v>#REF!</v>
      </c>
      <c r="CE115" s="182" t="e">
        <f t="shared" si="6"/>
        <v>#REF!</v>
      </c>
      <c r="CF115" s="182" t="e">
        <f t="shared" si="6"/>
        <v>#REF!</v>
      </c>
      <c r="CG115" s="182" t="e">
        <f t="shared" si="6"/>
        <v>#REF!</v>
      </c>
      <c r="CH115" s="182" t="e">
        <f t="shared" si="7"/>
        <v>#REF!</v>
      </c>
      <c r="CI115" s="182" t="e">
        <f t="shared" si="7"/>
        <v>#REF!</v>
      </c>
      <c r="CJ115" s="182" t="e">
        <f t="shared" si="7"/>
        <v>#REF!</v>
      </c>
      <c r="CL115" s="182"/>
      <c r="CM115" s="182">
        <v>2</v>
      </c>
      <c r="CN115" s="182" t="s">
        <v>277</v>
      </c>
      <c r="CO115" s="182" t="s">
        <v>269</v>
      </c>
      <c r="CP115" s="182">
        <v>2</v>
      </c>
      <c r="CQ115" s="182" t="s">
        <v>276</v>
      </c>
      <c r="CR115" s="182" t="s">
        <v>269</v>
      </c>
      <c r="CS115" s="182">
        <v>2</v>
      </c>
      <c r="CT115" s="182" t="s">
        <v>278</v>
      </c>
      <c r="CU115" s="182" t="s">
        <v>261</v>
      </c>
      <c r="CV115" s="182">
        <v>2</v>
      </c>
      <c r="CW115" s="182" t="s">
        <v>279</v>
      </c>
      <c r="CX115" s="182" t="s">
        <v>261</v>
      </c>
      <c r="CY115" s="182">
        <v>2</v>
      </c>
      <c r="CZ115" s="182" t="s">
        <v>280</v>
      </c>
      <c r="DA115" s="182" t="s">
        <v>281</v>
      </c>
      <c r="DB115" s="182" t="s">
        <v>282</v>
      </c>
      <c r="DC115" s="182" t="s">
        <v>283</v>
      </c>
      <c r="DD115" s="182" t="s">
        <v>261</v>
      </c>
      <c r="DE115" s="182" t="s">
        <v>284</v>
      </c>
      <c r="DF115" s="182" t="s">
        <v>258</v>
      </c>
      <c r="DG115" s="182" t="s">
        <v>259</v>
      </c>
      <c r="DH115" s="182" t="s">
        <v>285</v>
      </c>
      <c r="DI115" s="182" t="s">
        <v>258</v>
      </c>
      <c r="DJ115" s="182" t="s">
        <v>259</v>
      </c>
      <c r="DK115" s="182" t="s">
        <v>286</v>
      </c>
      <c r="DL115" s="182" t="s">
        <v>287</v>
      </c>
      <c r="DM115" s="182" t="s">
        <v>259</v>
      </c>
      <c r="DN115" s="182" t="s">
        <v>288</v>
      </c>
      <c r="DO115" s="182" t="s">
        <v>289</v>
      </c>
      <c r="DP115" s="182" t="s">
        <v>290</v>
      </c>
      <c r="DQ115" s="182">
        <v>0</v>
      </c>
      <c r="DR115" s="182">
        <v>0</v>
      </c>
      <c r="DS115" s="182">
        <v>0</v>
      </c>
      <c r="DT115" s="182">
        <v>0</v>
      </c>
      <c r="DU115" s="182">
        <v>0</v>
      </c>
      <c r="DV115" s="182">
        <v>0</v>
      </c>
      <c r="DW115" s="182" t="s">
        <v>288</v>
      </c>
      <c r="DX115" s="182" t="s">
        <v>289</v>
      </c>
      <c r="DY115" s="182" t="s">
        <v>290</v>
      </c>
      <c r="DZ115" s="182">
        <v>0</v>
      </c>
      <c r="EA115" s="182">
        <v>0</v>
      </c>
      <c r="EB115" s="182">
        <v>0</v>
      </c>
      <c r="EC115" s="182">
        <v>0</v>
      </c>
      <c r="ED115" s="182">
        <v>0</v>
      </c>
      <c r="EE115" s="182">
        <v>0</v>
      </c>
      <c r="EF115" s="182">
        <v>0</v>
      </c>
      <c r="EG115" s="182">
        <v>0</v>
      </c>
      <c r="EH115" s="182">
        <v>0</v>
      </c>
    </row>
    <row r="116" spans="79:138">
      <c r="CA116" s="155">
        <v>3</v>
      </c>
      <c r="CB116" s="182" t="e">
        <f t="shared" si="5"/>
        <v>#REF!</v>
      </c>
      <c r="CC116" s="182" t="e">
        <f t="shared" si="5"/>
        <v>#REF!</v>
      </c>
      <c r="CD116" s="182" t="e">
        <f t="shared" si="5"/>
        <v>#REF!</v>
      </c>
      <c r="CE116" s="182" t="e">
        <f t="shared" si="6"/>
        <v>#REF!</v>
      </c>
      <c r="CF116" s="182" t="e">
        <f t="shared" si="6"/>
        <v>#REF!</v>
      </c>
      <c r="CG116" s="182" t="e">
        <f t="shared" si="6"/>
        <v>#REF!</v>
      </c>
      <c r="CH116" s="182" t="e">
        <f t="shared" si="7"/>
        <v>#REF!</v>
      </c>
      <c r="CI116" s="182" t="e">
        <f t="shared" si="7"/>
        <v>#REF!</v>
      </c>
      <c r="CJ116" s="182" t="e">
        <f t="shared" si="7"/>
        <v>#REF!</v>
      </c>
      <c r="CL116" s="182"/>
      <c r="CM116" s="182">
        <v>3</v>
      </c>
      <c r="CN116" s="182" t="s">
        <v>291</v>
      </c>
      <c r="CO116" s="182" t="s">
        <v>292</v>
      </c>
      <c r="CP116" s="182">
        <v>3</v>
      </c>
      <c r="CQ116" s="182" t="s">
        <v>293</v>
      </c>
      <c r="CR116" s="182" t="s">
        <v>292</v>
      </c>
      <c r="CS116" s="182">
        <v>3</v>
      </c>
      <c r="CT116" s="182" t="s">
        <v>294</v>
      </c>
      <c r="CU116" s="182" t="s">
        <v>295</v>
      </c>
      <c r="CV116" s="182">
        <v>3</v>
      </c>
      <c r="CW116" s="182" t="s">
        <v>296</v>
      </c>
      <c r="CX116" s="182" t="s">
        <v>266</v>
      </c>
      <c r="CY116" s="182">
        <v>3</v>
      </c>
      <c r="CZ116" s="182" t="s">
        <v>297</v>
      </c>
      <c r="DA116" s="182" t="s">
        <v>259</v>
      </c>
      <c r="DB116" s="182" t="s">
        <v>298</v>
      </c>
      <c r="DC116" s="182" t="s">
        <v>299</v>
      </c>
      <c r="DD116" s="182" t="s">
        <v>261</v>
      </c>
      <c r="DE116" s="182" t="s">
        <v>300</v>
      </c>
      <c r="DF116" s="182" t="s">
        <v>301</v>
      </c>
      <c r="DG116" s="182" t="s">
        <v>266</v>
      </c>
      <c r="DH116" s="182" t="s">
        <v>302</v>
      </c>
      <c r="DI116" s="182" t="s">
        <v>303</v>
      </c>
      <c r="DJ116" s="182" t="s">
        <v>295</v>
      </c>
      <c r="DK116" s="182" t="s">
        <v>304</v>
      </c>
      <c r="DL116" s="182" t="s">
        <v>305</v>
      </c>
      <c r="DM116" s="182" t="s">
        <v>306</v>
      </c>
      <c r="DN116" s="182" t="s">
        <v>307</v>
      </c>
      <c r="DO116" s="182" t="s">
        <v>289</v>
      </c>
      <c r="DP116" s="182" t="s">
        <v>290</v>
      </c>
      <c r="DQ116" s="182">
        <v>0</v>
      </c>
      <c r="DR116" s="182">
        <v>0</v>
      </c>
      <c r="DS116" s="182">
        <v>0</v>
      </c>
      <c r="DT116" s="182">
        <v>0</v>
      </c>
      <c r="DU116" s="182">
        <v>0</v>
      </c>
      <c r="DV116" s="182">
        <v>0</v>
      </c>
      <c r="DW116" s="182" t="s">
        <v>307</v>
      </c>
      <c r="DX116" s="182" t="s">
        <v>289</v>
      </c>
      <c r="DY116" s="182" t="s">
        <v>290</v>
      </c>
      <c r="DZ116" s="182">
        <v>0</v>
      </c>
      <c r="EA116" s="182">
        <v>0</v>
      </c>
      <c r="EB116" s="182">
        <v>0</v>
      </c>
      <c r="EC116" s="182">
        <v>0</v>
      </c>
      <c r="ED116" s="182">
        <v>0</v>
      </c>
      <c r="EE116" s="182">
        <v>0</v>
      </c>
      <c r="EF116" s="182">
        <v>0</v>
      </c>
      <c r="EG116" s="182">
        <v>0</v>
      </c>
      <c r="EH116" s="182">
        <v>0</v>
      </c>
    </row>
    <row r="117" spans="79:138">
      <c r="CA117" s="155">
        <v>4</v>
      </c>
      <c r="CB117" s="182" t="e">
        <f t="shared" si="5"/>
        <v>#REF!</v>
      </c>
      <c r="CC117" s="182" t="e">
        <f t="shared" si="5"/>
        <v>#REF!</v>
      </c>
      <c r="CD117" s="182" t="e">
        <f t="shared" si="5"/>
        <v>#REF!</v>
      </c>
      <c r="CE117" s="182" t="e">
        <f t="shared" si="6"/>
        <v>#REF!</v>
      </c>
      <c r="CF117" s="182" t="e">
        <f t="shared" si="6"/>
        <v>#REF!</v>
      </c>
      <c r="CG117" s="182" t="e">
        <f t="shared" si="6"/>
        <v>#REF!</v>
      </c>
      <c r="CH117" s="182" t="e">
        <f t="shared" si="7"/>
        <v>#REF!</v>
      </c>
      <c r="CI117" s="182" t="e">
        <f t="shared" si="7"/>
        <v>#REF!</v>
      </c>
      <c r="CJ117" s="182" t="e">
        <f t="shared" si="7"/>
        <v>#REF!</v>
      </c>
      <c r="CL117" s="182"/>
      <c r="CM117" s="182">
        <v>4</v>
      </c>
      <c r="CN117" s="182" t="s">
        <v>308</v>
      </c>
      <c r="CO117" s="182" t="s">
        <v>309</v>
      </c>
      <c r="CP117" s="182">
        <v>4</v>
      </c>
      <c r="CQ117" s="182" t="s">
        <v>310</v>
      </c>
      <c r="CR117" s="182" t="s">
        <v>281</v>
      </c>
      <c r="CS117" s="182">
        <v>4</v>
      </c>
      <c r="CT117" s="182" t="s">
        <v>311</v>
      </c>
      <c r="CU117" s="182" t="s">
        <v>264</v>
      </c>
      <c r="CV117" s="182">
        <v>4</v>
      </c>
      <c r="CW117" s="182" t="s">
        <v>312</v>
      </c>
      <c r="CX117" s="182" t="s">
        <v>313</v>
      </c>
      <c r="CY117" s="182">
        <v>4</v>
      </c>
      <c r="CZ117" s="182" t="s">
        <v>314</v>
      </c>
      <c r="DA117" s="182" t="s">
        <v>290</v>
      </c>
      <c r="DB117" s="182" t="s">
        <v>315</v>
      </c>
      <c r="DC117" s="182" t="s">
        <v>316</v>
      </c>
      <c r="DD117" s="182" t="s">
        <v>306</v>
      </c>
      <c r="DE117" s="182" t="s">
        <v>317</v>
      </c>
      <c r="DF117" s="182" t="s">
        <v>318</v>
      </c>
      <c r="DG117" s="182" t="s">
        <v>319</v>
      </c>
      <c r="DH117" s="182" t="s">
        <v>320</v>
      </c>
      <c r="DI117" s="182" t="s">
        <v>293</v>
      </c>
      <c r="DJ117" s="182" t="s">
        <v>292</v>
      </c>
      <c r="DK117" s="182" t="s">
        <v>321</v>
      </c>
      <c r="DL117" s="182" t="s">
        <v>280</v>
      </c>
      <c r="DM117" s="182" t="s">
        <v>281</v>
      </c>
      <c r="DN117" s="182" t="s">
        <v>322</v>
      </c>
      <c r="DO117" s="182" t="s">
        <v>323</v>
      </c>
      <c r="DP117" s="182" t="s">
        <v>292</v>
      </c>
      <c r="DQ117" s="182">
        <v>0</v>
      </c>
      <c r="DR117" s="182">
        <v>0</v>
      </c>
      <c r="DS117" s="182">
        <v>0</v>
      </c>
      <c r="DT117" s="182">
        <v>0</v>
      </c>
      <c r="DU117" s="182">
        <v>0</v>
      </c>
      <c r="DV117" s="182">
        <v>0</v>
      </c>
      <c r="DW117" s="182" t="s">
        <v>322</v>
      </c>
      <c r="DX117" s="182" t="s">
        <v>323</v>
      </c>
      <c r="DY117" s="182" t="s">
        <v>292</v>
      </c>
      <c r="DZ117" s="182">
        <v>0</v>
      </c>
      <c r="EA117" s="182">
        <v>0</v>
      </c>
      <c r="EB117" s="182">
        <v>0</v>
      </c>
      <c r="EC117" s="182">
        <v>0</v>
      </c>
      <c r="ED117" s="182">
        <v>0</v>
      </c>
      <c r="EE117" s="182">
        <v>0</v>
      </c>
      <c r="EF117" s="182">
        <v>0</v>
      </c>
      <c r="EG117" s="182">
        <v>0</v>
      </c>
      <c r="EH117" s="182">
        <v>0</v>
      </c>
    </row>
    <row r="118" spans="79:138">
      <c r="CA118" s="155">
        <v>5</v>
      </c>
      <c r="CB118" s="182" t="e">
        <f t="shared" si="5"/>
        <v>#REF!</v>
      </c>
      <c r="CC118" s="182" t="e">
        <f t="shared" si="5"/>
        <v>#REF!</v>
      </c>
      <c r="CD118" s="182" t="e">
        <f t="shared" si="5"/>
        <v>#REF!</v>
      </c>
      <c r="CE118" s="182" t="e">
        <f t="shared" si="6"/>
        <v>#REF!</v>
      </c>
      <c r="CF118" s="182" t="e">
        <f t="shared" si="6"/>
        <v>#REF!</v>
      </c>
      <c r="CG118" s="182" t="e">
        <f t="shared" si="6"/>
        <v>#REF!</v>
      </c>
      <c r="CH118" s="182" t="e">
        <f t="shared" si="7"/>
        <v>#REF!</v>
      </c>
      <c r="CI118" s="182" t="e">
        <f t="shared" si="7"/>
        <v>#REF!</v>
      </c>
      <c r="CJ118" s="182" t="e">
        <f t="shared" si="7"/>
        <v>#REF!</v>
      </c>
      <c r="CL118" s="182"/>
      <c r="CM118" s="182">
        <v>0</v>
      </c>
      <c r="CN118" s="182" t="s">
        <v>324</v>
      </c>
      <c r="CO118" s="182" t="s">
        <v>319</v>
      </c>
      <c r="CP118" s="182">
        <v>0</v>
      </c>
      <c r="CQ118" s="182">
        <v>0</v>
      </c>
      <c r="CR118" s="182">
        <v>0</v>
      </c>
      <c r="CS118" s="182">
        <v>0</v>
      </c>
      <c r="CT118" s="182">
        <v>0</v>
      </c>
      <c r="CU118" s="182">
        <v>0</v>
      </c>
      <c r="CV118" s="182">
        <v>5</v>
      </c>
      <c r="CW118" s="182" t="s">
        <v>287</v>
      </c>
      <c r="CX118" s="182" t="s">
        <v>259</v>
      </c>
      <c r="CY118" s="182">
        <v>5</v>
      </c>
      <c r="CZ118" s="182" t="s">
        <v>325</v>
      </c>
      <c r="DA118" s="182" t="s">
        <v>326</v>
      </c>
      <c r="DB118" s="182" t="s">
        <v>327</v>
      </c>
      <c r="DC118" s="182" t="s">
        <v>328</v>
      </c>
      <c r="DD118" s="182" t="s">
        <v>269</v>
      </c>
      <c r="DE118" s="182">
        <v>0</v>
      </c>
      <c r="DF118" s="182">
        <v>0</v>
      </c>
      <c r="DG118" s="182">
        <v>0</v>
      </c>
      <c r="DH118" s="182">
        <v>0</v>
      </c>
      <c r="DI118" s="182">
        <v>0</v>
      </c>
      <c r="DJ118" s="182">
        <v>0</v>
      </c>
      <c r="DK118" s="182" t="s">
        <v>329</v>
      </c>
      <c r="DL118" s="182" t="s">
        <v>301</v>
      </c>
      <c r="DM118" s="182" t="s">
        <v>266</v>
      </c>
      <c r="DN118" s="182" t="s">
        <v>330</v>
      </c>
      <c r="DO118" s="182" t="s">
        <v>311</v>
      </c>
      <c r="DP118" s="182" t="s">
        <v>264</v>
      </c>
      <c r="DQ118" s="182">
        <v>0</v>
      </c>
      <c r="DR118" s="182">
        <v>0</v>
      </c>
      <c r="DS118" s="182">
        <v>0</v>
      </c>
      <c r="DT118" s="182">
        <v>0</v>
      </c>
      <c r="DU118" s="182">
        <v>0</v>
      </c>
      <c r="DV118" s="182">
        <v>0</v>
      </c>
      <c r="DW118" s="182" t="s">
        <v>330</v>
      </c>
      <c r="DX118" s="182" t="s">
        <v>311</v>
      </c>
      <c r="DY118" s="182" t="s">
        <v>264</v>
      </c>
      <c r="DZ118" s="182">
        <v>0</v>
      </c>
      <c r="EA118" s="182">
        <v>0</v>
      </c>
      <c r="EB118" s="182">
        <v>0</v>
      </c>
      <c r="EC118" s="182">
        <v>0</v>
      </c>
      <c r="ED118" s="182">
        <v>0</v>
      </c>
      <c r="EE118" s="182">
        <v>0</v>
      </c>
      <c r="EF118" s="182">
        <v>0</v>
      </c>
      <c r="EG118" s="182">
        <v>0</v>
      </c>
      <c r="EH118" s="182">
        <v>0</v>
      </c>
    </row>
    <row r="119" spans="79:138">
      <c r="CA119" s="155">
        <v>6</v>
      </c>
      <c r="CB119" s="182" t="e">
        <f t="shared" si="5"/>
        <v>#REF!</v>
      </c>
      <c r="CC119" s="182" t="e">
        <f t="shared" si="5"/>
        <v>#REF!</v>
      </c>
      <c r="CD119" s="182" t="e">
        <f t="shared" si="5"/>
        <v>#REF!</v>
      </c>
      <c r="CE119" s="182" t="e">
        <f t="shared" si="6"/>
        <v>#REF!</v>
      </c>
      <c r="CF119" s="182" t="e">
        <f t="shared" si="6"/>
        <v>#REF!</v>
      </c>
      <c r="CG119" s="182" t="e">
        <f t="shared" si="6"/>
        <v>#REF!</v>
      </c>
      <c r="CH119" s="182" t="e">
        <f t="shared" si="7"/>
        <v>#REF!</v>
      </c>
      <c r="CI119" s="182" t="e">
        <f t="shared" si="7"/>
        <v>#REF!</v>
      </c>
      <c r="CJ119" s="182" t="e">
        <f t="shared" si="7"/>
        <v>#REF!</v>
      </c>
      <c r="CL119" s="182"/>
      <c r="CM119" s="182">
        <v>0</v>
      </c>
      <c r="CN119" s="182">
        <v>0</v>
      </c>
      <c r="CO119" s="182">
        <v>0</v>
      </c>
      <c r="CP119" s="182">
        <v>0</v>
      </c>
      <c r="CQ119" s="182">
        <v>0</v>
      </c>
      <c r="CR119" s="182">
        <v>0</v>
      </c>
      <c r="CS119" s="182">
        <v>0</v>
      </c>
      <c r="CT119" s="182">
        <v>0</v>
      </c>
      <c r="CU119" s="182">
        <v>0</v>
      </c>
      <c r="CV119" s="182">
        <v>0</v>
      </c>
      <c r="CW119" s="182">
        <v>0</v>
      </c>
      <c r="CX119" s="182">
        <v>0</v>
      </c>
      <c r="CY119" s="182">
        <v>6</v>
      </c>
      <c r="CZ119" s="182">
        <v>0</v>
      </c>
      <c r="DA119" s="182">
        <v>0</v>
      </c>
      <c r="DB119" s="182">
        <v>0</v>
      </c>
      <c r="DC119" s="182">
        <v>0</v>
      </c>
      <c r="DD119" s="182">
        <v>0</v>
      </c>
      <c r="DE119" s="182">
        <v>0</v>
      </c>
      <c r="DF119" s="182">
        <v>0</v>
      </c>
      <c r="DG119" s="182">
        <v>0</v>
      </c>
      <c r="DH119" s="182">
        <v>0</v>
      </c>
      <c r="DI119" s="182">
        <v>0</v>
      </c>
      <c r="DJ119" s="182">
        <v>0</v>
      </c>
      <c r="DK119" s="182">
        <v>0</v>
      </c>
      <c r="DL119" s="182">
        <v>0</v>
      </c>
      <c r="DM119" s="182">
        <v>0</v>
      </c>
      <c r="DN119" s="182">
        <v>0</v>
      </c>
      <c r="DO119" s="182">
        <v>0</v>
      </c>
      <c r="DP119" s="182">
        <v>0</v>
      </c>
      <c r="DQ119" s="182">
        <v>0</v>
      </c>
      <c r="DR119" s="182">
        <v>0</v>
      </c>
      <c r="DS119" s="182">
        <v>0</v>
      </c>
      <c r="DT119" s="182">
        <v>0</v>
      </c>
      <c r="DU119" s="182">
        <v>0</v>
      </c>
      <c r="DV119" s="182">
        <v>0</v>
      </c>
      <c r="DW119" s="182">
        <v>0</v>
      </c>
      <c r="DX119" s="182">
        <v>0</v>
      </c>
      <c r="DY119" s="182">
        <v>0</v>
      </c>
      <c r="DZ119" s="182">
        <v>0</v>
      </c>
      <c r="EA119" s="182">
        <v>0</v>
      </c>
      <c r="EB119" s="182">
        <v>0</v>
      </c>
      <c r="EC119" s="182">
        <v>0</v>
      </c>
      <c r="ED119" s="182">
        <v>0</v>
      </c>
      <c r="EE119" s="182">
        <v>0</v>
      </c>
      <c r="EF119" s="182">
        <v>0</v>
      </c>
      <c r="EG119" s="182">
        <v>0</v>
      </c>
      <c r="EH119" s="182">
        <v>0</v>
      </c>
    </row>
    <row r="120" spans="79:138">
      <c r="CA120" s="155">
        <v>7</v>
      </c>
      <c r="CB120" s="182" t="e">
        <f>IF($CB$113=1,$CM120,IF($CB$113=2,$CP120,IF($CB$113=3,$CS120,IF($CB$113=4,$CV120,IF($CB$113=5,$CY120,IF($CB$113=6,$DB120,""))))))</f>
        <v>#REF!</v>
      </c>
      <c r="CC120" s="182" t="e">
        <f>IF($CB$113=1,$CM120,IF($CB$113=2,$CP120,IF($CB$113=3,$CS120,IF($CB$113=4,$CV120,IF($CB$113=5,$CY120,IF($CB$113=6,$DB120,""))))))</f>
        <v>#REF!</v>
      </c>
      <c r="CD120" s="182" t="e">
        <f>IF($CB$113=1,$CM120,IF($CB$113=2,$CP120,IF($CB$113=3,$CS120,IF($CB$113=4,$CV120,IF($CB$113=5,$CY120,IF($CB$113=6,$DB120,""))))))</f>
        <v>#REF!</v>
      </c>
      <c r="CE120" s="182" t="e">
        <f t="shared" si="6"/>
        <v>#REF!</v>
      </c>
      <c r="CF120" s="182" t="e">
        <f t="shared" si="6"/>
        <v>#REF!</v>
      </c>
      <c r="CG120" s="182" t="e">
        <f t="shared" si="6"/>
        <v>#REF!</v>
      </c>
      <c r="CH120" s="182" t="e">
        <f t="shared" si="7"/>
        <v>#REF!</v>
      </c>
      <c r="CI120" s="182" t="e">
        <f t="shared" si="7"/>
        <v>#REF!</v>
      </c>
      <c r="CJ120" s="182" t="e">
        <f t="shared" si="7"/>
        <v>#REF!</v>
      </c>
      <c r="CL120" s="182"/>
      <c r="CM120" s="182">
        <v>0</v>
      </c>
      <c r="CN120" s="182">
        <v>0</v>
      </c>
      <c r="CO120" s="182">
        <v>0</v>
      </c>
      <c r="CP120" s="182">
        <v>0</v>
      </c>
      <c r="CQ120" s="182">
        <v>0</v>
      </c>
      <c r="CR120" s="182">
        <v>0</v>
      </c>
      <c r="CS120" s="182">
        <v>0</v>
      </c>
      <c r="CT120" s="182">
        <v>0</v>
      </c>
      <c r="CU120" s="182">
        <v>0</v>
      </c>
      <c r="CV120" s="182">
        <v>0</v>
      </c>
      <c r="CW120" s="182">
        <v>0</v>
      </c>
      <c r="CX120" s="182">
        <v>0</v>
      </c>
      <c r="CY120" s="182">
        <v>0</v>
      </c>
      <c r="CZ120" s="182">
        <v>0</v>
      </c>
      <c r="DA120" s="182">
        <v>0</v>
      </c>
      <c r="DB120" s="182">
        <v>0</v>
      </c>
      <c r="DC120" s="182">
        <v>0</v>
      </c>
      <c r="DD120" s="182">
        <v>0</v>
      </c>
      <c r="DE120" s="182">
        <v>0</v>
      </c>
      <c r="DF120" s="182">
        <v>0</v>
      </c>
      <c r="DG120" s="182">
        <v>0</v>
      </c>
      <c r="DH120" s="182">
        <v>0</v>
      </c>
      <c r="DI120" s="182">
        <v>0</v>
      </c>
      <c r="DJ120" s="182">
        <v>0</v>
      </c>
      <c r="DK120" s="182">
        <v>0</v>
      </c>
      <c r="DL120" s="182">
        <v>0</v>
      </c>
      <c r="DM120" s="182">
        <v>0</v>
      </c>
      <c r="DN120" s="182">
        <v>0</v>
      </c>
      <c r="DO120" s="182">
        <v>0</v>
      </c>
      <c r="DP120" s="182">
        <v>0</v>
      </c>
      <c r="DQ120" s="182">
        <v>0</v>
      </c>
      <c r="DR120" s="182">
        <v>0</v>
      </c>
      <c r="DS120" s="182">
        <v>0</v>
      </c>
      <c r="DT120" s="182">
        <v>0</v>
      </c>
      <c r="DU120" s="182">
        <v>0</v>
      </c>
      <c r="DV120" s="182">
        <v>0</v>
      </c>
      <c r="DW120" s="182">
        <v>0</v>
      </c>
      <c r="DX120" s="182">
        <v>0</v>
      </c>
      <c r="DY120" s="182">
        <v>0</v>
      </c>
      <c r="DZ120" s="182">
        <v>0</v>
      </c>
      <c r="EA120" s="182">
        <v>0</v>
      </c>
      <c r="EB120" s="182">
        <v>0</v>
      </c>
      <c r="EC120" s="182">
        <v>0</v>
      </c>
      <c r="ED120" s="182">
        <v>0</v>
      </c>
      <c r="EE120" s="182">
        <v>0</v>
      </c>
      <c r="EF120" s="182">
        <v>0</v>
      </c>
      <c r="EG120" s="182">
        <v>0</v>
      </c>
      <c r="EH120" s="182">
        <v>0</v>
      </c>
    </row>
    <row r="121" spans="79:138">
      <c r="CA121" s="155">
        <v>8</v>
      </c>
      <c r="CB121" s="182" t="e">
        <f t="shared" ref="CB121:CD125" si="8">IF($CB$113=1,CM121,IF($CB$113=2,CP121,IF($CB$113=3,CS121,IF($CB$113=4,CV121,IF($CB$113=5,CY121,IF($CB$113=6,DB121,""))))))</f>
        <v>#REF!</v>
      </c>
      <c r="CC121" s="182" t="e">
        <f t="shared" si="8"/>
        <v>#REF!</v>
      </c>
      <c r="CD121" s="182" t="e">
        <f t="shared" si="8"/>
        <v>#REF!</v>
      </c>
      <c r="CE121" s="182" t="e">
        <f t="shared" si="6"/>
        <v>#REF!</v>
      </c>
      <c r="CF121" s="182" t="e">
        <f t="shared" si="6"/>
        <v>#REF!</v>
      </c>
      <c r="CG121" s="182" t="e">
        <f t="shared" si="6"/>
        <v>#REF!</v>
      </c>
      <c r="CH121" s="182" t="e">
        <f t="shared" si="7"/>
        <v>#REF!</v>
      </c>
      <c r="CI121" s="182" t="e">
        <f t="shared" si="7"/>
        <v>#REF!</v>
      </c>
      <c r="CJ121" s="182" t="e">
        <f t="shared" si="7"/>
        <v>#REF!</v>
      </c>
      <c r="CL121" s="182"/>
      <c r="CM121" s="182">
        <v>0</v>
      </c>
      <c r="CN121" s="182">
        <v>0</v>
      </c>
      <c r="CO121" s="182">
        <v>0</v>
      </c>
      <c r="CP121" s="182">
        <v>0</v>
      </c>
      <c r="CQ121" s="182">
        <v>0</v>
      </c>
      <c r="CR121" s="182">
        <v>0</v>
      </c>
      <c r="CS121" s="182">
        <v>0</v>
      </c>
      <c r="CT121" s="182">
        <v>0</v>
      </c>
      <c r="CU121" s="182">
        <v>0</v>
      </c>
      <c r="CV121" s="182">
        <v>0</v>
      </c>
      <c r="CW121" s="182">
        <v>0</v>
      </c>
      <c r="CX121" s="182">
        <v>0</v>
      </c>
      <c r="CY121" s="182">
        <v>0</v>
      </c>
      <c r="CZ121" s="182">
        <v>0</v>
      </c>
      <c r="DA121" s="182">
        <v>0</v>
      </c>
      <c r="DB121" s="182">
        <v>0</v>
      </c>
      <c r="DC121" s="182">
        <v>0</v>
      </c>
      <c r="DD121" s="182">
        <v>0</v>
      </c>
      <c r="DE121" s="182">
        <v>0</v>
      </c>
      <c r="DF121" s="182">
        <v>0</v>
      </c>
      <c r="DG121" s="182">
        <v>0</v>
      </c>
      <c r="DH121" s="182">
        <v>0</v>
      </c>
      <c r="DI121" s="182">
        <v>0</v>
      </c>
      <c r="DJ121" s="182">
        <v>0</v>
      </c>
      <c r="DK121" s="182">
        <v>0</v>
      </c>
      <c r="DL121" s="182">
        <v>0</v>
      </c>
      <c r="DM121" s="182">
        <v>0</v>
      </c>
      <c r="DN121" s="182">
        <v>0</v>
      </c>
      <c r="DO121" s="182">
        <v>0</v>
      </c>
      <c r="DP121" s="182">
        <v>0</v>
      </c>
      <c r="DQ121" s="182">
        <v>0</v>
      </c>
      <c r="DR121" s="182">
        <v>0</v>
      </c>
      <c r="DS121" s="182">
        <v>0</v>
      </c>
      <c r="DT121" s="182">
        <v>0</v>
      </c>
      <c r="DU121" s="182">
        <v>0</v>
      </c>
      <c r="DV121" s="182">
        <v>0</v>
      </c>
      <c r="DW121" s="182">
        <v>0</v>
      </c>
      <c r="DX121" s="182">
        <v>0</v>
      </c>
      <c r="DY121" s="182">
        <v>0</v>
      </c>
      <c r="DZ121" s="182">
        <v>0</v>
      </c>
      <c r="EA121" s="182">
        <v>0</v>
      </c>
      <c r="EB121" s="182">
        <v>0</v>
      </c>
      <c r="EC121" s="182">
        <v>0</v>
      </c>
      <c r="ED121" s="182">
        <v>0</v>
      </c>
      <c r="EE121" s="182">
        <v>0</v>
      </c>
      <c r="EF121" s="182">
        <v>0</v>
      </c>
      <c r="EG121" s="182">
        <v>0</v>
      </c>
      <c r="EH121" s="182">
        <v>0</v>
      </c>
    </row>
    <row r="122" spans="79:138">
      <c r="CA122" s="155">
        <v>9</v>
      </c>
      <c r="CB122" s="182" t="e">
        <f t="shared" si="8"/>
        <v>#REF!</v>
      </c>
      <c r="CC122" s="182" t="e">
        <f t="shared" si="8"/>
        <v>#REF!</v>
      </c>
      <c r="CD122" s="182" t="e">
        <f t="shared" si="8"/>
        <v>#REF!</v>
      </c>
      <c r="CE122" s="182" t="e">
        <f t="shared" si="6"/>
        <v>#REF!</v>
      </c>
      <c r="CF122" s="182" t="e">
        <f t="shared" si="6"/>
        <v>#REF!</v>
      </c>
      <c r="CG122" s="182" t="e">
        <f t="shared" si="6"/>
        <v>#REF!</v>
      </c>
      <c r="CH122" s="182" t="e">
        <f t="shared" si="7"/>
        <v>#REF!</v>
      </c>
      <c r="CI122" s="182" t="e">
        <f t="shared" si="7"/>
        <v>#REF!</v>
      </c>
      <c r="CJ122" s="182" t="e">
        <f t="shared" si="7"/>
        <v>#REF!</v>
      </c>
      <c r="CL122" s="182"/>
      <c r="CM122" s="182">
        <v>0</v>
      </c>
      <c r="CN122" s="182">
        <v>0</v>
      </c>
      <c r="CO122" s="182">
        <v>0</v>
      </c>
      <c r="CP122" s="182">
        <v>0</v>
      </c>
      <c r="CQ122" s="182">
        <v>0</v>
      </c>
      <c r="CR122" s="182">
        <v>0</v>
      </c>
      <c r="CS122" s="182">
        <v>0</v>
      </c>
      <c r="CT122" s="182">
        <v>0</v>
      </c>
      <c r="CU122" s="182">
        <v>0</v>
      </c>
      <c r="CV122" s="182">
        <v>0</v>
      </c>
      <c r="CW122" s="182">
        <v>0</v>
      </c>
      <c r="CX122" s="182">
        <v>0</v>
      </c>
      <c r="CY122" s="182">
        <v>0</v>
      </c>
      <c r="CZ122" s="182">
        <v>0</v>
      </c>
      <c r="DA122" s="182">
        <v>0</v>
      </c>
      <c r="DB122" s="182">
        <v>0</v>
      </c>
      <c r="DC122" s="182">
        <v>0</v>
      </c>
      <c r="DD122" s="182">
        <v>0</v>
      </c>
      <c r="DE122" s="182">
        <v>0</v>
      </c>
      <c r="DF122" s="182">
        <v>0</v>
      </c>
      <c r="DG122" s="182">
        <v>0</v>
      </c>
      <c r="DH122" s="182">
        <v>0</v>
      </c>
      <c r="DI122" s="182">
        <v>0</v>
      </c>
      <c r="DJ122" s="182">
        <v>0</v>
      </c>
      <c r="DK122" s="182">
        <v>0</v>
      </c>
      <c r="DL122" s="182">
        <v>0</v>
      </c>
      <c r="DM122" s="182">
        <v>0</v>
      </c>
      <c r="DN122" s="182">
        <v>0</v>
      </c>
      <c r="DO122" s="182">
        <v>0</v>
      </c>
      <c r="DP122" s="182">
        <v>0</v>
      </c>
      <c r="DQ122" s="182">
        <v>0</v>
      </c>
      <c r="DR122" s="182">
        <v>0</v>
      </c>
      <c r="DS122" s="182">
        <v>0</v>
      </c>
      <c r="DT122" s="182">
        <v>0</v>
      </c>
      <c r="DU122" s="182">
        <v>0</v>
      </c>
      <c r="DV122" s="182">
        <v>0</v>
      </c>
      <c r="DW122" s="182">
        <v>0</v>
      </c>
      <c r="DX122" s="182">
        <v>0</v>
      </c>
      <c r="DY122" s="182">
        <v>0</v>
      </c>
      <c r="DZ122" s="182">
        <v>0</v>
      </c>
      <c r="EA122" s="182">
        <v>0</v>
      </c>
      <c r="EB122" s="182">
        <v>0</v>
      </c>
      <c r="EC122" s="182">
        <v>0</v>
      </c>
      <c r="ED122" s="182">
        <v>0</v>
      </c>
      <c r="EE122" s="182">
        <v>0</v>
      </c>
      <c r="EF122" s="182">
        <v>0</v>
      </c>
      <c r="EG122" s="182">
        <v>0</v>
      </c>
      <c r="EH122" s="182">
        <v>0</v>
      </c>
    </row>
    <row r="123" spans="79:138">
      <c r="CA123" s="155">
        <v>10</v>
      </c>
      <c r="CB123" s="182" t="e">
        <f t="shared" si="8"/>
        <v>#REF!</v>
      </c>
      <c r="CC123" s="182" t="e">
        <f t="shared" si="8"/>
        <v>#REF!</v>
      </c>
      <c r="CD123" s="182" t="e">
        <f t="shared" si="8"/>
        <v>#REF!</v>
      </c>
      <c r="CE123" s="182" t="e">
        <f t="shared" si="6"/>
        <v>#REF!</v>
      </c>
      <c r="CF123" s="182" t="e">
        <f t="shared" si="6"/>
        <v>#REF!</v>
      </c>
      <c r="CG123" s="182" t="e">
        <f t="shared" si="6"/>
        <v>#REF!</v>
      </c>
      <c r="CH123" s="182" t="e">
        <f t="shared" si="7"/>
        <v>#REF!</v>
      </c>
      <c r="CI123" s="182" t="e">
        <f t="shared" si="7"/>
        <v>#REF!</v>
      </c>
      <c r="CJ123" s="182" t="e">
        <f t="shared" si="7"/>
        <v>#REF!</v>
      </c>
      <c r="CL123" s="182"/>
      <c r="CM123" s="182">
        <v>0</v>
      </c>
      <c r="CN123" s="182">
        <v>0</v>
      </c>
      <c r="CO123" s="182">
        <v>0</v>
      </c>
      <c r="CP123" s="182">
        <v>0</v>
      </c>
      <c r="CQ123" s="182">
        <v>0</v>
      </c>
      <c r="CR123" s="182">
        <v>0</v>
      </c>
      <c r="CS123" s="182">
        <v>0</v>
      </c>
      <c r="CT123" s="182">
        <v>0</v>
      </c>
      <c r="CU123" s="182">
        <v>0</v>
      </c>
      <c r="CV123" s="182">
        <v>0</v>
      </c>
      <c r="CW123" s="182">
        <v>0</v>
      </c>
      <c r="CX123" s="182">
        <v>0</v>
      </c>
      <c r="CY123" s="182">
        <v>0</v>
      </c>
      <c r="CZ123" s="182">
        <v>0</v>
      </c>
      <c r="DA123" s="182">
        <v>0</v>
      </c>
      <c r="DB123" s="182">
        <v>0</v>
      </c>
      <c r="DC123" s="182">
        <v>0</v>
      </c>
      <c r="DD123" s="182">
        <v>0</v>
      </c>
      <c r="DE123" s="182">
        <v>0</v>
      </c>
      <c r="DF123" s="182">
        <v>0</v>
      </c>
      <c r="DG123" s="182">
        <v>0</v>
      </c>
      <c r="DH123" s="182">
        <v>0</v>
      </c>
      <c r="DI123" s="182">
        <v>0</v>
      </c>
      <c r="DJ123" s="182">
        <v>0</v>
      </c>
      <c r="DK123" s="182">
        <v>0</v>
      </c>
      <c r="DL123" s="182">
        <v>0</v>
      </c>
      <c r="DM123" s="182">
        <v>0</v>
      </c>
      <c r="DN123" s="182">
        <v>0</v>
      </c>
      <c r="DO123" s="182">
        <v>0</v>
      </c>
      <c r="DP123" s="182">
        <v>0</v>
      </c>
      <c r="DQ123" s="182">
        <v>0</v>
      </c>
      <c r="DR123" s="182">
        <v>0</v>
      </c>
      <c r="DS123" s="182">
        <v>0</v>
      </c>
      <c r="DT123" s="182">
        <v>0</v>
      </c>
      <c r="DU123" s="182">
        <v>0</v>
      </c>
      <c r="DV123" s="182">
        <v>0</v>
      </c>
      <c r="DW123" s="182">
        <v>0</v>
      </c>
      <c r="DX123" s="182">
        <v>0</v>
      </c>
      <c r="DY123" s="182">
        <v>0</v>
      </c>
      <c r="DZ123" s="182">
        <v>0</v>
      </c>
      <c r="EA123" s="182">
        <v>0</v>
      </c>
      <c r="EB123" s="182">
        <v>0</v>
      </c>
      <c r="EC123" s="182">
        <v>0</v>
      </c>
      <c r="ED123" s="182">
        <v>0</v>
      </c>
      <c r="EE123" s="182">
        <v>0</v>
      </c>
      <c r="EF123" s="182">
        <v>0</v>
      </c>
      <c r="EG123" s="182">
        <v>0</v>
      </c>
      <c r="EH123" s="182">
        <v>0</v>
      </c>
    </row>
    <row r="124" spans="79:138">
      <c r="CA124" s="155">
        <v>11</v>
      </c>
      <c r="CB124" s="182" t="e">
        <f t="shared" si="8"/>
        <v>#REF!</v>
      </c>
      <c r="CC124" s="182" t="e">
        <f t="shared" si="8"/>
        <v>#REF!</v>
      </c>
      <c r="CD124" s="182" t="e">
        <f t="shared" si="8"/>
        <v>#REF!</v>
      </c>
      <c r="CE124" s="182" t="e">
        <f t="shared" si="6"/>
        <v>#REF!</v>
      </c>
      <c r="CF124" s="182" t="e">
        <f t="shared" si="6"/>
        <v>#REF!</v>
      </c>
      <c r="CG124" s="182" t="e">
        <f t="shared" si="6"/>
        <v>#REF!</v>
      </c>
      <c r="CH124" s="182" t="e">
        <f t="shared" si="7"/>
        <v>#REF!</v>
      </c>
      <c r="CI124" s="182" t="e">
        <f t="shared" si="7"/>
        <v>#REF!</v>
      </c>
      <c r="CJ124" s="182" t="e">
        <f t="shared" si="7"/>
        <v>#REF!</v>
      </c>
      <c r="CL124" s="182"/>
      <c r="CM124" s="182">
        <v>0</v>
      </c>
      <c r="CN124" s="182">
        <v>0</v>
      </c>
      <c r="CO124" s="182">
        <v>0</v>
      </c>
      <c r="CP124" s="182">
        <v>0</v>
      </c>
      <c r="CQ124" s="182">
        <v>0</v>
      </c>
      <c r="CR124" s="182">
        <v>0</v>
      </c>
      <c r="CS124" s="182">
        <v>0</v>
      </c>
      <c r="CT124" s="182">
        <v>0</v>
      </c>
      <c r="CU124" s="182">
        <v>0</v>
      </c>
      <c r="CV124" s="182">
        <v>0</v>
      </c>
      <c r="CW124" s="182">
        <v>0</v>
      </c>
      <c r="CX124" s="182">
        <v>0</v>
      </c>
      <c r="CY124" s="182">
        <v>0</v>
      </c>
      <c r="CZ124" s="182">
        <v>0</v>
      </c>
      <c r="DA124" s="182">
        <v>0</v>
      </c>
      <c r="DB124" s="182">
        <v>0</v>
      </c>
      <c r="DC124" s="182">
        <v>0</v>
      </c>
      <c r="DD124" s="182">
        <v>0</v>
      </c>
      <c r="DE124" s="182">
        <v>0</v>
      </c>
      <c r="DF124" s="182">
        <v>0</v>
      </c>
      <c r="DG124" s="182">
        <v>0</v>
      </c>
      <c r="DH124" s="182">
        <v>0</v>
      </c>
      <c r="DI124" s="182">
        <v>0</v>
      </c>
      <c r="DJ124" s="182">
        <v>0</v>
      </c>
      <c r="DK124" s="182">
        <v>0</v>
      </c>
      <c r="DL124" s="182">
        <v>0</v>
      </c>
      <c r="DM124" s="182">
        <v>0</v>
      </c>
      <c r="DN124" s="182">
        <v>0</v>
      </c>
      <c r="DO124" s="182">
        <v>0</v>
      </c>
      <c r="DP124" s="182">
        <v>0</v>
      </c>
      <c r="DQ124" s="182">
        <v>0</v>
      </c>
      <c r="DR124" s="182">
        <v>0</v>
      </c>
      <c r="DS124" s="182">
        <v>0</v>
      </c>
      <c r="DT124" s="182">
        <v>0</v>
      </c>
      <c r="DU124" s="182">
        <v>0</v>
      </c>
      <c r="DV124" s="182">
        <v>0</v>
      </c>
      <c r="DW124" s="182">
        <v>0</v>
      </c>
      <c r="DX124" s="182">
        <v>0</v>
      </c>
      <c r="DY124" s="182">
        <v>0</v>
      </c>
      <c r="DZ124" s="182">
        <v>0</v>
      </c>
      <c r="EA124" s="182">
        <v>0</v>
      </c>
      <c r="EB124" s="182">
        <v>0</v>
      </c>
      <c r="EC124" s="182">
        <v>0</v>
      </c>
      <c r="ED124" s="182">
        <v>0</v>
      </c>
      <c r="EE124" s="182">
        <v>0</v>
      </c>
      <c r="EF124" s="182">
        <v>0</v>
      </c>
      <c r="EG124" s="182">
        <v>0</v>
      </c>
      <c r="EH124" s="182">
        <v>0</v>
      </c>
    </row>
    <row r="125" spans="79:138">
      <c r="CA125" s="155">
        <v>12</v>
      </c>
      <c r="CB125" s="182" t="e">
        <f t="shared" si="8"/>
        <v>#REF!</v>
      </c>
      <c r="CC125" s="182" t="e">
        <f t="shared" si="8"/>
        <v>#REF!</v>
      </c>
      <c r="CD125" s="182" t="e">
        <f t="shared" si="8"/>
        <v>#REF!</v>
      </c>
      <c r="CE125" s="182" t="e">
        <f t="shared" si="6"/>
        <v>#REF!</v>
      </c>
      <c r="CF125" s="182" t="e">
        <f t="shared" si="6"/>
        <v>#REF!</v>
      </c>
      <c r="CG125" s="182" t="e">
        <f t="shared" si="6"/>
        <v>#REF!</v>
      </c>
      <c r="CL125" s="182"/>
      <c r="CM125" s="182">
        <v>0</v>
      </c>
      <c r="CN125" s="182">
        <v>0</v>
      </c>
      <c r="CO125" s="182">
        <v>0</v>
      </c>
      <c r="CP125" s="182">
        <v>0</v>
      </c>
      <c r="CQ125" s="182">
        <v>0</v>
      </c>
      <c r="CR125" s="182">
        <v>0</v>
      </c>
      <c r="CS125" s="182">
        <v>0</v>
      </c>
      <c r="CT125" s="182">
        <v>0</v>
      </c>
      <c r="CU125" s="182">
        <v>0</v>
      </c>
      <c r="CV125" s="182">
        <v>0</v>
      </c>
      <c r="CW125" s="182">
        <v>0</v>
      </c>
      <c r="CX125" s="182">
        <v>0</v>
      </c>
      <c r="CY125" s="182">
        <v>0</v>
      </c>
      <c r="CZ125" s="182">
        <v>0</v>
      </c>
      <c r="DA125" s="182">
        <v>0</v>
      </c>
      <c r="DB125" s="182">
        <v>0</v>
      </c>
      <c r="DC125" s="182">
        <v>0</v>
      </c>
      <c r="DD125" s="182">
        <v>0</v>
      </c>
      <c r="DE125" s="182">
        <v>0</v>
      </c>
      <c r="DF125" s="182">
        <v>0</v>
      </c>
      <c r="DG125" s="182">
        <v>0</v>
      </c>
      <c r="DH125" s="182">
        <v>0</v>
      </c>
      <c r="DI125" s="182">
        <v>0</v>
      </c>
      <c r="DJ125" s="182">
        <v>0</v>
      </c>
      <c r="DK125" s="182">
        <v>0</v>
      </c>
      <c r="DL125" s="182">
        <v>0</v>
      </c>
      <c r="DM125" s="182">
        <v>0</v>
      </c>
      <c r="DN125" s="182">
        <v>0</v>
      </c>
      <c r="DO125" s="182">
        <v>0</v>
      </c>
      <c r="DP125" s="182">
        <v>0</v>
      </c>
      <c r="DQ125" s="182">
        <v>0</v>
      </c>
      <c r="DR125" s="182">
        <v>0</v>
      </c>
      <c r="DS125" s="182">
        <v>0</v>
      </c>
      <c r="DT125" s="182">
        <v>0</v>
      </c>
      <c r="DU125" s="182">
        <v>0</v>
      </c>
      <c r="DV125" s="182">
        <v>0</v>
      </c>
      <c r="DW125" s="182">
        <v>0</v>
      </c>
      <c r="DX125" s="182">
        <v>0</v>
      </c>
      <c r="DY125" s="182">
        <v>0</v>
      </c>
      <c r="DZ125" s="182">
        <v>0</v>
      </c>
      <c r="EA125" s="182">
        <v>0</v>
      </c>
      <c r="EB125" s="182">
        <v>0</v>
      </c>
      <c r="EC125" s="182">
        <v>0</v>
      </c>
      <c r="ED125" s="182">
        <v>0</v>
      </c>
      <c r="EE125" s="182">
        <v>0</v>
      </c>
      <c r="EF125" s="182">
        <v>0</v>
      </c>
      <c r="EG125" s="182">
        <v>0</v>
      </c>
      <c r="EH125" s="182">
        <v>0</v>
      </c>
    </row>
    <row r="127" spans="79:138">
      <c r="CA127" s="155" t="s">
        <v>331</v>
      </c>
      <c r="CB127" s="182" t="e">
        <v>#REF!</v>
      </c>
      <c r="CC127" s="182"/>
      <c r="CD127" s="182"/>
      <c r="CE127" s="182" t="e">
        <v>#REF!</v>
      </c>
      <c r="CF127" s="182"/>
      <c r="CG127" s="182"/>
      <c r="CH127" s="182" t="e">
        <v>#REF!</v>
      </c>
      <c r="CI127" s="182"/>
      <c r="CJ127" s="182"/>
    </row>
    <row r="128" spans="79:138">
      <c r="CA128" s="155" t="s">
        <v>333</v>
      </c>
      <c r="CB128" s="182" t="e">
        <v>#REF!</v>
      </c>
      <c r="CC128" s="182"/>
      <c r="CD128" s="182"/>
      <c r="CE128" s="182" t="e">
        <v>#REF!</v>
      </c>
      <c r="CF128" s="182"/>
      <c r="CG128" s="182"/>
      <c r="CH128" s="182" t="e">
        <v>#REF!</v>
      </c>
      <c r="CI128" s="182"/>
      <c r="CJ128" s="182"/>
    </row>
    <row r="129" spans="79:88">
      <c r="CA129" s="155" t="s">
        <v>334</v>
      </c>
      <c r="CB129" s="182" t="e">
        <v>#REF!</v>
      </c>
      <c r="CC129" s="182"/>
      <c r="CD129" s="182"/>
      <c r="CE129" s="182" t="e">
        <v>#REF!</v>
      </c>
      <c r="CF129" s="182"/>
      <c r="CG129" s="182"/>
      <c r="CH129" s="182" t="e">
        <v>#REF!</v>
      </c>
      <c r="CI129" s="182"/>
      <c r="CJ129" s="182"/>
    </row>
    <row r="130" spans="79:88">
      <c r="CA130" s="155" t="s">
        <v>335</v>
      </c>
      <c r="CB130" s="182" t="e">
        <v>#REF!</v>
      </c>
      <c r="CC130" s="182"/>
      <c r="CD130" s="182"/>
      <c r="CE130" s="182" t="e">
        <v>#REF!</v>
      </c>
      <c r="CF130" s="182"/>
      <c r="CG130" s="182"/>
      <c r="CH130" s="182" t="e">
        <v>#REF!</v>
      </c>
      <c r="CI130" s="182"/>
      <c r="CJ130" s="182"/>
    </row>
    <row r="131" spans="79:88">
      <c r="CA131" s="155" t="s">
        <v>515</v>
      </c>
      <c r="CB131" s="182" t="e">
        <v>#REF!</v>
      </c>
      <c r="CC131" s="182"/>
      <c r="CD131" s="182"/>
      <c r="CE131" s="182" t="e">
        <v>#REF!</v>
      </c>
      <c r="CF131" s="182"/>
      <c r="CG131" s="182"/>
      <c r="CH131" s="182" t="e">
        <v>#REF!</v>
      </c>
      <c r="CI131" s="182"/>
      <c r="CJ131" s="182"/>
    </row>
    <row r="132" spans="79:88">
      <c r="CA132" s="155" t="s">
        <v>516</v>
      </c>
      <c r="CB132" s="182" t="e">
        <v>#REF!</v>
      </c>
      <c r="CC132" s="182"/>
      <c r="CD132" s="182"/>
      <c r="CE132" s="182" t="e">
        <v>#REF!</v>
      </c>
      <c r="CF132" s="182"/>
      <c r="CG132" s="182"/>
      <c r="CH132" s="182" t="e">
        <v>#REF!</v>
      </c>
      <c r="CI132" s="182"/>
      <c r="CJ132" s="182"/>
    </row>
  </sheetData>
  <mergeCells count="282">
    <mergeCell ref="M3:O3"/>
    <mergeCell ref="P3:Y3"/>
    <mergeCell ref="AH3:AM3"/>
    <mergeCell ref="A4:B4"/>
    <mergeCell ref="C4:L4"/>
    <mergeCell ref="M4:O4"/>
    <mergeCell ref="P4:Y4"/>
    <mergeCell ref="AF1:AM1"/>
    <mergeCell ref="A5:B5"/>
    <mergeCell ref="C5:L5"/>
    <mergeCell ref="M5:O5"/>
    <mergeCell ref="P5:Y5"/>
    <mergeCell ref="A1:D2"/>
    <mergeCell ref="F1:Y2"/>
    <mergeCell ref="AH2:AM2"/>
    <mergeCell ref="A3:B3"/>
    <mergeCell ref="C3:K3"/>
    <mergeCell ref="A9:AM9"/>
    <mergeCell ref="A11:B11"/>
    <mergeCell ref="C11:J11"/>
    <mergeCell ref="K11:Y11"/>
    <mergeCell ref="Z11:AF11"/>
    <mergeCell ref="AG11:AK11"/>
    <mergeCell ref="AL11:AM11"/>
    <mergeCell ref="A6:B6"/>
    <mergeCell ref="C6:L6"/>
    <mergeCell ref="M6:O6"/>
    <mergeCell ref="P6:Y6"/>
    <mergeCell ref="A7:B7"/>
    <mergeCell ref="C7:L7"/>
    <mergeCell ref="M7:O7"/>
    <mergeCell ref="P7:Y7"/>
    <mergeCell ref="Z12:AF14"/>
    <mergeCell ref="AG12:AK14"/>
    <mergeCell ref="AL12:AM14"/>
    <mergeCell ref="O13:P13"/>
    <mergeCell ref="T13:U13"/>
    <mergeCell ref="O14:P14"/>
    <mergeCell ref="T14:U14"/>
    <mergeCell ref="A12:B14"/>
    <mergeCell ref="C12:J14"/>
    <mergeCell ref="K12:N14"/>
    <mergeCell ref="O12:P12"/>
    <mergeCell ref="T12:U12"/>
    <mergeCell ref="W12:Y14"/>
    <mergeCell ref="Z15:AF17"/>
    <mergeCell ref="AG15:AK17"/>
    <mergeCell ref="AL15:AM17"/>
    <mergeCell ref="O16:P16"/>
    <mergeCell ref="T16:U16"/>
    <mergeCell ref="O17:P17"/>
    <mergeCell ref="T17:U17"/>
    <mergeCell ref="A15:B17"/>
    <mergeCell ref="C15:J17"/>
    <mergeCell ref="K15:N17"/>
    <mergeCell ref="O15:P15"/>
    <mergeCell ref="T15:U15"/>
    <mergeCell ref="W15:Y17"/>
    <mergeCell ref="A21:B23"/>
    <mergeCell ref="C21:J23"/>
    <mergeCell ref="K21:N23"/>
    <mergeCell ref="O21:P21"/>
    <mergeCell ref="T21:U21"/>
    <mergeCell ref="W21:Y23"/>
    <mergeCell ref="Z18:AF20"/>
    <mergeCell ref="AG18:AK20"/>
    <mergeCell ref="AL18:AM20"/>
    <mergeCell ref="O19:P19"/>
    <mergeCell ref="T19:U19"/>
    <mergeCell ref="O20:P20"/>
    <mergeCell ref="T20:U20"/>
    <mergeCell ref="A18:B20"/>
    <mergeCell ref="C18:J20"/>
    <mergeCell ref="K18:N20"/>
    <mergeCell ref="O18:P18"/>
    <mergeCell ref="T18:U18"/>
    <mergeCell ref="W18:Y20"/>
    <mergeCell ref="Z21:AF23"/>
    <mergeCell ref="AG21:AK23"/>
    <mergeCell ref="AL21:AM23"/>
    <mergeCell ref="BE21:BF21"/>
    <mergeCell ref="BJ21:BK21"/>
    <mergeCell ref="O22:P22"/>
    <mergeCell ref="T22:U22"/>
    <mergeCell ref="O23:P23"/>
    <mergeCell ref="T23:U23"/>
    <mergeCell ref="Z24:AF26"/>
    <mergeCell ref="AG24:AK26"/>
    <mergeCell ref="AL24:AM26"/>
    <mergeCell ref="BE24:BK24"/>
    <mergeCell ref="O25:P25"/>
    <mergeCell ref="T25:U25"/>
    <mergeCell ref="O26:P26"/>
    <mergeCell ref="T26:U26"/>
    <mergeCell ref="A24:B26"/>
    <mergeCell ref="C24:J26"/>
    <mergeCell ref="K24:N26"/>
    <mergeCell ref="O24:P24"/>
    <mergeCell ref="T24:U24"/>
    <mergeCell ref="W24:Y26"/>
    <mergeCell ref="Z27:AF29"/>
    <mergeCell ref="AG27:AK29"/>
    <mergeCell ref="AL27:AM29"/>
    <mergeCell ref="O28:P28"/>
    <mergeCell ref="T28:U28"/>
    <mergeCell ref="O29:P29"/>
    <mergeCell ref="T29:U29"/>
    <mergeCell ref="A27:B29"/>
    <mergeCell ref="C27:J29"/>
    <mergeCell ref="K27:N29"/>
    <mergeCell ref="O27:P27"/>
    <mergeCell ref="T27:U27"/>
    <mergeCell ref="W27:Y29"/>
    <mergeCell ref="Z31:AF33"/>
    <mergeCell ref="AG31:AK33"/>
    <mergeCell ref="AL31:AM33"/>
    <mergeCell ref="O32:P32"/>
    <mergeCell ref="T32:U32"/>
    <mergeCell ref="O33:P33"/>
    <mergeCell ref="T33:U33"/>
    <mergeCell ref="A31:B33"/>
    <mergeCell ref="C31:J33"/>
    <mergeCell ref="K31:N33"/>
    <mergeCell ref="O31:P31"/>
    <mergeCell ref="T31:U31"/>
    <mergeCell ref="W31:Y33"/>
    <mergeCell ref="Z34:AF36"/>
    <mergeCell ref="AG34:AK36"/>
    <mergeCell ref="AL34:AM36"/>
    <mergeCell ref="O35:P35"/>
    <mergeCell ref="T35:U35"/>
    <mergeCell ref="O36:P36"/>
    <mergeCell ref="T36:U36"/>
    <mergeCell ref="A34:B36"/>
    <mergeCell ref="C34:J36"/>
    <mergeCell ref="K34:N36"/>
    <mergeCell ref="O34:P34"/>
    <mergeCell ref="T34:U34"/>
    <mergeCell ref="W34:Y36"/>
    <mergeCell ref="Z37:AF39"/>
    <mergeCell ref="AG37:AK39"/>
    <mergeCell ref="AL37:AM39"/>
    <mergeCell ref="O38:P38"/>
    <mergeCell ref="T38:U38"/>
    <mergeCell ref="O39:P39"/>
    <mergeCell ref="T39:U39"/>
    <mergeCell ref="A37:B39"/>
    <mergeCell ref="C37:J39"/>
    <mergeCell ref="K37:N39"/>
    <mergeCell ref="O37:P37"/>
    <mergeCell ref="T37:U37"/>
    <mergeCell ref="W37:Y39"/>
    <mergeCell ref="Z40:AF42"/>
    <mergeCell ref="AG40:AK42"/>
    <mergeCell ref="AL40:AM42"/>
    <mergeCell ref="O41:P41"/>
    <mergeCell ref="T41:U41"/>
    <mergeCell ref="O42:P42"/>
    <mergeCell ref="T42:U42"/>
    <mergeCell ref="A40:B42"/>
    <mergeCell ref="C40:J42"/>
    <mergeCell ref="K40:N42"/>
    <mergeCell ref="O40:P40"/>
    <mergeCell ref="T40:U40"/>
    <mergeCell ref="W40:Y42"/>
    <mergeCell ref="A44:AM44"/>
    <mergeCell ref="A46:A49"/>
    <mergeCell ref="B46:D49"/>
    <mergeCell ref="F46:J49"/>
    <mergeCell ref="K46:O49"/>
    <mergeCell ref="P46:T49"/>
    <mergeCell ref="U46:Y49"/>
    <mergeCell ref="Z46:AD49"/>
    <mergeCell ref="AE46:AG49"/>
    <mergeCell ref="AH46:AJ49"/>
    <mergeCell ref="AK46:AL49"/>
    <mergeCell ref="AM46:AM49"/>
    <mergeCell ref="AO48:AO49"/>
    <mergeCell ref="AP48:AP49"/>
    <mergeCell ref="A50:A79"/>
    <mergeCell ref="B50:D55"/>
    <mergeCell ref="E50:E55"/>
    <mergeCell ref="AE50:AE55"/>
    <mergeCell ref="AF50:AF55"/>
    <mergeCell ref="AG50:AG55"/>
    <mergeCell ref="AV50:AV55"/>
    <mergeCell ref="B62:D67"/>
    <mergeCell ref="E62:E67"/>
    <mergeCell ref="AE62:AE67"/>
    <mergeCell ref="AF62:AF67"/>
    <mergeCell ref="AG62:AG67"/>
    <mergeCell ref="AH62:AJ65"/>
    <mergeCell ref="B56:D61"/>
    <mergeCell ref="E56:E61"/>
    <mergeCell ref="AE56:AE61"/>
    <mergeCell ref="AF56:AF61"/>
    <mergeCell ref="AG56:AG61"/>
    <mergeCell ref="B74:D79"/>
    <mergeCell ref="E74:E79"/>
    <mergeCell ref="AE74:AE79"/>
    <mergeCell ref="AF74:AF79"/>
    <mergeCell ref="AW50:AW55"/>
    <mergeCell ref="AX50:AX55"/>
    <mergeCell ref="AY50:AY55"/>
    <mergeCell ref="AZ50:AZ55"/>
    <mergeCell ref="AH54:AH55"/>
    <mergeCell ref="AI54:AI55"/>
    <mergeCell ref="AJ54:AJ55"/>
    <mergeCell ref="AH50:AJ53"/>
    <mergeCell ref="AK50:AK55"/>
    <mergeCell ref="AL50:AL55"/>
    <mergeCell ref="AM50:AM55"/>
    <mergeCell ref="AT50:AT55"/>
    <mergeCell ref="AU50:AU55"/>
    <mergeCell ref="AZ56:AZ61"/>
    <mergeCell ref="AH60:AH61"/>
    <mergeCell ref="AI60:AI61"/>
    <mergeCell ref="AJ60:AJ61"/>
    <mergeCell ref="AK56:AK61"/>
    <mergeCell ref="AL56:AL61"/>
    <mergeCell ref="AM56:AM61"/>
    <mergeCell ref="AT56:AT61"/>
    <mergeCell ref="AU56:AU61"/>
    <mergeCell ref="AV56:AV61"/>
    <mergeCell ref="AH56:AJ59"/>
    <mergeCell ref="AW56:AW61"/>
    <mergeCell ref="AX56:AX61"/>
    <mergeCell ref="AY56:AY61"/>
    <mergeCell ref="AW62:AW67"/>
    <mergeCell ref="AX62:AX67"/>
    <mergeCell ref="AY62:AY67"/>
    <mergeCell ref="AZ62:AZ67"/>
    <mergeCell ref="AH66:AH67"/>
    <mergeCell ref="AI66:AI67"/>
    <mergeCell ref="AJ66:AJ67"/>
    <mergeCell ref="AK62:AK67"/>
    <mergeCell ref="AL62:AL67"/>
    <mergeCell ref="AM62:AM67"/>
    <mergeCell ref="AT62:AT67"/>
    <mergeCell ref="AU62:AU67"/>
    <mergeCell ref="AV62:AV67"/>
    <mergeCell ref="AZ68:AZ73"/>
    <mergeCell ref="AH72:AH73"/>
    <mergeCell ref="AI72:AI73"/>
    <mergeCell ref="AJ72:AJ73"/>
    <mergeCell ref="AK68:AK73"/>
    <mergeCell ref="AL68:AL73"/>
    <mergeCell ref="AM68:AM73"/>
    <mergeCell ref="AT68:AT73"/>
    <mergeCell ref="AU68:AU73"/>
    <mergeCell ref="AV68:AV73"/>
    <mergeCell ref="AH68:AJ71"/>
    <mergeCell ref="AG74:AG79"/>
    <mergeCell ref="AH74:AJ77"/>
    <mergeCell ref="AW68:AW73"/>
    <mergeCell ref="AX68:AX73"/>
    <mergeCell ref="AY68:AY73"/>
    <mergeCell ref="B68:D73"/>
    <mergeCell ref="E68:E73"/>
    <mergeCell ref="AE68:AE73"/>
    <mergeCell ref="AF68:AF73"/>
    <mergeCell ref="AG68:AG73"/>
    <mergeCell ref="AH78:AH79"/>
    <mergeCell ref="AI78:AI79"/>
    <mergeCell ref="AJ78:AJ79"/>
    <mergeCell ref="AK74:AK79"/>
    <mergeCell ref="AL74:AL79"/>
    <mergeCell ref="AM74:AM79"/>
    <mergeCell ref="AT74:AT79"/>
    <mergeCell ref="AU74:AU79"/>
    <mergeCell ref="AV74:AV79"/>
    <mergeCell ref="AZ80:AZ85"/>
    <mergeCell ref="AT80:AT85"/>
    <mergeCell ref="AU80:AU85"/>
    <mergeCell ref="AV80:AV85"/>
    <mergeCell ref="AW80:AW85"/>
    <mergeCell ref="AX80:AX85"/>
    <mergeCell ref="AY80:AY85"/>
    <mergeCell ref="AW74:AW79"/>
    <mergeCell ref="AX74:AX79"/>
    <mergeCell ref="AY74:AY79"/>
    <mergeCell ref="AZ74:AZ79"/>
  </mergeCells>
  <phoneticPr fontId="2"/>
  <conditionalFormatting sqref="AO50 AO56 AO62 AO68 AO74">
    <cfRule type="cellIs" dxfId="19" priority="7" stopIfTrue="1" operator="notEqual">
      <formula>3</formula>
    </cfRule>
  </conditionalFormatting>
  <conditionalFormatting sqref="AP50 AP56 AP62 AP68 AP74">
    <cfRule type="cellIs" dxfId="18" priority="6" stopIfTrue="1" operator="notEqual">
      <formula>0</formula>
    </cfRule>
  </conditionalFormatting>
  <conditionalFormatting sqref="T88:U88 T112:U112 F88:R88 F112:R112">
    <cfRule type="cellIs" dxfId="17" priority="5" stopIfTrue="1" operator="greaterThan">
      <formula>0</formula>
    </cfRule>
  </conditionalFormatting>
  <conditionalFormatting sqref="F65:F67 O65:O67 O77:P79 O71:P73 T71:T73 Y77:Y79 F77:F79 F59:F61 J59:J61 T77:U79 F71:F73 J65:K67 J77:K79 J71:K73">
    <cfRule type="cellIs" dxfId="16" priority="4" stopIfTrue="1" operator="equal">
      <formula>0</formula>
    </cfRule>
  </conditionalFormatting>
  <pageMargins left="0.66" right="0.13" top="0.54" bottom="0.39" header="0.51200000000000001" footer="0.34"/>
  <pageSetup paperSize="9" scale="76" orientation="portrait" horizontalDpi="4294967293" r:id="rId1"/>
  <headerFooter alignWithMargins="0"/>
  <rowBreaks count="2" manualBreakCount="2">
    <brk id="42" max="38" man="1"/>
    <brk id="79" max="38" man="1"/>
  </rowBreaks>
  <colBreaks count="2" manualBreakCount="2">
    <brk id="39" max="112" man="1"/>
    <brk id="52" max="104857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00B0F0"/>
  </sheetPr>
  <dimension ref="A1:EH132"/>
  <sheetViews>
    <sheetView showGridLines="0" view="pageBreakPreview" topLeftCell="A40" zoomScale="70" zoomScaleNormal="80" zoomScaleSheetLayoutView="70" workbookViewId="0">
      <selection activeCell="T43" sqref="T43"/>
    </sheetView>
  </sheetViews>
  <sheetFormatPr defaultRowHeight="13.5"/>
  <cols>
    <col min="1" max="3" width="3.875" style="366" customWidth="1"/>
    <col min="4" max="4" width="3.75" style="366" customWidth="1"/>
    <col min="5" max="5" width="3.875" style="366" hidden="1" customWidth="1"/>
    <col min="6" max="6" width="3.875" style="366" customWidth="1"/>
    <col min="7" max="7" width="3.875" style="366" hidden="1" customWidth="1"/>
    <col min="8" max="8" width="3.875" style="366" customWidth="1"/>
    <col min="9" max="9" width="3.875" style="366" hidden="1" customWidth="1"/>
    <col min="10" max="11" width="3.875" style="366" customWidth="1"/>
    <col min="12" max="12" width="3.875" style="366" hidden="1" customWidth="1"/>
    <col min="13" max="13" width="3.75" style="366" customWidth="1"/>
    <col min="14" max="14" width="3.875" style="366" hidden="1" customWidth="1"/>
    <col min="15" max="16" width="3.875" style="366" customWidth="1"/>
    <col min="17" max="17" width="0.125" style="366" hidden="1" customWidth="1"/>
    <col min="18" max="18" width="3.875" style="366" customWidth="1"/>
    <col min="19" max="19" width="3.875" style="366" hidden="1" customWidth="1"/>
    <col min="20" max="20" width="3.875" style="366" customWidth="1"/>
    <col min="21" max="21" width="3.75" style="366" customWidth="1"/>
    <col min="22" max="22" width="3.875" style="366" hidden="1" customWidth="1"/>
    <col min="23" max="23" width="3.875" style="366" customWidth="1"/>
    <col min="24" max="24" width="3.875" style="366" hidden="1" customWidth="1"/>
    <col min="25" max="26" width="3.875" style="366" customWidth="1"/>
    <col min="27" max="27" width="3.875" style="366" hidden="1" customWidth="1"/>
    <col min="28" max="28" width="3.875" style="366" customWidth="1"/>
    <col min="29" max="29" width="3.875" style="366" hidden="1" customWidth="1"/>
    <col min="30" max="35" width="3.875" style="366" customWidth="1"/>
    <col min="36" max="36" width="3.75" style="366" customWidth="1"/>
    <col min="37" max="37" width="4" style="366" customWidth="1"/>
    <col min="38" max="39" width="9.625" style="366" customWidth="1"/>
    <col min="40" max="40" width="4" style="155" customWidth="1"/>
    <col min="41" max="52" width="8.625" style="155" hidden="1" customWidth="1"/>
    <col min="53" max="53" width="10.125" style="155" hidden="1" customWidth="1"/>
    <col min="54" max="54" width="14.75" style="243" customWidth="1"/>
    <col min="55" max="78" width="9" style="155"/>
    <col min="79" max="79" width="5.875" style="155" customWidth="1"/>
    <col min="80" max="16384" width="9" style="155"/>
  </cols>
  <sheetData>
    <row r="1" spans="1:64" ht="24" customHeight="1">
      <c r="A1" s="562" t="s">
        <v>429</v>
      </c>
      <c r="B1" s="563"/>
      <c r="C1" s="563"/>
      <c r="D1" s="564"/>
      <c r="E1" s="222"/>
      <c r="F1" s="563" t="s">
        <v>741</v>
      </c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  <c r="R1" s="563"/>
      <c r="S1" s="563"/>
      <c r="T1" s="563"/>
      <c r="U1" s="563"/>
      <c r="V1" s="563"/>
      <c r="W1" s="563"/>
      <c r="X1" s="563"/>
      <c r="Y1" s="568"/>
      <c r="Z1" s="223"/>
      <c r="AA1" s="223"/>
      <c r="AB1" s="223"/>
      <c r="AC1" s="223"/>
      <c r="AD1" s="223"/>
      <c r="AE1" s="360"/>
      <c r="AF1" s="579" t="s">
        <v>337</v>
      </c>
      <c r="AG1" s="579"/>
      <c r="AH1" s="579"/>
      <c r="AI1" s="579"/>
      <c r="AJ1" s="579"/>
      <c r="AK1" s="579"/>
      <c r="AL1" s="579"/>
      <c r="AM1" s="580"/>
      <c r="AN1" s="36" t="s">
        <v>518</v>
      </c>
      <c r="AO1" s="36" t="s">
        <v>0</v>
      </c>
      <c r="BB1" s="36" t="s">
        <v>0</v>
      </c>
    </row>
    <row r="2" spans="1:64" ht="24" customHeight="1">
      <c r="A2" s="565"/>
      <c r="B2" s="566"/>
      <c r="C2" s="566"/>
      <c r="D2" s="567"/>
      <c r="E2" s="377"/>
      <c r="F2" s="566"/>
      <c r="G2" s="566"/>
      <c r="H2" s="566"/>
      <c r="I2" s="566"/>
      <c r="J2" s="566"/>
      <c r="K2" s="566"/>
      <c r="L2" s="566"/>
      <c r="M2" s="566"/>
      <c r="N2" s="566"/>
      <c r="O2" s="566"/>
      <c r="P2" s="566"/>
      <c r="Q2" s="566"/>
      <c r="R2" s="566"/>
      <c r="S2" s="566"/>
      <c r="T2" s="566"/>
      <c r="U2" s="566"/>
      <c r="V2" s="566"/>
      <c r="W2" s="566"/>
      <c r="X2" s="566"/>
      <c r="Y2" s="569"/>
      <c r="Z2" s="367"/>
      <c r="AA2" s="13"/>
      <c r="AB2" s="13"/>
      <c r="AC2" s="13"/>
      <c r="AD2" s="13"/>
      <c r="AE2" s="367"/>
      <c r="AF2" s="354"/>
      <c r="AG2" s="164"/>
      <c r="AH2" s="570" t="s">
        <v>519</v>
      </c>
      <c r="AI2" s="570"/>
      <c r="AJ2" s="570"/>
      <c r="AK2" s="570"/>
      <c r="AL2" s="570"/>
      <c r="AM2" s="570"/>
      <c r="AN2" s="38" t="s">
        <v>40</v>
      </c>
      <c r="AO2" s="140" t="s">
        <v>702</v>
      </c>
      <c r="BB2" s="52" t="s">
        <v>703</v>
      </c>
    </row>
    <row r="3" spans="1:64" ht="30" customHeight="1">
      <c r="A3" s="571" t="s">
        <v>240</v>
      </c>
      <c r="B3" s="572"/>
      <c r="C3" s="596" t="s">
        <v>704</v>
      </c>
      <c r="D3" s="596"/>
      <c r="E3" s="596"/>
      <c r="F3" s="596"/>
      <c r="G3" s="596"/>
      <c r="H3" s="596"/>
      <c r="I3" s="596"/>
      <c r="J3" s="596"/>
      <c r="K3" s="597"/>
      <c r="L3" s="378"/>
      <c r="M3" s="598"/>
      <c r="N3" s="599"/>
      <c r="O3" s="600"/>
      <c r="P3" s="601"/>
      <c r="Q3" s="602"/>
      <c r="R3" s="602"/>
      <c r="S3" s="602"/>
      <c r="T3" s="602"/>
      <c r="U3" s="602"/>
      <c r="V3" s="602"/>
      <c r="W3" s="602"/>
      <c r="X3" s="602"/>
      <c r="Y3" s="603"/>
      <c r="AF3" s="311"/>
      <c r="AG3" s="311"/>
      <c r="AH3" s="577" t="s">
        <v>513</v>
      </c>
      <c r="AI3" s="578"/>
      <c r="AJ3" s="578"/>
      <c r="AK3" s="578"/>
      <c r="AL3" s="578"/>
      <c r="AM3" s="578"/>
      <c r="AN3" s="38" t="s">
        <v>41</v>
      </c>
      <c r="AO3" s="140" t="s">
        <v>705</v>
      </c>
      <c r="BB3" s="52" t="s">
        <v>705</v>
      </c>
    </row>
    <row r="4" spans="1:64" ht="24" customHeight="1">
      <c r="A4" s="511" t="s">
        <v>652</v>
      </c>
      <c r="B4" s="511"/>
      <c r="C4" s="511" t="s">
        <v>0</v>
      </c>
      <c r="D4" s="511"/>
      <c r="E4" s="511"/>
      <c r="F4" s="511"/>
      <c r="G4" s="511"/>
      <c r="H4" s="511"/>
      <c r="I4" s="511"/>
      <c r="J4" s="511"/>
      <c r="K4" s="511"/>
      <c r="L4" s="511"/>
      <c r="M4" s="511" t="s">
        <v>242</v>
      </c>
      <c r="N4" s="511"/>
      <c r="O4" s="511"/>
      <c r="P4" s="511" t="s">
        <v>0</v>
      </c>
      <c r="Q4" s="511"/>
      <c r="R4" s="511"/>
      <c r="S4" s="511"/>
      <c r="T4" s="511"/>
      <c r="U4" s="511"/>
      <c r="V4" s="511"/>
      <c r="W4" s="511"/>
      <c r="X4" s="511"/>
      <c r="Y4" s="511"/>
      <c r="Z4" s="354"/>
      <c r="AA4" s="311"/>
      <c r="AB4" s="311"/>
      <c r="AC4" s="311"/>
      <c r="AD4" s="311"/>
      <c r="AE4" s="311"/>
      <c r="AF4" s="311"/>
      <c r="AG4" s="311"/>
      <c r="AH4" s="311"/>
      <c r="AI4" s="312"/>
      <c r="AJ4" s="354"/>
      <c r="AK4" s="354"/>
      <c r="AL4" s="354"/>
      <c r="AM4" s="354"/>
      <c r="AN4" s="38" t="s">
        <v>42</v>
      </c>
      <c r="AO4" s="440" t="s">
        <v>706</v>
      </c>
      <c r="BB4" s="74" t="s">
        <v>707</v>
      </c>
    </row>
    <row r="5" spans="1:64" ht="24" customHeight="1">
      <c r="A5" s="511">
        <v>1</v>
      </c>
      <c r="B5" s="511"/>
      <c r="C5" s="559" t="str">
        <f>BB2</f>
        <v xml:space="preserve"> マロンズ</v>
      </c>
      <c r="D5" s="560"/>
      <c r="E5" s="560"/>
      <c r="F5" s="560"/>
      <c r="G5" s="560"/>
      <c r="H5" s="560"/>
      <c r="I5" s="560"/>
      <c r="J5" s="560"/>
      <c r="K5" s="560"/>
      <c r="L5" s="561"/>
      <c r="M5" s="511">
        <v>4</v>
      </c>
      <c r="N5" s="511"/>
      <c r="O5" s="511"/>
      <c r="P5" s="511" t="str">
        <f>BB5</f>
        <v xml:space="preserve"> シャネルっ子</v>
      </c>
      <c r="Q5" s="511"/>
      <c r="R5" s="511"/>
      <c r="S5" s="511"/>
      <c r="T5" s="511"/>
      <c r="U5" s="511"/>
      <c r="V5" s="511"/>
      <c r="W5" s="511"/>
      <c r="X5" s="511"/>
      <c r="Y5" s="511"/>
      <c r="Z5" s="354"/>
      <c r="AA5" s="311"/>
      <c r="AB5" s="311"/>
      <c r="AC5" s="311"/>
      <c r="AD5" s="311"/>
      <c r="AE5" s="311"/>
      <c r="AF5" s="311"/>
      <c r="AG5" s="311"/>
      <c r="AH5" s="311"/>
      <c r="AI5" s="312"/>
      <c r="AJ5" s="354"/>
      <c r="AK5" s="354"/>
      <c r="AL5" s="354"/>
      <c r="AM5" s="354"/>
      <c r="AN5" s="38" t="s">
        <v>43</v>
      </c>
      <c r="AO5" s="427" t="s">
        <v>140</v>
      </c>
      <c r="BB5" s="74" t="s">
        <v>140</v>
      </c>
    </row>
    <row r="6" spans="1:64" ht="24" customHeight="1">
      <c r="A6" s="511">
        <v>2</v>
      </c>
      <c r="B6" s="511"/>
      <c r="C6" s="559" t="str">
        <f>BB3</f>
        <v xml:space="preserve"> ハピネス</v>
      </c>
      <c r="D6" s="560"/>
      <c r="E6" s="560"/>
      <c r="F6" s="560"/>
      <c r="G6" s="560"/>
      <c r="H6" s="560"/>
      <c r="I6" s="560"/>
      <c r="J6" s="560"/>
      <c r="K6" s="560"/>
      <c r="L6" s="561"/>
      <c r="M6" s="511">
        <v>5</v>
      </c>
      <c r="N6" s="511"/>
      <c r="O6" s="511"/>
      <c r="P6" s="511" t="str">
        <f>BB6</f>
        <v xml:space="preserve"> ラッコ ・ ワカメ</v>
      </c>
      <c r="Q6" s="511"/>
      <c r="R6" s="511"/>
      <c r="S6" s="511"/>
      <c r="T6" s="511"/>
      <c r="U6" s="511"/>
      <c r="V6" s="511"/>
      <c r="W6" s="511"/>
      <c r="X6" s="511"/>
      <c r="Y6" s="511"/>
      <c r="Z6" s="354"/>
      <c r="AA6" s="311"/>
      <c r="AB6" s="311"/>
      <c r="AC6" s="311"/>
      <c r="AD6" s="311"/>
      <c r="AE6" s="311"/>
      <c r="AF6" s="311"/>
      <c r="AG6" s="311"/>
      <c r="AH6" s="311"/>
      <c r="AI6" s="312"/>
      <c r="AJ6" s="354"/>
      <c r="AK6" s="354"/>
      <c r="AL6" s="354"/>
      <c r="AM6" s="354"/>
      <c r="AN6" s="38" t="s">
        <v>708</v>
      </c>
      <c r="AO6" s="427" t="s">
        <v>709</v>
      </c>
      <c r="BB6" s="74" t="s">
        <v>709</v>
      </c>
    </row>
    <row r="7" spans="1:64" ht="24" customHeight="1">
      <c r="A7" s="511">
        <v>3</v>
      </c>
      <c r="B7" s="511"/>
      <c r="C7" s="559" t="str">
        <f>BB4</f>
        <v xml:space="preserve"> Ｓｈｏｃｋ</v>
      </c>
      <c r="D7" s="560"/>
      <c r="E7" s="560"/>
      <c r="F7" s="560"/>
      <c r="G7" s="560"/>
      <c r="H7" s="560"/>
      <c r="I7" s="560"/>
      <c r="J7" s="560"/>
      <c r="K7" s="560"/>
      <c r="L7" s="561"/>
      <c r="M7" s="669"/>
      <c r="N7" s="669"/>
      <c r="O7" s="669"/>
      <c r="P7" s="669"/>
      <c r="Q7" s="669"/>
      <c r="R7" s="669"/>
      <c r="S7" s="669"/>
      <c r="T7" s="669"/>
      <c r="U7" s="669"/>
      <c r="V7" s="669"/>
      <c r="W7" s="669"/>
      <c r="X7" s="669"/>
      <c r="Y7" s="669"/>
      <c r="Z7" s="313"/>
      <c r="AA7" s="311"/>
      <c r="AB7" s="311"/>
      <c r="AC7" s="311"/>
      <c r="AD7" s="311"/>
      <c r="AE7" s="311"/>
      <c r="AF7" s="311"/>
      <c r="AG7" s="311"/>
      <c r="AH7" s="311"/>
      <c r="AI7" s="312"/>
      <c r="AJ7" s="354"/>
      <c r="AK7" s="354"/>
      <c r="AL7" s="354"/>
      <c r="AM7" s="354"/>
      <c r="AN7" s="362"/>
    </row>
    <row r="8" spans="1:64" ht="17.25">
      <c r="A8" s="314"/>
      <c r="B8" s="13"/>
      <c r="C8" s="13"/>
      <c r="D8" s="94"/>
      <c r="E8" s="94"/>
      <c r="F8" s="311"/>
      <c r="G8" s="315"/>
      <c r="H8" s="311"/>
      <c r="I8" s="350"/>
      <c r="J8" s="311"/>
      <c r="K8" s="311"/>
      <c r="L8" s="311"/>
      <c r="M8" s="311"/>
      <c r="N8" s="311"/>
      <c r="O8" s="311"/>
      <c r="P8" s="311"/>
      <c r="Q8" s="311"/>
      <c r="R8" s="311"/>
      <c r="S8" s="311"/>
      <c r="T8" s="311"/>
      <c r="U8" s="311"/>
      <c r="V8" s="311"/>
      <c r="W8" s="311"/>
      <c r="X8" s="311"/>
      <c r="Y8" s="311"/>
      <c r="Z8" s="311"/>
      <c r="AA8" s="311"/>
      <c r="AB8" s="311"/>
      <c r="AC8" s="311"/>
      <c r="AD8" s="311"/>
      <c r="AE8" s="311"/>
      <c r="AF8" s="311"/>
      <c r="AG8" s="311"/>
      <c r="AH8" s="311"/>
      <c r="AI8" s="312"/>
      <c r="AJ8" s="354"/>
      <c r="AK8" s="354"/>
      <c r="AL8" s="354"/>
      <c r="AM8" s="354"/>
      <c r="AN8" s="362"/>
    </row>
    <row r="9" spans="1:64" ht="18" customHeight="1">
      <c r="A9" s="578" t="s">
        <v>710</v>
      </c>
      <c r="B9" s="578"/>
      <c r="C9" s="578"/>
      <c r="D9" s="578"/>
      <c r="E9" s="578"/>
      <c r="F9" s="578"/>
      <c r="G9" s="578"/>
      <c r="H9" s="578"/>
      <c r="I9" s="578"/>
      <c r="J9" s="578"/>
      <c r="K9" s="578"/>
      <c r="L9" s="578"/>
      <c r="M9" s="578"/>
      <c r="N9" s="578"/>
      <c r="O9" s="578"/>
      <c r="P9" s="578"/>
      <c r="Q9" s="578"/>
      <c r="R9" s="578"/>
      <c r="S9" s="578"/>
      <c r="T9" s="578"/>
      <c r="U9" s="578"/>
      <c r="V9" s="578"/>
      <c r="W9" s="578"/>
      <c r="X9" s="578"/>
      <c r="Y9" s="578"/>
      <c r="Z9" s="578"/>
      <c r="AA9" s="578"/>
      <c r="AB9" s="578"/>
      <c r="AC9" s="578"/>
      <c r="AD9" s="578"/>
      <c r="AE9" s="578"/>
      <c r="AF9" s="578"/>
      <c r="AG9" s="578"/>
      <c r="AH9" s="578"/>
      <c r="AI9" s="578"/>
      <c r="AJ9" s="578"/>
      <c r="AK9" s="578"/>
      <c r="AL9" s="578"/>
      <c r="AM9" s="578"/>
      <c r="AN9" s="368"/>
    </row>
    <row r="10" spans="1:64" ht="3" customHeight="1">
      <c r="A10" s="311"/>
      <c r="B10" s="311"/>
      <c r="C10" s="311"/>
      <c r="D10" s="311"/>
      <c r="E10" s="311"/>
      <c r="F10" s="311"/>
      <c r="G10" s="311"/>
      <c r="H10" s="311"/>
      <c r="I10" s="311"/>
      <c r="J10" s="311"/>
      <c r="K10" s="311"/>
      <c r="L10" s="311"/>
      <c r="M10" s="311"/>
      <c r="N10" s="311"/>
      <c r="O10" s="311"/>
      <c r="P10" s="311"/>
      <c r="Q10" s="311"/>
      <c r="R10" s="311"/>
      <c r="S10" s="311"/>
      <c r="T10" s="311"/>
      <c r="U10" s="311"/>
      <c r="V10" s="311"/>
      <c r="W10" s="311"/>
      <c r="X10" s="311"/>
      <c r="Y10" s="311"/>
      <c r="Z10" s="311"/>
      <c r="AA10" s="311"/>
      <c r="AB10" s="311"/>
      <c r="AC10" s="311"/>
      <c r="AD10" s="311"/>
      <c r="AE10" s="311"/>
      <c r="AF10" s="311"/>
      <c r="AG10" s="311"/>
      <c r="AH10" s="311"/>
      <c r="AI10" s="311"/>
      <c r="AJ10" s="311"/>
      <c r="AK10" s="311"/>
      <c r="AL10" s="311"/>
      <c r="AM10" s="311"/>
      <c r="AN10" s="366"/>
    </row>
    <row r="11" spans="1:64" ht="24" customHeight="1">
      <c r="A11" s="511" t="s">
        <v>661</v>
      </c>
      <c r="B11" s="511"/>
      <c r="C11" s="511" t="s">
        <v>662</v>
      </c>
      <c r="D11" s="511"/>
      <c r="E11" s="511"/>
      <c r="F11" s="511"/>
      <c r="G11" s="511"/>
      <c r="H11" s="511"/>
      <c r="I11" s="511"/>
      <c r="J11" s="511"/>
      <c r="K11" s="556" t="s">
        <v>244</v>
      </c>
      <c r="L11" s="557"/>
      <c r="M11" s="557"/>
      <c r="N11" s="557"/>
      <c r="O11" s="557"/>
      <c r="P11" s="557"/>
      <c r="Q11" s="557"/>
      <c r="R11" s="557"/>
      <c r="S11" s="557"/>
      <c r="T11" s="557"/>
      <c r="U11" s="557"/>
      <c r="V11" s="557"/>
      <c r="W11" s="557"/>
      <c r="X11" s="557"/>
      <c r="Y11" s="558"/>
      <c r="Z11" s="511" t="s">
        <v>662</v>
      </c>
      <c r="AA11" s="511"/>
      <c r="AB11" s="511"/>
      <c r="AC11" s="511"/>
      <c r="AD11" s="511"/>
      <c r="AE11" s="511"/>
      <c r="AF11" s="511"/>
      <c r="AG11" s="556" t="s">
        <v>663</v>
      </c>
      <c r="AH11" s="557"/>
      <c r="AI11" s="557"/>
      <c r="AJ11" s="557"/>
      <c r="AK11" s="557"/>
      <c r="AL11" s="511" t="s">
        <v>344</v>
      </c>
      <c r="AM11" s="511"/>
      <c r="AN11" s="362"/>
      <c r="AO11" s="362"/>
      <c r="AP11" s="362"/>
      <c r="AQ11" s="362"/>
      <c r="AR11" s="362"/>
      <c r="AS11" s="362"/>
      <c r="AT11" s="202"/>
      <c r="BK11" s="368"/>
      <c r="BL11" s="368"/>
    </row>
    <row r="12" spans="1:64" ht="24" customHeight="1">
      <c r="A12" s="511">
        <v>1</v>
      </c>
      <c r="B12" s="511"/>
      <c r="C12" s="512" t="str">
        <f>C5</f>
        <v xml:space="preserve"> マロンズ</v>
      </c>
      <c r="D12" s="512"/>
      <c r="E12" s="512"/>
      <c r="F12" s="512"/>
      <c r="G12" s="512"/>
      <c r="H12" s="512"/>
      <c r="I12" s="512"/>
      <c r="J12" s="512"/>
      <c r="K12" s="517">
        <f>COUNTIF(Q12:Q14,"〇")</f>
        <v>0</v>
      </c>
      <c r="L12" s="518"/>
      <c r="M12" s="518"/>
      <c r="N12" s="519"/>
      <c r="O12" s="517">
        <v>12</v>
      </c>
      <c r="P12" s="518"/>
      <c r="Q12" s="385" t="str">
        <f t="shared" ref="Q12:Q29" si="0">IF(O12&gt;T12,"〇","  ")</f>
        <v xml:space="preserve">  </v>
      </c>
      <c r="R12" s="386" t="s">
        <v>665</v>
      </c>
      <c r="S12" s="387" t="str">
        <f t="shared" ref="S12:S29" si="1">IF(T12&gt;O12,"〇","  ")</f>
        <v>〇</v>
      </c>
      <c r="T12" s="517">
        <v>15</v>
      </c>
      <c r="U12" s="518"/>
      <c r="V12" s="374"/>
      <c r="W12" s="517">
        <f>COUNTIF(S12:S14,"〇")</f>
        <v>2</v>
      </c>
      <c r="X12" s="518"/>
      <c r="Y12" s="519"/>
      <c r="Z12" s="511" t="str">
        <f>C6</f>
        <v xml:space="preserve"> ハピネス</v>
      </c>
      <c r="AA12" s="511"/>
      <c r="AB12" s="511"/>
      <c r="AC12" s="511"/>
      <c r="AD12" s="511"/>
      <c r="AE12" s="511"/>
      <c r="AF12" s="511"/>
      <c r="AG12" s="537" t="str">
        <f>C7</f>
        <v xml:space="preserve"> Ｓｈｏｃｋ</v>
      </c>
      <c r="AH12" s="538"/>
      <c r="AI12" s="538"/>
      <c r="AJ12" s="538"/>
      <c r="AK12" s="538"/>
      <c r="AL12" s="512"/>
      <c r="AM12" s="512"/>
      <c r="AN12" s="372"/>
      <c r="AO12" s="372"/>
      <c r="AP12" s="372"/>
      <c r="AQ12" s="372"/>
      <c r="AR12" s="372"/>
      <c r="AS12" s="372"/>
      <c r="AT12" s="202"/>
      <c r="BK12" s="380"/>
      <c r="BL12" s="368"/>
    </row>
    <row r="13" spans="1:64" ht="24" customHeight="1">
      <c r="A13" s="511"/>
      <c r="B13" s="511"/>
      <c r="C13" s="512"/>
      <c r="D13" s="512"/>
      <c r="E13" s="512"/>
      <c r="F13" s="512"/>
      <c r="G13" s="512"/>
      <c r="H13" s="512"/>
      <c r="I13" s="512"/>
      <c r="J13" s="512"/>
      <c r="K13" s="520"/>
      <c r="L13" s="521"/>
      <c r="M13" s="521"/>
      <c r="N13" s="522"/>
      <c r="O13" s="513">
        <v>8</v>
      </c>
      <c r="P13" s="532"/>
      <c r="Q13" s="388" t="str">
        <f t="shared" si="0"/>
        <v xml:space="preserve">  </v>
      </c>
      <c r="R13" s="389" t="s">
        <v>667</v>
      </c>
      <c r="S13" s="388" t="str">
        <f t="shared" si="1"/>
        <v>〇</v>
      </c>
      <c r="T13" s="513">
        <v>15</v>
      </c>
      <c r="U13" s="532"/>
      <c r="V13" s="390" t="str">
        <f>IF(T12&gt;O12,"〇","  ")</f>
        <v>〇</v>
      </c>
      <c r="W13" s="520"/>
      <c r="X13" s="521"/>
      <c r="Y13" s="522"/>
      <c r="Z13" s="511"/>
      <c r="AA13" s="511"/>
      <c r="AB13" s="511"/>
      <c r="AC13" s="511"/>
      <c r="AD13" s="511"/>
      <c r="AE13" s="511"/>
      <c r="AF13" s="511"/>
      <c r="AG13" s="540"/>
      <c r="AH13" s="541"/>
      <c r="AI13" s="541"/>
      <c r="AJ13" s="541"/>
      <c r="AK13" s="541"/>
      <c r="AL13" s="512"/>
      <c r="AM13" s="512"/>
      <c r="AN13" s="372"/>
      <c r="AO13" s="372"/>
      <c r="AP13" s="372"/>
      <c r="AQ13" s="372"/>
      <c r="AR13" s="372"/>
      <c r="AS13" s="372"/>
      <c r="AT13" s="202"/>
      <c r="BK13" s="380"/>
      <c r="BL13" s="368"/>
    </row>
    <row r="14" spans="1:64" ht="24" customHeight="1">
      <c r="A14" s="511"/>
      <c r="B14" s="511"/>
      <c r="C14" s="512"/>
      <c r="D14" s="512"/>
      <c r="E14" s="512"/>
      <c r="F14" s="512"/>
      <c r="G14" s="512"/>
      <c r="H14" s="512"/>
      <c r="I14" s="512"/>
      <c r="J14" s="512"/>
      <c r="K14" s="523"/>
      <c r="L14" s="524"/>
      <c r="M14" s="524"/>
      <c r="N14" s="525"/>
      <c r="O14" s="523"/>
      <c r="P14" s="524"/>
      <c r="Q14" s="391" t="str">
        <f t="shared" si="0"/>
        <v xml:space="preserve">  </v>
      </c>
      <c r="R14" s="392" t="s">
        <v>668</v>
      </c>
      <c r="S14" s="393" t="str">
        <f t="shared" si="1"/>
        <v xml:space="preserve">  </v>
      </c>
      <c r="T14" s="523"/>
      <c r="U14" s="524"/>
      <c r="V14" s="394" t="str">
        <f>IF(T13&gt;O13,"〇","  ")</f>
        <v>〇</v>
      </c>
      <c r="W14" s="523"/>
      <c r="X14" s="524"/>
      <c r="Y14" s="525"/>
      <c r="Z14" s="511"/>
      <c r="AA14" s="511"/>
      <c r="AB14" s="511"/>
      <c r="AC14" s="511"/>
      <c r="AD14" s="511"/>
      <c r="AE14" s="511"/>
      <c r="AF14" s="511"/>
      <c r="AG14" s="543"/>
      <c r="AH14" s="544"/>
      <c r="AI14" s="544"/>
      <c r="AJ14" s="544"/>
      <c r="AK14" s="544"/>
      <c r="AL14" s="512"/>
      <c r="AM14" s="512"/>
      <c r="AN14" s="372"/>
      <c r="AO14" s="372"/>
      <c r="AP14" s="372"/>
      <c r="AQ14" s="372"/>
      <c r="AR14" s="372"/>
      <c r="AS14" s="372"/>
      <c r="AT14" s="202"/>
      <c r="BK14" s="380"/>
      <c r="BL14" s="368"/>
    </row>
    <row r="15" spans="1:64" ht="24" customHeight="1">
      <c r="A15" s="511">
        <v>2</v>
      </c>
      <c r="B15" s="511"/>
      <c r="C15" s="512" t="str">
        <f>C7</f>
        <v xml:space="preserve"> Ｓｈｏｃｋ</v>
      </c>
      <c r="D15" s="512"/>
      <c r="E15" s="512"/>
      <c r="F15" s="512"/>
      <c r="G15" s="512"/>
      <c r="H15" s="512"/>
      <c r="I15" s="512"/>
      <c r="J15" s="512"/>
      <c r="K15" s="517">
        <f>COUNTIF(Q15:Q17,"〇")</f>
        <v>2</v>
      </c>
      <c r="L15" s="518"/>
      <c r="M15" s="518"/>
      <c r="N15" s="519"/>
      <c r="O15" s="526">
        <v>14</v>
      </c>
      <c r="P15" s="534"/>
      <c r="Q15" s="385" t="str">
        <f t="shared" si="0"/>
        <v xml:space="preserve">  </v>
      </c>
      <c r="R15" s="395" t="s">
        <v>665</v>
      </c>
      <c r="S15" s="387" t="str">
        <f t="shared" si="1"/>
        <v>〇</v>
      </c>
      <c r="T15" s="526">
        <v>16</v>
      </c>
      <c r="U15" s="534"/>
      <c r="V15" s="396"/>
      <c r="W15" s="517">
        <f>COUNTIF(S15:S17,"〇")</f>
        <v>1</v>
      </c>
      <c r="X15" s="518"/>
      <c r="Y15" s="519"/>
      <c r="Z15" s="511" t="str">
        <f>P5</f>
        <v xml:space="preserve"> シャネルっ子</v>
      </c>
      <c r="AA15" s="511"/>
      <c r="AB15" s="511"/>
      <c r="AC15" s="511"/>
      <c r="AD15" s="511"/>
      <c r="AE15" s="511"/>
      <c r="AF15" s="511"/>
      <c r="AG15" s="537" t="str">
        <f>C5</f>
        <v xml:space="preserve"> マロンズ</v>
      </c>
      <c r="AH15" s="538"/>
      <c r="AI15" s="538"/>
      <c r="AJ15" s="538"/>
      <c r="AK15" s="538"/>
      <c r="AL15" s="512"/>
      <c r="AM15" s="512"/>
      <c r="AN15" s="372"/>
      <c r="AO15" s="372"/>
      <c r="AP15" s="372"/>
      <c r="AQ15" s="372"/>
      <c r="AR15" s="372"/>
      <c r="AS15" s="372"/>
      <c r="AT15" s="202"/>
      <c r="BK15" s="380"/>
      <c r="BL15" s="368"/>
    </row>
    <row r="16" spans="1:64" ht="24" customHeight="1">
      <c r="A16" s="511"/>
      <c r="B16" s="511"/>
      <c r="C16" s="512"/>
      <c r="D16" s="512"/>
      <c r="E16" s="512"/>
      <c r="F16" s="512"/>
      <c r="G16" s="512"/>
      <c r="H16" s="512"/>
      <c r="I16" s="512"/>
      <c r="J16" s="512"/>
      <c r="K16" s="520"/>
      <c r="L16" s="521"/>
      <c r="M16" s="521"/>
      <c r="N16" s="522"/>
      <c r="O16" s="513">
        <v>15</v>
      </c>
      <c r="P16" s="532"/>
      <c r="Q16" s="388" t="str">
        <f t="shared" si="0"/>
        <v>〇</v>
      </c>
      <c r="R16" s="389" t="s">
        <v>667</v>
      </c>
      <c r="S16" s="388" t="str">
        <f t="shared" si="1"/>
        <v xml:space="preserve">  </v>
      </c>
      <c r="T16" s="513">
        <v>9</v>
      </c>
      <c r="U16" s="532"/>
      <c r="V16" s="390"/>
      <c r="W16" s="520"/>
      <c r="X16" s="521"/>
      <c r="Y16" s="522"/>
      <c r="Z16" s="511"/>
      <c r="AA16" s="511"/>
      <c r="AB16" s="511"/>
      <c r="AC16" s="511"/>
      <c r="AD16" s="511"/>
      <c r="AE16" s="511"/>
      <c r="AF16" s="511"/>
      <c r="AG16" s="540"/>
      <c r="AH16" s="541"/>
      <c r="AI16" s="541"/>
      <c r="AJ16" s="541"/>
      <c r="AK16" s="541"/>
      <c r="AL16" s="512"/>
      <c r="AM16" s="512"/>
      <c r="AN16" s="372"/>
      <c r="AO16" s="372"/>
      <c r="AP16" s="372"/>
      <c r="AQ16" s="372"/>
      <c r="AR16" s="372"/>
      <c r="AS16" s="372"/>
      <c r="AT16" s="202"/>
      <c r="BK16" s="380"/>
      <c r="BL16" s="368"/>
    </row>
    <row r="17" spans="1:64" ht="24" customHeight="1">
      <c r="A17" s="511"/>
      <c r="B17" s="511"/>
      <c r="C17" s="512"/>
      <c r="D17" s="512"/>
      <c r="E17" s="512"/>
      <c r="F17" s="512"/>
      <c r="G17" s="512"/>
      <c r="H17" s="512"/>
      <c r="I17" s="512"/>
      <c r="J17" s="512"/>
      <c r="K17" s="523"/>
      <c r="L17" s="524"/>
      <c r="M17" s="524"/>
      <c r="N17" s="525"/>
      <c r="O17" s="515">
        <v>15</v>
      </c>
      <c r="P17" s="516"/>
      <c r="Q17" s="391" t="str">
        <f t="shared" si="0"/>
        <v>〇</v>
      </c>
      <c r="R17" s="397" t="s">
        <v>668</v>
      </c>
      <c r="S17" s="393" t="str">
        <f t="shared" si="1"/>
        <v xml:space="preserve">  </v>
      </c>
      <c r="T17" s="515">
        <v>7</v>
      </c>
      <c r="U17" s="536"/>
      <c r="V17" s="398"/>
      <c r="W17" s="523"/>
      <c r="X17" s="524"/>
      <c r="Y17" s="525"/>
      <c r="Z17" s="511"/>
      <c r="AA17" s="511"/>
      <c r="AB17" s="511"/>
      <c r="AC17" s="511"/>
      <c r="AD17" s="511"/>
      <c r="AE17" s="511"/>
      <c r="AF17" s="511"/>
      <c r="AG17" s="543"/>
      <c r="AH17" s="544"/>
      <c r="AI17" s="544"/>
      <c r="AJ17" s="544"/>
      <c r="AK17" s="544"/>
      <c r="AL17" s="512"/>
      <c r="AM17" s="512"/>
      <c r="AN17" s="372"/>
      <c r="AO17" s="372"/>
      <c r="AP17" s="372"/>
      <c r="AQ17" s="372"/>
      <c r="AR17" s="372"/>
      <c r="AS17" s="372"/>
      <c r="AT17" s="202"/>
      <c r="BK17" s="380"/>
      <c r="BL17" s="368"/>
    </row>
    <row r="18" spans="1:64" ht="24" customHeight="1">
      <c r="A18" s="511">
        <v>3</v>
      </c>
      <c r="B18" s="511"/>
      <c r="C18" s="512" t="str">
        <f>C5</f>
        <v xml:space="preserve"> マロンズ</v>
      </c>
      <c r="D18" s="512"/>
      <c r="E18" s="512"/>
      <c r="F18" s="512"/>
      <c r="G18" s="512"/>
      <c r="H18" s="512"/>
      <c r="I18" s="512"/>
      <c r="J18" s="512"/>
      <c r="K18" s="517">
        <f>COUNTIF(Q18:Q20,"〇")</f>
        <v>2</v>
      </c>
      <c r="L18" s="518"/>
      <c r="M18" s="518"/>
      <c r="N18" s="519"/>
      <c r="O18" s="526">
        <v>17</v>
      </c>
      <c r="P18" s="534"/>
      <c r="Q18" s="385" t="str">
        <f t="shared" si="0"/>
        <v>〇</v>
      </c>
      <c r="R18" s="395" t="s">
        <v>665</v>
      </c>
      <c r="S18" s="387" t="str">
        <f t="shared" si="1"/>
        <v xml:space="preserve">  </v>
      </c>
      <c r="T18" s="526">
        <v>15</v>
      </c>
      <c r="U18" s="534"/>
      <c r="V18" s="396"/>
      <c r="W18" s="517">
        <f>COUNTIF(S18:S20,"〇")</f>
        <v>0</v>
      </c>
      <c r="X18" s="518"/>
      <c r="Y18" s="519"/>
      <c r="Z18" s="511" t="str">
        <f>P6</f>
        <v xml:space="preserve"> ラッコ ・ ワカメ</v>
      </c>
      <c r="AA18" s="511"/>
      <c r="AB18" s="511"/>
      <c r="AC18" s="511"/>
      <c r="AD18" s="511"/>
      <c r="AE18" s="511"/>
      <c r="AF18" s="511"/>
      <c r="AG18" s="537" t="str">
        <f>C6</f>
        <v xml:space="preserve"> ハピネス</v>
      </c>
      <c r="AH18" s="538"/>
      <c r="AI18" s="538"/>
      <c r="AJ18" s="538"/>
      <c r="AK18" s="538"/>
      <c r="AL18" s="512"/>
      <c r="AM18" s="512"/>
      <c r="AN18" s="372"/>
      <c r="AO18" s="372"/>
      <c r="AP18" s="372"/>
      <c r="AQ18" s="372"/>
      <c r="AR18" s="372"/>
      <c r="AS18" s="372"/>
      <c r="AT18" s="202"/>
      <c r="BK18" s="380"/>
      <c r="BL18" s="368"/>
    </row>
    <row r="19" spans="1:64" ht="24" customHeight="1">
      <c r="A19" s="511"/>
      <c r="B19" s="511"/>
      <c r="C19" s="512"/>
      <c r="D19" s="512"/>
      <c r="E19" s="512"/>
      <c r="F19" s="512"/>
      <c r="G19" s="512"/>
      <c r="H19" s="512"/>
      <c r="I19" s="512"/>
      <c r="J19" s="512"/>
      <c r="K19" s="520"/>
      <c r="L19" s="521"/>
      <c r="M19" s="521"/>
      <c r="N19" s="522"/>
      <c r="O19" s="513">
        <v>15</v>
      </c>
      <c r="P19" s="532"/>
      <c r="Q19" s="388" t="str">
        <f t="shared" si="0"/>
        <v>〇</v>
      </c>
      <c r="R19" s="389" t="s">
        <v>667</v>
      </c>
      <c r="S19" s="388" t="str">
        <f t="shared" si="1"/>
        <v xml:space="preserve">  </v>
      </c>
      <c r="T19" s="513">
        <v>13</v>
      </c>
      <c r="U19" s="532"/>
      <c r="V19" s="390"/>
      <c r="W19" s="520"/>
      <c r="X19" s="521"/>
      <c r="Y19" s="522"/>
      <c r="Z19" s="511"/>
      <c r="AA19" s="511"/>
      <c r="AB19" s="511"/>
      <c r="AC19" s="511"/>
      <c r="AD19" s="511"/>
      <c r="AE19" s="511"/>
      <c r="AF19" s="511"/>
      <c r="AG19" s="540"/>
      <c r="AH19" s="541"/>
      <c r="AI19" s="541"/>
      <c r="AJ19" s="541"/>
      <c r="AK19" s="541"/>
      <c r="AL19" s="512"/>
      <c r="AM19" s="512"/>
      <c r="AN19" s="372"/>
      <c r="AO19" s="372"/>
      <c r="AP19" s="372"/>
      <c r="AQ19" s="372"/>
      <c r="AR19" s="372"/>
      <c r="AS19" s="372"/>
      <c r="AT19" s="202"/>
      <c r="BK19" s="380"/>
      <c r="BL19" s="368"/>
    </row>
    <row r="20" spans="1:64" ht="24" customHeight="1">
      <c r="A20" s="511"/>
      <c r="B20" s="511"/>
      <c r="C20" s="512"/>
      <c r="D20" s="512"/>
      <c r="E20" s="512"/>
      <c r="F20" s="512"/>
      <c r="G20" s="512"/>
      <c r="H20" s="512"/>
      <c r="I20" s="512"/>
      <c r="J20" s="512"/>
      <c r="K20" s="523"/>
      <c r="L20" s="524"/>
      <c r="M20" s="524"/>
      <c r="N20" s="525"/>
      <c r="O20" s="515"/>
      <c r="P20" s="536"/>
      <c r="Q20" s="391" t="str">
        <f t="shared" si="0"/>
        <v xml:space="preserve">  </v>
      </c>
      <c r="R20" s="397" t="s">
        <v>668</v>
      </c>
      <c r="S20" s="393" t="str">
        <f t="shared" si="1"/>
        <v xml:space="preserve">  </v>
      </c>
      <c r="T20" s="515"/>
      <c r="U20" s="536"/>
      <c r="V20" s="398"/>
      <c r="W20" s="523"/>
      <c r="X20" s="524"/>
      <c r="Y20" s="525"/>
      <c r="Z20" s="511"/>
      <c r="AA20" s="511"/>
      <c r="AB20" s="511"/>
      <c r="AC20" s="511"/>
      <c r="AD20" s="511"/>
      <c r="AE20" s="511"/>
      <c r="AF20" s="511"/>
      <c r="AG20" s="543"/>
      <c r="AH20" s="544"/>
      <c r="AI20" s="544"/>
      <c r="AJ20" s="544"/>
      <c r="AK20" s="544"/>
      <c r="AL20" s="512"/>
      <c r="AM20" s="512"/>
      <c r="AN20" s="372"/>
      <c r="AO20" s="372"/>
      <c r="AP20" s="372"/>
      <c r="AQ20" s="372"/>
      <c r="AR20" s="372"/>
      <c r="AS20" s="372"/>
      <c r="AT20" s="202"/>
      <c r="BK20" s="380"/>
      <c r="BL20" s="368"/>
    </row>
    <row r="21" spans="1:64" ht="24" customHeight="1">
      <c r="A21" s="511">
        <v>4</v>
      </c>
      <c r="B21" s="511"/>
      <c r="C21" s="512" t="str">
        <f>C6</f>
        <v xml:space="preserve"> ハピネス</v>
      </c>
      <c r="D21" s="512"/>
      <c r="E21" s="512"/>
      <c r="F21" s="512"/>
      <c r="G21" s="512"/>
      <c r="H21" s="512"/>
      <c r="I21" s="512"/>
      <c r="J21" s="512"/>
      <c r="K21" s="517">
        <f>COUNTIF(Q21:Q23,"〇")</f>
        <v>2</v>
      </c>
      <c r="L21" s="518"/>
      <c r="M21" s="518"/>
      <c r="N21" s="519"/>
      <c r="O21" s="526">
        <v>15</v>
      </c>
      <c r="P21" s="534"/>
      <c r="Q21" s="385" t="str">
        <f t="shared" si="0"/>
        <v>〇</v>
      </c>
      <c r="R21" s="395" t="s">
        <v>665</v>
      </c>
      <c r="S21" s="387" t="str">
        <f t="shared" si="1"/>
        <v xml:space="preserve">  </v>
      </c>
      <c r="T21" s="526">
        <v>12</v>
      </c>
      <c r="U21" s="534"/>
      <c r="V21" s="396"/>
      <c r="W21" s="517">
        <f>COUNTIF(S21:S23,"〇")</f>
        <v>0</v>
      </c>
      <c r="X21" s="518"/>
      <c r="Y21" s="519"/>
      <c r="Z21" s="511" t="str">
        <f>C7</f>
        <v xml:space="preserve"> Ｓｈｏｃｋ</v>
      </c>
      <c r="AA21" s="511"/>
      <c r="AB21" s="511"/>
      <c r="AC21" s="511"/>
      <c r="AD21" s="511"/>
      <c r="AE21" s="511"/>
      <c r="AF21" s="511"/>
      <c r="AG21" s="537" t="str">
        <f>P6</f>
        <v xml:space="preserve"> ラッコ ・ ワカメ</v>
      </c>
      <c r="AH21" s="538"/>
      <c r="AI21" s="538"/>
      <c r="AJ21" s="538"/>
      <c r="AK21" s="538"/>
      <c r="AL21" s="512"/>
      <c r="AM21" s="512"/>
      <c r="AN21" s="372"/>
      <c r="AO21" s="372"/>
      <c r="AP21" s="372"/>
      <c r="AQ21" s="372"/>
      <c r="AR21" s="372"/>
      <c r="AS21" s="372"/>
      <c r="AT21" s="202"/>
      <c r="BE21" s="664"/>
      <c r="BF21" s="664"/>
      <c r="BG21" s="368"/>
      <c r="BH21" s="368"/>
      <c r="BI21" s="368"/>
      <c r="BJ21" s="664"/>
      <c r="BK21" s="664"/>
      <c r="BL21" s="368"/>
    </row>
    <row r="22" spans="1:64" ht="24" customHeight="1">
      <c r="A22" s="511"/>
      <c r="B22" s="511"/>
      <c r="C22" s="512"/>
      <c r="D22" s="512"/>
      <c r="E22" s="512"/>
      <c r="F22" s="512"/>
      <c r="G22" s="512"/>
      <c r="H22" s="512"/>
      <c r="I22" s="512"/>
      <c r="J22" s="512"/>
      <c r="K22" s="520"/>
      <c r="L22" s="521"/>
      <c r="M22" s="521"/>
      <c r="N22" s="522"/>
      <c r="O22" s="513">
        <v>15</v>
      </c>
      <c r="P22" s="532"/>
      <c r="Q22" s="388" t="str">
        <f t="shared" si="0"/>
        <v>〇</v>
      </c>
      <c r="R22" s="389" t="s">
        <v>667</v>
      </c>
      <c r="S22" s="388" t="str">
        <f t="shared" si="1"/>
        <v xml:space="preserve">  </v>
      </c>
      <c r="T22" s="513">
        <v>9</v>
      </c>
      <c r="U22" s="532"/>
      <c r="V22" s="390"/>
      <c r="W22" s="520"/>
      <c r="X22" s="521"/>
      <c r="Y22" s="522"/>
      <c r="Z22" s="511"/>
      <c r="AA22" s="511"/>
      <c r="AB22" s="511"/>
      <c r="AC22" s="511"/>
      <c r="AD22" s="511"/>
      <c r="AE22" s="511"/>
      <c r="AF22" s="511"/>
      <c r="AG22" s="540"/>
      <c r="AH22" s="541"/>
      <c r="AI22" s="541"/>
      <c r="AJ22" s="541"/>
      <c r="AK22" s="541"/>
      <c r="AL22" s="512"/>
      <c r="AM22" s="512"/>
      <c r="AN22" s="372"/>
      <c r="AO22" s="372"/>
      <c r="AP22" s="372"/>
      <c r="AQ22" s="372"/>
      <c r="AR22" s="372"/>
      <c r="AS22" s="372"/>
      <c r="AT22" s="202"/>
      <c r="BE22" s="368"/>
      <c r="BF22" s="368"/>
      <c r="BG22" s="368"/>
      <c r="BH22" s="368"/>
      <c r="BI22" s="368"/>
      <c r="BJ22" s="368"/>
      <c r="BK22" s="368"/>
      <c r="BL22" s="368"/>
    </row>
    <row r="23" spans="1:64" ht="24" customHeight="1">
      <c r="A23" s="511"/>
      <c r="B23" s="511"/>
      <c r="C23" s="512"/>
      <c r="D23" s="512"/>
      <c r="E23" s="512"/>
      <c r="F23" s="512"/>
      <c r="G23" s="512"/>
      <c r="H23" s="512"/>
      <c r="I23" s="512"/>
      <c r="J23" s="512"/>
      <c r="K23" s="523"/>
      <c r="L23" s="524"/>
      <c r="M23" s="524"/>
      <c r="N23" s="525"/>
      <c r="O23" s="515"/>
      <c r="P23" s="516"/>
      <c r="Q23" s="391" t="str">
        <f t="shared" si="0"/>
        <v xml:space="preserve">  </v>
      </c>
      <c r="R23" s="397" t="s">
        <v>668</v>
      </c>
      <c r="S23" s="393" t="str">
        <f t="shared" si="1"/>
        <v xml:space="preserve">  </v>
      </c>
      <c r="T23" s="515"/>
      <c r="U23" s="536"/>
      <c r="V23" s="398"/>
      <c r="W23" s="523"/>
      <c r="X23" s="524"/>
      <c r="Y23" s="525"/>
      <c r="Z23" s="511"/>
      <c r="AA23" s="511"/>
      <c r="AB23" s="511"/>
      <c r="AC23" s="511"/>
      <c r="AD23" s="511"/>
      <c r="AE23" s="511"/>
      <c r="AF23" s="511"/>
      <c r="AG23" s="543"/>
      <c r="AH23" s="544"/>
      <c r="AI23" s="544"/>
      <c r="AJ23" s="544"/>
      <c r="AK23" s="544"/>
      <c r="AL23" s="512"/>
      <c r="AM23" s="512"/>
      <c r="AN23" s="372"/>
      <c r="AO23" s="372"/>
      <c r="AP23" s="372"/>
      <c r="AQ23" s="372"/>
      <c r="AR23" s="372"/>
      <c r="AS23" s="372"/>
      <c r="AT23" s="202"/>
      <c r="BE23" s="368"/>
      <c r="BF23" s="368"/>
      <c r="BG23" s="368"/>
      <c r="BH23" s="368"/>
      <c r="BI23" s="368"/>
      <c r="BJ23" s="368"/>
      <c r="BK23" s="368"/>
      <c r="BL23" s="368"/>
    </row>
    <row r="24" spans="1:64" ht="24" customHeight="1">
      <c r="A24" s="511">
        <v>5</v>
      </c>
      <c r="B24" s="511"/>
      <c r="C24" s="512" t="str">
        <f>P5</f>
        <v xml:space="preserve"> シャネルっ子</v>
      </c>
      <c r="D24" s="512"/>
      <c r="E24" s="512"/>
      <c r="F24" s="512"/>
      <c r="G24" s="512"/>
      <c r="H24" s="512"/>
      <c r="I24" s="512"/>
      <c r="J24" s="512"/>
      <c r="K24" s="517">
        <f>COUNTIF(Q24:Q26,"〇")</f>
        <v>2</v>
      </c>
      <c r="L24" s="518"/>
      <c r="M24" s="518"/>
      <c r="N24" s="519"/>
      <c r="O24" s="526">
        <v>15</v>
      </c>
      <c r="P24" s="527"/>
      <c r="Q24" s="385" t="str">
        <f t="shared" si="0"/>
        <v>〇</v>
      </c>
      <c r="R24" s="395" t="s">
        <v>665</v>
      </c>
      <c r="S24" s="387" t="str">
        <f t="shared" si="1"/>
        <v xml:space="preserve">  </v>
      </c>
      <c r="T24" s="526">
        <v>10</v>
      </c>
      <c r="U24" s="534"/>
      <c r="V24" s="396"/>
      <c r="W24" s="517">
        <f>COUNTIF(S24:S26,"〇")</f>
        <v>1</v>
      </c>
      <c r="X24" s="518"/>
      <c r="Y24" s="519"/>
      <c r="Z24" s="511" t="str">
        <f>P6</f>
        <v xml:space="preserve"> ラッコ ・ ワカメ</v>
      </c>
      <c r="AA24" s="511"/>
      <c r="AB24" s="511"/>
      <c r="AC24" s="511"/>
      <c r="AD24" s="511"/>
      <c r="AE24" s="511"/>
      <c r="AF24" s="511"/>
      <c r="AG24" s="537" t="str">
        <f>C7</f>
        <v xml:space="preserve"> Ｓｈｏｃｋ</v>
      </c>
      <c r="AH24" s="538"/>
      <c r="AI24" s="538"/>
      <c r="AJ24" s="538"/>
      <c r="AK24" s="538"/>
      <c r="AL24" s="512"/>
      <c r="AM24" s="512"/>
      <c r="AN24" s="372"/>
      <c r="AO24" s="372"/>
      <c r="AP24" s="372"/>
      <c r="AQ24" s="372"/>
      <c r="AR24" s="372"/>
      <c r="AS24" s="372"/>
      <c r="AT24" s="202"/>
      <c r="BD24" s="368"/>
      <c r="BE24" s="501"/>
      <c r="BF24" s="501"/>
      <c r="BG24" s="501"/>
      <c r="BH24" s="501"/>
      <c r="BI24" s="501"/>
      <c r="BJ24" s="501"/>
      <c r="BK24" s="501"/>
      <c r="BL24" s="368"/>
    </row>
    <row r="25" spans="1:64" ht="24" customHeight="1">
      <c r="A25" s="511"/>
      <c r="B25" s="511"/>
      <c r="C25" s="512"/>
      <c r="D25" s="512"/>
      <c r="E25" s="512"/>
      <c r="F25" s="512"/>
      <c r="G25" s="512"/>
      <c r="H25" s="512"/>
      <c r="I25" s="512"/>
      <c r="J25" s="512"/>
      <c r="K25" s="520"/>
      <c r="L25" s="521"/>
      <c r="M25" s="521"/>
      <c r="N25" s="522"/>
      <c r="O25" s="513">
        <v>13</v>
      </c>
      <c r="P25" s="514"/>
      <c r="Q25" s="388" t="str">
        <f t="shared" si="0"/>
        <v xml:space="preserve">  </v>
      </c>
      <c r="R25" s="389" t="s">
        <v>667</v>
      </c>
      <c r="S25" s="388" t="str">
        <f t="shared" si="1"/>
        <v>〇</v>
      </c>
      <c r="T25" s="513">
        <v>15</v>
      </c>
      <c r="U25" s="532"/>
      <c r="V25" s="390"/>
      <c r="W25" s="520"/>
      <c r="X25" s="521"/>
      <c r="Y25" s="522"/>
      <c r="Z25" s="511"/>
      <c r="AA25" s="511"/>
      <c r="AB25" s="511"/>
      <c r="AC25" s="511"/>
      <c r="AD25" s="511"/>
      <c r="AE25" s="511"/>
      <c r="AF25" s="511"/>
      <c r="AG25" s="540"/>
      <c r="AH25" s="541"/>
      <c r="AI25" s="541"/>
      <c r="AJ25" s="541"/>
      <c r="AK25" s="541"/>
      <c r="AL25" s="512"/>
      <c r="AM25" s="512"/>
      <c r="AN25" s="372"/>
      <c r="AO25" s="372"/>
      <c r="AP25" s="372"/>
      <c r="AQ25" s="372"/>
      <c r="AR25" s="372"/>
      <c r="AS25" s="372"/>
      <c r="AT25" s="202"/>
      <c r="BD25" s="368"/>
      <c r="BE25" s="362"/>
      <c r="BF25" s="362"/>
      <c r="BG25" s="362"/>
      <c r="BH25" s="362"/>
      <c r="BI25" s="362"/>
      <c r="BJ25" s="362"/>
      <c r="BK25" s="362"/>
      <c r="BL25" s="368"/>
    </row>
    <row r="26" spans="1:64" ht="24" customHeight="1">
      <c r="A26" s="511"/>
      <c r="B26" s="511"/>
      <c r="C26" s="512"/>
      <c r="D26" s="512"/>
      <c r="E26" s="512"/>
      <c r="F26" s="512"/>
      <c r="G26" s="512"/>
      <c r="H26" s="512"/>
      <c r="I26" s="512"/>
      <c r="J26" s="512"/>
      <c r="K26" s="523"/>
      <c r="L26" s="524"/>
      <c r="M26" s="524"/>
      <c r="N26" s="525"/>
      <c r="O26" s="515">
        <v>15</v>
      </c>
      <c r="P26" s="516"/>
      <c r="Q26" s="391" t="str">
        <f t="shared" si="0"/>
        <v>〇</v>
      </c>
      <c r="R26" s="397" t="s">
        <v>668</v>
      </c>
      <c r="S26" s="393" t="str">
        <f t="shared" si="1"/>
        <v xml:space="preserve">  </v>
      </c>
      <c r="T26" s="515">
        <v>8</v>
      </c>
      <c r="U26" s="536"/>
      <c r="V26" s="398"/>
      <c r="W26" s="523"/>
      <c r="X26" s="524"/>
      <c r="Y26" s="525"/>
      <c r="Z26" s="511"/>
      <c r="AA26" s="511"/>
      <c r="AB26" s="511"/>
      <c r="AC26" s="511"/>
      <c r="AD26" s="511"/>
      <c r="AE26" s="511"/>
      <c r="AF26" s="511"/>
      <c r="AG26" s="543"/>
      <c r="AH26" s="544"/>
      <c r="AI26" s="544"/>
      <c r="AJ26" s="544"/>
      <c r="AK26" s="544"/>
      <c r="AL26" s="512"/>
      <c r="AM26" s="512"/>
      <c r="AN26" s="372"/>
      <c r="AO26" s="372"/>
      <c r="AP26" s="372"/>
      <c r="AQ26" s="372"/>
      <c r="AR26" s="372"/>
      <c r="AS26" s="372"/>
      <c r="AT26" s="202"/>
      <c r="BD26" s="368"/>
      <c r="BE26" s="362"/>
      <c r="BF26" s="362"/>
      <c r="BG26" s="362"/>
      <c r="BH26" s="362"/>
      <c r="BI26" s="362"/>
      <c r="BJ26" s="362"/>
      <c r="BK26" s="362"/>
      <c r="BL26" s="368"/>
    </row>
    <row r="27" spans="1:64" ht="24" customHeight="1">
      <c r="A27" s="511">
        <v>6</v>
      </c>
      <c r="B27" s="511"/>
      <c r="C27" s="512" t="str">
        <f>C5</f>
        <v xml:space="preserve"> マロンズ</v>
      </c>
      <c r="D27" s="512"/>
      <c r="E27" s="512"/>
      <c r="F27" s="512"/>
      <c r="G27" s="512"/>
      <c r="H27" s="512"/>
      <c r="I27" s="512"/>
      <c r="J27" s="512"/>
      <c r="K27" s="517">
        <f>COUNTIF(Q27:Q29,"〇")</f>
        <v>1</v>
      </c>
      <c r="L27" s="518"/>
      <c r="M27" s="518"/>
      <c r="N27" s="519"/>
      <c r="O27" s="526">
        <v>14</v>
      </c>
      <c r="P27" s="527"/>
      <c r="Q27" s="385" t="str">
        <f t="shared" si="0"/>
        <v xml:space="preserve">  </v>
      </c>
      <c r="R27" s="395" t="s">
        <v>665</v>
      </c>
      <c r="S27" s="387" t="str">
        <f t="shared" si="1"/>
        <v>〇</v>
      </c>
      <c r="T27" s="526">
        <v>16</v>
      </c>
      <c r="U27" s="534"/>
      <c r="V27" s="396"/>
      <c r="W27" s="517">
        <f>COUNTIF(S27:S29,"〇")</f>
        <v>2</v>
      </c>
      <c r="X27" s="518"/>
      <c r="Y27" s="519"/>
      <c r="Z27" s="511" t="str">
        <f>C7</f>
        <v xml:space="preserve"> Ｓｈｏｃｋ</v>
      </c>
      <c r="AA27" s="511"/>
      <c r="AB27" s="511"/>
      <c r="AC27" s="511"/>
      <c r="AD27" s="511"/>
      <c r="AE27" s="511"/>
      <c r="AF27" s="511"/>
      <c r="AG27" s="537" t="str">
        <f>P5</f>
        <v xml:space="preserve"> シャネルっ子</v>
      </c>
      <c r="AH27" s="538"/>
      <c r="AI27" s="538"/>
      <c r="AJ27" s="538"/>
      <c r="AK27" s="538"/>
      <c r="AL27" s="512"/>
      <c r="AM27" s="512"/>
      <c r="AN27" s="372"/>
      <c r="AO27" s="372"/>
      <c r="AP27" s="372"/>
      <c r="AQ27" s="372"/>
      <c r="AR27" s="372"/>
      <c r="AS27" s="372"/>
      <c r="AT27" s="202"/>
      <c r="BD27" s="362"/>
      <c r="BE27" s="202"/>
      <c r="BF27" s="202"/>
      <c r="BG27" s="202"/>
      <c r="BH27" s="202"/>
      <c r="BI27" s="202"/>
      <c r="BJ27" s="362"/>
      <c r="BK27" s="362"/>
      <c r="BL27" s="362"/>
    </row>
    <row r="28" spans="1:64" ht="24" customHeight="1">
      <c r="A28" s="511"/>
      <c r="B28" s="511"/>
      <c r="C28" s="512"/>
      <c r="D28" s="512"/>
      <c r="E28" s="512"/>
      <c r="F28" s="512"/>
      <c r="G28" s="512"/>
      <c r="H28" s="512"/>
      <c r="I28" s="512"/>
      <c r="J28" s="512"/>
      <c r="K28" s="520"/>
      <c r="L28" s="521"/>
      <c r="M28" s="521"/>
      <c r="N28" s="522"/>
      <c r="O28" s="513">
        <v>15</v>
      </c>
      <c r="P28" s="514"/>
      <c r="Q28" s="388" t="str">
        <f t="shared" si="0"/>
        <v>〇</v>
      </c>
      <c r="R28" s="389" t="s">
        <v>667</v>
      </c>
      <c r="S28" s="388" t="str">
        <f t="shared" si="1"/>
        <v xml:space="preserve">  </v>
      </c>
      <c r="T28" s="513">
        <v>7</v>
      </c>
      <c r="U28" s="532"/>
      <c r="V28" s="390"/>
      <c r="W28" s="520"/>
      <c r="X28" s="521"/>
      <c r="Y28" s="522"/>
      <c r="Z28" s="511"/>
      <c r="AA28" s="511"/>
      <c r="AB28" s="511"/>
      <c r="AC28" s="511"/>
      <c r="AD28" s="511"/>
      <c r="AE28" s="511"/>
      <c r="AF28" s="511"/>
      <c r="AG28" s="540"/>
      <c r="AH28" s="541"/>
      <c r="AI28" s="541"/>
      <c r="AJ28" s="541"/>
      <c r="AK28" s="541"/>
      <c r="AL28" s="512"/>
      <c r="AM28" s="512"/>
      <c r="AN28" s="372"/>
      <c r="AO28" s="372"/>
      <c r="AP28" s="372"/>
      <c r="AQ28" s="372"/>
      <c r="AR28" s="372"/>
      <c r="AS28" s="372"/>
      <c r="AT28" s="202"/>
      <c r="BD28" s="362"/>
      <c r="BE28" s="202"/>
      <c r="BF28" s="202"/>
      <c r="BG28" s="202"/>
      <c r="BH28" s="202"/>
      <c r="BI28" s="202"/>
      <c r="BJ28" s="362"/>
      <c r="BK28" s="362"/>
      <c r="BL28" s="362"/>
    </row>
    <row r="29" spans="1:64" ht="22.5" customHeight="1">
      <c r="A29" s="511"/>
      <c r="B29" s="511"/>
      <c r="C29" s="512"/>
      <c r="D29" s="512"/>
      <c r="E29" s="512"/>
      <c r="F29" s="512"/>
      <c r="G29" s="512"/>
      <c r="H29" s="512"/>
      <c r="I29" s="512"/>
      <c r="J29" s="512"/>
      <c r="K29" s="523"/>
      <c r="L29" s="524"/>
      <c r="M29" s="524"/>
      <c r="N29" s="525"/>
      <c r="O29" s="515">
        <v>12</v>
      </c>
      <c r="P29" s="516"/>
      <c r="Q29" s="391" t="str">
        <f t="shared" si="0"/>
        <v xml:space="preserve">  </v>
      </c>
      <c r="R29" s="397" t="s">
        <v>668</v>
      </c>
      <c r="S29" s="393" t="str">
        <f t="shared" si="1"/>
        <v>〇</v>
      </c>
      <c r="T29" s="515">
        <v>15</v>
      </c>
      <c r="U29" s="536"/>
      <c r="V29" s="398"/>
      <c r="W29" s="523"/>
      <c r="X29" s="524"/>
      <c r="Y29" s="525"/>
      <c r="Z29" s="511"/>
      <c r="AA29" s="511"/>
      <c r="AB29" s="511"/>
      <c r="AC29" s="511"/>
      <c r="AD29" s="511"/>
      <c r="AE29" s="511"/>
      <c r="AF29" s="511"/>
      <c r="AG29" s="543"/>
      <c r="AH29" s="544"/>
      <c r="AI29" s="544"/>
      <c r="AJ29" s="544"/>
      <c r="AK29" s="544"/>
      <c r="AL29" s="512"/>
      <c r="AM29" s="512"/>
      <c r="AN29" s="372"/>
      <c r="AO29" s="372"/>
      <c r="AP29" s="372"/>
      <c r="AQ29" s="372"/>
      <c r="AR29" s="372"/>
      <c r="AS29" s="372"/>
      <c r="AT29" s="202"/>
      <c r="BD29" s="362"/>
      <c r="BE29" s="202"/>
      <c r="BF29" s="202"/>
      <c r="BG29" s="202"/>
      <c r="BH29" s="202"/>
      <c r="BI29" s="202"/>
      <c r="BJ29" s="362"/>
      <c r="BK29" s="362"/>
      <c r="BL29" s="362"/>
    </row>
    <row r="30" spans="1:64" ht="24" hidden="1" customHeight="1">
      <c r="A30" s="317" t="s">
        <v>711</v>
      </c>
      <c r="B30" s="317"/>
      <c r="C30" s="317"/>
      <c r="D30" s="317"/>
      <c r="E30" s="317"/>
      <c r="F30" s="317"/>
      <c r="G30" s="317"/>
      <c r="H30" s="317"/>
      <c r="I30" s="317"/>
      <c r="J30" s="317"/>
      <c r="K30" s="399"/>
      <c r="L30" s="399"/>
      <c r="M30" s="399"/>
      <c r="N30" s="399"/>
      <c r="O30" s="400"/>
      <c r="P30" s="400"/>
      <c r="Q30" s="400"/>
      <c r="R30" s="400"/>
      <c r="S30" s="400"/>
      <c r="T30" s="400"/>
      <c r="U30" s="400"/>
      <c r="V30" s="399"/>
      <c r="W30" s="399"/>
      <c r="X30" s="399"/>
      <c r="Y30" s="399"/>
      <c r="Z30" s="317"/>
      <c r="AA30" s="317"/>
      <c r="AB30" s="317"/>
      <c r="AC30" s="317"/>
      <c r="AD30" s="317"/>
      <c r="AE30" s="317"/>
      <c r="AF30" s="317"/>
      <c r="AG30" s="317"/>
      <c r="AH30" s="317"/>
      <c r="AI30" s="317"/>
      <c r="AJ30" s="317"/>
      <c r="AK30" s="317"/>
      <c r="AL30" s="317"/>
      <c r="AM30" s="317"/>
      <c r="AN30" s="372"/>
      <c r="AO30" s="372"/>
      <c r="AP30" s="372"/>
      <c r="AQ30" s="372"/>
      <c r="AR30" s="372"/>
      <c r="AS30" s="372"/>
      <c r="AT30" s="202"/>
      <c r="BD30" s="362"/>
      <c r="BE30" s="202"/>
      <c r="BF30" s="202"/>
      <c r="BG30" s="202"/>
      <c r="BH30" s="202"/>
      <c r="BI30" s="202"/>
      <c r="BJ30" s="367"/>
      <c r="BK30" s="367"/>
      <c r="BL30" s="367"/>
    </row>
    <row r="31" spans="1:64" ht="24" customHeight="1">
      <c r="A31" s="511">
        <v>7</v>
      </c>
      <c r="B31" s="511"/>
      <c r="C31" s="512" t="str">
        <f>C6</f>
        <v xml:space="preserve"> ハピネス</v>
      </c>
      <c r="D31" s="512"/>
      <c r="E31" s="512"/>
      <c r="F31" s="512"/>
      <c r="G31" s="512"/>
      <c r="H31" s="512"/>
      <c r="I31" s="512"/>
      <c r="J31" s="512"/>
      <c r="K31" s="517">
        <f>COUNTIF(Q31:Q33,"〇")</f>
        <v>2</v>
      </c>
      <c r="L31" s="518"/>
      <c r="M31" s="518"/>
      <c r="N31" s="519"/>
      <c r="O31" s="526">
        <v>15</v>
      </c>
      <c r="P31" s="527"/>
      <c r="Q31" s="385" t="str">
        <f t="shared" ref="Q31:Q42" si="2">IF(O31&gt;T31,"〇","  ")</f>
        <v>〇</v>
      </c>
      <c r="R31" s="395" t="s">
        <v>665</v>
      </c>
      <c r="S31" s="387" t="str">
        <f t="shared" ref="S31:S42" si="3">IF(T31&gt;O31,"〇","  ")</f>
        <v xml:space="preserve">  </v>
      </c>
      <c r="T31" s="526">
        <v>9</v>
      </c>
      <c r="U31" s="534"/>
      <c r="V31" s="396"/>
      <c r="W31" s="517">
        <f>COUNTIF(S31:S33,"〇")</f>
        <v>0</v>
      </c>
      <c r="X31" s="518"/>
      <c r="Y31" s="519"/>
      <c r="Z31" s="511" t="str">
        <f>P5</f>
        <v xml:space="preserve"> シャネルっ子</v>
      </c>
      <c r="AA31" s="511"/>
      <c r="AB31" s="511"/>
      <c r="AC31" s="511"/>
      <c r="AD31" s="511"/>
      <c r="AE31" s="511"/>
      <c r="AF31" s="511"/>
      <c r="AG31" s="537" t="str">
        <f>P6</f>
        <v xml:space="preserve"> ラッコ ・ ワカメ</v>
      </c>
      <c r="AH31" s="538"/>
      <c r="AI31" s="538"/>
      <c r="AJ31" s="538"/>
      <c r="AK31" s="538"/>
      <c r="AL31" s="512"/>
      <c r="AM31" s="512"/>
      <c r="AN31" s="372"/>
      <c r="AO31" s="372"/>
      <c r="AP31" s="372"/>
      <c r="AQ31" s="372"/>
      <c r="AR31" s="372"/>
      <c r="AS31" s="372"/>
      <c r="AT31" s="202"/>
      <c r="BD31" s="362"/>
      <c r="BE31" s="202"/>
      <c r="BF31" s="202"/>
      <c r="BG31" s="372"/>
      <c r="BH31" s="372"/>
      <c r="BI31" s="208"/>
      <c r="BJ31" s="202"/>
      <c r="BK31" s="202"/>
      <c r="BL31" s="202"/>
    </row>
    <row r="32" spans="1:64" ht="24" customHeight="1">
      <c r="A32" s="511"/>
      <c r="B32" s="511"/>
      <c r="C32" s="512"/>
      <c r="D32" s="512"/>
      <c r="E32" s="512"/>
      <c r="F32" s="512"/>
      <c r="G32" s="512"/>
      <c r="H32" s="512"/>
      <c r="I32" s="512"/>
      <c r="J32" s="512"/>
      <c r="K32" s="520"/>
      <c r="L32" s="521"/>
      <c r="M32" s="521"/>
      <c r="N32" s="522"/>
      <c r="O32" s="513">
        <v>15</v>
      </c>
      <c r="P32" s="514"/>
      <c r="Q32" s="388" t="str">
        <f t="shared" si="2"/>
        <v>〇</v>
      </c>
      <c r="R32" s="389" t="s">
        <v>667</v>
      </c>
      <c r="S32" s="388" t="str">
        <f t="shared" si="3"/>
        <v xml:space="preserve">  </v>
      </c>
      <c r="T32" s="513">
        <v>10</v>
      </c>
      <c r="U32" s="532"/>
      <c r="V32" s="390"/>
      <c r="W32" s="520"/>
      <c r="X32" s="521"/>
      <c r="Y32" s="522"/>
      <c r="Z32" s="511"/>
      <c r="AA32" s="511"/>
      <c r="AB32" s="511"/>
      <c r="AC32" s="511"/>
      <c r="AD32" s="511"/>
      <c r="AE32" s="511"/>
      <c r="AF32" s="511"/>
      <c r="AG32" s="540"/>
      <c r="AH32" s="541"/>
      <c r="AI32" s="541"/>
      <c r="AJ32" s="541"/>
      <c r="AK32" s="541"/>
      <c r="AL32" s="512"/>
      <c r="AM32" s="512"/>
      <c r="AN32" s="372"/>
      <c r="AO32" s="372"/>
      <c r="AP32" s="372"/>
      <c r="AQ32" s="372"/>
      <c r="AR32" s="372"/>
      <c r="AS32" s="372"/>
      <c r="AT32" s="202"/>
      <c r="BD32" s="362"/>
      <c r="BE32" s="202"/>
      <c r="BF32" s="202"/>
      <c r="BG32" s="372"/>
      <c r="BH32" s="372"/>
      <c r="BI32" s="208"/>
      <c r="BJ32" s="202"/>
      <c r="BK32" s="202"/>
      <c r="BL32" s="202"/>
    </row>
    <row r="33" spans="1:64" ht="24" customHeight="1">
      <c r="A33" s="511"/>
      <c r="B33" s="511"/>
      <c r="C33" s="512"/>
      <c r="D33" s="512"/>
      <c r="E33" s="512"/>
      <c r="F33" s="512"/>
      <c r="G33" s="512"/>
      <c r="H33" s="512"/>
      <c r="I33" s="512"/>
      <c r="J33" s="512"/>
      <c r="K33" s="523"/>
      <c r="L33" s="524"/>
      <c r="M33" s="524"/>
      <c r="N33" s="525"/>
      <c r="O33" s="515"/>
      <c r="P33" s="516"/>
      <c r="Q33" s="391" t="str">
        <f t="shared" si="2"/>
        <v xml:space="preserve">  </v>
      </c>
      <c r="R33" s="397" t="s">
        <v>668</v>
      </c>
      <c r="S33" s="393" t="str">
        <f t="shared" si="3"/>
        <v xml:space="preserve">  </v>
      </c>
      <c r="T33" s="515"/>
      <c r="U33" s="536"/>
      <c r="V33" s="398"/>
      <c r="W33" s="523"/>
      <c r="X33" s="524"/>
      <c r="Y33" s="525"/>
      <c r="Z33" s="511"/>
      <c r="AA33" s="511"/>
      <c r="AB33" s="511"/>
      <c r="AC33" s="511"/>
      <c r="AD33" s="511"/>
      <c r="AE33" s="511"/>
      <c r="AF33" s="511"/>
      <c r="AG33" s="543"/>
      <c r="AH33" s="544"/>
      <c r="AI33" s="544"/>
      <c r="AJ33" s="544"/>
      <c r="AK33" s="544"/>
      <c r="AL33" s="512"/>
      <c r="AM33" s="512"/>
      <c r="AN33" s="372"/>
      <c r="AO33" s="372"/>
      <c r="AP33" s="372"/>
      <c r="AQ33" s="372"/>
      <c r="AR33" s="372"/>
      <c r="AS33" s="372"/>
      <c r="AT33" s="202"/>
      <c r="BD33" s="362"/>
      <c r="BE33" s="202"/>
      <c r="BF33" s="202"/>
      <c r="BG33" s="372"/>
      <c r="BH33" s="372"/>
      <c r="BI33" s="208"/>
      <c r="BJ33" s="202"/>
      <c r="BK33" s="202"/>
      <c r="BL33" s="202"/>
    </row>
    <row r="34" spans="1:64" ht="24" customHeight="1">
      <c r="A34" s="511">
        <v>8</v>
      </c>
      <c r="B34" s="511"/>
      <c r="C34" s="512" t="str">
        <f>C15</f>
        <v xml:space="preserve"> Ｓｈｏｃｋ</v>
      </c>
      <c r="D34" s="512"/>
      <c r="E34" s="512"/>
      <c r="F34" s="512"/>
      <c r="G34" s="512"/>
      <c r="H34" s="512"/>
      <c r="I34" s="512"/>
      <c r="J34" s="512"/>
      <c r="K34" s="517">
        <f>COUNTIF(Q34:Q36,"〇")</f>
        <v>0</v>
      </c>
      <c r="L34" s="518"/>
      <c r="M34" s="518"/>
      <c r="N34" s="519"/>
      <c r="O34" s="526">
        <v>12</v>
      </c>
      <c r="P34" s="527"/>
      <c r="Q34" s="385" t="str">
        <f t="shared" si="2"/>
        <v xml:space="preserve">  </v>
      </c>
      <c r="R34" s="395" t="s">
        <v>665</v>
      </c>
      <c r="S34" s="387" t="str">
        <f t="shared" si="3"/>
        <v>〇</v>
      </c>
      <c r="T34" s="526">
        <v>15</v>
      </c>
      <c r="U34" s="534"/>
      <c r="V34" s="396"/>
      <c r="W34" s="517">
        <f>COUNTIF(S34:S36,"〇")</f>
        <v>2</v>
      </c>
      <c r="X34" s="518"/>
      <c r="Y34" s="519"/>
      <c r="Z34" s="511" t="str">
        <f>P6</f>
        <v xml:space="preserve"> ラッコ ・ ワカメ</v>
      </c>
      <c r="AA34" s="511"/>
      <c r="AB34" s="511"/>
      <c r="AC34" s="511"/>
      <c r="AD34" s="511"/>
      <c r="AE34" s="511"/>
      <c r="AF34" s="511"/>
      <c r="AG34" s="537" t="str">
        <f>P5</f>
        <v xml:space="preserve"> シャネルっ子</v>
      </c>
      <c r="AH34" s="538"/>
      <c r="AI34" s="538"/>
      <c r="AJ34" s="538"/>
      <c r="AK34" s="538"/>
      <c r="AL34" s="512"/>
      <c r="AM34" s="512"/>
      <c r="AN34" s="372"/>
      <c r="AO34" s="372"/>
      <c r="AP34" s="372"/>
      <c r="AQ34" s="372"/>
      <c r="AR34" s="372"/>
      <c r="AS34" s="372"/>
      <c r="AT34" s="202"/>
      <c r="BD34" s="362"/>
      <c r="BE34" s="202"/>
      <c r="BF34" s="202"/>
      <c r="BG34" s="372"/>
      <c r="BH34" s="372"/>
      <c r="BI34" s="208"/>
      <c r="BJ34" s="202"/>
      <c r="BK34" s="202"/>
      <c r="BL34" s="202"/>
    </row>
    <row r="35" spans="1:64" ht="24" customHeight="1">
      <c r="A35" s="511"/>
      <c r="B35" s="511"/>
      <c r="C35" s="512"/>
      <c r="D35" s="512"/>
      <c r="E35" s="512"/>
      <c r="F35" s="512"/>
      <c r="G35" s="512"/>
      <c r="H35" s="512"/>
      <c r="I35" s="512"/>
      <c r="J35" s="512"/>
      <c r="K35" s="520"/>
      <c r="L35" s="521"/>
      <c r="M35" s="521"/>
      <c r="N35" s="522"/>
      <c r="O35" s="513">
        <v>11</v>
      </c>
      <c r="P35" s="514"/>
      <c r="Q35" s="388" t="str">
        <f t="shared" si="2"/>
        <v xml:space="preserve">  </v>
      </c>
      <c r="R35" s="389" t="s">
        <v>667</v>
      </c>
      <c r="S35" s="388" t="str">
        <f t="shared" si="3"/>
        <v>〇</v>
      </c>
      <c r="T35" s="513">
        <v>15</v>
      </c>
      <c r="U35" s="532"/>
      <c r="V35" s="390"/>
      <c r="W35" s="520"/>
      <c r="X35" s="521"/>
      <c r="Y35" s="522"/>
      <c r="Z35" s="511"/>
      <c r="AA35" s="511"/>
      <c r="AB35" s="511"/>
      <c r="AC35" s="511"/>
      <c r="AD35" s="511"/>
      <c r="AE35" s="511"/>
      <c r="AF35" s="511"/>
      <c r="AG35" s="540"/>
      <c r="AH35" s="541"/>
      <c r="AI35" s="541"/>
      <c r="AJ35" s="541"/>
      <c r="AK35" s="541"/>
      <c r="AL35" s="512"/>
      <c r="AM35" s="512"/>
      <c r="AN35" s="372"/>
      <c r="AO35" s="372"/>
      <c r="AP35" s="372"/>
      <c r="AQ35" s="372"/>
      <c r="AR35" s="372"/>
      <c r="AS35" s="372"/>
      <c r="AT35" s="202"/>
      <c r="BD35" s="362"/>
      <c r="BE35" s="202"/>
      <c r="BF35" s="202"/>
      <c r="BG35" s="372"/>
      <c r="BH35" s="372"/>
      <c r="BI35" s="208"/>
      <c r="BJ35" s="202"/>
      <c r="BK35" s="202"/>
      <c r="BL35" s="202"/>
    </row>
    <row r="36" spans="1:64" ht="24" customHeight="1">
      <c r="A36" s="511"/>
      <c r="B36" s="511"/>
      <c r="C36" s="512"/>
      <c r="D36" s="512"/>
      <c r="E36" s="512"/>
      <c r="F36" s="512"/>
      <c r="G36" s="512"/>
      <c r="H36" s="512"/>
      <c r="I36" s="512"/>
      <c r="J36" s="512"/>
      <c r="K36" s="523"/>
      <c r="L36" s="524"/>
      <c r="M36" s="524"/>
      <c r="N36" s="525"/>
      <c r="O36" s="515"/>
      <c r="P36" s="516"/>
      <c r="Q36" s="391" t="str">
        <f t="shared" si="2"/>
        <v xml:space="preserve">  </v>
      </c>
      <c r="R36" s="397" t="s">
        <v>668</v>
      </c>
      <c r="S36" s="393" t="str">
        <f t="shared" si="3"/>
        <v xml:space="preserve">  </v>
      </c>
      <c r="T36" s="515"/>
      <c r="U36" s="536"/>
      <c r="V36" s="398"/>
      <c r="W36" s="523"/>
      <c r="X36" s="524"/>
      <c r="Y36" s="525"/>
      <c r="Z36" s="511"/>
      <c r="AA36" s="511"/>
      <c r="AB36" s="511"/>
      <c r="AC36" s="511"/>
      <c r="AD36" s="511"/>
      <c r="AE36" s="511"/>
      <c r="AF36" s="511"/>
      <c r="AG36" s="543"/>
      <c r="AH36" s="544"/>
      <c r="AI36" s="544"/>
      <c r="AJ36" s="544"/>
      <c r="AK36" s="544"/>
      <c r="AL36" s="512"/>
      <c r="AM36" s="512"/>
      <c r="AN36" s="372"/>
      <c r="AO36" s="372"/>
      <c r="AP36" s="372"/>
      <c r="AQ36" s="372"/>
      <c r="AR36" s="372"/>
      <c r="AS36" s="372"/>
      <c r="AT36" s="202"/>
      <c r="BD36" s="362"/>
      <c r="BE36" s="202"/>
      <c r="BF36" s="202"/>
      <c r="BG36" s="372"/>
      <c r="BH36" s="372"/>
      <c r="BI36" s="208"/>
      <c r="BJ36" s="202"/>
      <c r="BK36" s="202"/>
      <c r="BL36" s="202"/>
    </row>
    <row r="37" spans="1:64" ht="24" customHeight="1">
      <c r="A37" s="511">
        <v>9</v>
      </c>
      <c r="B37" s="511"/>
      <c r="C37" s="512" t="str">
        <f>C5</f>
        <v xml:space="preserve"> マロンズ</v>
      </c>
      <c r="D37" s="512"/>
      <c r="E37" s="512"/>
      <c r="F37" s="512"/>
      <c r="G37" s="512"/>
      <c r="H37" s="512"/>
      <c r="I37" s="512"/>
      <c r="J37" s="512"/>
      <c r="K37" s="517">
        <f>COUNTIF(Q37:Q39,"〇")</f>
        <v>2</v>
      </c>
      <c r="L37" s="518"/>
      <c r="M37" s="518"/>
      <c r="N37" s="519"/>
      <c r="O37" s="526">
        <v>13</v>
      </c>
      <c r="P37" s="527"/>
      <c r="Q37" s="385" t="str">
        <f t="shared" si="2"/>
        <v xml:space="preserve">  </v>
      </c>
      <c r="R37" s="395" t="s">
        <v>665</v>
      </c>
      <c r="S37" s="387" t="str">
        <f t="shared" si="3"/>
        <v>〇</v>
      </c>
      <c r="T37" s="526">
        <v>15</v>
      </c>
      <c r="U37" s="534"/>
      <c r="V37" s="396"/>
      <c r="W37" s="517">
        <f>COUNTIF(S37:S39,"〇")</f>
        <v>1</v>
      </c>
      <c r="X37" s="518"/>
      <c r="Y37" s="519"/>
      <c r="Z37" s="511" t="str">
        <f>P5</f>
        <v xml:space="preserve"> シャネルっ子</v>
      </c>
      <c r="AA37" s="511"/>
      <c r="AB37" s="511"/>
      <c r="AC37" s="511"/>
      <c r="AD37" s="511"/>
      <c r="AE37" s="511"/>
      <c r="AF37" s="511"/>
      <c r="AG37" s="537" t="str">
        <f>C6</f>
        <v xml:space="preserve"> ハピネス</v>
      </c>
      <c r="AH37" s="538"/>
      <c r="AI37" s="538"/>
      <c r="AJ37" s="538"/>
      <c r="AK37" s="538"/>
      <c r="AL37" s="512"/>
      <c r="AM37" s="512"/>
      <c r="AN37" s="372"/>
      <c r="AO37" s="372"/>
      <c r="AP37" s="372"/>
      <c r="AQ37" s="372"/>
      <c r="AR37" s="372"/>
      <c r="AS37" s="372"/>
      <c r="AT37" s="202"/>
      <c r="BD37" s="362"/>
      <c r="BE37" s="202"/>
      <c r="BF37" s="202"/>
      <c r="BG37" s="372"/>
      <c r="BH37" s="372"/>
      <c r="BI37" s="208"/>
      <c r="BJ37" s="202"/>
      <c r="BK37" s="202"/>
      <c r="BL37" s="202"/>
    </row>
    <row r="38" spans="1:64" ht="24" customHeight="1">
      <c r="A38" s="511"/>
      <c r="B38" s="511"/>
      <c r="C38" s="512"/>
      <c r="D38" s="512"/>
      <c r="E38" s="512"/>
      <c r="F38" s="512"/>
      <c r="G38" s="512"/>
      <c r="H38" s="512"/>
      <c r="I38" s="512"/>
      <c r="J38" s="512"/>
      <c r="K38" s="520"/>
      <c r="L38" s="521"/>
      <c r="M38" s="521"/>
      <c r="N38" s="522"/>
      <c r="O38" s="513">
        <v>17</v>
      </c>
      <c r="P38" s="514"/>
      <c r="Q38" s="388" t="str">
        <f t="shared" si="2"/>
        <v>〇</v>
      </c>
      <c r="R38" s="389" t="s">
        <v>667</v>
      </c>
      <c r="S38" s="388" t="str">
        <f t="shared" si="3"/>
        <v xml:space="preserve">  </v>
      </c>
      <c r="T38" s="513">
        <v>15</v>
      </c>
      <c r="U38" s="532"/>
      <c r="V38" s="390"/>
      <c r="W38" s="520"/>
      <c r="X38" s="521"/>
      <c r="Y38" s="522"/>
      <c r="Z38" s="511"/>
      <c r="AA38" s="511"/>
      <c r="AB38" s="511"/>
      <c r="AC38" s="511"/>
      <c r="AD38" s="511"/>
      <c r="AE38" s="511"/>
      <c r="AF38" s="511"/>
      <c r="AG38" s="540"/>
      <c r="AH38" s="541"/>
      <c r="AI38" s="541"/>
      <c r="AJ38" s="541"/>
      <c r="AK38" s="541"/>
      <c r="AL38" s="512"/>
      <c r="AM38" s="512"/>
      <c r="AN38" s="372"/>
      <c r="AO38" s="372"/>
      <c r="AP38" s="372"/>
      <c r="AQ38" s="372"/>
      <c r="AR38" s="372"/>
      <c r="AS38" s="372"/>
      <c r="AT38" s="202"/>
      <c r="BD38" s="362"/>
      <c r="BE38" s="202"/>
      <c r="BF38" s="202"/>
      <c r="BG38" s="372"/>
      <c r="BH38" s="372"/>
      <c r="BI38" s="208"/>
      <c r="BJ38" s="202"/>
      <c r="BK38" s="202"/>
      <c r="BL38" s="202"/>
    </row>
    <row r="39" spans="1:64" ht="24" customHeight="1">
      <c r="A39" s="511"/>
      <c r="B39" s="511"/>
      <c r="C39" s="512"/>
      <c r="D39" s="512"/>
      <c r="E39" s="512"/>
      <c r="F39" s="512"/>
      <c r="G39" s="512"/>
      <c r="H39" s="512"/>
      <c r="I39" s="512"/>
      <c r="J39" s="512"/>
      <c r="K39" s="523"/>
      <c r="L39" s="524"/>
      <c r="M39" s="524"/>
      <c r="N39" s="525"/>
      <c r="O39" s="515">
        <v>15</v>
      </c>
      <c r="P39" s="516"/>
      <c r="Q39" s="391" t="str">
        <f t="shared" si="2"/>
        <v>〇</v>
      </c>
      <c r="R39" s="397" t="s">
        <v>668</v>
      </c>
      <c r="S39" s="393" t="str">
        <f t="shared" si="3"/>
        <v xml:space="preserve">  </v>
      </c>
      <c r="T39" s="515">
        <v>11</v>
      </c>
      <c r="U39" s="536"/>
      <c r="V39" s="398"/>
      <c r="W39" s="523"/>
      <c r="X39" s="524"/>
      <c r="Y39" s="525"/>
      <c r="Z39" s="511"/>
      <c r="AA39" s="511"/>
      <c r="AB39" s="511"/>
      <c r="AC39" s="511"/>
      <c r="AD39" s="511"/>
      <c r="AE39" s="511"/>
      <c r="AF39" s="511"/>
      <c r="AG39" s="543"/>
      <c r="AH39" s="544"/>
      <c r="AI39" s="544"/>
      <c r="AJ39" s="544"/>
      <c r="AK39" s="544"/>
      <c r="AL39" s="512"/>
      <c r="AM39" s="512"/>
      <c r="AN39" s="372"/>
      <c r="AO39" s="372"/>
      <c r="AP39" s="372"/>
      <c r="AQ39" s="372"/>
      <c r="AR39" s="372"/>
      <c r="AS39" s="372"/>
      <c r="AT39" s="202"/>
      <c r="BD39" s="362"/>
      <c r="BE39" s="202"/>
      <c r="BF39" s="202"/>
      <c r="BG39" s="372"/>
      <c r="BH39" s="372"/>
      <c r="BI39" s="208"/>
      <c r="BJ39" s="202"/>
      <c r="BK39" s="202"/>
      <c r="BL39" s="202"/>
    </row>
    <row r="40" spans="1:64" ht="24" customHeight="1">
      <c r="A40" s="511">
        <v>10</v>
      </c>
      <c r="B40" s="511"/>
      <c r="C40" s="512" t="str">
        <f>C6</f>
        <v xml:space="preserve"> ハピネス</v>
      </c>
      <c r="D40" s="512"/>
      <c r="E40" s="512"/>
      <c r="F40" s="512"/>
      <c r="G40" s="512"/>
      <c r="H40" s="512"/>
      <c r="I40" s="512"/>
      <c r="J40" s="512"/>
      <c r="K40" s="517">
        <f>COUNTIF(Q40:Q42,"〇")</f>
        <v>2</v>
      </c>
      <c r="L40" s="518"/>
      <c r="M40" s="518"/>
      <c r="N40" s="519"/>
      <c r="O40" s="526">
        <v>15</v>
      </c>
      <c r="P40" s="527"/>
      <c r="Q40" s="385" t="str">
        <f t="shared" si="2"/>
        <v>〇</v>
      </c>
      <c r="R40" s="395" t="s">
        <v>665</v>
      </c>
      <c r="S40" s="387" t="str">
        <f t="shared" si="3"/>
        <v xml:space="preserve">  </v>
      </c>
      <c r="T40" s="526">
        <v>5</v>
      </c>
      <c r="U40" s="534"/>
      <c r="V40" s="396"/>
      <c r="W40" s="517">
        <f>COUNTIF(S40:S42,"〇")</f>
        <v>1</v>
      </c>
      <c r="X40" s="518"/>
      <c r="Y40" s="519"/>
      <c r="Z40" s="511" t="str">
        <f>P6</f>
        <v xml:space="preserve"> ラッコ ・ ワカメ</v>
      </c>
      <c r="AA40" s="511"/>
      <c r="AB40" s="511"/>
      <c r="AC40" s="511"/>
      <c r="AD40" s="511"/>
      <c r="AE40" s="511"/>
      <c r="AF40" s="511"/>
      <c r="AG40" s="537" t="str">
        <f>C5</f>
        <v xml:space="preserve"> マロンズ</v>
      </c>
      <c r="AH40" s="538"/>
      <c r="AI40" s="538"/>
      <c r="AJ40" s="538"/>
      <c r="AK40" s="538"/>
      <c r="AL40" s="512"/>
      <c r="AM40" s="512"/>
      <c r="AN40" s="372"/>
      <c r="AO40" s="372"/>
      <c r="AP40" s="372"/>
      <c r="AQ40" s="372"/>
      <c r="AR40" s="372"/>
      <c r="AS40" s="372"/>
      <c r="AT40" s="202"/>
      <c r="BD40" s="362"/>
      <c r="BE40" s="202"/>
      <c r="BF40" s="202"/>
      <c r="BG40" s="372"/>
      <c r="BH40" s="372"/>
      <c r="BI40" s="208"/>
      <c r="BJ40" s="202"/>
      <c r="BK40" s="202"/>
      <c r="BL40" s="202"/>
    </row>
    <row r="41" spans="1:64" ht="24" customHeight="1">
      <c r="A41" s="511"/>
      <c r="B41" s="511"/>
      <c r="C41" s="512"/>
      <c r="D41" s="512"/>
      <c r="E41" s="512"/>
      <c r="F41" s="512"/>
      <c r="G41" s="512"/>
      <c r="H41" s="512"/>
      <c r="I41" s="512"/>
      <c r="J41" s="512"/>
      <c r="K41" s="520"/>
      <c r="L41" s="521"/>
      <c r="M41" s="521"/>
      <c r="N41" s="522"/>
      <c r="O41" s="513">
        <v>16</v>
      </c>
      <c r="P41" s="514"/>
      <c r="Q41" s="388" t="str">
        <f t="shared" si="2"/>
        <v xml:space="preserve">  </v>
      </c>
      <c r="R41" s="389" t="s">
        <v>667</v>
      </c>
      <c r="S41" s="388" t="str">
        <f t="shared" si="3"/>
        <v>〇</v>
      </c>
      <c r="T41" s="513">
        <v>17</v>
      </c>
      <c r="U41" s="532"/>
      <c r="V41" s="390"/>
      <c r="W41" s="520"/>
      <c r="X41" s="521"/>
      <c r="Y41" s="522"/>
      <c r="Z41" s="511"/>
      <c r="AA41" s="511"/>
      <c r="AB41" s="511"/>
      <c r="AC41" s="511"/>
      <c r="AD41" s="511"/>
      <c r="AE41" s="511"/>
      <c r="AF41" s="511"/>
      <c r="AG41" s="540"/>
      <c r="AH41" s="541"/>
      <c r="AI41" s="541"/>
      <c r="AJ41" s="541"/>
      <c r="AK41" s="541"/>
      <c r="AL41" s="512"/>
      <c r="AM41" s="512"/>
      <c r="AN41" s="372"/>
      <c r="AO41" s="372"/>
      <c r="AP41" s="372"/>
      <c r="AQ41" s="372"/>
      <c r="AR41" s="372"/>
      <c r="AS41" s="372"/>
      <c r="AT41" s="202"/>
      <c r="BD41" s="362"/>
      <c r="BE41" s="202"/>
      <c r="BF41" s="202"/>
      <c r="BG41" s="372"/>
      <c r="BH41" s="372"/>
      <c r="BI41" s="208"/>
      <c r="BJ41" s="202"/>
      <c r="BK41" s="202"/>
      <c r="BL41" s="202"/>
    </row>
    <row r="42" spans="1:64" ht="24" customHeight="1">
      <c r="A42" s="511"/>
      <c r="B42" s="511"/>
      <c r="C42" s="512"/>
      <c r="D42" s="512"/>
      <c r="E42" s="512"/>
      <c r="F42" s="512"/>
      <c r="G42" s="512"/>
      <c r="H42" s="512"/>
      <c r="I42" s="512"/>
      <c r="J42" s="512"/>
      <c r="K42" s="523"/>
      <c r="L42" s="524"/>
      <c r="M42" s="524"/>
      <c r="N42" s="525"/>
      <c r="O42" s="515">
        <v>17</v>
      </c>
      <c r="P42" s="516"/>
      <c r="Q42" s="391" t="str">
        <f t="shared" si="2"/>
        <v>〇</v>
      </c>
      <c r="R42" s="397" t="s">
        <v>668</v>
      </c>
      <c r="S42" s="393" t="str">
        <f t="shared" si="3"/>
        <v xml:space="preserve">  </v>
      </c>
      <c r="T42" s="515">
        <v>16</v>
      </c>
      <c r="U42" s="536"/>
      <c r="V42" s="398"/>
      <c r="W42" s="523"/>
      <c r="X42" s="524"/>
      <c r="Y42" s="525"/>
      <c r="Z42" s="511"/>
      <c r="AA42" s="511"/>
      <c r="AB42" s="511"/>
      <c r="AC42" s="511"/>
      <c r="AD42" s="511"/>
      <c r="AE42" s="511"/>
      <c r="AF42" s="511"/>
      <c r="AG42" s="543"/>
      <c r="AH42" s="544"/>
      <c r="AI42" s="544"/>
      <c r="AJ42" s="544"/>
      <c r="AK42" s="544"/>
      <c r="AL42" s="512"/>
      <c r="AM42" s="512"/>
      <c r="AN42" s="372"/>
      <c r="AO42" s="372"/>
      <c r="AP42" s="372"/>
      <c r="AQ42" s="372"/>
      <c r="AR42" s="372"/>
      <c r="AS42" s="372"/>
      <c r="AT42" s="202"/>
      <c r="BD42" s="362"/>
      <c r="BE42" s="202"/>
      <c r="BF42" s="202"/>
      <c r="BG42" s="372"/>
      <c r="BH42" s="372"/>
      <c r="BI42" s="208"/>
      <c r="BJ42" s="202"/>
      <c r="BK42" s="202"/>
      <c r="BL42" s="202"/>
    </row>
    <row r="43" spans="1:64" ht="15" customHeight="1">
      <c r="A43" s="362"/>
      <c r="B43" s="362"/>
      <c r="C43" s="372"/>
      <c r="D43" s="372"/>
      <c r="E43" s="372"/>
      <c r="F43" s="372"/>
      <c r="G43" s="372"/>
      <c r="H43" s="372"/>
      <c r="I43" s="372"/>
      <c r="J43" s="372"/>
      <c r="K43" s="372"/>
      <c r="L43" s="372"/>
      <c r="M43" s="372"/>
      <c r="N43" s="372"/>
      <c r="O43" s="224"/>
      <c r="P43" s="224"/>
      <c r="Q43" s="224"/>
      <c r="R43" s="362"/>
      <c r="S43" s="372"/>
      <c r="T43" s="224"/>
      <c r="U43" s="224"/>
      <c r="V43" s="224"/>
      <c r="W43" s="372"/>
      <c r="X43" s="372"/>
      <c r="Y43" s="372"/>
      <c r="Z43" s="362"/>
      <c r="AA43" s="362"/>
      <c r="AB43" s="362"/>
      <c r="AC43" s="362"/>
      <c r="AD43" s="362"/>
      <c r="AE43" s="362"/>
      <c r="AF43" s="362"/>
      <c r="AG43" s="372"/>
      <c r="AH43" s="372"/>
      <c r="AI43" s="372"/>
      <c r="AJ43" s="372"/>
      <c r="AK43" s="372"/>
      <c r="AL43" s="372"/>
      <c r="AM43" s="372"/>
      <c r="AN43" s="372"/>
      <c r="AO43" s="372"/>
      <c r="AP43" s="372"/>
      <c r="AQ43" s="372"/>
      <c r="AR43" s="372"/>
      <c r="AS43" s="372"/>
      <c r="AT43" s="202"/>
      <c r="BD43" s="362"/>
      <c r="BE43" s="202"/>
      <c r="BF43" s="202"/>
      <c r="BG43" s="372"/>
      <c r="BH43" s="372"/>
      <c r="BI43" s="208"/>
      <c r="BJ43" s="202"/>
      <c r="BK43" s="202"/>
      <c r="BL43" s="202"/>
    </row>
    <row r="44" spans="1:64" s="366" customFormat="1" ht="18" customHeight="1">
      <c r="A44" s="493" t="s">
        <v>712</v>
      </c>
      <c r="B44" s="493"/>
      <c r="C44" s="493"/>
      <c r="D44" s="493"/>
      <c r="E44" s="493"/>
      <c r="F44" s="493"/>
      <c r="G44" s="493"/>
      <c r="H44" s="493"/>
      <c r="I44" s="493"/>
      <c r="J44" s="493"/>
      <c r="K44" s="493"/>
      <c r="L44" s="493"/>
      <c r="M44" s="493"/>
      <c r="N44" s="493"/>
      <c r="O44" s="493"/>
      <c r="P44" s="493"/>
      <c r="Q44" s="493"/>
      <c r="R44" s="493"/>
      <c r="S44" s="493"/>
      <c r="T44" s="493"/>
      <c r="U44" s="493"/>
      <c r="V44" s="493"/>
      <c r="W44" s="493"/>
      <c r="X44" s="493"/>
      <c r="Y44" s="493"/>
      <c r="Z44" s="493"/>
      <c r="AA44" s="493"/>
      <c r="AB44" s="493"/>
      <c r="AC44" s="493"/>
      <c r="AD44" s="493"/>
      <c r="AE44" s="493"/>
      <c r="AF44" s="493"/>
      <c r="AG44" s="493"/>
      <c r="AH44" s="493"/>
      <c r="AI44" s="493"/>
      <c r="AJ44" s="493"/>
      <c r="AK44" s="493"/>
      <c r="AL44" s="493"/>
      <c r="AM44" s="493"/>
    </row>
    <row r="45" spans="1:64" s="366" customFormat="1" ht="6" customHeight="1" thickBot="1">
      <c r="AH45" s="162"/>
      <c r="AI45" s="362"/>
      <c r="AJ45" s="362"/>
      <c r="AK45" s="362"/>
      <c r="AL45" s="362"/>
      <c r="AM45" s="362"/>
    </row>
    <row r="46" spans="1:64" s="366" customFormat="1" ht="15" customHeight="1">
      <c r="A46" s="494" t="s">
        <v>670</v>
      </c>
      <c r="B46" s="638" t="s">
        <v>247</v>
      </c>
      <c r="C46" s="628"/>
      <c r="D46" s="643"/>
      <c r="E46" s="369"/>
      <c r="F46" s="635" t="str">
        <f>B50</f>
        <v xml:space="preserve"> マロンズ</v>
      </c>
      <c r="G46" s="636"/>
      <c r="H46" s="636"/>
      <c r="I46" s="636"/>
      <c r="J46" s="646"/>
      <c r="K46" s="649" t="str">
        <f>B56</f>
        <v xml:space="preserve"> ハピネス</v>
      </c>
      <c r="L46" s="650"/>
      <c r="M46" s="650"/>
      <c r="N46" s="650"/>
      <c r="O46" s="651"/>
      <c r="P46" s="658" t="str">
        <f>B62</f>
        <v xml:space="preserve"> Ｓｈｏｃｋ</v>
      </c>
      <c r="Q46" s="636"/>
      <c r="R46" s="636"/>
      <c r="S46" s="636"/>
      <c r="T46" s="646"/>
      <c r="U46" s="658" t="str">
        <f>B68</f>
        <v xml:space="preserve"> シャネルっ子</v>
      </c>
      <c r="V46" s="636"/>
      <c r="W46" s="636"/>
      <c r="X46" s="636"/>
      <c r="Y46" s="646"/>
      <c r="Z46" s="658" t="str">
        <f>B74</f>
        <v xml:space="preserve"> ラッコ ・ ワカメ</v>
      </c>
      <c r="AA46" s="636"/>
      <c r="AB46" s="636"/>
      <c r="AC46" s="636"/>
      <c r="AD46" s="637"/>
      <c r="AE46" s="638" t="s">
        <v>342</v>
      </c>
      <c r="AF46" s="628"/>
      <c r="AG46" s="629"/>
      <c r="AH46" s="627" t="s">
        <v>249</v>
      </c>
      <c r="AI46" s="628"/>
      <c r="AJ46" s="629"/>
      <c r="AK46" s="627" t="s">
        <v>250</v>
      </c>
      <c r="AL46" s="629"/>
      <c r="AM46" s="661" t="s">
        <v>343</v>
      </c>
    </row>
    <row r="47" spans="1:64" s="366" customFormat="1" ht="15" customHeight="1">
      <c r="A47" s="495"/>
      <c r="B47" s="615"/>
      <c r="C47" s="501"/>
      <c r="D47" s="644"/>
      <c r="E47" s="362"/>
      <c r="F47" s="608"/>
      <c r="G47" s="609"/>
      <c r="H47" s="609"/>
      <c r="I47" s="609"/>
      <c r="J47" s="647"/>
      <c r="K47" s="652"/>
      <c r="L47" s="653"/>
      <c r="M47" s="653"/>
      <c r="N47" s="653"/>
      <c r="O47" s="654"/>
      <c r="P47" s="659"/>
      <c r="Q47" s="609"/>
      <c r="R47" s="609"/>
      <c r="S47" s="609"/>
      <c r="T47" s="647"/>
      <c r="U47" s="659"/>
      <c r="V47" s="609"/>
      <c r="W47" s="609"/>
      <c r="X47" s="609"/>
      <c r="Y47" s="647"/>
      <c r="Z47" s="659"/>
      <c r="AA47" s="609"/>
      <c r="AB47" s="609"/>
      <c r="AC47" s="609"/>
      <c r="AD47" s="610"/>
      <c r="AE47" s="615"/>
      <c r="AF47" s="501"/>
      <c r="AG47" s="502"/>
      <c r="AH47" s="500"/>
      <c r="AI47" s="501"/>
      <c r="AJ47" s="502"/>
      <c r="AK47" s="500"/>
      <c r="AL47" s="502"/>
      <c r="AM47" s="662"/>
    </row>
    <row r="48" spans="1:64" s="366" customFormat="1" ht="15" customHeight="1">
      <c r="A48" s="495"/>
      <c r="B48" s="615"/>
      <c r="C48" s="501"/>
      <c r="D48" s="644"/>
      <c r="E48" s="362"/>
      <c r="F48" s="608"/>
      <c r="G48" s="609"/>
      <c r="H48" s="609"/>
      <c r="I48" s="609"/>
      <c r="J48" s="647"/>
      <c r="K48" s="652"/>
      <c r="L48" s="653"/>
      <c r="M48" s="653"/>
      <c r="N48" s="653"/>
      <c r="O48" s="654"/>
      <c r="P48" s="659"/>
      <c r="Q48" s="609"/>
      <c r="R48" s="609"/>
      <c r="S48" s="609"/>
      <c r="T48" s="647"/>
      <c r="U48" s="659"/>
      <c r="V48" s="609"/>
      <c r="W48" s="609"/>
      <c r="X48" s="609"/>
      <c r="Y48" s="647"/>
      <c r="Z48" s="659"/>
      <c r="AA48" s="609"/>
      <c r="AB48" s="609"/>
      <c r="AC48" s="609"/>
      <c r="AD48" s="610"/>
      <c r="AE48" s="615"/>
      <c r="AF48" s="501"/>
      <c r="AG48" s="502"/>
      <c r="AH48" s="500"/>
      <c r="AI48" s="501"/>
      <c r="AJ48" s="502"/>
      <c r="AK48" s="500"/>
      <c r="AL48" s="502"/>
      <c r="AM48" s="662"/>
      <c r="AO48" s="456" t="s">
        <v>252</v>
      </c>
      <c r="AP48" s="485" t="s">
        <v>693</v>
      </c>
    </row>
    <row r="49" spans="1:52" s="366" customFormat="1" ht="15" customHeight="1" thickBot="1">
      <c r="A49" s="496"/>
      <c r="B49" s="642"/>
      <c r="C49" s="618"/>
      <c r="D49" s="645"/>
      <c r="E49" s="371"/>
      <c r="F49" s="639"/>
      <c r="G49" s="640"/>
      <c r="H49" s="640"/>
      <c r="I49" s="640"/>
      <c r="J49" s="648"/>
      <c r="K49" s="655"/>
      <c r="L49" s="656"/>
      <c r="M49" s="656"/>
      <c r="N49" s="656"/>
      <c r="O49" s="657"/>
      <c r="P49" s="660"/>
      <c r="Q49" s="640"/>
      <c r="R49" s="640"/>
      <c r="S49" s="640"/>
      <c r="T49" s="648"/>
      <c r="U49" s="660"/>
      <c r="V49" s="640"/>
      <c r="W49" s="640"/>
      <c r="X49" s="640"/>
      <c r="Y49" s="648"/>
      <c r="Z49" s="660"/>
      <c r="AA49" s="640"/>
      <c r="AB49" s="640"/>
      <c r="AC49" s="640"/>
      <c r="AD49" s="641"/>
      <c r="AE49" s="642"/>
      <c r="AF49" s="618"/>
      <c r="AG49" s="604"/>
      <c r="AH49" s="617"/>
      <c r="AI49" s="618"/>
      <c r="AJ49" s="604"/>
      <c r="AK49" s="617"/>
      <c r="AL49" s="604"/>
      <c r="AM49" s="663"/>
      <c r="AO49" s="456"/>
      <c r="AP49" s="485"/>
    </row>
    <row r="50" spans="1:52" ht="18" customHeight="1">
      <c r="A50" s="632">
        <f>P3</f>
        <v>0</v>
      </c>
      <c r="B50" s="635" t="str">
        <f>C5</f>
        <v xml:space="preserve"> マロンズ</v>
      </c>
      <c r="C50" s="636"/>
      <c r="D50" s="637"/>
      <c r="E50" s="635" t="e">
        <f>IF($CB$112="A",CD114,IF($CB$112="B",CG114,CJ114))</f>
        <v>#REF!</v>
      </c>
      <c r="F50" s="225"/>
      <c r="G50" s="226"/>
      <c r="H50" s="226"/>
      <c r="I50" s="226"/>
      <c r="J50" s="227"/>
      <c r="K50" s="228">
        <f>COUNTIF(L53:L55,"○")</f>
        <v>0</v>
      </c>
      <c r="L50" s="228"/>
      <c r="M50" s="228" t="s">
        <v>671</v>
      </c>
      <c r="N50" s="228"/>
      <c r="O50" s="229">
        <f>COUNTIF(N53:N55,"○")</f>
        <v>2</v>
      </c>
      <c r="P50" s="228">
        <f>COUNTIF(Q53:Q55,"○")</f>
        <v>1</v>
      </c>
      <c r="Q50" s="228"/>
      <c r="R50" s="228" t="s">
        <v>680</v>
      </c>
      <c r="S50" s="228"/>
      <c r="T50" s="229">
        <f>COUNTIF(S53:S55,"○")</f>
        <v>2</v>
      </c>
      <c r="U50" s="228">
        <f>COUNTIF(V53:V55,"○")</f>
        <v>2</v>
      </c>
      <c r="V50" s="228"/>
      <c r="W50" s="228" t="s">
        <v>677</v>
      </c>
      <c r="X50" s="228"/>
      <c r="Y50" s="229">
        <f>COUNTIF(X53:X55,"○")</f>
        <v>1</v>
      </c>
      <c r="Z50" s="228">
        <f>COUNTIF(AA53:AA55,"○")</f>
        <v>2</v>
      </c>
      <c r="AA50" s="228"/>
      <c r="AB50" s="228" t="s">
        <v>684</v>
      </c>
      <c r="AC50" s="228"/>
      <c r="AD50" s="230">
        <f>COUNTIF(AC53:AC55,"○")</f>
        <v>0</v>
      </c>
      <c r="AE50" s="638">
        <f>COUNTIF(F51:AD51,"○")</f>
        <v>2</v>
      </c>
      <c r="AF50" s="628" t="s">
        <v>675</v>
      </c>
      <c r="AG50" s="629">
        <f>COUNTIF(J52:AD52,"○")</f>
        <v>2</v>
      </c>
      <c r="AH50" s="627">
        <f>IF(AJ54=0,10,AH54/AJ54)</f>
        <v>1</v>
      </c>
      <c r="AI50" s="628"/>
      <c r="AJ50" s="629"/>
      <c r="AK50" s="627"/>
      <c r="AL50" s="630">
        <f>SUM(F53:F55,K53:K55,P53:P55,U53:U55,Z53:Z55)/SUM(J53:J55,O53:O55,T53:T55,Y53:Y55,AD53:AD55)</f>
        <v>1.0072992700729928</v>
      </c>
      <c r="AM50" s="631">
        <f>IF(AO$88=AO$87,RANK(AY50,AY$50:AY$79,0),"")</f>
        <v>2</v>
      </c>
      <c r="AO50" s="155">
        <f>SUM(AE50:AG55)</f>
        <v>4</v>
      </c>
      <c r="AP50" s="155">
        <f>AQ50-AR50</f>
        <v>0</v>
      </c>
      <c r="AQ50" s="155">
        <f>SUM(F50:AD50)</f>
        <v>10</v>
      </c>
      <c r="AR50" s="155">
        <f>SUM(AH54:AJ55)</f>
        <v>10</v>
      </c>
      <c r="AT50" s="456">
        <f>RANK(AE50,AE$50:AE$79,1)</f>
        <v>3</v>
      </c>
      <c r="AU50" s="456">
        <f>RANK(AZ50,AZ$50:AZ$79,1)</f>
        <v>4</v>
      </c>
      <c r="AV50" s="456">
        <f>RANK(AL50,AL$50:AL$79,1)</f>
        <v>4</v>
      </c>
      <c r="AW50" s="456">
        <f>AT50*100</f>
        <v>300</v>
      </c>
      <c r="AX50" s="456">
        <f>AU50*10</f>
        <v>40</v>
      </c>
      <c r="AY50" s="456">
        <f>SUM(AV50:AX55)</f>
        <v>344</v>
      </c>
      <c r="AZ50" s="456">
        <f>AH50-AJ50</f>
        <v>1</v>
      </c>
    </row>
    <row r="51" spans="1:52" ht="13.5" hidden="1" customHeight="1">
      <c r="A51" s="633"/>
      <c r="B51" s="608"/>
      <c r="C51" s="609"/>
      <c r="D51" s="610"/>
      <c r="E51" s="608"/>
      <c r="F51" s="231"/>
      <c r="G51" s="216"/>
      <c r="H51" s="216"/>
      <c r="I51" s="216"/>
      <c r="J51" s="217"/>
      <c r="K51" s="362" t="str">
        <f>IF(K50&gt;O50,"○","　")</f>
        <v>　</v>
      </c>
      <c r="L51" s="362"/>
      <c r="M51" s="362"/>
      <c r="N51" s="362"/>
      <c r="O51" s="363"/>
      <c r="P51" s="362" t="str">
        <f>IF(P50&gt;T50,"○","　")</f>
        <v>　</v>
      </c>
      <c r="Q51" s="362"/>
      <c r="R51" s="362"/>
      <c r="S51" s="362"/>
      <c r="T51" s="363"/>
      <c r="U51" s="362" t="str">
        <f>IF(U50&gt;Y50,"○","　")</f>
        <v>○</v>
      </c>
      <c r="V51" s="362"/>
      <c r="W51" s="362"/>
      <c r="X51" s="362"/>
      <c r="Y51" s="363"/>
      <c r="Z51" s="362" t="str">
        <f>IF(Z50&gt;AD50,"○","　")</f>
        <v>○</v>
      </c>
      <c r="AA51" s="362"/>
      <c r="AB51" s="362"/>
      <c r="AC51" s="362"/>
      <c r="AD51" s="370"/>
      <c r="AE51" s="615"/>
      <c r="AF51" s="501"/>
      <c r="AG51" s="502"/>
      <c r="AH51" s="500"/>
      <c r="AI51" s="501"/>
      <c r="AJ51" s="502"/>
      <c r="AK51" s="500"/>
      <c r="AL51" s="620"/>
      <c r="AM51" s="623"/>
      <c r="AT51" s="456"/>
      <c r="AU51" s="456"/>
      <c r="AV51" s="456"/>
      <c r="AW51" s="456"/>
      <c r="AX51" s="456"/>
      <c r="AY51" s="456"/>
      <c r="AZ51" s="456"/>
    </row>
    <row r="52" spans="1:52" ht="13.5" hidden="1" customHeight="1">
      <c r="A52" s="633"/>
      <c r="B52" s="608"/>
      <c r="C52" s="609"/>
      <c r="D52" s="610"/>
      <c r="E52" s="608"/>
      <c r="F52" s="231"/>
      <c r="G52" s="216"/>
      <c r="H52" s="216"/>
      <c r="I52" s="216"/>
      <c r="J52" s="217"/>
      <c r="K52" s="362"/>
      <c r="L52" s="362"/>
      <c r="M52" s="362"/>
      <c r="N52" s="362"/>
      <c r="O52" s="363" t="str">
        <f>IF(O50&gt;K50,"○","　")</f>
        <v>○</v>
      </c>
      <c r="P52" s="362"/>
      <c r="Q52" s="362"/>
      <c r="R52" s="362"/>
      <c r="S52" s="362"/>
      <c r="T52" s="363" t="str">
        <f>IF(T50&gt;P50,"○","　")</f>
        <v>○</v>
      </c>
      <c r="U52" s="362"/>
      <c r="V52" s="362"/>
      <c r="W52" s="362"/>
      <c r="X52" s="362"/>
      <c r="Y52" s="363" t="str">
        <f>IF(Y50&gt;U50,"○","　")</f>
        <v>　</v>
      </c>
      <c r="Z52" s="362"/>
      <c r="AA52" s="362"/>
      <c r="AB52" s="362"/>
      <c r="AC52" s="362"/>
      <c r="AD52" s="370" t="str">
        <f>IF(AD50&gt;Z50,"○","　")</f>
        <v>　</v>
      </c>
      <c r="AE52" s="615"/>
      <c r="AF52" s="501"/>
      <c r="AG52" s="502"/>
      <c r="AH52" s="500"/>
      <c r="AI52" s="501"/>
      <c r="AJ52" s="502"/>
      <c r="AK52" s="500"/>
      <c r="AL52" s="620"/>
      <c r="AM52" s="623"/>
      <c r="AT52" s="456"/>
      <c r="AU52" s="456"/>
      <c r="AV52" s="456"/>
      <c r="AW52" s="456"/>
      <c r="AX52" s="456"/>
      <c r="AY52" s="456"/>
      <c r="AZ52" s="456"/>
    </row>
    <row r="53" spans="1:52" ht="18" customHeight="1">
      <c r="A53" s="633"/>
      <c r="B53" s="608"/>
      <c r="C53" s="609"/>
      <c r="D53" s="610"/>
      <c r="E53" s="608"/>
      <c r="F53" s="231"/>
      <c r="G53" s="216"/>
      <c r="H53" s="216"/>
      <c r="I53" s="216"/>
      <c r="J53" s="217"/>
      <c r="K53" s="362">
        <f>O12</f>
        <v>12</v>
      </c>
      <c r="L53" s="362" t="str">
        <f>IF(K53&gt;O53,"○","　")</f>
        <v>　</v>
      </c>
      <c r="M53" s="362" t="s">
        <v>675</v>
      </c>
      <c r="N53" s="362" t="str">
        <f>IF(O53&gt;K53,"○","　")</f>
        <v>○</v>
      </c>
      <c r="O53" s="363">
        <f>T12</f>
        <v>15</v>
      </c>
      <c r="P53" s="362">
        <f>O27</f>
        <v>14</v>
      </c>
      <c r="Q53" s="362" t="str">
        <f>IF(P53&gt;T53,"○","　")</f>
        <v>　</v>
      </c>
      <c r="R53" s="362" t="s">
        <v>675</v>
      </c>
      <c r="S53" s="362" t="str">
        <f>IF(T53&gt;P53,"○","　")</f>
        <v>○</v>
      </c>
      <c r="T53" s="363">
        <f>T27</f>
        <v>16</v>
      </c>
      <c r="U53" s="362">
        <f>O37</f>
        <v>13</v>
      </c>
      <c r="V53" s="362" t="str">
        <f>IF(U53&gt;Y53,"○","　")</f>
        <v>　</v>
      </c>
      <c r="W53" s="362" t="s">
        <v>675</v>
      </c>
      <c r="X53" s="362" t="str">
        <f>IF(Y53&gt;U53,"○","　")</f>
        <v>○</v>
      </c>
      <c r="Y53" s="363">
        <f>T37</f>
        <v>15</v>
      </c>
      <c r="Z53" s="362">
        <f>O18</f>
        <v>17</v>
      </c>
      <c r="AA53" s="362" t="str">
        <f>IF(Z53&gt;AD53,"○","　")</f>
        <v>○</v>
      </c>
      <c r="AB53" s="362" t="s">
        <v>675</v>
      </c>
      <c r="AC53" s="362" t="str">
        <f>IF(AD53&gt;Z53,"○","　")</f>
        <v>　</v>
      </c>
      <c r="AD53" s="370">
        <f>T18</f>
        <v>15</v>
      </c>
      <c r="AE53" s="615"/>
      <c r="AF53" s="501"/>
      <c r="AG53" s="502"/>
      <c r="AH53" s="500"/>
      <c r="AI53" s="501"/>
      <c r="AJ53" s="502"/>
      <c r="AK53" s="500"/>
      <c r="AL53" s="620"/>
      <c r="AM53" s="623"/>
      <c r="AT53" s="456"/>
      <c r="AU53" s="456"/>
      <c r="AV53" s="456"/>
      <c r="AW53" s="456"/>
      <c r="AX53" s="456"/>
      <c r="AY53" s="456"/>
      <c r="AZ53" s="456"/>
    </row>
    <row r="54" spans="1:52" ht="18" customHeight="1">
      <c r="A54" s="633"/>
      <c r="B54" s="608"/>
      <c r="C54" s="609"/>
      <c r="D54" s="610"/>
      <c r="E54" s="608"/>
      <c r="F54" s="231"/>
      <c r="G54" s="216"/>
      <c r="H54" s="216"/>
      <c r="I54" s="216"/>
      <c r="J54" s="217"/>
      <c r="K54" s="362">
        <f>O13</f>
        <v>8</v>
      </c>
      <c r="L54" s="362" t="str">
        <f>IF(K54&gt;O54,"○","　")</f>
        <v>　</v>
      </c>
      <c r="M54" s="362" t="s">
        <v>255</v>
      </c>
      <c r="N54" s="362" t="str">
        <f>IF(O54&gt;K54,"○","　")</f>
        <v>○</v>
      </c>
      <c r="O54" s="363">
        <f>T13</f>
        <v>15</v>
      </c>
      <c r="P54" s="362">
        <f>O28</f>
        <v>15</v>
      </c>
      <c r="Q54" s="362" t="str">
        <f>IF(P54&gt;T54,"○","　")</f>
        <v>○</v>
      </c>
      <c r="R54" s="362" t="s">
        <v>255</v>
      </c>
      <c r="S54" s="362" t="str">
        <f>IF(T54&gt;P54,"○","　")</f>
        <v>　</v>
      </c>
      <c r="T54" s="363">
        <f>T28</f>
        <v>7</v>
      </c>
      <c r="U54" s="362">
        <f>O38</f>
        <v>17</v>
      </c>
      <c r="V54" s="362" t="str">
        <f>IF(U54&gt;Y54,"○","　")</f>
        <v>○</v>
      </c>
      <c r="W54" s="362" t="s">
        <v>255</v>
      </c>
      <c r="X54" s="362" t="str">
        <f>IF(Y54&gt;U54,"○","　")</f>
        <v>　</v>
      </c>
      <c r="Y54" s="363">
        <f>T38</f>
        <v>15</v>
      </c>
      <c r="Z54" s="362">
        <f>O19</f>
        <v>15</v>
      </c>
      <c r="AA54" s="362" t="str">
        <f>IF(Z54&gt;AD54,"○","　")</f>
        <v>○</v>
      </c>
      <c r="AB54" s="362" t="s">
        <v>255</v>
      </c>
      <c r="AC54" s="362" t="str">
        <f>IF(AD54&gt;Z54,"○","　")</f>
        <v>　</v>
      </c>
      <c r="AD54" s="370">
        <f>T19</f>
        <v>13</v>
      </c>
      <c r="AE54" s="615"/>
      <c r="AF54" s="501"/>
      <c r="AG54" s="502"/>
      <c r="AH54" s="500">
        <f>SUM(F50,K50,P50,U50,Z50)</f>
        <v>5</v>
      </c>
      <c r="AI54" s="501" t="s">
        <v>255</v>
      </c>
      <c r="AJ54" s="502">
        <f>SUM(J50,O50,T50,Y50,AD50)</f>
        <v>5</v>
      </c>
      <c r="AK54" s="500"/>
      <c r="AL54" s="620"/>
      <c r="AM54" s="623"/>
      <c r="AT54" s="456"/>
      <c r="AU54" s="456"/>
      <c r="AV54" s="456"/>
      <c r="AW54" s="456"/>
      <c r="AX54" s="456"/>
      <c r="AY54" s="456"/>
      <c r="AZ54" s="456"/>
    </row>
    <row r="55" spans="1:52" ht="18" customHeight="1">
      <c r="A55" s="633"/>
      <c r="B55" s="611"/>
      <c r="C55" s="612"/>
      <c r="D55" s="613"/>
      <c r="E55" s="611"/>
      <c r="F55" s="232"/>
      <c r="G55" s="219"/>
      <c r="H55" s="219"/>
      <c r="I55" s="219"/>
      <c r="J55" s="220"/>
      <c r="K55" s="362">
        <f>O14</f>
        <v>0</v>
      </c>
      <c r="L55" s="362" t="str">
        <f>IF(K55&gt;O55,"○","　")</f>
        <v>　</v>
      </c>
      <c r="M55" s="362" t="s">
        <v>255</v>
      </c>
      <c r="N55" s="362" t="str">
        <f>IF(O55&gt;K55,"○","　")</f>
        <v>　</v>
      </c>
      <c r="O55" s="363">
        <f>T14</f>
        <v>0</v>
      </c>
      <c r="P55" s="362">
        <f>O29</f>
        <v>12</v>
      </c>
      <c r="Q55" s="362" t="str">
        <f>IF(P55&gt;T55,"○","　")</f>
        <v>　</v>
      </c>
      <c r="R55" s="362" t="s">
        <v>255</v>
      </c>
      <c r="S55" s="362" t="str">
        <f>IF(T55&gt;P55,"○","　")</f>
        <v>○</v>
      </c>
      <c r="T55" s="363">
        <f>T29</f>
        <v>15</v>
      </c>
      <c r="U55" s="362">
        <f>O39</f>
        <v>15</v>
      </c>
      <c r="V55" s="362" t="str">
        <f>IF(U55&gt;Y55,"○","　")</f>
        <v>○</v>
      </c>
      <c r="W55" s="362" t="s">
        <v>255</v>
      </c>
      <c r="X55" s="362" t="str">
        <f>IF(Y55&gt;U55,"○","　")</f>
        <v>　</v>
      </c>
      <c r="Y55" s="363">
        <f>T39</f>
        <v>11</v>
      </c>
      <c r="Z55" s="362">
        <f>O20</f>
        <v>0</v>
      </c>
      <c r="AA55" s="362" t="str">
        <f>IF(Z55&gt;AD55,"○","　")</f>
        <v>　</v>
      </c>
      <c r="AB55" s="362" t="s">
        <v>255</v>
      </c>
      <c r="AC55" s="362" t="str">
        <f>IF(AD55&gt;Z55,"○","　")</f>
        <v>　</v>
      </c>
      <c r="AD55" s="370">
        <f>T20</f>
        <v>0</v>
      </c>
      <c r="AE55" s="616"/>
      <c r="AF55" s="504"/>
      <c r="AG55" s="505"/>
      <c r="AH55" s="503"/>
      <c r="AI55" s="504"/>
      <c r="AJ55" s="505"/>
      <c r="AK55" s="503"/>
      <c r="AL55" s="625"/>
      <c r="AM55" s="626"/>
      <c r="AT55" s="456"/>
      <c r="AU55" s="456"/>
      <c r="AV55" s="456"/>
      <c r="AW55" s="456"/>
      <c r="AX55" s="456"/>
      <c r="AY55" s="456"/>
      <c r="AZ55" s="456"/>
    </row>
    <row r="56" spans="1:52" ht="18" customHeight="1">
      <c r="A56" s="633"/>
      <c r="B56" s="605" t="str">
        <f>C6</f>
        <v xml:space="preserve"> ハピネス</v>
      </c>
      <c r="C56" s="606"/>
      <c r="D56" s="607"/>
      <c r="E56" s="605" t="e">
        <f>IF($CB$112="A",CD115,IF($CB$112="B",CG115,CJ115))</f>
        <v>#REF!</v>
      </c>
      <c r="F56" s="233">
        <f>COUNTIF(G59:G61,"○")</f>
        <v>2</v>
      </c>
      <c r="G56" s="233"/>
      <c r="H56" s="233" t="str">
        <f>M50</f>
        <v>①</v>
      </c>
      <c r="I56" s="233"/>
      <c r="J56" s="234">
        <f>COUNTIF(I59:I61,"○")</f>
        <v>0</v>
      </c>
      <c r="K56" s="211"/>
      <c r="L56" s="212"/>
      <c r="M56" s="212"/>
      <c r="N56" s="212"/>
      <c r="O56" s="213"/>
      <c r="P56" s="233">
        <f>COUNTIF(Q59:Q61,"○")</f>
        <v>2</v>
      </c>
      <c r="Q56" s="233"/>
      <c r="R56" s="233" t="s">
        <v>674</v>
      </c>
      <c r="S56" s="233"/>
      <c r="T56" s="234">
        <f>COUNTIF(S59:S61,"○")</f>
        <v>0</v>
      </c>
      <c r="U56" s="233">
        <f>COUNTIF(V59:V61,"○")</f>
        <v>2</v>
      </c>
      <c r="V56" s="233"/>
      <c r="W56" s="233" t="s">
        <v>685</v>
      </c>
      <c r="X56" s="233"/>
      <c r="Y56" s="234">
        <f>COUNTIF(X59:X61,"○")</f>
        <v>0</v>
      </c>
      <c r="Z56" s="233">
        <f>COUNTIF(AA59:AA61,"○")</f>
        <v>2</v>
      </c>
      <c r="AA56" s="233"/>
      <c r="AB56" s="233" t="s">
        <v>681</v>
      </c>
      <c r="AC56" s="233"/>
      <c r="AD56" s="235">
        <f>COUNTIF(AC59:AC61,"○")</f>
        <v>1</v>
      </c>
      <c r="AE56" s="614">
        <f>COUNTIF(F57:AD57,"○")</f>
        <v>4</v>
      </c>
      <c r="AF56" s="498" t="s">
        <v>255</v>
      </c>
      <c r="AG56" s="499">
        <f>COUNTIF(J58:AD58,"○")</f>
        <v>0</v>
      </c>
      <c r="AH56" s="497">
        <f>IF(AJ60=0,10,AH60/AJ60)</f>
        <v>8</v>
      </c>
      <c r="AI56" s="498"/>
      <c r="AJ56" s="499"/>
      <c r="AK56" s="497"/>
      <c r="AL56" s="619">
        <f>SUM(F59:F61,K59:K61,P59:P61,U59:U61,Z59:Z61)/SUM(J59:J61,O59:O61,T59:T61,Y59:Y61,AD59:AD61)</f>
        <v>1.4081632653061225</v>
      </c>
      <c r="AM56" s="622">
        <f>IF(AO$88=AO$87,RANK(AY56,AY$50:AY$79,0),"")</f>
        <v>1</v>
      </c>
      <c r="AO56" s="155">
        <f>SUM(AE56:AG61)</f>
        <v>4</v>
      </c>
      <c r="AP56" s="155">
        <f>AQ56-AR56</f>
        <v>0</v>
      </c>
      <c r="AQ56" s="155">
        <f>SUM(F56:AD56)</f>
        <v>9</v>
      </c>
      <c r="AR56" s="155">
        <f>SUM(AH60:AJ61)</f>
        <v>9</v>
      </c>
      <c r="AT56" s="456">
        <f>RANK(AE56,AE$50:AE$79,1)</f>
        <v>5</v>
      </c>
      <c r="AU56" s="456">
        <f>RANK(AZ56,AZ$50:AZ$79,1)</f>
        <v>5</v>
      </c>
      <c r="AV56" s="456">
        <f>RANK(AL56,AL$50:AL$79,1)</f>
        <v>5</v>
      </c>
      <c r="AW56" s="456">
        <f>AT56*100</f>
        <v>500</v>
      </c>
      <c r="AX56" s="456">
        <f>AU56*10</f>
        <v>50</v>
      </c>
      <c r="AY56" s="456">
        <f>SUM(AV56:AX61)</f>
        <v>555</v>
      </c>
      <c r="AZ56" s="456">
        <f>AH56-AJ56</f>
        <v>8</v>
      </c>
    </row>
    <row r="57" spans="1:52" ht="13.5" hidden="1" customHeight="1">
      <c r="A57" s="633"/>
      <c r="B57" s="608"/>
      <c r="C57" s="609"/>
      <c r="D57" s="610"/>
      <c r="E57" s="608"/>
      <c r="F57" s="362" t="str">
        <f>IF(F56&gt;J56,"○","　")</f>
        <v>○</v>
      </c>
      <c r="G57" s="362"/>
      <c r="H57" s="362"/>
      <c r="I57" s="362"/>
      <c r="J57" s="363"/>
      <c r="K57" s="215"/>
      <c r="L57" s="216"/>
      <c r="M57" s="216"/>
      <c r="N57" s="216"/>
      <c r="O57" s="217"/>
      <c r="P57" s="362" t="str">
        <f>IF(P56&gt;T56,"○","　")</f>
        <v>○</v>
      </c>
      <c r="Q57" s="362"/>
      <c r="R57" s="362"/>
      <c r="S57" s="362"/>
      <c r="T57" s="363"/>
      <c r="U57" s="362" t="str">
        <f>IF(U56&gt;Y56,"○","　")</f>
        <v>○</v>
      </c>
      <c r="V57" s="362"/>
      <c r="W57" s="362"/>
      <c r="X57" s="362"/>
      <c r="Y57" s="363"/>
      <c r="Z57" s="362" t="str">
        <f>IF(Z56&gt;AD56,"○","　")</f>
        <v>○</v>
      </c>
      <c r="AA57" s="362"/>
      <c r="AB57" s="362"/>
      <c r="AC57" s="362"/>
      <c r="AD57" s="370"/>
      <c r="AE57" s="615"/>
      <c r="AF57" s="501"/>
      <c r="AG57" s="502"/>
      <c r="AH57" s="500"/>
      <c r="AI57" s="501"/>
      <c r="AJ57" s="502"/>
      <c r="AK57" s="500"/>
      <c r="AL57" s="620"/>
      <c r="AM57" s="623"/>
      <c r="AT57" s="456"/>
      <c r="AU57" s="456"/>
      <c r="AV57" s="456"/>
      <c r="AW57" s="456"/>
      <c r="AX57" s="456"/>
      <c r="AY57" s="456"/>
      <c r="AZ57" s="456"/>
    </row>
    <row r="58" spans="1:52" ht="13.5" hidden="1" customHeight="1">
      <c r="A58" s="633"/>
      <c r="B58" s="608"/>
      <c r="C58" s="609"/>
      <c r="D58" s="610"/>
      <c r="E58" s="608"/>
      <c r="F58" s="362"/>
      <c r="G58" s="362"/>
      <c r="H58" s="362"/>
      <c r="I58" s="362"/>
      <c r="J58" s="363" t="str">
        <f>IF(J56&gt;F56,"○","　")</f>
        <v>　</v>
      </c>
      <c r="K58" s="215"/>
      <c r="L58" s="216"/>
      <c r="M58" s="216"/>
      <c r="N58" s="216"/>
      <c r="O58" s="217"/>
      <c r="P58" s="362"/>
      <c r="Q58" s="362"/>
      <c r="R58" s="362"/>
      <c r="S58" s="362"/>
      <c r="T58" s="363" t="str">
        <f>IF(T56&gt;P56,"○","　")</f>
        <v>　</v>
      </c>
      <c r="U58" s="362"/>
      <c r="V58" s="362"/>
      <c r="W58" s="362"/>
      <c r="X58" s="362"/>
      <c r="Y58" s="363" t="str">
        <f>IF(Y56&gt;U56,"○","　")</f>
        <v>　</v>
      </c>
      <c r="Z58" s="362"/>
      <c r="AA58" s="362"/>
      <c r="AB58" s="362"/>
      <c r="AC58" s="362"/>
      <c r="AD58" s="370" t="str">
        <f>IF(AD56&gt;Z56,"○","　")</f>
        <v>　</v>
      </c>
      <c r="AE58" s="615"/>
      <c r="AF58" s="501"/>
      <c r="AG58" s="502"/>
      <c r="AH58" s="500"/>
      <c r="AI58" s="501"/>
      <c r="AJ58" s="502"/>
      <c r="AK58" s="500"/>
      <c r="AL58" s="620"/>
      <c r="AM58" s="623"/>
      <c r="AT58" s="456"/>
      <c r="AU58" s="456"/>
      <c r="AV58" s="456"/>
      <c r="AW58" s="456"/>
      <c r="AX58" s="456"/>
      <c r="AY58" s="456"/>
      <c r="AZ58" s="456"/>
    </row>
    <row r="59" spans="1:52" ht="18" customHeight="1">
      <c r="A59" s="633"/>
      <c r="B59" s="608"/>
      <c r="C59" s="609"/>
      <c r="D59" s="610"/>
      <c r="E59" s="608"/>
      <c r="F59" s="362">
        <f>O53</f>
        <v>15</v>
      </c>
      <c r="G59" s="362" t="str">
        <f>IF(F59&gt;J59,"○","　")</f>
        <v>○</v>
      </c>
      <c r="H59" s="362" t="s">
        <v>255</v>
      </c>
      <c r="I59" s="362" t="str">
        <f>IF(J59&gt;F59,"○","　")</f>
        <v>　</v>
      </c>
      <c r="J59" s="363">
        <f>K53</f>
        <v>12</v>
      </c>
      <c r="K59" s="215"/>
      <c r="L59" s="216"/>
      <c r="M59" s="216"/>
      <c r="N59" s="216"/>
      <c r="O59" s="217"/>
      <c r="P59" s="362">
        <f>O21</f>
        <v>15</v>
      </c>
      <c r="Q59" s="362" t="str">
        <f>IF(P59&gt;T59,"○","　")</f>
        <v>○</v>
      </c>
      <c r="R59" s="362" t="s">
        <v>675</v>
      </c>
      <c r="S59" s="362" t="str">
        <f>IF(T59&gt;P59,"○","　")</f>
        <v>　</v>
      </c>
      <c r="T59" s="363">
        <f>T21</f>
        <v>12</v>
      </c>
      <c r="U59" s="362">
        <f>O31</f>
        <v>15</v>
      </c>
      <c r="V59" s="362" t="str">
        <f>IF(U59&gt;Y59,"○","　")</f>
        <v>○</v>
      </c>
      <c r="W59" s="362" t="s">
        <v>675</v>
      </c>
      <c r="X59" s="362" t="str">
        <f>IF(Y59&gt;U59,"○","　")</f>
        <v>　</v>
      </c>
      <c r="Y59" s="363">
        <f>T31</f>
        <v>9</v>
      </c>
      <c r="Z59" s="362">
        <f>O40</f>
        <v>15</v>
      </c>
      <c r="AA59" s="362" t="str">
        <f>IF(Z59&gt;AD59,"○","　")</f>
        <v>○</v>
      </c>
      <c r="AB59" s="362" t="s">
        <v>675</v>
      </c>
      <c r="AC59" s="362" t="str">
        <f>IF(AD59&gt;Z59,"○","　")</f>
        <v>　</v>
      </c>
      <c r="AD59" s="370">
        <f>T40</f>
        <v>5</v>
      </c>
      <c r="AE59" s="615"/>
      <c r="AF59" s="501"/>
      <c r="AG59" s="502"/>
      <c r="AH59" s="500"/>
      <c r="AI59" s="501"/>
      <c r="AJ59" s="502"/>
      <c r="AK59" s="500"/>
      <c r="AL59" s="620"/>
      <c r="AM59" s="623"/>
      <c r="AT59" s="456"/>
      <c r="AU59" s="456"/>
      <c r="AV59" s="456"/>
      <c r="AW59" s="456"/>
      <c r="AX59" s="456"/>
      <c r="AY59" s="456"/>
      <c r="AZ59" s="456"/>
    </row>
    <row r="60" spans="1:52" ht="18" customHeight="1">
      <c r="A60" s="633"/>
      <c r="B60" s="608"/>
      <c r="C60" s="609"/>
      <c r="D60" s="610"/>
      <c r="E60" s="608"/>
      <c r="F60" s="362">
        <f>O54</f>
        <v>15</v>
      </c>
      <c r="G60" s="362" t="str">
        <f>IF(F60&gt;J60,"○","　")</f>
        <v>○</v>
      </c>
      <c r="H60" s="362" t="s">
        <v>255</v>
      </c>
      <c r="I60" s="362" t="str">
        <f>IF(J60&gt;F60,"○","　")</f>
        <v>　</v>
      </c>
      <c r="J60" s="363">
        <f>K54</f>
        <v>8</v>
      </c>
      <c r="K60" s="215"/>
      <c r="L60" s="216"/>
      <c r="M60" s="216"/>
      <c r="N60" s="216"/>
      <c r="O60" s="217"/>
      <c r="P60" s="362">
        <f>O22</f>
        <v>15</v>
      </c>
      <c r="Q60" s="362" t="str">
        <f>IF(P60&gt;T60,"○","　")</f>
        <v>○</v>
      </c>
      <c r="R60" s="362" t="s">
        <v>255</v>
      </c>
      <c r="S60" s="362" t="str">
        <f>IF(T60&gt;P60,"○","　")</f>
        <v>　</v>
      </c>
      <c r="T60" s="363">
        <f>T22</f>
        <v>9</v>
      </c>
      <c r="U60" s="362">
        <f>O32</f>
        <v>15</v>
      </c>
      <c r="V60" s="362" t="str">
        <f>IF(U60&gt;Y60,"○","　")</f>
        <v>○</v>
      </c>
      <c r="W60" s="362" t="s">
        <v>255</v>
      </c>
      <c r="X60" s="362" t="str">
        <f>IF(Y60&gt;U60,"○","　")</f>
        <v>　</v>
      </c>
      <c r="Y60" s="363">
        <f>T32</f>
        <v>10</v>
      </c>
      <c r="Z60" s="362">
        <f>O41</f>
        <v>16</v>
      </c>
      <c r="AA60" s="362" t="str">
        <f>IF(Z60&gt;AD60,"○","　")</f>
        <v>　</v>
      </c>
      <c r="AB60" s="362" t="s">
        <v>255</v>
      </c>
      <c r="AC60" s="362" t="str">
        <f>IF(AD60&gt;Z60,"○","　")</f>
        <v>○</v>
      </c>
      <c r="AD60" s="370">
        <f>T41</f>
        <v>17</v>
      </c>
      <c r="AE60" s="615"/>
      <c r="AF60" s="501"/>
      <c r="AG60" s="502"/>
      <c r="AH60" s="500">
        <f>SUM(F56,K56,P56,U56,Z56)</f>
        <v>8</v>
      </c>
      <c r="AI60" s="501" t="s">
        <v>255</v>
      </c>
      <c r="AJ60" s="502">
        <f>SUM(J56,O56,T56,Y56,AD56)</f>
        <v>1</v>
      </c>
      <c r="AK60" s="500"/>
      <c r="AL60" s="620"/>
      <c r="AM60" s="623"/>
      <c r="AT60" s="456"/>
      <c r="AU60" s="456"/>
      <c r="AV60" s="456"/>
      <c r="AW60" s="456"/>
      <c r="AX60" s="456"/>
      <c r="AY60" s="456"/>
      <c r="AZ60" s="456"/>
    </row>
    <row r="61" spans="1:52" ht="18" customHeight="1">
      <c r="A61" s="633"/>
      <c r="B61" s="611"/>
      <c r="C61" s="612"/>
      <c r="D61" s="613"/>
      <c r="E61" s="611"/>
      <c r="F61" s="364">
        <f>O55</f>
        <v>0</v>
      </c>
      <c r="G61" s="364" t="str">
        <f>IF(F61&gt;J61,"○","　")</f>
        <v>　</v>
      </c>
      <c r="H61" s="364" t="s">
        <v>255</v>
      </c>
      <c r="I61" s="364" t="str">
        <f>IF(J61&gt;F61,"○","　")</f>
        <v>　</v>
      </c>
      <c r="J61" s="365">
        <f>K55</f>
        <v>0</v>
      </c>
      <c r="K61" s="218"/>
      <c r="L61" s="219"/>
      <c r="M61" s="219"/>
      <c r="N61" s="219"/>
      <c r="O61" s="220"/>
      <c r="P61" s="362">
        <f>O23</f>
        <v>0</v>
      </c>
      <c r="Q61" s="362" t="str">
        <f>IF(P61&gt;T61,"○","　")</f>
        <v>　</v>
      </c>
      <c r="R61" s="362" t="s">
        <v>255</v>
      </c>
      <c r="S61" s="362" t="str">
        <f>IF(T61&gt;P61,"○","　")</f>
        <v>　</v>
      </c>
      <c r="T61" s="363">
        <f>T23</f>
        <v>0</v>
      </c>
      <c r="U61" s="362">
        <f>O33</f>
        <v>0</v>
      </c>
      <c r="V61" s="362" t="str">
        <f>IF(U61&gt;Y61,"○","　")</f>
        <v>　</v>
      </c>
      <c r="W61" s="362" t="s">
        <v>255</v>
      </c>
      <c r="X61" s="362" t="str">
        <f>IF(Y61&gt;U61,"○","　")</f>
        <v>　</v>
      </c>
      <c r="Y61" s="363">
        <f>T33</f>
        <v>0</v>
      </c>
      <c r="Z61" s="362">
        <f>O42</f>
        <v>17</v>
      </c>
      <c r="AA61" s="362" t="str">
        <f>IF(Z61&gt;AD61,"○","　")</f>
        <v>○</v>
      </c>
      <c r="AB61" s="362" t="s">
        <v>255</v>
      </c>
      <c r="AC61" s="362" t="str">
        <f>IF(AD61&gt;Z61,"○","　")</f>
        <v>　</v>
      </c>
      <c r="AD61" s="370">
        <f>T42</f>
        <v>16</v>
      </c>
      <c r="AE61" s="616"/>
      <c r="AF61" s="504"/>
      <c r="AG61" s="505"/>
      <c r="AH61" s="503"/>
      <c r="AI61" s="504"/>
      <c r="AJ61" s="505"/>
      <c r="AK61" s="503"/>
      <c r="AL61" s="625"/>
      <c r="AM61" s="626"/>
      <c r="AT61" s="456"/>
      <c r="AU61" s="456"/>
      <c r="AV61" s="456"/>
      <c r="AW61" s="456"/>
      <c r="AX61" s="456"/>
      <c r="AY61" s="456"/>
      <c r="AZ61" s="456"/>
    </row>
    <row r="62" spans="1:52" ht="18" customHeight="1">
      <c r="A62" s="633"/>
      <c r="B62" s="605" t="str">
        <f>C7</f>
        <v xml:space="preserve"> Ｓｈｏｃｋ</v>
      </c>
      <c r="C62" s="606"/>
      <c r="D62" s="607"/>
      <c r="E62" s="605" t="e">
        <f>IF($CB$112="A",CD116,IF($CB$112="B",CG116,CJ116))</f>
        <v>#REF!</v>
      </c>
      <c r="F62" s="233">
        <f>COUNTIF(G65:G67,"○")</f>
        <v>2</v>
      </c>
      <c r="G62" s="233"/>
      <c r="H62" s="233" t="str">
        <f>R50</f>
        <v>⑥</v>
      </c>
      <c r="I62" s="233"/>
      <c r="J62" s="234">
        <f>COUNTIF(I65:I67,"○")</f>
        <v>1</v>
      </c>
      <c r="K62" s="233">
        <f>COUNTIF(L65:L67,"○")</f>
        <v>0</v>
      </c>
      <c r="L62" s="233"/>
      <c r="M62" s="233" t="str">
        <f>R56</f>
        <v>④</v>
      </c>
      <c r="N62" s="233"/>
      <c r="O62" s="234">
        <f>COUNTIF(N65:N67,"○")</f>
        <v>2</v>
      </c>
      <c r="P62" s="211"/>
      <c r="Q62" s="212"/>
      <c r="R62" s="212"/>
      <c r="S62" s="212"/>
      <c r="T62" s="213"/>
      <c r="U62" s="233">
        <f>COUNTIF(V65:V67,"○")</f>
        <v>2</v>
      </c>
      <c r="V62" s="233"/>
      <c r="W62" s="233" t="s">
        <v>679</v>
      </c>
      <c r="X62" s="233"/>
      <c r="Y62" s="234">
        <f>COUNTIF(X65:X67,"○")</f>
        <v>1</v>
      </c>
      <c r="Z62" s="233">
        <f>COUNTIF(AA65:AA67,"○")</f>
        <v>0</v>
      </c>
      <c r="AA62" s="233"/>
      <c r="AB62" s="233" t="s">
        <v>672</v>
      </c>
      <c r="AC62" s="233"/>
      <c r="AD62" s="235">
        <f>COUNTIF(AC65:AC67,"○")</f>
        <v>2</v>
      </c>
      <c r="AE62" s="614">
        <f>COUNTIF(F63:AD63,"○")</f>
        <v>2</v>
      </c>
      <c r="AF62" s="498" t="s">
        <v>255</v>
      </c>
      <c r="AG62" s="499">
        <f>COUNTIF(J64:AD64,"○")</f>
        <v>2</v>
      </c>
      <c r="AH62" s="497">
        <f>IF(AJ66=0,10,AH66/AJ66)</f>
        <v>0.66666666666666663</v>
      </c>
      <c r="AI62" s="498"/>
      <c r="AJ62" s="499"/>
      <c r="AK62" s="497"/>
      <c r="AL62" s="619">
        <f>SUM(F65:F67,K65:K67,P65:P67,U65:U67,Z65:Z67)/SUM(J65:J67,O65:O67,T65:T67,Y65:Y67,AD65:AD67)</f>
        <v>0.94736842105263153</v>
      </c>
      <c r="AM62" s="622">
        <f>IF(AO$88=AO$87,RANK(AY62,AY$50:AY$79,0),"")</f>
        <v>3</v>
      </c>
      <c r="AO62" s="155">
        <f>SUM(AE62:AG67)</f>
        <v>4</v>
      </c>
      <c r="AP62" s="155">
        <f>AQ62-AR62</f>
        <v>0</v>
      </c>
      <c r="AQ62" s="155">
        <f>SUM(F62:AD62)</f>
        <v>10</v>
      </c>
      <c r="AR62" s="155">
        <f>SUM(AH66:AJ67)</f>
        <v>10</v>
      </c>
      <c r="AT62" s="456">
        <f>RANK(AE62,AE$50:AE$79,1)</f>
        <v>3</v>
      </c>
      <c r="AU62" s="456">
        <f>RANK(AZ62,AZ$50:AZ$79,1)</f>
        <v>2</v>
      </c>
      <c r="AV62" s="456">
        <f>RANK(AL62,AL$50:AL$79,1)</f>
        <v>3</v>
      </c>
      <c r="AW62" s="456">
        <f>AT62*100</f>
        <v>300</v>
      </c>
      <c r="AX62" s="456">
        <f>AU62*10</f>
        <v>20</v>
      </c>
      <c r="AY62" s="456">
        <f>SUM(AV62:AX67)</f>
        <v>323</v>
      </c>
      <c r="AZ62" s="456">
        <f>AH62-AJ62</f>
        <v>0.66666666666666663</v>
      </c>
    </row>
    <row r="63" spans="1:52" ht="13.5" hidden="1" customHeight="1">
      <c r="A63" s="633"/>
      <c r="B63" s="608"/>
      <c r="C63" s="609"/>
      <c r="D63" s="610"/>
      <c r="E63" s="608"/>
      <c r="F63" s="362" t="str">
        <f>IF(F62&gt;J62,"○","　")</f>
        <v>○</v>
      </c>
      <c r="G63" s="362"/>
      <c r="H63" s="362"/>
      <c r="I63" s="362"/>
      <c r="J63" s="363"/>
      <c r="K63" s="362" t="str">
        <f>IF(K62&gt;O62,"○","　")</f>
        <v>　</v>
      </c>
      <c r="L63" s="362"/>
      <c r="M63" s="362"/>
      <c r="N63" s="362"/>
      <c r="O63" s="363"/>
      <c r="P63" s="215"/>
      <c r="Q63" s="216"/>
      <c r="R63" s="216"/>
      <c r="S63" s="216"/>
      <c r="T63" s="217"/>
      <c r="U63" s="362" t="str">
        <f>IF(U62&gt;Y62,"○","　")</f>
        <v>○</v>
      </c>
      <c r="V63" s="362"/>
      <c r="W63" s="362"/>
      <c r="X63" s="362"/>
      <c r="Y63" s="363"/>
      <c r="Z63" s="362" t="str">
        <f>IF(Z62&gt;AD62,"○","　")</f>
        <v>　</v>
      </c>
      <c r="AA63" s="362"/>
      <c r="AB63" s="362"/>
      <c r="AC63" s="362"/>
      <c r="AD63" s="370"/>
      <c r="AE63" s="615"/>
      <c r="AF63" s="501"/>
      <c r="AG63" s="502"/>
      <c r="AH63" s="500"/>
      <c r="AI63" s="501"/>
      <c r="AJ63" s="502"/>
      <c r="AK63" s="500"/>
      <c r="AL63" s="620"/>
      <c r="AM63" s="623"/>
      <c r="AT63" s="456"/>
      <c r="AU63" s="456"/>
      <c r="AV63" s="456"/>
      <c r="AW63" s="456"/>
      <c r="AX63" s="456"/>
      <c r="AY63" s="456"/>
      <c r="AZ63" s="456"/>
    </row>
    <row r="64" spans="1:52" ht="13.5" hidden="1" customHeight="1">
      <c r="A64" s="633"/>
      <c r="B64" s="608"/>
      <c r="C64" s="609"/>
      <c r="D64" s="610"/>
      <c r="E64" s="608"/>
      <c r="F64" s="362"/>
      <c r="G64" s="362"/>
      <c r="H64" s="362"/>
      <c r="I64" s="362"/>
      <c r="J64" s="363" t="str">
        <f>IF(J62&gt;F62,"○","　")</f>
        <v>　</v>
      </c>
      <c r="K64" s="362"/>
      <c r="L64" s="362"/>
      <c r="M64" s="362"/>
      <c r="N64" s="362"/>
      <c r="O64" s="363" t="str">
        <f>IF(O62&gt;K62,"○","　")</f>
        <v>○</v>
      </c>
      <c r="P64" s="215"/>
      <c r="Q64" s="216"/>
      <c r="R64" s="216"/>
      <c r="S64" s="216"/>
      <c r="T64" s="217"/>
      <c r="U64" s="362"/>
      <c r="V64" s="362"/>
      <c r="W64" s="362"/>
      <c r="X64" s="362"/>
      <c r="Y64" s="363" t="str">
        <f>IF(Y62&gt;U62,"○","　")</f>
        <v>　</v>
      </c>
      <c r="Z64" s="362"/>
      <c r="AA64" s="362"/>
      <c r="AB64" s="362"/>
      <c r="AC64" s="362"/>
      <c r="AD64" s="370" t="str">
        <f>IF(AD62&gt;Z62,"○","　")</f>
        <v>○</v>
      </c>
      <c r="AE64" s="615"/>
      <c r="AF64" s="501"/>
      <c r="AG64" s="502"/>
      <c r="AH64" s="500"/>
      <c r="AI64" s="501"/>
      <c r="AJ64" s="502"/>
      <c r="AK64" s="500"/>
      <c r="AL64" s="620"/>
      <c r="AM64" s="623"/>
      <c r="AT64" s="456"/>
      <c r="AU64" s="456"/>
      <c r="AV64" s="456"/>
      <c r="AW64" s="456"/>
      <c r="AX64" s="456"/>
      <c r="AY64" s="456"/>
      <c r="AZ64" s="456"/>
    </row>
    <row r="65" spans="1:52" ht="18" customHeight="1">
      <c r="A65" s="633"/>
      <c r="B65" s="608"/>
      <c r="C65" s="609"/>
      <c r="D65" s="610"/>
      <c r="E65" s="608"/>
      <c r="F65" s="362">
        <f>T53</f>
        <v>16</v>
      </c>
      <c r="G65" s="362" t="str">
        <f>IF(F65&gt;J65,"○","　")</f>
        <v>○</v>
      </c>
      <c r="H65" s="362" t="s">
        <v>255</v>
      </c>
      <c r="I65" s="362" t="str">
        <f>IF(J65&gt;F65,"○","　")</f>
        <v>　</v>
      </c>
      <c r="J65" s="363">
        <f>P53</f>
        <v>14</v>
      </c>
      <c r="K65" s="362">
        <f>T59</f>
        <v>12</v>
      </c>
      <c r="L65" s="362" t="str">
        <f>IF(K65&gt;O65,"○","　")</f>
        <v>　</v>
      </c>
      <c r="M65" s="362" t="s">
        <v>675</v>
      </c>
      <c r="N65" s="362" t="str">
        <f>IF(O65&gt;K65,"○","　")</f>
        <v>○</v>
      </c>
      <c r="O65" s="363">
        <f>P59</f>
        <v>15</v>
      </c>
      <c r="P65" s="215"/>
      <c r="Q65" s="216"/>
      <c r="R65" s="216"/>
      <c r="S65" s="216"/>
      <c r="T65" s="217"/>
      <c r="U65" s="362">
        <f>O15</f>
        <v>14</v>
      </c>
      <c r="V65" s="362" t="str">
        <f>IF(U65&gt;Y65,"○","　")</f>
        <v>　</v>
      </c>
      <c r="W65" s="362" t="s">
        <v>675</v>
      </c>
      <c r="X65" s="362" t="str">
        <f>IF(Y65&gt;U65,"○","　")</f>
        <v>○</v>
      </c>
      <c r="Y65" s="363">
        <f>T15</f>
        <v>16</v>
      </c>
      <c r="Z65" s="362">
        <f>O34</f>
        <v>12</v>
      </c>
      <c r="AA65" s="362" t="str">
        <f>IF(Z65&gt;AD65,"○","　")</f>
        <v>　</v>
      </c>
      <c r="AB65" s="362" t="s">
        <v>675</v>
      </c>
      <c r="AC65" s="362" t="str">
        <f>IF(AD65&gt;Z65,"○","　")</f>
        <v>○</v>
      </c>
      <c r="AD65" s="370">
        <f>T34</f>
        <v>15</v>
      </c>
      <c r="AE65" s="615"/>
      <c r="AF65" s="501"/>
      <c r="AG65" s="502"/>
      <c r="AH65" s="500"/>
      <c r="AI65" s="501"/>
      <c r="AJ65" s="502"/>
      <c r="AK65" s="500"/>
      <c r="AL65" s="620"/>
      <c r="AM65" s="623"/>
      <c r="AT65" s="456"/>
      <c r="AU65" s="456"/>
      <c r="AV65" s="456"/>
      <c r="AW65" s="456"/>
      <c r="AX65" s="456"/>
      <c r="AY65" s="456"/>
      <c r="AZ65" s="456"/>
    </row>
    <row r="66" spans="1:52" ht="18" customHeight="1">
      <c r="A66" s="633"/>
      <c r="B66" s="608"/>
      <c r="C66" s="609"/>
      <c r="D66" s="610"/>
      <c r="E66" s="608"/>
      <c r="F66" s="362">
        <f>T54</f>
        <v>7</v>
      </c>
      <c r="G66" s="362" t="str">
        <f>IF(F66&gt;J66,"○","　")</f>
        <v>　</v>
      </c>
      <c r="H66" s="362" t="s">
        <v>255</v>
      </c>
      <c r="I66" s="362" t="str">
        <f>IF(J66&gt;F66,"○","　")</f>
        <v>○</v>
      </c>
      <c r="J66" s="363">
        <f>P54</f>
        <v>15</v>
      </c>
      <c r="K66" s="362">
        <f>T60</f>
        <v>9</v>
      </c>
      <c r="L66" s="362" t="str">
        <f>IF(K66&gt;O66,"○","　")</f>
        <v>　</v>
      </c>
      <c r="M66" s="362" t="s">
        <v>255</v>
      </c>
      <c r="N66" s="362" t="str">
        <f>IF(O66&gt;K66,"○","　")</f>
        <v>○</v>
      </c>
      <c r="O66" s="363">
        <f>P60</f>
        <v>15</v>
      </c>
      <c r="P66" s="215"/>
      <c r="Q66" s="216"/>
      <c r="R66" s="216"/>
      <c r="S66" s="216"/>
      <c r="T66" s="217"/>
      <c r="U66" s="362">
        <f>O16</f>
        <v>15</v>
      </c>
      <c r="V66" s="362" t="str">
        <f>IF(U66&gt;Y66,"○","　")</f>
        <v>○</v>
      </c>
      <c r="W66" s="362" t="s">
        <v>255</v>
      </c>
      <c r="X66" s="362" t="str">
        <f>IF(Y66&gt;U66,"○","　")</f>
        <v>　</v>
      </c>
      <c r="Y66" s="363">
        <f>T16</f>
        <v>9</v>
      </c>
      <c r="Z66" s="362">
        <f>O35</f>
        <v>11</v>
      </c>
      <c r="AA66" s="362" t="str">
        <f>IF(Z66&gt;AD66,"○","　")</f>
        <v>　</v>
      </c>
      <c r="AB66" s="362" t="s">
        <v>255</v>
      </c>
      <c r="AC66" s="362" t="str">
        <f>IF(AD66&gt;Z66,"○","　")</f>
        <v>○</v>
      </c>
      <c r="AD66" s="370">
        <f>T35</f>
        <v>15</v>
      </c>
      <c r="AE66" s="615"/>
      <c r="AF66" s="501"/>
      <c r="AG66" s="502"/>
      <c r="AH66" s="500">
        <f>SUM(F62,K62,P62,U62,Z62)</f>
        <v>4</v>
      </c>
      <c r="AI66" s="501" t="s">
        <v>255</v>
      </c>
      <c r="AJ66" s="502">
        <f>SUM(J62,O62,T62,Y62,AD62)</f>
        <v>6</v>
      </c>
      <c r="AK66" s="500"/>
      <c r="AL66" s="620"/>
      <c r="AM66" s="623"/>
      <c r="AT66" s="456"/>
      <c r="AU66" s="456"/>
      <c r="AV66" s="456"/>
      <c r="AW66" s="456"/>
      <c r="AX66" s="456"/>
      <c r="AY66" s="456"/>
      <c r="AZ66" s="456"/>
    </row>
    <row r="67" spans="1:52" ht="18" customHeight="1">
      <c r="A67" s="633"/>
      <c r="B67" s="611"/>
      <c r="C67" s="612"/>
      <c r="D67" s="613"/>
      <c r="E67" s="611"/>
      <c r="F67" s="364">
        <f>T55</f>
        <v>15</v>
      </c>
      <c r="G67" s="364" t="str">
        <f>IF(F67&gt;J67,"○","　")</f>
        <v>○</v>
      </c>
      <c r="H67" s="364" t="s">
        <v>255</v>
      </c>
      <c r="I67" s="364" t="str">
        <f>IF(J67&gt;F67,"○","　")</f>
        <v>　</v>
      </c>
      <c r="J67" s="365">
        <f>P55</f>
        <v>12</v>
      </c>
      <c r="K67" s="364">
        <f>T61</f>
        <v>0</v>
      </c>
      <c r="L67" s="364" t="str">
        <f>IF(K67&gt;O67,"○","　")</f>
        <v>　</v>
      </c>
      <c r="M67" s="364" t="s">
        <v>255</v>
      </c>
      <c r="N67" s="364" t="str">
        <f>IF(O67&gt;K67,"○","　")</f>
        <v>　</v>
      </c>
      <c r="O67" s="365">
        <f>P61</f>
        <v>0</v>
      </c>
      <c r="P67" s="218"/>
      <c r="Q67" s="219"/>
      <c r="R67" s="219"/>
      <c r="S67" s="219"/>
      <c r="T67" s="220"/>
      <c r="U67" s="362">
        <f>O17</f>
        <v>15</v>
      </c>
      <c r="V67" s="362" t="str">
        <f>IF(U67&gt;Y67,"○","　")</f>
        <v>○</v>
      </c>
      <c r="W67" s="362" t="s">
        <v>255</v>
      </c>
      <c r="X67" s="362" t="str">
        <f>IF(Y67&gt;U67,"○","　")</f>
        <v>　</v>
      </c>
      <c r="Y67" s="363">
        <f>T17</f>
        <v>7</v>
      </c>
      <c r="Z67" s="362">
        <f>O36</f>
        <v>0</v>
      </c>
      <c r="AA67" s="362" t="str">
        <f>IF(Z67&gt;AD67,"○","　")</f>
        <v>　</v>
      </c>
      <c r="AB67" s="362" t="s">
        <v>255</v>
      </c>
      <c r="AC67" s="362" t="str">
        <f>IF(AD67&gt;Z67,"○","　")</f>
        <v>　</v>
      </c>
      <c r="AD67" s="370">
        <f>T36</f>
        <v>0</v>
      </c>
      <c r="AE67" s="616"/>
      <c r="AF67" s="504"/>
      <c r="AG67" s="505"/>
      <c r="AH67" s="503"/>
      <c r="AI67" s="504"/>
      <c r="AJ67" s="505"/>
      <c r="AK67" s="503"/>
      <c r="AL67" s="625"/>
      <c r="AM67" s="626"/>
      <c r="AT67" s="456"/>
      <c r="AU67" s="456"/>
      <c r="AV67" s="456"/>
      <c r="AW67" s="456"/>
      <c r="AX67" s="456"/>
      <c r="AY67" s="456"/>
      <c r="AZ67" s="456"/>
    </row>
    <row r="68" spans="1:52" ht="18" customHeight="1">
      <c r="A68" s="633"/>
      <c r="B68" s="605" t="str">
        <f>P5</f>
        <v xml:space="preserve"> シャネルっ子</v>
      </c>
      <c r="C68" s="606"/>
      <c r="D68" s="607"/>
      <c r="E68" s="605" t="e">
        <f>IF($CB$112="A",CD117,IF($CB$112="B",CG117,CJ117))</f>
        <v>#REF!</v>
      </c>
      <c r="F68" s="233">
        <f>COUNTIF(G71:G73,"○")</f>
        <v>1</v>
      </c>
      <c r="G68" s="233"/>
      <c r="H68" s="233" t="str">
        <f>W50</f>
        <v>⑨</v>
      </c>
      <c r="I68" s="233"/>
      <c r="J68" s="234">
        <f>COUNTIF(I71:I73,"○")</f>
        <v>2</v>
      </c>
      <c r="K68" s="233">
        <f>COUNTIF(L71:L73,"○")</f>
        <v>0</v>
      </c>
      <c r="L68" s="233"/>
      <c r="M68" s="233" t="str">
        <f>W56</f>
        <v>⑦</v>
      </c>
      <c r="N68" s="233"/>
      <c r="O68" s="234">
        <f>COUNTIF(N71:N73,"○")</f>
        <v>2</v>
      </c>
      <c r="P68" s="233">
        <f>COUNTIF(Q71:Q73,"○")</f>
        <v>1</v>
      </c>
      <c r="Q68" s="233"/>
      <c r="R68" s="233" t="str">
        <f>W62</f>
        <v>②</v>
      </c>
      <c r="S68" s="233"/>
      <c r="T68" s="234">
        <f>COUNTIF(S71:S73,"○")</f>
        <v>2</v>
      </c>
      <c r="U68" s="211"/>
      <c r="V68" s="212"/>
      <c r="W68" s="212"/>
      <c r="X68" s="212"/>
      <c r="Y68" s="213"/>
      <c r="Z68" s="233">
        <f>COUNTIF(AA71:AA73,"○")</f>
        <v>2</v>
      </c>
      <c r="AA68" s="233"/>
      <c r="AB68" s="233" t="s">
        <v>676</v>
      </c>
      <c r="AC68" s="233"/>
      <c r="AD68" s="235">
        <f>COUNTIF(AC71:AC73,"○")</f>
        <v>1</v>
      </c>
      <c r="AE68" s="614">
        <f>COUNTIF(F69:AD69,"○")</f>
        <v>1</v>
      </c>
      <c r="AF68" s="498" t="s">
        <v>255</v>
      </c>
      <c r="AG68" s="499">
        <f>COUNTIF(J70:AD70,"○")</f>
        <v>3</v>
      </c>
      <c r="AH68" s="497">
        <f>IF(AJ72=0,10,AH72/AJ72)</f>
        <v>0.5714285714285714</v>
      </c>
      <c r="AI68" s="498"/>
      <c r="AJ68" s="499"/>
      <c r="AK68" s="497"/>
      <c r="AL68" s="619">
        <f>SUM(F71:F73,K71:K73,P71:P73,Z71:Z73)/SUM(J71:J73,O71:O73,T71:T73,AD71:AD73)</f>
        <v>0.88815789473684215</v>
      </c>
      <c r="AM68" s="622">
        <f>IF(AO$88=AO$87,RANK(AY68,AY$50:AY$79,0),"")</f>
        <v>5</v>
      </c>
      <c r="AO68" s="155">
        <f>SUM(AE68:AG73)</f>
        <v>4</v>
      </c>
      <c r="AP68" s="155">
        <f>AQ68-AR68</f>
        <v>0</v>
      </c>
      <c r="AQ68" s="155">
        <f>SUM(F68:AD68)</f>
        <v>11</v>
      </c>
      <c r="AR68" s="155">
        <f>SUM(AH72:AJ73)</f>
        <v>11</v>
      </c>
      <c r="AT68" s="456">
        <f>RANK(AE68,AE$50:AE$79,1)</f>
        <v>1</v>
      </c>
      <c r="AU68" s="456">
        <f>RANK(AZ68,AZ$50:AZ$79,1)</f>
        <v>1</v>
      </c>
      <c r="AV68" s="456">
        <f>RANK(AL68,AL$50:AL$79,1)</f>
        <v>2</v>
      </c>
      <c r="AW68" s="456">
        <f>AT68*100</f>
        <v>100</v>
      </c>
      <c r="AX68" s="456">
        <f>AU68*10</f>
        <v>10</v>
      </c>
      <c r="AY68" s="456">
        <f>SUM(AV68:AX73)</f>
        <v>112</v>
      </c>
      <c r="AZ68" s="456">
        <f>AH68-AJ68</f>
        <v>0.5714285714285714</v>
      </c>
    </row>
    <row r="69" spans="1:52" ht="13.5" hidden="1" customHeight="1">
      <c r="A69" s="633"/>
      <c r="B69" s="608"/>
      <c r="C69" s="609"/>
      <c r="D69" s="610"/>
      <c r="E69" s="608"/>
      <c r="F69" s="362" t="str">
        <f>IF(F68&gt;J68,"○","　")</f>
        <v>　</v>
      </c>
      <c r="G69" s="362"/>
      <c r="H69" s="362"/>
      <c r="I69" s="362"/>
      <c r="J69" s="363"/>
      <c r="K69" s="362" t="str">
        <f>IF(K68&gt;O68,"○","　")</f>
        <v>　</v>
      </c>
      <c r="L69" s="362"/>
      <c r="M69" s="362"/>
      <c r="N69" s="362"/>
      <c r="O69" s="363"/>
      <c r="P69" s="362" t="str">
        <f>IF(P68&gt;T68,"○","　")</f>
        <v>　</v>
      </c>
      <c r="Q69" s="362"/>
      <c r="R69" s="362"/>
      <c r="S69" s="362"/>
      <c r="T69" s="363"/>
      <c r="U69" s="215"/>
      <c r="V69" s="216"/>
      <c r="W69" s="216"/>
      <c r="X69" s="216"/>
      <c r="Y69" s="217"/>
      <c r="Z69" s="362" t="str">
        <f>IF(Z68&gt;AD68,"○","　")</f>
        <v>○</v>
      </c>
      <c r="AA69" s="362"/>
      <c r="AB69" s="362"/>
      <c r="AC69" s="362"/>
      <c r="AD69" s="370"/>
      <c r="AE69" s="615"/>
      <c r="AF69" s="501"/>
      <c r="AG69" s="502"/>
      <c r="AH69" s="500"/>
      <c r="AI69" s="501"/>
      <c r="AJ69" s="502"/>
      <c r="AK69" s="500"/>
      <c r="AL69" s="620"/>
      <c r="AM69" s="623"/>
      <c r="AT69" s="456"/>
      <c r="AU69" s="456"/>
      <c r="AV69" s="456"/>
      <c r="AW69" s="456"/>
      <c r="AX69" s="456"/>
      <c r="AY69" s="456"/>
      <c r="AZ69" s="456"/>
    </row>
    <row r="70" spans="1:52" ht="13.5" hidden="1" customHeight="1">
      <c r="A70" s="633"/>
      <c r="B70" s="608"/>
      <c r="C70" s="609"/>
      <c r="D70" s="610"/>
      <c r="E70" s="608"/>
      <c r="F70" s="362"/>
      <c r="G70" s="362"/>
      <c r="H70" s="362"/>
      <c r="I70" s="362"/>
      <c r="J70" s="363" t="str">
        <f>IF(J68&gt;F68,"○","　")</f>
        <v>○</v>
      </c>
      <c r="K70" s="362"/>
      <c r="L70" s="362"/>
      <c r="M70" s="362"/>
      <c r="N70" s="362"/>
      <c r="O70" s="363" t="str">
        <f>IF(O68&gt;K68,"○","　")</f>
        <v>○</v>
      </c>
      <c r="P70" s="362"/>
      <c r="Q70" s="362"/>
      <c r="R70" s="362"/>
      <c r="S70" s="362"/>
      <c r="T70" s="363" t="str">
        <f>IF(T68&gt;P68,"○","　")</f>
        <v>○</v>
      </c>
      <c r="U70" s="215"/>
      <c r="V70" s="216"/>
      <c r="W70" s="216"/>
      <c r="X70" s="216"/>
      <c r="Y70" s="217"/>
      <c r="Z70" s="362"/>
      <c r="AA70" s="362"/>
      <c r="AB70" s="362"/>
      <c r="AC70" s="362"/>
      <c r="AD70" s="370" t="str">
        <f>IF(AD68&gt;Z68,"○","　")</f>
        <v>　</v>
      </c>
      <c r="AE70" s="615"/>
      <c r="AF70" s="501"/>
      <c r="AG70" s="502"/>
      <c r="AH70" s="500"/>
      <c r="AI70" s="501"/>
      <c r="AJ70" s="502"/>
      <c r="AK70" s="500"/>
      <c r="AL70" s="620"/>
      <c r="AM70" s="623"/>
      <c r="AT70" s="456"/>
      <c r="AU70" s="456"/>
      <c r="AV70" s="456"/>
      <c r="AW70" s="456"/>
      <c r="AX70" s="456"/>
      <c r="AY70" s="456"/>
      <c r="AZ70" s="456"/>
    </row>
    <row r="71" spans="1:52" ht="18" customHeight="1">
      <c r="A71" s="633"/>
      <c r="B71" s="608"/>
      <c r="C71" s="609"/>
      <c r="D71" s="610"/>
      <c r="E71" s="608"/>
      <c r="F71" s="362">
        <f>Y53</f>
        <v>15</v>
      </c>
      <c r="G71" s="362" t="str">
        <f>IF(F71&gt;J71,"○","　")</f>
        <v>○</v>
      </c>
      <c r="H71" s="362" t="s">
        <v>255</v>
      </c>
      <c r="I71" s="362" t="str">
        <f>IF(J71&gt;F71,"○","　")</f>
        <v>　</v>
      </c>
      <c r="J71" s="363">
        <f>U53</f>
        <v>13</v>
      </c>
      <c r="K71" s="362">
        <f>Y59</f>
        <v>9</v>
      </c>
      <c r="L71" s="362" t="str">
        <f>IF(K71&gt;O71,"○","　")</f>
        <v>　</v>
      </c>
      <c r="M71" s="362" t="s">
        <v>675</v>
      </c>
      <c r="N71" s="362" t="str">
        <f>IF(O71&gt;K71,"○","　")</f>
        <v>○</v>
      </c>
      <c r="O71" s="363">
        <f>U59</f>
        <v>15</v>
      </c>
      <c r="P71" s="362">
        <f>Y65</f>
        <v>16</v>
      </c>
      <c r="Q71" s="362" t="str">
        <f>IF(P71&gt;T71,"○","　")</f>
        <v>○</v>
      </c>
      <c r="R71" s="362" t="s">
        <v>675</v>
      </c>
      <c r="S71" s="362" t="str">
        <f>IF(T71&gt;P71,"○","　")</f>
        <v>　</v>
      </c>
      <c r="T71" s="363">
        <f>U65</f>
        <v>14</v>
      </c>
      <c r="U71" s="215"/>
      <c r="V71" s="216"/>
      <c r="W71" s="216"/>
      <c r="X71" s="216"/>
      <c r="Y71" s="217"/>
      <c r="Z71" s="362">
        <f>O24</f>
        <v>15</v>
      </c>
      <c r="AA71" s="362" t="str">
        <f>IF(Z71&gt;AD71,"○","　")</f>
        <v>○</v>
      </c>
      <c r="AB71" s="362" t="s">
        <v>675</v>
      </c>
      <c r="AC71" s="362" t="str">
        <f>IF(AD71&gt;Z71,"○","　")</f>
        <v>　</v>
      </c>
      <c r="AD71" s="370">
        <f>T24</f>
        <v>10</v>
      </c>
      <c r="AE71" s="615"/>
      <c r="AF71" s="501"/>
      <c r="AG71" s="502"/>
      <c r="AH71" s="500"/>
      <c r="AI71" s="501"/>
      <c r="AJ71" s="502"/>
      <c r="AK71" s="500"/>
      <c r="AL71" s="620"/>
      <c r="AM71" s="623"/>
      <c r="AT71" s="456"/>
      <c r="AU71" s="456"/>
      <c r="AV71" s="456"/>
      <c r="AW71" s="456"/>
      <c r="AX71" s="456"/>
      <c r="AY71" s="456"/>
      <c r="AZ71" s="456"/>
    </row>
    <row r="72" spans="1:52" ht="18" customHeight="1">
      <c r="A72" s="633"/>
      <c r="B72" s="608"/>
      <c r="C72" s="609"/>
      <c r="D72" s="610"/>
      <c r="E72" s="608"/>
      <c r="F72" s="362">
        <f>Y54</f>
        <v>15</v>
      </c>
      <c r="G72" s="362" t="str">
        <f>IF(F72&gt;J72,"○","　")</f>
        <v>　</v>
      </c>
      <c r="H72" s="362" t="s">
        <v>255</v>
      </c>
      <c r="I72" s="362" t="str">
        <f>IF(J72&gt;F72,"○","　")</f>
        <v>○</v>
      </c>
      <c r="J72" s="363">
        <f>U54</f>
        <v>17</v>
      </c>
      <c r="K72" s="362">
        <f>Y60</f>
        <v>10</v>
      </c>
      <c r="L72" s="362" t="str">
        <f>IF(K72&gt;O72,"○","　")</f>
        <v>　</v>
      </c>
      <c r="M72" s="362" t="s">
        <v>255</v>
      </c>
      <c r="N72" s="362" t="str">
        <f>IF(O72&gt;K72,"○","　")</f>
        <v>○</v>
      </c>
      <c r="O72" s="363">
        <f>U60</f>
        <v>15</v>
      </c>
      <c r="P72" s="362">
        <f>Y66</f>
        <v>9</v>
      </c>
      <c r="Q72" s="362" t="str">
        <f>IF(P72&gt;T72,"○","　")</f>
        <v>　</v>
      </c>
      <c r="R72" s="362" t="s">
        <v>255</v>
      </c>
      <c r="S72" s="362" t="str">
        <f>IF(T72&gt;P72,"○","　")</f>
        <v>○</v>
      </c>
      <c r="T72" s="363">
        <f>U66</f>
        <v>15</v>
      </c>
      <c r="U72" s="215"/>
      <c r="V72" s="216"/>
      <c r="W72" s="216"/>
      <c r="X72" s="216"/>
      <c r="Y72" s="217"/>
      <c r="Z72" s="362">
        <f>O25</f>
        <v>13</v>
      </c>
      <c r="AA72" s="362" t="str">
        <f>IF(Z72&gt;AD72,"○","　")</f>
        <v>　</v>
      </c>
      <c r="AB72" s="362" t="s">
        <v>255</v>
      </c>
      <c r="AC72" s="362" t="str">
        <f>IF(AD72&gt;Z72,"○","　")</f>
        <v>○</v>
      </c>
      <c r="AD72" s="370">
        <f>T25</f>
        <v>15</v>
      </c>
      <c r="AE72" s="615"/>
      <c r="AF72" s="501"/>
      <c r="AG72" s="502"/>
      <c r="AH72" s="500">
        <f>SUM(F68,K68,P68,U68,Z68)</f>
        <v>4</v>
      </c>
      <c r="AI72" s="501" t="s">
        <v>255</v>
      </c>
      <c r="AJ72" s="502">
        <f>SUM(J68,O68,T68,Y68,AD68)</f>
        <v>7</v>
      </c>
      <c r="AK72" s="500"/>
      <c r="AL72" s="620"/>
      <c r="AM72" s="623"/>
      <c r="AT72" s="456"/>
      <c r="AU72" s="456"/>
      <c r="AV72" s="456"/>
      <c r="AW72" s="456"/>
      <c r="AX72" s="456"/>
      <c r="AY72" s="456"/>
      <c r="AZ72" s="456"/>
    </row>
    <row r="73" spans="1:52" ht="18" customHeight="1">
      <c r="A73" s="633"/>
      <c r="B73" s="611"/>
      <c r="C73" s="612"/>
      <c r="D73" s="613"/>
      <c r="E73" s="611"/>
      <c r="F73" s="364">
        <f>Y55</f>
        <v>11</v>
      </c>
      <c r="G73" s="364" t="str">
        <f>IF(F73&gt;J73,"○","　")</f>
        <v>　</v>
      </c>
      <c r="H73" s="364" t="s">
        <v>255</v>
      </c>
      <c r="I73" s="364" t="str">
        <f>IF(J73&gt;F73,"○","　")</f>
        <v>○</v>
      </c>
      <c r="J73" s="365">
        <f>U55</f>
        <v>15</v>
      </c>
      <c r="K73" s="364">
        <f>Y61</f>
        <v>0</v>
      </c>
      <c r="L73" s="364" t="str">
        <f>IF(K73&gt;O73,"○","　")</f>
        <v>　</v>
      </c>
      <c r="M73" s="364" t="s">
        <v>255</v>
      </c>
      <c r="N73" s="364" t="str">
        <f>IF(O73&gt;K73,"○","　")</f>
        <v>　</v>
      </c>
      <c r="O73" s="365">
        <f>U61</f>
        <v>0</v>
      </c>
      <c r="P73" s="364">
        <f>Y67</f>
        <v>7</v>
      </c>
      <c r="Q73" s="364" t="str">
        <f>IF(P73&gt;T73,"○","　")</f>
        <v>　</v>
      </c>
      <c r="R73" s="364" t="s">
        <v>255</v>
      </c>
      <c r="S73" s="364" t="str">
        <f>IF(T73&gt;P73,"○","　")</f>
        <v>○</v>
      </c>
      <c r="T73" s="365">
        <f>U67</f>
        <v>15</v>
      </c>
      <c r="U73" s="218"/>
      <c r="V73" s="219"/>
      <c r="W73" s="219"/>
      <c r="X73" s="219"/>
      <c r="Y73" s="220"/>
      <c r="Z73" s="362">
        <f>O26</f>
        <v>15</v>
      </c>
      <c r="AA73" s="362" t="str">
        <f>IF(Z73&gt;AD73,"○","　")</f>
        <v>○</v>
      </c>
      <c r="AB73" s="362" t="s">
        <v>255</v>
      </c>
      <c r="AC73" s="362" t="str">
        <f>IF(AD73&gt;Z73,"○","　")</f>
        <v>　</v>
      </c>
      <c r="AD73" s="370">
        <f>T26</f>
        <v>8</v>
      </c>
      <c r="AE73" s="616"/>
      <c r="AF73" s="504"/>
      <c r="AG73" s="505"/>
      <c r="AH73" s="503"/>
      <c r="AI73" s="504"/>
      <c r="AJ73" s="505"/>
      <c r="AK73" s="503"/>
      <c r="AL73" s="625"/>
      <c r="AM73" s="626"/>
      <c r="AT73" s="456"/>
      <c r="AU73" s="456"/>
      <c r="AV73" s="456"/>
      <c r="AW73" s="456"/>
      <c r="AX73" s="456"/>
      <c r="AY73" s="456"/>
      <c r="AZ73" s="456"/>
    </row>
    <row r="74" spans="1:52" ht="18" customHeight="1">
      <c r="A74" s="633"/>
      <c r="B74" s="608" t="str">
        <f>P6</f>
        <v xml:space="preserve"> ラッコ ・ ワカメ</v>
      </c>
      <c r="C74" s="609"/>
      <c r="D74" s="610"/>
      <c r="E74" s="608" t="e">
        <f>IF($CB$112="A",CD118,IF($CB$112="B",CG118,CJ118))</f>
        <v>#REF!</v>
      </c>
      <c r="F74" s="233">
        <f>COUNTIF(G77:G79,"○")</f>
        <v>0</v>
      </c>
      <c r="G74" s="233"/>
      <c r="H74" s="233" t="str">
        <f>AB50</f>
        <v>③</v>
      </c>
      <c r="I74" s="233"/>
      <c r="J74" s="234">
        <f>COUNTIF(I77:I79,"○")</f>
        <v>2</v>
      </c>
      <c r="K74" s="233">
        <f>COUNTIF(L77:L79,"○")</f>
        <v>1</v>
      </c>
      <c r="L74" s="233"/>
      <c r="M74" s="233" t="str">
        <f>AB56</f>
        <v>⑩</v>
      </c>
      <c r="N74" s="233"/>
      <c r="O74" s="234">
        <f>COUNTIF(N77:N79,"○")</f>
        <v>2</v>
      </c>
      <c r="P74" s="233">
        <f>COUNTIF(Q77:Q79,"○")</f>
        <v>2</v>
      </c>
      <c r="Q74" s="233"/>
      <c r="R74" s="233" t="str">
        <f>AB62</f>
        <v>⑧</v>
      </c>
      <c r="S74" s="233"/>
      <c r="T74" s="234">
        <f>COUNTIF(S77:S79,"○")</f>
        <v>0</v>
      </c>
      <c r="U74" s="233">
        <f>COUNTIF(V77:V79,"○")</f>
        <v>1</v>
      </c>
      <c r="V74" s="233"/>
      <c r="W74" s="233" t="str">
        <f>AB68</f>
        <v>⑤</v>
      </c>
      <c r="X74" s="233"/>
      <c r="Y74" s="234">
        <f>COUNTIF(X77:X79,"○")</f>
        <v>2</v>
      </c>
      <c r="Z74" s="211"/>
      <c r="AA74" s="212"/>
      <c r="AB74" s="212"/>
      <c r="AC74" s="212"/>
      <c r="AD74" s="236"/>
      <c r="AE74" s="614">
        <f>COUNTIF(F75:AD75,"○")</f>
        <v>1</v>
      </c>
      <c r="AF74" s="498" t="s">
        <v>255</v>
      </c>
      <c r="AG74" s="499">
        <f>COUNTIF(J76:AD76,"○")</f>
        <v>3</v>
      </c>
      <c r="AH74" s="497">
        <f>IF(AJ78=0,10,AH78/AJ78)</f>
        <v>0.66666666666666663</v>
      </c>
      <c r="AI74" s="498"/>
      <c r="AJ74" s="499"/>
      <c r="AK74" s="497"/>
      <c r="AL74" s="619">
        <f>SUM(F77:F79,K77:K79,P77:P79,U77:U79,Z77:Z79)/SUM(J77:J79,O77:O79,T77:T79,Y77:Y79,AD77:AD79)</f>
        <v>0.88356164383561642</v>
      </c>
      <c r="AM74" s="622">
        <f>IF(AO$88=AO$87,RANK(AY74,AY$50:AY$79,0),"")</f>
        <v>4</v>
      </c>
      <c r="AO74" s="155">
        <f>SUM(AE74:AG79)</f>
        <v>4</v>
      </c>
      <c r="AP74" s="155">
        <f>AQ74-AR74</f>
        <v>0</v>
      </c>
      <c r="AQ74" s="155">
        <f>SUM(F74:AD74)</f>
        <v>10</v>
      </c>
      <c r="AR74" s="155">
        <f>SUM(AH78:AJ79)</f>
        <v>10</v>
      </c>
      <c r="AT74" s="456">
        <f>RANK(AE74,AE$50:AE$79,1)</f>
        <v>1</v>
      </c>
      <c r="AU74" s="456">
        <f>RANK(AZ74,AZ$50:AZ$79,1)</f>
        <v>2</v>
      </c>
      <c r="AV74" s="456">
        <f>RANK(AL74,AL$50:AL$79,1)</f>
        <v>1</v>
      </c>
      <c r="AW74" s="456">
        <f>AT74*100</f>
        <v>100</v>
      </c>
      <c r="AX74" s="456">
        <f>AU74*10</f>
        <v>20</v>
      </c>
      <c r="AY74" s="456">
        <f>SUM(AV74:AX79)</f>
        <v>121</v>
      </c>
      <c r="AZ74" s="456">
        <f>AH74-AJ74</f>
        <v>0.66666666666666663</v>
      </c>
    </row>
    <row r="75" spans="1:52" ht="13.5" hidden="1" customHeight="1">
      <c r="A75" s="633"/>
      <c r="B75" s="608"/>
      <c r="C75" s="609"/>
      <c r="D75" s="610"/>
      <c r="E75" s="608"/>
      <c r="F75" s="362" t="str">
        <f>IF(F74&gt;J74,"○","　")</f>
        <v>　</v>
      </c>
      <c r="G75" s="362"/>
      <c r="H75" s="362"/>
      <c r="I75" s="362"/>
      <c r="J75" s="363"/>
      <c r="K75" s="362" t="str">
        <f>IF(K74&gt;O74,"○","　")</f>
        <v>　</v>
      </c>
      <c r="L75" s="362"/>
      <c r="M75" s="362"/>
      <c r="N75" s="362"/>
      <c r="O75" s="363"/>
      <c r="P75" s="362" t="str">
        <f>IF(P74&gt;T74,"○","　")</f>
        <v>○</v>
      </c>
      <c r="Q75" s="362"/>
      <c r="R75" s="362"/>
      <c r="S75" s="362"/>
      <c r="T75" s="363"/>
      <c r="U75" s="362" t="str">
        <f>IF(U74&gt;Y74,"○","　")</f>
        <v>　</v>
      </c>
      <c r="V75" s="362"/>
      <c r="W75" s="362"/>
      <c r="X75" s="362"/>
      <c r="Y75" s="363"/>
      <c r="Z75" s="215"/>
      <c r="AA75" s="216"/>
      <c r="AB75" s="216"/>
      <c r="AC75" s="216"/>
      <c r="AD75" s="237"/>
      <c r="AE75" s="615"/>
      <c r="AF75" s="501"/>
      <c r="AG75" s="502"/>
      <c r="AH75" s="500"/>
      <c r="AI75" s="501"/>
      <c r="AJ75" s="502"/>
      <c r="AK75" s="500"/>
      <c r="AL75" s="620"/>
      <c r="AM75" s="623"/>
      <c r="AT75" s="456"/>
      <c r="AU75" s="456"/>
      <c r="AV75" s="456"/>
      <c r="AW75" s="456"/>
      <c r="AX75" s="456"/>
      <c r="AY75" s="456"/>
      <c r="AZ75" s="456"/>
    </row>
    <row r="76" spans="1:52" ht="13.5" hidden="1" customHeight="1">
      <c r="A76" s="633"/>
      <c r="B76" s="608"/>
      <c r="C76" s="609"/>
      <c r="D76" s="610"/>
      <c r="E76" s="608"/>
      <c r="F76" s="362"/>
      <c r="G76" s="362"/>
      <c r="H76" s="362"/>
      <c r="I76" s="362"/>
      <c r="J76" s="363" t="str">
        <f>IF(J74&gt;F74,"○","　")</f>
        <v>○</v>
      </c>
      <c r="K76" s="362"/>
      <c r="L76" s="362"/>
      <c r="M76" s="362"/>
      <c r="N76" s="362"/>
      <c r="O76" s="363" t="str">
        <f>IF(O74&gt;K74,"○","　")</f>
        <v>○</v>
      </c>
      <c r="P76" s="362"/>
      <c r="Q76" s="362"/>
      <c r="R76" s="362"/>
      <c r="S76" s="362"/>
      <c r="T76" s="363" t="str">
        <f>IF(T74&gt;P74,"○","　")</f>
        <v>　</v>
      </c>
      <c r="U76" s="362"/>
      <c r="V76" s="362"/>
      <c r="W76" s="362"/>
      <c r="X76" s="362"/>
      <c r="Y76" s="363" t="str">
        <f>IF(Y74&gt;U74,"○","　")</f>
        <v>○</v>
      </c>
      <c r="Z76" s="215"/>
      <c r="AA76" s="216"/>
      <c r="AB76" s="216"/>
      <c r="AC76" s="216"/>
      <c r="AD76" s="237"/>
      <c r="AE76" s="615"/>
      <c r="AF76" s="501"/>
      <c r="AG76" s="502"/>
      <c r="AH76" s="500"/>
      <c r="AI76" s="501"/>
      <c r="AJ76" s="502"/>
      <c r="AK76" s="500"/>
      <c r="AL76" s="620"/>
      <c r="AM76" s="623"/>
      <c r="AT76" s="456"/>
      <c r="AU76" s="456"/>
      <c r="AV76" s="456"/>
      <c r="AW76" s="456"/>
      <c r="AX76" s="456"/>
      <c r="AY76" s="456"/>
      <c r="AZ76" s="456"/>
    </row>
    <row r="77" spans="1:52" ht="18" customHeight="1">
      <c r="A77" s="633"/>
      <c r="B77" s="608"/>
      <c r="C77" s="609"/>
      <c r="D77" s="610"/>
      <c r="E77" s="608"/>
      <c r="F77" s="362">
        <f>AD53</f>
        <v>15</v>
      </c>
      <c r="G77" s="362" t="str">
        <f>IF(F77&gt;J77,"○","　")</f>
        <v>　</v>
      </c>
      <c r="H77" s="362" t="s">
        <v>675</v>
      </c>
      <c r="I77" s="362" t="str">
        <f>IF(J77&gt;F77,"○","　")</f>
        <v>○</v>
      </c>
      <c r="J77" s="363">
        <f>Z53</f>
        <v>17</v>
      </c>
      <c r="K77" s="362">
        <f>AD59</f>
        <v>5</v>
      </c>
      <c r="L77" s="362" t="str">
        <f>IF(K77&gt;O77,"○","　")</f>
        <v>　</v>
      </c>
      <c r="M77" s="362" t="s">
        <v>675</v>
      </c>
      <c r="N77" s="362" t="str">
        <f>IF(O77&gt;K77,"○","　")</f>
        <v>○</v>
      </c>
      <c r="O77" s="363">
        <f>Z59</f>
        <v>15</v>
      </c>
      <c r="P77" s="362">
        <f>AD65</f>
        <v>15</v>
      </c>
      <c r="Q77" s="362" t="str">
        <f>IF(P77&gt;T77,"○","　")</f>
        <v>○</v>
      </c>
      <c r="R77" s="362" t="s">
        <v>675</v>
      </c>
      <c r="S77" s="362" t="str">
        <f>IF(T77&gt;P77,"○","　")</f>
        <v>　</v>
      </c>
      <c r="T77" s="363">
        <f>Z65</f>
        <v>12</v>
      </c>
      <c r="U77" s="362">
        <f>AD71</f>
        <v>10</v>
      </c>
      <c r="V77" s="362" t="str">
        <f>IF(U77&gt;Y77,"○","　")</f>
        <v>　</v>
      </c>
      <c r="W77" s="362" t="s">
        <v>675</v>
      </c>
      <c r="X77" s="362" t="str">
        <f>IF(Y77&gt;U77,"○","　")</f>
        <v>○</v>
      </c>
      <c r="Y77" s="363">
        <f>Z71</f>
        <v>15</v>
      </c>
      <c r="Z77" s="215"/>
      <c r="AA77" s="216"/>
      <c r="AB77" s="216"/>
      <c r="AC77" s="216"/>
      <c r="AD77" s="237"/>
      <c r="AE77" s="615"/>
      <c r="AF77" s="501"/>
      <c r="AG77" s="502"/>
      <c r="AH77" s="500"/>
      <c r="AI77" s="501"/>
      <c r="AJ77" s="502"/>
      <c r="AK77" s="500"/>
      <c r="AL77" s="620"/>
      <c r="AM77" s="623"/>
      <c r="AT77" s="456"/>
      <c r="AU77" s="456"/>
      <c r="AV77" s="456"/>
      <c r="AW77" s="456"/>
      <c r="AX77" s="456"/>
      <c r="AY77" s="456"/>
      <c r="AZ77" s="456"/>
    </row>
    <row r="78" spans="1:52" ht="18" customHeight="1">
      <c r="A78" s="633"/>
      <c r="B78" s="608"/>
      <c r="C78" s="609"/>
      <c r="D78" s="610"/>
      <c r="E78" s="608"/>
      <c r="F78" s="362">
        <f>AD54</f>
        <v>13</v>
      </c>
      <c r="G78" s="362" t="str">
        <f>IF(F78&gt;J78,"○","　")</f>
        <v>　</v>
      </c>
      <c r="H78" s="362" t="s">
        <v>255</v>
      </c>
      <c r="I78" s="362" t="str">
        <f>IF(J78&gt;F78,"○","　")</f>
        <v>○</v>
      </c>
      <c r="J78" s="363">
        <f>Z54</f>
        <v>15</v>
      </c>
      <c r="K78" s="362">
        <f>AD60</f>
        <v>17</v>
      </c>
      <c r="L78" s="362" t="str">
        <f>IF(K78&gt;O78,"○","　")</f>
        <v>○</v>
      </c>
      <c r="M78" s="362" t="s">
        <v>255</v>
      </c>
      <c r="N78" s="362" t="str">
        <f>IF(O78&gt;K78,"○","　")</f>
        <v>　</v>
      </c>
      <c r="O78" s="363">
        <f>Z60</f>
        <v>16</v>
      </c>
      <c r="P78" s="362">
        <f>AD66</f>
        <v>15</v>
      </c>
      <c r="Q78" s="362" t="str">
        <f>IF(P78&gt;T78,"○","　")</f>
        <v>○</v>
      </c>
      <c r="R78" s="362" t="s">
        <v>255</v>
      </c>
      <c r="S78" s="362" t="str">
        <f>IF(T78&gt;P78,"○","　")</f>
        <v>　</v>
      </c>
      <c r="T78" s="363">
        <f>Z66</f>
        <v>11</v>
      </c>
      <c r="U78" s="362">
        <f>AD72</f>
        <v>15</v>
      </c>
      <c r="V78" s="362" t="str">
        <f>IF(U78&gt;Y78,"○","　")</f>
        <v>○</v>
      </c>
      <c r="W78" s="362" t="s">
        <v>255</v>
      </c>
      <c r="X78" s="362" t="str">
        <f>IF(Y78&gt;U78,"○","　")</f>
        <v>　</v>
      </c>
      <c r="Y78" s="363">
        <f>Z72</f>
        <v>13</v>
      </c>
      <c r="Z78" s="215"/>
      <c r="AA78" s="216"/>
      <c r="AB78" s="216"/>
      <c r="AC78" s="216"/>
      <c r="AD78" s="237"/>
      <c r="AE78" s="615"/>
      <c r="AF78" s="501"/>
      <c r="AG78" s="502"/>
      <c r="AH78" s="500">
        <f>SUM(F74,K74,P74,U74,Z74)</f>
        <v>4</v>
      </c>
      <c r="AI78" s="501" t="s">
        <v>255</v>
      </c>
      <c r="AJ78" s="502">
        <f>SUM(J74,O74,T74,Y74,AD74)</f>
        <v>6</v>
      </c>
      <c r="AK78" s="500"/>
      <c r="AL78" s="620"/>
      <c r="AM78" s="623"/>
      <c r="AT78" s="456"/>
      <c r="AU78" s="456"/>
      <c r="AV78" s="456"/>
      <c r="AW78" s="456"/>
      <c r="AX78" s="456"/>
      <c r="AY78" s="456"/>
      <c r="AZ78" s="456"/>
    </row>
    <row r="79" spans="1:52" ht="18" customHeight="1" thickBot="1">
      <c r="A79" s="634"/>
      <c r="B79" s="639"/>
      <c r="C79" s="640"/>
      <c r="D79" s="641"/>
      <c r="E79" s="639"/>
      <c r="F79" s="371">
        <f>AD55</f>
        <v>0</v>
      </c>
      <c r="G79" s="371" t="str">
        <f>IF(F79&gt;J79,"○","　")</f>
        <v>　</v>
      </c>
      <c r="H79" s="371" t="s">
        <v>255</v>
      </c>
      <c r="I79" s="371" t="str">
        <f>IF(J79&gt;F79,"○","　")</f>
        <v>　</v>
      </c>
      <c r="J79" s="373">
        <f>Z55</f>
        <v>0</v>
      </c>
      <c r="K79" s="371">
        <f>AD61</f>
        <v>16</v>
      </c>
      <c r="L79" s="371" t="str">
        <f>IF(K79&gt;O79,"○","　")</f>
        <v>　</v>
      </c>
      <c r="M79" s="371" t="s">
        <v>255</v>
      </c>
      <c r="N79" s="371" t="str">
        <f>IF(O79&gt;K79,"○","　")</f>
        <v>○</v>
      </c>
      <c r="O79" s="373">
        <f>Z61</f>
        <v>17</v>
      </c>
      <c r="P79" s="371">
        <f>AD67</f>
        <v>0</v>
      </c>
      <c r="Q79" s="371" t="str">
        <f>IF(P79&gt;T79,"○","　")</f>
        <v>　</v>
      </c>
      <c r="R79" s="371" t="s">
        <v>255</v>
      </c>
      <c r="S79" s="371" t="str">
        <f>IF(T79&gt;P79,"○","　")</f>
        <v>　</v>
      </c>
      <c r="T79" s="373">
        <f>Z67</f>
        <v>0</v>
      </c>
      <c r="U79" s="371">
        <f>AD73</f>
        <v>8</v>
      </c>
      <c r="V79" s="371" t="str">
        <f>IF(U79&gt;Y79,"○","　")</f>
        <v>　</v>
      </c>
      <c r="W79" s="371" t="s">
        <v>255</v>
      </c>
      <c r="X79" s="371" t="str">
        <f>IF(Y79&gt;U79,"○","　")</f>
        <v>○</v>
      </c>
      <c r="Y79" s="373">
        <f>Z73</f>
        <v>15</v>
      </c>
      <c r="Z79" s="238"/>
      <c r="AA79" s="239"/>
      <c r="AB79" s="239"/>
      <c r="AC79" s="239"/>
      <c r="AD79" s="240"/>
      <c r="AE79" s="642"/>
      <c r="AF79" s="618"/>
      <c r="AG79" s="604"/>
      <c r="AH79" s="617"/>
      <c r="AI79" s="618"/>
      <c r="AJ79" s="604"/>
      <c r="AK79" s="617"/>
      <c r="AL79" s="621"/>
      <c r="AM79" s="624"/>
      <c r="AT79" s="456"/>
      <c r="AU79" s="456"/>
      <c r="AV79" s="456"/>
      <c r="AW79" s="456"/>
      <c r="AX79" s="456"/>
      <c r="AY79" s="456"/>
      <c r="AZ79" s="456"/>
    </row>
    <row r="80" spans="1:52" ht="13.5" customHeight="1">
      <c r="AT80" s="456"/>
      <c r="AU80" s="456"/>
      <c r="AV80" s="456"/>
      <c r="AW80" s="456"/>
      <c r="AX80" s="456"/>
      <c r="AY80" s="456"/>
      <c r="AZ80" s="456"/>
    </row>
    <row r="81" spans="6:52" ht="13.5" hidden="1" customHeight="1">
      <c r="AT81" s="456"/>
      <c r="AU81" s="456"/>
      <c r="AV81" s="456"/>
      <c r="AW81" s="456"/>
      <c r="AX81" s="456"/>
      <c r="AY81" s="456"/>
      <c r="AZ81" s="456"/>
    </row>
    <row r="82" spans="6:52" ht="13.5" hidden="1" customHeight="1">
      <c r="AT82" s="456"/>
      <c r="AU82" s="456"/>
      <c r="AV82" s="456"/>
      <c r="AW82" s="456"/>
      <c r="AX82" s="456"/>
      <c r="AY82" s="456"/>
      <c r="AZ82" s="456"/>
    </row>
    <row r="83" spans="6:52" ht="13.5" hidden="1" customHeight="1">
      <c r="AT83" s="456"/>
      <c r="AU83" s="456"/>
      <c r="AV83" s="456"/>
      <c r="AW83" s="456"/>
      <c r="AX83" s="456"/>
      <c r="AY83" s="456"/>
      <c r="AZ83" s="456"/>
    </row>
    <row r="84" spans="6:52" ht="13.5" hidden="1" customHeight="1">
      <c r="AT84" s="456"/>
      <c r="AU84" s="456"/>
      <c r="AV84" s="456"/>
      <c r="AW84" s="456"/>
      <c r="AX84" s="456"/>
      <c r="AY84" s="456"/>
      <c r="AZ84" s="456"/>
    </row>
    <row r="85" spans="6:52" ht="14.25" hidden="1" customHeight="1">
      <c r="AT85" s="456"/>
      <c r="AU85" s="456"/>
      <c r="AV85" s="456"/>
      <c r="AW85" s="456"/>
      <c r="AX85" s="456"/>
      <c r="AY85" s="456"/>
      <c r="AZ85" s="456"/>
    </row>
    <row r="86" spans="6:52" hidden="1"/>
    <row r="87" spans="6:52" hidden="1">
      <c r="F87" s="378">
        <v>1</v>
      </c>
      <c r="G87" s="378"/>
      <c r="H87" s="378">
        <v>2</v>
      </c>
      <c r="I87" s="378"/>
      <c r="J87" s="378">
        <v>3</v>
      </c>
      <c r="K87" s="378">
        <v>4</v>
      </c>
      <c r="L87" s="378"/>
      <c r="M87" s="378">
        <v>5</v>
      </c>
      <c r="N87" s="378"/>
      <c r="O87" s="378">
        <v>6</v>
      </c>
      <c r="P87" s="378">
        <v>7</v>
      </c>
      <c r="Q87" s="378"/>
      <c r="R87" s="378">
        <v>8</v>
      </c>
      <c r="T87" s="378">
        <v>9</v>
      </c>
      <c r="U87" s="378">
        <v>10</v>
      </c>
      <c r="AO87" s="155">
        <v>20</v>
      </c>
    </row>
    <row r="88" spans="6:52" hidden="1">
      <c r="F88" s="378">
        <f>SUM(K53:K55,O53:O55)</f>
        <v>50</v>
      </c>
      <c r="G88" s="378" t="e">
        <f>SUM(#REF!)</f>
        <v>#REF!</v>
      </c>
      <c r="H88" s="378">
        <f>SUM(U65:U67,Y65:Y67)</f>
        <v>76</v>
      </c>
      <c r="I88" s="378" t="e">
        <f>SUM(#REF!)</f>
        <v>#REF!</v>
      </c>
      <c r="J88" s="378">
        <f>SUM(Z53:Z55,AD53:AD55)</f>
        <v>60</v>
      </c>
      <c r="K88" s="378">
        <f>SUM(P59:P61,T59:T61)</f>
        <v>51</v>
      </c>
      <c r="L88" s="378" t="e">
        <f>SUM(#REF!)</f>
        <v>#REF!</v>
      </c>
      <c r="M88" s="378">
        <f>SUM(Z71:Z73,AD71:AD73)</f>
        <v>76</v>
      </c>
      <c r="N88" s="378" t="e">
        <f>SUM(#REF!)</f>
        <v>#REF!</v>
      </c>
      <c r="O88" s="378">
        <f>SUM(P53:P55,T53:T55)</f>
        <v>79</v>
      </c>
      <c r="P88" s="378">
        <f>SUM(U59:U61,Y59:Y61)</f>
        <v>49</v>
      </c>
      <c r="Q88" s="378" t="e">
        <f>SUM(#REF!)</f>
        <v>#REF!</v>
      </c>
      <c r="R88" s="378">
        <f>SUM(Z65:Z67,AD65:AD67)</f>
        <v>53</v>
      </c>
      <c r="T88" s="378">
        <f>SUM(U53:U55,Y53:Y55)</f>
        <v>86</v>
      </c>
      <c r="U88" s="378">
        <f>SUM(Z59:Z61,AD59:AD61)</f>
        <v>86</v>
      </c>
      <c r="AO88" s="155">
        <f>SUM(AO50:AO79)</f>
        <v>20</v>
      </c>
    </row>
    <row r="89" spans="6:52" hidden="1"/>
    <row r="90" spans="6:52" hidden="1"/>
    <row r="91" spans="6:52" hidden="1"/>
    <row r="92" spans="6:52" hidden="1"/>
    <row r="93" spans="6:52" hidden="1"/>
    <row r="94" spans="6:52" hidden="1"/>
    <row r="95" spans="6:52" hidden="1"/>
    <row r="96" spans="6:52" hidden="1"/>
    <row r="97" spans="6:138" hidden="1"/>
    <row r="98" spans="6:138" hidden="1"/>
    <row r="99" spans="6:138" hidden="1"/>
    <row r="100" spans="6:138" hidden="1"/>
    <row r="101" spans="6:138" hidden="1"/>
    <row r="102" spans="6:138" hidden="1"/>
    <row r="103" spans="6:138" hidden="1"/>
    <row r="104" spans="6:138" hidden="1"/>
    <row r="105" spans="6:138" hidden="1"/>
    <row r="106" spans="6:138" hidden="1"/>
    <row r="107" spans="6:138" hidden="1"/>
    <row r="108" spans="6:138" hidden="1"/>
    <row r="109" spans="6:138" hidden="1"/>
    <row r="110" spans="6:138" hidden="1">
      <c r="CB110" s="155" t="s">
        <v>694</v>
      </c>
      <c r="CE110" s="155" t="s">
        <v>695</v>
      </c>
      <c r="CH110" s="155" t="s">
        <v>696</v>
      </c>
    </row>
    <row r="111" spans="6:138" hidden="1">
      <c r="F111" s="378">
        <v>1</v>
      </c>
      <c r="G111" s="378"/>
      <c r="H111" s="378">
        <v>2</v>
      </c>
      <c r="I111" s="378"/>
      <c r="J111" s="378">
        <v>3</v>
      </c>
      <c r="K111" s="378">
        <v>4</v>
      </c>
      <c r="L111" s="378"/>
      <c r="M111" s="378">
        <v>5</v>
      </c>
      <c r="N111" s="378"/>
      <c r="O111" s="378">
        <v>6</v>
      </c>
      <c r="P111" s="378">
        <v>7</v>
      </c>
      <c r="Q111" s="378"/>
      <c r="R111" s="378">
        <v>8</v>
      </c>
      <c r="T111" s="378">
        <v>9</v>
      </c>
      <c r="U111" s="378">
        <v>10</v>
      </c>
      <c r="CB111" s="155" t="s">
        <v>0</v>
      </c>
      <c r="CE111" s="155" t="s">
        <v>0</v>
      </c>
      <c r="CH111" s="155" t="s">
        <v>0</v>
      </c>
    </row>
    <row r="112" spans="6:138" hidden="1">
      <c r="F112" s="378">
        <f t="shared" ref="F112:R112" si="4">F88</f>
        <v>50</v>
      </c>
      <c r="G112" s="378" t="e">
        <f t="shared" si="4"/>
        <v>#REF!</v>
      </c>
      <c r="H112" s="378">
        <f t="shared" si="4"/>
        <v>76</v>
      </c>
      <c r="I112" s="378" t="e">
        <f t="shared" si="4"/>
        <v>#REF!</v>
      </c>
      <c r="J112" s="378">
        <f t="shared" si="4"/>
        <v>60</v>
      </c>
      <c r="K112" s="378">
        <f t="shared" si="4"/>
        <v>51</v>
      </c>
      <c r="L112" s="378" t="e">
        <f t="shared" si="4"/>
        <v>#REF!</v>
      </c>
      <c r="M112" s="378">
        <f t="shared" si="4"/>
        <v>76</v>
      </c>
      <c r="N112" s="378" t="e">
        <f t="shared" si="4"/>
        <v>#REF!</v>
      </c>
      <c r="O112" s="378">
        <f t="shared" si="4"/>
        <v>79</v>
      </c>
      <c r="P112" s="378">
        <f t="shared" si="4"/>
        <v>49</v>
      </c>
      <c r="Q112" s="378" t="e">
        <f t="shared" si="4"/>
        <v>#REF!</v>
      </c>
      <c r="R112" s="378">
        <f t="shared" si="4"/>
        <v>53</v>
      </c>
      <c r="T112" s="378">
        <f>T88</f>
        <v>86</v>
      </c>
      <c r="U112" s="378">
        <f>U88</f>
        <v>86</v>
      </c>
      <c r="CB112" s="366" t="e">
        <f>IF(CB113&lt;7,"A",IF(CB113&gt;12,"C","B"))</f>
        <v>#REF!</v>
      </c>
      <c r="CC112" s="366"/>
      <c r="CD112" s="366"/>
      <c r="CE112" s="366"/>
      <c r="CF112" s="366"/>
      <c r="CG112" s="366"/>
      <c r="CH112" s="366"/>
      <c r="CI112" s="366"/>
      <c r="CJ112" s="366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</row>
    <row r="113" spans="79:138" hidden="1">
      <c r="CB113" s="366" t="e">
        <f>#REF!</f>
        <v>#REF!</v>
      </c>
      <c r="CC113" s="366"/>
      <c r="CD113" s="366"/>
      <c r="CE113" s="366" t="e">
        <f>CB113</f>
        <v>#REF!</v>
      </c>
      <c r="CF113" s="366"/>
      <c r="CG113" s="366"/>
      <c r="CH113" s="366" t="e">
        <f>CB113</f>
        <v>#REF!</v>
      </c>
      <c r="CI113" s="366"/>
      <c r="CJ113" s="366"/>
      <c r="CL113" s="182"/>
      <c r="CM113" s="182">
        <v>1</v>
      </c>
      <c r="CN113" s="182"/>
      <c r="CO113" s="182"/>
      <c r="CP113" s="182">
        <v>2</v>
      </c>
      <c r="CQ113" s="182"/>
      <c r="CR113" s="182"/>
      <c r="CS113" s="182">
        <v>3</v>
      </c>
      <c r="CT113" s="182"/>
      <c r="CU113" s="182"/>
      <c r="CV113" s="182">
        <v>4</v>
      </c>
      <c r="CW113" s="182"/>
      <c r="CX113" s="182"/>
      <c r="CY113" s="182">
        <v>5</v>
      </c>
      <c r="CZ113" s="182"/>
      <c r="DA113" s="182"/>
      <c r="DB113" s="182">
        <v>6</v>
      </c>
      <c r="DC113" s="182"/>
      <c r="DD113" s="182"/>
      <c r="DE113" s="182">
        <v>7</v>
      </c>
      <c r="DF113" s="182"/>
      <c r="DG113" s="182"/>
      <c r="DH113" s="182">
        <v>8</v>
      </c>
      <c r="DI113" s="182"/>
      <c r="DJ113" s="182"/>
      <c r="DK113" s="182">
        <v>9</v>
      </c>
      <c r="DL113" s="182"/>
      <c r="DM113" s="182"/>
      <c r="DN113" s="182">
        <v>10</v>
      </c>
      <c r="DO113" s="182"/>
      <c r="DP113" s="182"/>
      <c r="DQ113" s="182">
        <v>11</v>
      </c>
      <c r="DR113" s="182"/>
      <c r="DS113" s="182"/>
      <c r="DT113" s="182">
        <v>12</v>
      </c>
      <c r="DU113" s="182"/>
      <c r="DV113" s="182"/>
      <c r="DW113" s="182">
        <v>13</v>
      </c>
      <c r="DX113" s="182"/>
      <c r="DY113" s="182"/>
      <c r="DZ113" s="182">
        <v>14</v>
      </c>
      <c r="EA113" s="182"/>
      <c r="EB113" s="182"/>
      <c r="EC113" s="182">
        <v>15</v>
      </c>
      <c r="ED113" s="182"/>
      <c r="EE113" s="182"/>
      <c r="EF113" s="182">
        <v>16</v>
      </c>
      <c r="EG113" s="182"/>
      <c r="EH113" s="182"/>
    </row>
    <row r="114" spans="79:138">
      <c r="CA114" s="155">
        <v>1</v>
      </c>
      <c r="CB114" s="182" t="e">
        <f t="shared" ref="CB114:CD119" si="5">IF($CB$113=1,CM114,IF($CB$113=2,CP114,IF($CB$113=3,CS114,IF($CB$113=4,CV114,IF($CB$113=5,CY114,IF($CB$113=6,DB114,""))))))</f>
        <v>#REF!</v>
      </c>
      <c r="CC114" s="182" t="e">
        <f t="shared" si="5"/>
        <v>#REF!</v>
      </c>
      <c r="CD114" s="182" t="e">
        <f t="shared" si="5"/>
        <v>#REF!</v>
      </c>
      <c r="CE114" s="182" t="e">
        <f t="shared" ref="CE114:CG125" si="6">IF($CB$113=7,DE114,IF($CB$113=8,DH114,IF($CB$113=9,DK114,IF($CB$113=10,DN114,IF($CB$113=11,DQ114,IF($CB$113=12,DT114,""))))))</f>
        <v>#REF!</v>
      </c>
      <c r="CF114" s="182" t="e">
        <f t="shared" si="6"/>
        <v>#REF!</v>
      </c>
      <c r="CG114" s="182" t="e">
        <f t="shared" si="6"/>
        <v>#REF!</v>
      </c>
      <c r="CH114" s="182" t="e">
        <f t="shared" ref="CH114:CJ124" si="7">IF($CB$113=13,DW114,IF($CB$113=14,DZ114,IF($CB$113=15,EC114,IF($CB$113=16,EF114,""))))</f>
        <v>#REF!</v>
      </c>
      <c r="CI114" s="182" t="e">
        <f t="shared" si="7"/>
        <v>#REF!</v>
      </c>
      <c r="CJ114" s="182" t="e">
        <f t="shared" si="7"/>
        <v>#REF!</v>
      </c>
      <c r="CL114" s="182"/>
      <c r="CM114" s="182">
        <v>1</v>
      </c>
      <c r="CN114" s="182" t="s">
        <v>258</v>
      </c>
      <c r="CO114" s="182" t="s">
        <v>259</v>
      </c>
      <c r="CP114" s="182">
        <v>1</v>
      </c>
      <c r="CQ114" s="182" t="s">
        <v>260</v>
      </c>
      <c r="CR114" s="182" t="s">
        <v>261</v>
      </c>
      <c r="CS114" s="182">
        <v>1</v>
      </c>
      <c r="CT114" s="182" t="s">
        <v>262</v>
      </c>
      <c r="CU114" s="182" t="s">
        <v>261</v>
      </c>
      <c r="CV114" s="182">
        <v>1</v>
      </c>
      <c r="CW114" s="182" t="s">
        <v>263</v>
      </c>
      <c r="CX114" s="182" t="s">
        <v>264</v>
      </c>
      <c r="CY114" s="182">
        <v>1</v>
      </c>
      <c r="CZ114" s="182" t="s">
        <v>265</v>
      </c>
      <c r="DA114" s="182" t="s">
        <v>266</v>
      </c>
      <c r="DB114" s="182" t="s">
        <v>267</v>
      </c>
      <c r="DC114" s="182" t="s">
        <v>268</v>
      </c>
      <c r="DD114" s="182" t="s">
        <v>269</v>
      </c>
      <c r="DE114" s="182" t="s">
        <v>270</v>
      </c>
      <c r="DF114" s="182" t="s">
        <v>260</v>
      </c>
      <c r="DG114" s="182" t="s">
        <v>261</v>
      </c>
      <c r="DH114" s="182" t="s">
        <v>271</v>
      </c>
      <c r="DI114" s="182" t="s">
        <v>272</v>
      </c>
      <c r="DJ114" s="182" t="s">
        <v>273</v>
      </c>
      <c r="DK114" s="182" t="s">
        <v>274</v>
      </c>
      <c r="DL114" s="182" t="s">
        <v>272</v>
      </c>
      <c r="DM114" s="182" t="s">
        <v>273</v>
      </c>
      <c r="DN114" s="182" t="s">
        <v>275</v>
      </c>
      <c r="DO114" s="182" t="s">
        <v>276</v>
      </c>
      <c r="DP114" s="182" t="s">
        <v>269</v>
      </c>
      <c r="DQ114" s="182">
        <v>0</v>
      </c>
      <c r="DR114" s="182">
        <v>0</v>
      </c>
      <c r="DS114" s="182">
        <v>0</v>
      </c>
      <c r="DT114" s="182">
        <v>0</v>
      </c>
      <c r="DU114" s="182">
        <v>0</v>
      </c>
      <c r="DV114" s="182">
        <v>0</v>
      </c>
      <c r="DW114" s="182" t="s">
        <v>275</v>
      </c>
      <c r="DX114" s="182" t="s">
        <v>276</v>
      </c>
      <c r="DY114" s="182" t="s">
        <v>269</v>
      </c>
      <c r="DZ114" s="182">
        <v>0</v>
      </c>
      <c r="EA114" s="182">
        <v>0</v>
      </c>
      <c r="EB114" s="182">
        <v>0</v>
      </c>
      <c r="EC114" s="182">
        <v>0</v>
      </c>
      <c r="ED114" s="182">
        <v>0</v>
      </c>
      <c r="EE114" s="182">
        <v>0</v>
      </c>
      <c r="EF114" s="182">
        <v>0</v>
      </c>
      <c r="EG114" s="182">
        <v>0</v>
      </c>
      <c r="EH114" s="182">
        <v>0</v>
      </c>
    </row>
    <row r="115" spans="79:138">
      <c r="CA115" s="155">
        <v>2</v>
      </c>
      <c r="CB115" s="182" t="e">
        <f t="shared" si="5"/>
        <v>#REF!</v>
      </c>
      <c r="CC115" s="182" t="e">
        <f t="shared" si="5"/>
        <v>#REF!</v>
      </c>
      <c r="CD115" s="182" t="e">
        <f t="shared" si="5"/>
        <v>#REF!</v>
      </c>
      <c r="CE115" s="182" t="e">
        <f t="shared" si="6"/>
        <v>#REF!</v>
      </c>
      <c r="CF115" s="182" t="e">
        <f t="shared" si="6"/>
        <v>#REF!</v>
      </c>
      <c r="CG115" s="182" t="e">
        <f t="shared" si="6"/>
        <v>#REF!</v>
      </c>
      <c r="CH115" s="182" t="e">
        <f t="shared" si="7"/>
        <v>#REF!</v>
      </c>
      <c r="CI115" s="182" t="e">
        <f t="shared" si="7"/>
        <v>#REF!</v>
      </c>
      <c r="CJ115" s="182" t="e">
        <f t="shared" si="7"/>
        <v>#REF!</v>
      </c>
      <c r="CL115" s="182"/>
      <c r="CM115" s="182">
        <v>2</v>
      </c>
      <c r="CN115" s="182" t="s">
        <v>277</v>
      </c>
      <c r="CO115" s="182" t="s">
        <v>269</v>
      </c>
      <c r="CP115" s="182">
        <v>2</v>
      </c>
      <c r="CQ115" s="182" t="s">
        <v>276</v>
      </c>
      <c r="CR115" s="182" t="s">
        <v>269</v>
      </c>
      <c r="CS115" s="182">
        <v>2</v>
      </c>
      <c r="CT115" s="182" t="s">
        <v>278</v>
      </c>
      <c r="CU115" s="182" t="s">
        <v>261</v>
      </c>
      <c r="CV115" s="182">
        <v>2</v>
      </c>
      <c r="CW115" s="182" t="s">
        <v>279</v>
      </c>
      <c r="CX115" s="182" t="s">
        <v>261</v>
      </c>
      <c r="CY115" s="182">
        <v>2</v>
      </c>
      <c r="CZ115" s="182" t="s">
        <v>280</v>
      </c>
      <c r="DA115" s="182" t="s">
        <v>281</v>
      </c>
      <c r="DB115" s="182" t="s">
        <v>282</v>
      </c>
      <c r="DC115" s="182" t="s">
        <v>283</v>
      </c>
      <c r="DD115" s="182" t="s">
        <v>261</v>
      </c>
      <c r="DE115" s="182" t="s">
        <v>284</v>
      </c>
      <c r="DF115" s="182" t="s">
        <v>258</v>
      </c>
      <c r="DG115" s="182" t="s">
        <v>259</v>
      </c>
      <c r="DH115" s="182" t="s">
        <v>285</v>
      </c>
      <c r="DI115" s="182" t="s">
        <v>258</v>
      </c>
      <c r="DJ115" s="182" t="s">
        <v>259</v>
      </c>
      <c r="DK115" s="182" t="s">
        <v>286</v>
      </c>
      <c r="DL115" s="182" t="s">
        <v>287</v>
      </c>
      <c r="DM115" s="182" t="s">
        <v>259</v>
      </c>
      <c r="DN115" s="182" t="s">
        <v>288</v>
      </c>
      <c r="DO115" s="182" t="s">
        <v>289</v>
      </c>
      <c r="DP115" s="182" t="s">
        <v>290</v>
      </c>
      <c r="DQ115" s="182">
        <v>0</v>
      </c>
      <c r="DR115" s="182">
        <v>0</v>
      </c>
      <c r="DS115" s="182">
        <v>0</v>
      </c>
      <c r="DT115" s="182">
        <v>0</v>
      </c>
      <c r="DU115" s="182">
        <v>0</v>
      </c>
      <c r="DV115" s="182">
        <v>0</v>
      </c>
      <c r="DW115" s="182" t="s">
        <v>288</v>
      </c>
      <c r="DX115" s="182" t="s">
        <v>289</v>
      </c>
      <c r="DY115" s="182" t="s">
        <v>290</v>
      </c>
      <c r="DZ115" s="182">
        <v>0</v>
      </c>
      <c r="EA115" s="182">
        <v>0</v>
      </c>
      <c r="EB115" s="182">
        <v>0</v>
      </c>
      <c r="EC115" s="182">
        <v>0</v>
      </c>
      <c r="ED115" s="182">
        <v>0</v>
      </c>
      <c r="EE115" s="182">
        <v>0</v>
      </c>
      <c r="EF115" s="182">
        <v>0</v>
      </c>
      <c r="EG115" s="182">
        <v>0</v>
      </c>
      <c r="EH115" s="182">
        <v>0</v>
      </c>
    </row>
    <row r="116" spans="79:138">
      <c r="CA116" s="155">
        <v>3</v>
      </c>
      <c r="CB116" s="182" t="e">
        <f t="shared" si="5"/>
        <v>#REF!</v>
      </c>
      <c r="CC116" s="182" t="e">
        <f t="shared" si="5"/>
        <v>#REF!</v>
      </c>
      <c r="CD116" s="182" t="e">
        <f t="shared" si="5"/>
        <v>#REF!</v>
      </c>
      <c r="CE116" s="182" t="e">
        <f t="shared" si="6"/>
        <v>#REF!</v>
      </c>
      <c r="CF116" s="182" t="e">
        <f t="shared" si="6"/>
        <v>#REF!</v>
      </c>
      <c r="CG116" s="182" t="e">
        <f t="shared" si="6"/>
        <v>#REF!</v>
      </c>
      <c r="CH116" s="182" t="e">
        <f t="shared" si="7"/>
        <v>#REF!</v>
      </c>
      <c r="CI116" s="182" t="e">
        <f t="shared" si="7"/>
        <v>#REF!</v>
      </c>
      <c r="CJ116" s="182" t="e">
        <f t="shared" si="7"/>
        <v>#REF!</v>
      </c>
      <c r="CL116" s="182"/>
      <c r="CM116" s="182">
        <v>3</v>
      </c>
      <c r="CN116" s="182" t="s">
        <v>291</v>
      </c>
      <c r="CO116" s="182" t="s">
        <v>292</v>
      </c>
      <c r="CP116" s="182">
        <v>3</v>
      </c>
      <c r="CQ116" s="182" t="s">
        <v>293</v>
      </c>
      <c r="CR116" s="182" t="s">
        <v>292</v>
      </c>
      <c r="CS116" s="182">
        <v>3</v>
      </c>
      <c r="CT116" s="182" t="s">
        <v>294</v>
      </c>
      <c r="CU116" s="182" t="s">
        <v>295</v>
      </c>
      <c r="CV116" s="182">
        <v>3</v>
      </c>
      <c r="CW116" s="182" t="s">
        <v>296</v>
      </c>
      <c r="CX116" s="182" t="s">
        <v>266</v>
      </c>
      <c r="CY116" s="182">
        <v>3</v>
      </c>
      <c r="CZ116" s="182" t="s">
        <v>297</v>
      </c>
      <c r="DA116" s="182" t="s">
        <v>259</v>
      </c>
      <c r="DB116" s="182" t="s">
        <v>298</v>
      </c>
      <c r="DC116" s="182" t="s">
        <v>299</v>
      </c>
      <c r="DD116" s="182" t="s">
        <v>261</v>
      </c>
      <c r="DE116" s="182" t="s">
        <v>300</v>
      </c>
      <c r="DF116" s="182" t="s">
        <v>301</v>
      </c>
      <c r="DG116" s="182" t="s">
        <v>266</v>
      </c>
      <c r="DH116" s="182" t="s">
        <v>302</v>
      </c>
      <c r="DI116" s="182" t="s">
        <v>303</v>
      </c>
      <c r="DJ116" s="182" t="s">
        <v>295</v>
      </c>
      <c r="DK116" s="182" t="s">
        <v>304</v>
      </c>
      <c r="DL116" s="182" t="s">
        <v>305</v>
      </c>
      <c r="DM116" s="182" t="s">
        <v>306</v>
      </c>
      <c r="DN116" s="182" t="s">
        <v>307</v>
      </c>
      <c r="DO116" s="182" t="s">
        <v>289</v>
      </c>
      <c r="DP116" s="182" t="s">
        <v>290</v>
      </c>
      <c r="DQ116" s="182">
        <v>0</v>
      </c>
      <c r="DR116" s="182">
        <v>0</v>
      </c>
      <c r="DS116" s="182">
        <v>0</v>
      </c>
      <c r="DT116" s="182">
        <v>0</v>
      </c>
      <c r="DU116" s="182">
        <v>0</v>
      </c>
      <c r="DV116" s="182">
        <v>0</v>
      </c>
      <c r="DW116" s="182" t="s">
        <v>307</v>
      </c>
      <c r="DX116" s="182" t="s">
        <v>289</v>
      </c>
      <c r="DY116" s="182" t="s">
        <v>290</v>
      </c>
      <c r="DZ116" s="182">
        <v>0</v>
      </c>
      <c r="EA116" s="182">
        <v>0</v>
      </c>
      <c r="EB116" s="182">
        <v>0</v>
      </c>
      <c r="EC116" s="182">
        <v>0</v>
      </c>
      <c r="ED116" s="182">
        <v>0</v>
      </c>
      <c r="EE116" s="182">
        <v>0</v>
      </c>
      <c r="EF116" s="182">
        <v>0</v>
      </c>
      <c r="EG116" s="182">
        <v>0</v>
      </c>
      <c r="EH116" s="182">
        <v>0</v>
      </c>
    </row>
    <row r="117" spans="79:138">
      <c r="CA117" s="155">
        <v>4</v>
      </c>
      <c r="CB117" s="182" t="e">
        <f t="shared" si="5"/>
        <v>#REF!</v>
      </c>
      <c r="CC117" s="182" t="e">
        <f t="shared" si="5"/>
        <v>#REF!</v>
      </c>
      <c r="CD117" s="182" t="e">
        <f t="shared" si="5"/>
        <v>#REF!</v>
      </c>
      <c r="CE117" s="182" t="e">
        <f t="shared" si="6"/>
        <v>#REF!</v>
      </c>
      <c r="CF117" s="182" t="e">
        <f t="shared" si="6"/>
        <v>#REF!</v>
      </c>
      <c r="CG117" s="182" t="e">
        <f t="shared" si="6"/>
        <v>#REF!</v>
      </c>
      <c r="CH117" s="182" t="e">
        <f t="shared" si="7"/>
        <v>#REF!</v>
      </c>
      <c r="CI117" s="182" t="e">
        <f t="shared" si="7"/>
        <v>#REF!</v>
      </c>
      <c r="CJ117" s="182" t="e">
        <f t="shared" si="7"/>
        <v>#REF!</v>
      </c>
      <c r="CL117" s="182"/>
      <c r="CM117" s="182">
        <v>4</v>
      </c>
      <c r="CN117" s="182" t="s">
        <v>308</v>
      </c>
      <c r="CO117" s="182" t="s">
        <v>309</v>
      </c>
      <c r="CP117" s="182">
        <v>4</v>
      </c>
      <c r="CQ117" s="182" t="s">
        <v>310</v>
      </c>
      <c r="CR117" s="182" t="s">
        <v>281</v>
      </c>
      <c r="CS117" s="182">
        <v>4</v>
      </c>
      <c r="CT117" s="182" t="s">
        <v>311</v>
      </c>
      <c r="CU117" s="182" t="s">
        <v>264</v>
      </c>
      <c r="CV117" s="182">
        <v>4</v>
      </c>
      <c r="CW117" s="182" t="s">
        <v>312</v>
      </c>
      <c r="CX117" s="182" t="s">
        <v>313</v>
      </c>
      <c r="CY117" s="182">
        <v>4</v>
      </c>
      <c r="CZ117" s="182" t="s">
        <v>314</v>
      </c>
      <c r="DA117" s="182" t="s">
        <v>290</v>
      </c>
      <c r="DB117" s="182" t="s">
        <v>315</v>
      </c>
      <c r="DC117" s="182" t="s">
        <v>316</v>
      </c>
      <c r="DD117" s="182" t="s">
        <v>306</v>
      </c>
      <c r="DE117" s="182" t="s">
        <v>317</v>
      </c>
      <c r="DF117" s="182" t="s">
        <v>318</v>
      </c>
      <c r="DG117" s="182" t="s">
        <v>319</v>
      </c>
      <c r="DH117" s="182" t="s">
        <v>320</v>
      </c>
      <c r="DI117" s="182" t="s">
        <v>293</v>
      </c>
      <c r="DJ117" s="182" t="s">
        <v>292</v>
      </c>
      <c r="DK117" s="182" t="s">
        <v>321</v>
      </c>
      <c r="DL117" s="182" t="s">
        <v>280</v>
      </c>
      <c r="DM117" s="182" t="s">
        <v>281</v>
      </c>
      <c r="DN117" s="182" t="s">
        <v>322</v>
      </c>
      <c r="DO117" s="182" t="s">
        <v>323</v>
      </c>
      <c r="DP117" s="182" t="s">
        <v>292</v>
      </c>
      <c r="DQ117" s="182">
        <v>0</v>
      </c>
      <c r="DR117" s="182">
        <v>0</v>
      </c>
      <c r="DS117" s="182">
        <v>0</v>
      </c>
      <c r="DT117" s="182">
        <v>0</v>
      </c>
      <c r="DU117" s="182">
        <v>0</v>
      </c>
      <c r="DV117" s="182">
        <v>0</v>
      </c>
      <c r="DW117" s="182" t="s">
        <v>322</v>
      </c>
      <c r="DX117" s="182" t="s">
        <v>323</v>
      </c>
      <c r="DY117" s="182" t="s">
        <v>292</v>
      </c>
      <c r="DZ117" s="182">
        <v>0</v>
      </c>
      <c r="EA117" s="182">
        <v>0</v>
      </c>
      <c r="EB117" s="182">
        <v>0</v>
      </c>
      <c r="EC117" s="182">
        <v>0</v>
      </c>
      <c r="ED117" s="182">
        <v>0</v>
      </c>
      <c r="EE117" s="182">
        <v>0</v>
      </c>
      <c r="EF117" s="182">
        <v>0</v>
      </c>
      <c r="EG117" s="182">
        <v>0</v>
      </c>
      <c r="EH117" s="182">
        <v>0</v>
      </c>
    </row>
    <row r="118" spans="79:138">
      <c r="CA118" s="155">
        <v>5</v>
      </c>
      <c r="CB118" s="182" t="e">
        <f t="shared" si="5"/>
        <v>#REF!</v>
      </c>
      <c r="CC118" s="182" t="e">
        <f t="shared" si="5"/>
        <v>#REF!</v>
      </c>
      <c r="CD118" s="182" t="e">
        <f t="shared" si="5"/>
        <v>#REF!</v>
      </c>
      <c r="CE118" s="182" t="e">
        <f t="shared" si="6"/>
        <v>#REF!</v>
      </c>
      <c r="CF118" s="182" t="e">
        <f t="shared" si="6"/>
        <v>#REF!</v>
      </c>
      <c r="CG118" s="182" t="e">
        <f t="shared" si="6"/>
        <v>#REF!</v>
      </c>
      <c r="CH118" s="182" t="e">
        <f t="shared" si="7"/>
        <v>#REF!</v>
      </c>
      <c r="CI118" s="182" t="e">
        <f t="shared" si="7"/>
        <v>#REF!</v>
      </c>
      <c r="CJ118" s="182" t="e">
        <f t="shared" si="7"/>
        <v>#REF!</v>
      </c>
      <c r="CL118" s="182"/>
      <c r="CM118" s="182">
        <v>0</v>
      </c>
      <c r="CN118" s="182" t="s">
        <v>324</v>
      </c>
      <c r="CO118" s="182" t="s">
        <v>319</v>
      </c>
      <c r="CP118" s="182">
        <v>0</v>
      </c>
      <c r="CQ118" s="182">
        <v>0</v>
      </c>
      <c r="CR118" s="182">
        <v>0</v>
      </c>
      <c r="CS118" s="182">
        <v>0</v>
      </c>
      <c r="CT118" s="182">
        <v>0</v>
      </c>
      <c r="CU118" s="182">
        <v>0</v>
      </c>
      <c r="CV118" s="182">
        <v>5</v>
      </c>
      <c r="CW118" s="182" t="s">
        <v>287</v>
      </c>
      <c r="CX118" s="182" t="s">
        <v>259</v>
      </c>
      <c r="CY118" s="182">
        <v>5</v>
      </c>
      <c r="CZ118" s="182" t="s">
        <v>325</v>
      </c>
      <c r="DA118" s="182" t="s">
        <v>326</v>
      </c>
      <c r="DB118" s="182" t="s">
        <v>327</v>
      </c>
      <c r="DC118" s="182" t="s">
        <v>328</v>
      </c>
      <c r="DD118" s="182" t="s">
        <v>269</v>
      </c>
      <c r="DE118" s="182">
        <v>0</v>
      </c>
      <c r="DF118" s="182">
        <v>0</v>
      </c>
      <c r="DG118" s="182">
        <v>0</v>
      </c>
      <c r="DH118" s="182">
        <v>0</v>
      </c>
      <c r="DI118" s="182">
        <v>0</v>
      </c>
      <c r="DJ118" s="182">
        <v>0</v>
      </c>
      <c r="DK118" s="182" t="s">
        <v>329</v>
      </c>
      <c r="DL118" s="182" t="s">
        <v>301</v>
      </c>
      <c r="DM118" s="182" t="s">
        <v>266</v>
      </c>
      <c r="DN118" s="182" t="s">
        <v>330</v>
      </c>
      <c r="DO118" s="182" t="s">
        <v>311</v>
      </c>
      <c r="DP118" s="182" t="s">
        <v>264</v>
      </c>
      <c r="DQ118" s="182">
        <v>0</v>
      </c>
      <c r="DR118" s="182">
        <v>0</v>
      </c>
      <c r="DS118" s="182">
        <v>0</v>
      </c>
      <c r="DT118" s="182">
        <v>0</v>
      </c>
      <c r="DU118" s="182">
        <v>0</v>
      </c>
      <c r="DV118" s="182">
        <v>0</v>
      </c>
      <c r="DW118" s="182" t="s">
        <v>330</v>
      </c>
      <c r="DX118" s="182" t="s">
        <v>311</v>
      </c>
      <c r="DY118" s="182" t="s">
        <v>264</v>
      </c>
      <c r="DZ118" s="182">
        <v>0</v>
      </c>
      <c r="EA118" s="182">
        <v>0</v>
      </c>
      <c r="EB118" s="182">
        <v>0</v>
      </c>
      <c r="EC118" s="182">
        <v>0</v>
      </c>
      <c r="ED118" s="182">
        <v>0</v>
      </c>
      <c r="EE118" s="182">
        <v>0</v>
      </c>
      <c r="EF118" s="182">
        <v>0</v>
      </c>
      <c r="EG118" s="182">
        <v>0</v>
      </c>
      <c r="EH118" s="182">
        <v>0</v>
      </c>
    </row>
    <row r="119" spans="79:138">
      <c r="CA119" s="155">
        <v>6</v>
      </c>
      <c r="CB119" s="182" t="e">
        <f t="shared" si="5"/>
        <v>#REF!</v>
      </c>
      <c r="CC119" s="182" t="e">
        <f t="shared" si="5"/>
        <v>#REF!</v>
      </c>
      <c r="CD119" s="182" t="e">
        <f t="shared" si="5"/>
        <v>#REF!</v>
      </c>
      <c r="CE119" s="182" t="e">
        <f t="shared" si="6"/>
        <v>#REF!</v>
      </c>
      <c r="CF119" s="182" t="e">
        <f t="shared" si="6"/>
        <v>#REF!</v>
      </c>
      <c r="CG119" s="182" t="e">
        <f t="shared" si="6"/>
        <v>#REF!</v>
      </c>
      <c r="CH119" s="182" t="e">
        <f t="shared" si="7"/>
        <v>#REF!</v>
      </c>
      <c r="CI119" s="182" t="e">
        <f t="shared" si="7"/>
        <v>#REF!</v>
      </c>
      <c r="CJ119" s="182" t="e">
        <f t="shared" si="7"/>
        <v>#REF!</v>
      </c>
      <c r="CL119" s="182"/>
      <c r="CM119" s="182">
        <v>0</v>
      </c>
      <c r="CN119" s="182">
        <v>0</v>
      </c>
      <c r="CO119" s="182">
        <v>0</v>
      </c>
      <c r="CP119" s="182">
        <v>0</v>
      </c>
      <c r="CQ119" s="182">
        <v>0</v>
      </c>
      <c r="CR119" s="182">
        <v>0</v>
      </c>
      <c r="CS119" s="182">
        <v>0</v>
      </c>
      <c r="CT119" s="182">
        <v>0</v>
      </c>
      <c r="CU119" s="182">
        <v>0</v>
      </c>
      <c r="CV119" s="182">
        <v>0</v>
      </c>
      <c r="CW119" s="182">
        <v>0</v>
      </c>
      <c r="CX119" s="182">
        <v>0</v>
      </c>
      <c r="CY119" s="182">
        <v>6</v>
      </c>
      <c r="CZ119" s="182">
        <v>0</v>
      </c>
      <c r="DA119" s="182">
        <v>0</v>
      </c>
      <c r="DB119" s="182">
        <v>0</v>
      </c>
      <c r="DC119" s="182">
        <v>0</v>
      </c>
      <c r="DD119" s="182">
        <v>0</v>
      </c>
      <c r="DE119" s="182">
        <v>0</v>
      </c>
      <c r="DF119" s="182">
        <v>0</v>
      </c>
      <c r="DG119" s="182">
        <v>0</v>
      </c>
      <c r="DH119" s="182">
        <v>0</v>
      </c>
      <c r="DI119" s="182">
        <v>0</v>
      </c>
      <c r="DJ119" s="182">
        <v>0</v>
      </c>
      <c r="DK119" s="182">
        <v>0</v>
      </c>
      <c r="DL119" s="182">
        <v>0</v>
      </c>
      <c r="DM119" s="182">
        <v>0</v>
      </c>
      <c r="DN119" s="182">
        <v>0</v>
      </c>
      <c r="DO119" s="182">
        <v>0</v>
      </c>
      <c r="DP119" s="182">
        <v>0</v>
      </c>
      <c r="DQ119" s="182">
        <v>0</v>
      </c>
      <c r="DR119" s="182">
        <v>0</v>
      </c>
      <c r="DS119" s="182">
        <v>0</v>
      </c>
      <c r="DT119" s="182">
        <v>0</v>
      </c>
      <c r="DU119" s="182">
        <v>0</v>
      </c>
      <c r="DV119" s="182">
        <v>0</v>
      </c>
      <c r="DW119" s="182">
        <v>0</v>
      </c>
      <c r="DX119" s="182">
        <v>0</v>
      </c>
      <c r="DY119" s="182">
        <v>0</v>
      </c>
      <c r="DZ119" s="182">
        <v>0</v>
      </c>
      <c r="EA119" s="182">
        <v>0</v>
      </c>
      <c r="EB119" s="182">
        <v>0</v>
      </c>
      <c r="EC119" s="182">
        <v>0</v>
      </c>
      <c r="ED119" s="182">
        <v>0</v>
      </c>
      <c r="EE119" s="182">
        <v>0</v>
      </c>
      <c r="EF119" s="182">
        <v>0</v>
      </c>
      <c r="EG119" s="182">
        <v>0</v>
      </c>
      <c r="EH119" s="182">
        <v>0</v>
      </c>
    </row>
    <row r="120" spans="79:138">
      <c r="CA120" s="155">
        <v>7</v>
      </c>
      <c r="CB120" s="182" t="e">
        <f>IF($CB$113=1,$CM120,IF($CB$113=2,$CP120,IF($CB$113=3,$CS120,IF($CB$113=4,$CV120,IF($CB$113=5,$CY120,IF($CB$113=6,$DB120,""))))))</f>
        <v>#REF!</v>
      </c>
      <c r="CC120" s="182" t="e">
        <f>IF($CB$113=1,$CM120,IF($CB$113=2,$CP120,IF($CB$113=3,$CS120,IF($CB$113=4,$CV120,IF($CB$113=5,$CY120,IF($CB$113=6,$DB120,""))))))</f>
        <v>#REF!</v>
      </c>
      <c r="CD120" s="182" t="e">
        <f>IF($CB$113=1,$CM120,IF($CB$113=2,$CP120,IF($CB$113=3,$CS120,IF($CB$113=4,$CV120,IF($CB$113=5,$CY120,IF($CB$113=6,$DB120,""))))))</f>
        <v>#REF!</v>
      </c>
      <c r="CE120" s="182" t="e">
        <f t="shared" si="6"/>
        <v>#REF!</v>
      </c>
      <c r="CF120" s="182" t="e">
        <f t="shared" si="6"/>
        <v>#REF!</v>
      </c>
      <c r="CG120" s="182" t="e">
        <f t="shared" si="6"/>
        <v>#REF!</v>
      </c>
      <c r="CH120" s="182" t="e">
        <f t="shared" si="7"/>
        <v>#REF!</v>
      </c>
      <c r="CI120" s="182" t="e">
        <f t="shared" si="7"/>
        <v>#REF!</v>
      </c>
      <c r="CJ120" s="182" t="e">
        <f t="shared" si="7"/>
        <v>#REF!</v>
      </c>
      <c r="CL120" s="182"/>
      <c r="CM120" s="182">
        <v>0</v>
      </c>
      <c r="CN120" s="182">
        <v>0</v>
      </c>
      <c r="CO120" s="182">
        <v>0</v>
      </c>
      <c r="CP120" s="182">
        <v>0</v>
      </c>
      <c r="CQ120" s="182">
        <v>0</v>
      </c>
      <c r="CR120" s="182">
        <v>0</v>
      </c>
      <c r="CS120" s="182">
        <v>0</v>
      </c>
      <c r="CT120" s="182">
        <v>0</v>
      </c>
      <c r="CU120" s="182">
        <v>0</v>
      </c>
      <c r="CV120" s="182">
        <v>0</v>
      </c>
      <c r="CW120" s="182">
        <v>0</v>
      </c>
      <c r="CX120" s="182">
        <v>0</v>
      </c>
      <c r="CY120" s="182">
        <v>0</v>
      </c>
      <c r="CZ120" s="182">
        <v>0</v>
      </c>
      <c r="DA120" s="182">
        <v>0</v>
      </c>
      <c r="DB120" s="182">
        <v>0</v>
      </c>
      <c r="DC120" s="182">
        <v>0</v>
      </c>
      <c r="DD120" s="182">
        <v>0</v>
      </c>
      <c r="DE120" s="182">
        <v>0</v>
      </c>
      <c r="DF120" s="182">
        <v>0</v>
      </c>
      <c r="DG120" s="182">
        <v>0</v>
      </c>
      <c r="DH120" s="182">
        <v>0</v>
      </c>
      <c r="DI120" s="182">
        <v>0</v>
      </c>
      <c r="DJ120" s="182">
        <v>0</v>
      </c>
      <c r="DK120" s="182">
        <v>0</v>
      </c>
      <c r="DL120" s="182">
        <v>0</v>
      </c>
      <c r="DM120" s="182">
        <v>0</v>
      </c>
      <c r="DN120" s="182">
        <v>0</v>
      </c>
      <c r="DO120" s="182">
        <v>0</v>
      </c>
      <c r="DP120" s="182">
        <v>0</v>
      </c>
      <c r="DQ120" s="182">
        <v>0</v>
      </c>
      <c r="DR120" s="182">
        <v>0</v>
      </c>
      <c r="DS120" s="182">
        <v>0</v>
      </c>
      <c r="DT120" s="182">
        <v>0</v>
      </c>
      <c r="DU120" s="182">
        <v>0</v>
      </c>
      <c r="DV120" s="182">
        <v>0</v>
      </c>
      <c r="DW120" s="182">
        <v>0</v>
      </c>
      <c r="DX120" s="182">
        <v>0</v>
      </c>
      <c r="DY120" s="182">
        <v>0</v>
      </c>
      <c r="DZ120" s="182">
        <v>0</v>
      </c>
      <c r="EA120" s="182">
        <v>0</v>
      </c>
      <c r="EB120" s="182">
        <v>0</v>
      </c>
      <c r="EC120" s="182">
        <v>0</v>
      </c>
      <c r="ED120" s="182">
        <v>0</v>
      </c>
      <c r="EE120" s="182">
        <v>0</v>
      </c>
      <c r="EF120" s="182">
        <v>0</v>
      </c>
      <c r="EG120" s="182">
        <v>0</v>
      </c>
      <c r="EH120" s="182">
        <v>0</v>
      </c>
    </row>
    <row r="121" spans="79:138">
      <c r="CA121" s="155">
        <v>8</v>
      </c>
      <c r="CB121" s="182" t="e">
        <f t="shared" ref="CB121:CD125" si="8">IF($CB$113=1,CM121,IF($CB$113=2,CP121,IF($CB$113=3,CS121,IF($CB$113=4,CV121,IF($CB$113=5,CY121,IF($CB$113=6,DB121,""))))))</f>
        <v>#REF!</v>
      </c>
      <c r="CC121" s="182" t="e">
        <f t="shared" si="8"/>
        <v>#REF!</v>
      </c>
      <c r="CD121" s="182" t="e">
        <f t="shared" si="8"/>
        <v>#REF!</v>
      </c>
      <c r="CE121" s="182" t="e">
        <f t="shared" si="6"/>
        <v>#REF!</v>
      </c>
      <c r="CF121" s="182" t="e">
        <f t="shared" si="6"/>
        <v>#REF!</v>
      </c>
      <c r="CG121" s="182" t="e">
        <f t="shared" si="6"/>
        <v>#REF!</v>
      </c>
      <c r="CH121" s="182" t="e">
        <f t="shared" si="7"/>
        <v>#REF!</v>
      </c>
      <c r="CI121" s="182" t="e">
        <f t="shared" si="7"/>
        <v>#REF!</v>
      </c>
      <c r="CJ121" s="182" t="e">
        <f t="shared" si="7"/>
        <v>#REF!</v>
      </c>
      <c r="CL121" s="182"/>
      <c r="CM121" s="182">
        <v>0</v>
      </c>
      <c r="CN121" s="182">
        <v>0</v>
      </c>
      <c r="CO121" s="182">
        <v>0</v>
      </c>
      <c r="CP121" s="182">
        <v>0</v>
      </c>
      <c r="CQ121" s="182">
        <v>0</v>
      </c>
      <c r="CR121" s="182">
        <v>0</v>
      </c>
      <c r="CS121" s="182">
        <v>0</v>
      </c>
      <c r="CT121" s="182">
        <v>0</v>
      </c>
      <c r="CU121" s="182">
        <v>0</v>
      </c>
      <c r="CV121" s="182">
        <v>0</v>
      </c>
      <c r="CW121" s="182">
        <v>0</v>
      </c>
      <c r="CX121" s="182">
        <v>0</v>
      </c>
      <c r="CY121" s="182">
        <v>0</v>
      </c>
      <c r="CZ121" s="182">
        <v>0</v>
      </c>
      <c r="DA121" s="182">
        <v>0</v>
      </c>
      <c r="DB121" s="182">
        <v>0</v>
      </c>
      <c r="DC121" s="182">
        <v>0</v>
      </c>
      <c r="DD121" s="182">
        <v>0</v>
      </c>
      <c r="DE121" s="182">
        <v>0</v>
      </c>
      <c r="DF121" s="182">
        <v>0</v>
      </c>
      <c r="DG121" s="182">
        <v>0</v>
      </c>
      <c r="DH121" s="182">
        <v>0</v>
      </c>
      <c r="DI121" s="182">
        <v>0</v>
      </c>
      <c r="DJ121" s="182">
        <v>0</v>
      </c>
      <c r="DK121" s="182">
        <v>0</v>
      </c>
      <c r="DL121" s="182">
        <v>0</v>
      </c>
      <c r="DM121" s="182">
        <v>0</v>
      </c>
      <c r="DN121" s="182">
        <v>0</v>
      </c>
      <c r="DO121" s="182">
        <v>0</v>
      </c>
      <c r="DP121" s="182">
        <v>0</v>
      </c>
      <c r="DQ121" s="182">
        <v>0</v>
      </c>
      <c r="DR121" s="182">
        <v>0</v>
      </c>
      <c r="DS121" s="182">
        <v>0</v>
      </c>
      <c r="DT121" s="182">
        <v>0</v>
      </c>
      <c r="DU121" s="182">
        <v>0</v>
      </c>
      <c r="DV121" s="182">
        <v>0</v>
      </c>
      <c r="DW121" s="182">
        <v>0</v>
      </c>
      <c r="DX121" s="182">
        <v>0</v>
      </c>
      <c r="DY121" s="182">
        <v>0</v>
      </c>
      <c r="DZ121" s="182">
        <v>0</v>
      </c>
      <c r="EA121" s="182">
        <v>0</v>
      </c>
      <c r="EB121" s="182">
        <v>0</v>
      </c>
      <c r="EC121" s="182">
        <v>0</v>
      </c>
      <c r="ED121" s="182">
        <v>0</v>
      </c>
      <c r="EE121" s="182">
        <v>0</v>
      </c>
      <c r="EF121" s="182">
        <v>0</v>
      </c>
      <c r="EG121" s="182">
        <v>0</v>
      </c>
      <c r="EH121" s="182">
        <v>0</v>
      </c>
    </row>
    <row r="122" spans="79:138">
      <c r="CA122" s="155">
        <v>9</v>
      </c>
      <c r="CB122" s="182" t="e">
        <f t="shared" si="8"/>
        <v>#REF!</v>
      </c>
      <c r="CC122" s="182" t="e">
        <f t="shared" si="8"/>
        <v>#REF!</v>
      </c>
      <c r="CD122" s="182" t="e">
        <f t="shared" si="8"/>
        <v>#REF!</v>
      </c>
      <c r="CE122" s="182" t="e">
        <f t="shared" si="6"/>
        <v>#REF!</v>
      </c>
      <c r="CF122" s="182" t="e">
        <f t="shared" si="6"/>
        <v>#REF!</v>
      </c>
      <c r="CG122" s="182" t="e">
        <f t="shared" si="6"/>
        <v>#REF!</v>
      </c>
      <c r="CH122" s="182" t="e">
        <f t="shared" si="7"/>
        <v>#REF!</v>
      </c>
      <c r="CI122" s="182" t="e">
        <f t="shared" si="7"/>
        <v>#REF!</v>
      </c>
      <c r="CJ122" s="182" t="e">
        <f t="shared" si="7"/>
        <v>#REF!</v>
      </c>
      <c r="CL122" s="182"/>
      <c r="CM122" s="182">
        <v>0</v>
      </c>
      <c r="CN122" s="182">
        <v>0</v>
      </c>
      <c r="CO122" s="182">
        <v>0</v>
      </c>
      <c r="CP122" s="182">
        <v>0</v>
      </c>
      <c r="CQ122" s="182">
        <v>0</v>
      </c>
      <c r="CR122" s="182">
        <v>0</v>
      </c>
      <c r="CS122" s="182">
        <v>0</v>
      </c>
      <c r="CT122" s="182">
        <v>0</v>
      </c>
      <c r="CU122" s="182">
        <v>0</v>
      </c>
      <c r="CV122" s="182">
        <v>0</v>
      </c>
      <c r="CW122" s="182">
        <v>0</v>
      </c>
      <c r="CX122" s="182">
        <v>0</v>
      </c>
      <c r="CY122" s="182">
        <v>0</v>
      </c>
      <c r="CZ122" s="182">
        <v>0</v>
      </c>
      <c r="DA122" s="182">
        <v>0</v>
      </c>
      <c r="DB122" s="182">
        <v>0</v>
      </c>
      <c r="DC122" s="182">
        <v>0</v>
      </c>
      <c r="DD122" s="182">
        <v>0</v>
      </c>
      <c r="DE122" s="182">
        <v>0</v>
      </c>
      <c r="DF122" s="182">
        <v>0</v>
      </c>
      <c r="DG122" s="182">
        <v>0</v>
      </c>
      <c r="DH122" s="182">
        <v>0</v>
      </c>
      <c r="DI122" s="182">
        <v>0</v>
      </c>
      <c r="DJ122" s="182">
        <v>0</v>
      </c>
      <c r="DK122" s="182">
        <v>0</v>
      </c>
      <c r="DL122" s="182">
        <v>0</v>
      </c>
      <c r="DM122" s="182">
        <v>0</v>
      </c>
      <c r="DN122" s="182">
        <v>0</v>
      </c>
      <c r="DO122" s="182">
        <v>0</v>
      </c>
      <c r="DP122" s="182">
        <v>0</v>
      </c>
      <c r="DQ122" s="182">
        <v>0</v>
      </c>
      <c r="DR122" s="182">
        <v>0</v>
      </c>
      <c r="DS122" s="182">
        <v>0</v>
      </c>
      <c r="DT122" s="182">
        <v>0</v>
      </c>
      <c r="DU122" s="182">
        <v>0</v>
      </c>
      <c r="DV122" s="182">
        <v>0</v>
      </c>
      <c r="DW122" s="182">
        <v>0</v>
      </c>
      <c r="DX122" s="182">
        <v>0</v>
      </c>
      <c r="DY122" s="182">
        <v>0</v>
      </c>
      <c r="DZ122" s="182">
        <v>0</v>
      </c>
      <c r="EA122" s="182">
        <v>0</v>
      </c>
      <c r="EB122" s="182">
        <v>0</v>
      </c>
      <c r="EC122" s="182">
        <v>0</v>
      </c>
      <c r="ED122" s="182">
        <v>0</v>
      </c>
      <c r="EE122" s="182">
        <v>0</v>
      </c>
      <c r="EF122" s="182">
        <v>0</v>
      </c>
      <c r="EG122" s="182">
        <v>0</v>
      </c>
      <c r="EH122" s="182">
        <v>0</v>
      </c>
    </row>
    <row r="123" spans="79:138">
      <c r="CA123" s="155">
        <v>10</v>
      </c>
      <c r="CB123" s="182" t="e">
        <f t="shared" si="8"/>
        <v>#REF!</v>
      </c>
      <c r="CC123" s="182" t="e">
        <f t="shared" si="8"/>
        <v>#REF!</v>
      </c>
      <c r="CD123" s="182" t="e">
        <f t="shared" si="8"/>
        <v>#REF!</v>
      </c>
      <c r="CE123" s="182" t="e">
        <f t="shared" si="6"/>
        <v>#REF!</v>
      </c>
      <c r="CF123" s="182" t="e">
        <f t="shared" si="6"/>
        <v>#REF!</v>
      </c>
      <c r="CG123" s="182" t="e">
        <f t="shared" si="6"/>
        <v>#REF!</v>
      </c>
      <c r="CH123" s="182" t="e">
        <f t="shared" si="7"/>
        <v>#REF!</v>
      </c>
      <c r="CI123" s="182" t="e">
        <f t="shared" si="7"/>
        <v>#REF!</v>
      </c>
      <c r="CJ123" s="182" t="e">
        <f t="shared" si="7"/>
        <v>#REF!</v>
      </c>
      <c r="CL123" s="182"/>
      <c r="CM123" s="182">
        <v>0</v>
      </c>
      <c r="CN123" s="182">
        <v>0</v>
      </c>
      <c r="CO123" s="182">
        <v>0</v>
      </c>
      <c r="CP123" s="182">
        <v>0</v>
      </c>
      <c r="CQ123" s="182">
        <v>0</v>
      </c>
      <c r="CR123" s="182">
        <v>0</v>
      </c>
      <c r="CS123" s="182">
        <v>0</v>
      </c>
      <c r="CT123" s="182">
        <v>0</v>
      </c>
      <c r="CU123" s="182">
        <v>0</v>
      </c>
      <c r="CV123" s="182">
        <v>0</v>
      </c>
      <c r="CW123" s="182">
        <v>0</v>
      </c>
      <c r="CX123" s="182">
        <v>0</v>
      </c>
      <c r="CY123" s="182">
        <v>0</v>
      </c>
      <c r="CZ123" s="182">
        <v>0</v>
      </c>
      <c r="DA123" s="182">
        <v>0</v>
      </c>
      <c r="DB123" s="182">
        <v>0</v>
      </c>
      <c r="DC123" s="182">
        <v>0</v>
      </c>
      <c r="DD123" s="182">
        <v>0</v>
      </c>
      <c r="DE123" s="182">
        <v>0</v>
      </c>
      <c r="DF123" s="182">
        <v>0</v>
      </c>
      <c r="DG123" s="182">
        <v>0</v>
      </c>
      <c r="DH123" s="182">
        <v>0</v>
      </c>
      <c r="DI123" s="182">
        <v>0</v>
      </c>
      <c r="DJ123" s="182">
        <v>0</v>
      </c>
      <c r="DK123" s="182">
        <v>0</v>
      </c>
      <c r="DL123" s="182">
        <v>0</v>
      </c>
      <c r="DM123" s="182">
        <v>0</v>
      </c>
      <c r="DN123" s="182">
        <v>0</v>
      </c>
      <c r="DO123" s="182">
        <v>0</v>
      </c>
      <c r="DP123" s="182">
        <v>0</v>
      </c>
      <c r="DQ123" s="182">
        <v>0</v>
      </c>
      <c r="DR123" s="182">
        <v>0</v>
      </c>
      <c r="DS123" s="182">
        <v>0</v>
      </c>
      <c r="DT123" s="182">
        <v>0</v>
      </c>
      <c r="DU123" s="182">
        <v>0</v>
      </c>
      <c r="DV123" s="182">
        <v>0</v>
      </c>
      <c r="DW123" s="182">
        <v>0</v>
      </c>
      <c r="DX123" s="182">
        <v>0</v>
      </c>
      <c r="DY123" s="182">
        <v>0</v>
      </c>
      <c r="DZ123" s="182">
        <v>0</v>
      </c>
      <c r="EA123" s="182">
        <v>0</v>
      </c>
      <c r="EB123" s="182">
        <v>0</v>
      </c>
      <c r="EC123" s="182">
        <v>0</v>
      </c>
      <c r="ED123" s="182">
        <v>0</v>
      </c>
      <c r="EE123" s="182">
        <v>0</v>
      </c>
      <c r="EF123" s="182">
        <v>0</v>
      </c>
      <c r="EG123" s="182">
        <v>0</v>
      </c>
      <c r="EH123" s="182">
        <v>0</v>
      </c>
    </row>
    <row r="124" spans="79:138">
      <c r="CA124" s="155">
        <v>11</v>
      </c>
      <c r="CB124" s="182" t="e">
        <f t="shared" si="8"/>
        <v>#REF!</v>
      </c>
      <c r="CC124" s="182" t="e">
        <f t="shared" si="8"/>
        <v>#REF!</v>
      </c>
      <c r="CD124" s="182" t="e">
        <f t="shared" si="8"/>
        <v>#REF!</v>
      </c>
      <c r="CE124" s="182" t="e">
        <f t="shared" si="6"/>
        <v>#REF!</v>
      </c>
      <c r="CF124" s="182" t="e">
        <f t="shared" si="6"/>
        <v>#REF!</v>
      </c>
      <c r="CG124" s="182" t="e">
        <f t="shared" si="6"/>
        <v>#REF!</v>
      </c>
      <c r="CH124" s="182" t="e">
        <f t="shared" si="7"/>
        <v>#REF!</v>
      </c>
      <c r="CI124" s="182" t="e">
        <f t="shared" si="7"/>
        <v>#REF!</v>
      </c>
      <c r="CJ124" s="182" t="e">
        <f t="shared" si="7"/>
        <v>#REF!</v>
      </c>
      <c r="CL124" s="182"/>
      <c r="CM124" s="182">
        <v>0</v>
      </c>
      <c r="CN124" s="182">
        <v>0</v>
      </c>
      <c r="CO124" s="182">
        <v>0</v>
      </c>
      <c r="CP124" s="182">
        <v>0</v>
      </c>
      <c r="CQ124" s="182">
        <v>0</v>
      </c>
      <c r="CR124" s="182">
        <v>0</v>
      </c>
      <c r="CS124" s="182">
        <v>0</v>
      </c>
      <c r="CT124" s="182">
        <v>0</v>
      </c>
      <c r="CU124" s="182">
        <v>0</v>
      </c>
      <c r="CV124" s="182">
        <v>0</v>
      </c>
      <c r="CW124" s="182">
        <v>0</v>
      </c>
      <c r="CX124" s="182">
        <v>0</v>
      </c>
      <c r="CY124" s="182">
        <v>0</v>
      </c>
      <c r="CZ124" s="182">
        <v>0</v>
      </c>
      <c r="DA124" s="182">
        <v>0</v>
      </c>
      <c r="DB124" s="182">
        <v>0</v>
      </c>
      <c r="DC124" s="182">
        <v>0</v>
      </c>
      <c r="DD124" s="182">
        <v>0</v>
      </c>
      <c r="DE124" s="182">
        <v>0</v>
      </c>
      <c r="DF124" s="182">
        <v>0</v>
      </c>
      <c r="DG124" s="182">
        <v>0</v>
      </c>
      <c r="DH124" s="182">
        <v>0</v>
      </c>
      <c r="DI124" s="182">
        <v>0</v>
      </c>
      <c r="DJ124" s="182">
        <v>0</v>
      </c>
      <c r="DK124" s="182">
        <v>0</v>
      </c>
      <c r="DL124" s="182">
        <v>0</v>
      </c>
      <c r="DM124" s="182">
        <v>0</v>
      </c>
      <c r="DN124" s="182">
        <v>0</v>
      </c>
      <c r="DO124" s="182">
        <v>0</v>
      </c>
      <c r="DP124" s="182">
        <v>0</v>
      </c>
      <c r="DQ124" s="182">
        <v>0</v>
      </c>
      <c r="DR124" s="182">
        <v>0</v>
      </c>
      <c r="DS124" s="182">
        <v>0</v>
      </c>
      <c r="DT124" s="182">
        <v>0</v>
      </c>
      <c r="DU124" s="182">
        <v>0</v>
      </c>
      <c r="DV124" s="182">
        <v>0</v>
      </c>
      <c r="DW124" s="182">
        <v>0</v>
      </c>
      <c r="DX124" s="182">
        <v>0</v>
      </c>
      <c r="DY124" s="182">
        <v>0</v>
      </c>
      <c r="DZ124" s="182">
        <v>0</v>
      </c>
      <c r="EA124" s="182">
        <v>0</v>
      </c>
      <c r="EB124" s="182">
        <v>0</v>
      </c>
      <c r="EC124" s="182">
        <v>0</v>
      </c>
      <c r="ED124" s="182">
        <v>0</v>
      </c>
      <c r="EE124" s="182">
        <v>0</v>
      </c>
      <c r="EF124" s="182">
        <v>0</v>
      </c>
      <c r="EG124" s="182">
        <v>0</v>
      </c>
      <c r="EH124" s="182">
        <v>0</v>
      </c>
    </row>
    <row r="125" spans="79:138">
      <c r="CA125" s="155">
        <v>12</v>
      </c>
      <c r="CB125" s="182" t="e">
        <f t="shared" si="8"/>
        <v>#REF!</v>
      </c>
      <c r="CC125" s="182" t="e">
        <f t="shared" si="8"/>
        <v>#REF!</v>
      </c>
      <c r="CD125" s="182" t="e">
        <f t="shared" si="8"/>
        <v>#REF!</v>
      </c>
      <c r="CE125" s="182" t="e">
        <f t="shared" si="6"/>
        <v>#REF!</v>
      </c>
      <c r="CF125" s="182" t="e">
        <f t="shared" si="6"/>
        <v>#REF!</v>
      </c>
      <c r="CG125" s="182" t="e">
        <f t="shared" si="6"/>
        <v>#REF!</v>
      </c>
      <c r="CL125" s="182"/>
      <c r="CM125" s="182">
        <v>0</v>
      </c>
      <c r="CN125" s="182">
        <v>0</v>
      </c>
      <c r="CO125" s="182">
        <v>0</v>
      </c>
      <c r="CP125" s="182">
        <v>0</v>
      </c>
      <c r="CQ125" s="182">
        <v>0</v>
      </c>
      <c r="CR125" s="182">
        <v>0</v>
      </c>
      <c r="CS125" s="182">
        <v>0</v>
      </c>
      <c r="CT125" s="182">
        <v>0</v>
      </c>
      <c r="CU125" s="182">
        <v>0</v>
      </c>
      <c r="CV125" s="182">
        <v>0</v>
      </c>
      <c r="CW125" s="182">
        <v>0</v>
      </c>
      <c r="CX125" s="182">
        <v>0</v>
      </c>
      <c r="CY125" s="182">
        <v>0</v>
      </c>
      <c r="CZ125" s="182">
        <v>0</v>
      </c>
      <c r="DA125" s="182">
        <v>0</v>
      </c>
      <c r="DB125" s="182">
        <v>0</v>
      </c>
      <c r="DC125" s="182">
        <v>0</v>
      </c>
      <c r="DD125" s="182">
        <v>0</v>
      </c>
      <c r="DE125" s="182">
        <v>0</v>
      </c>
      <c r="DF125" s="182">
        <v>0</v>
      </c>
      <c r="DG125" s="182">
        <v>0</v>
      </c>
      <c r="DH125" s="182">
        <v>0</v>
      </c>
      <c r="DI125" s="182">
        <v>0</v>
      </c>
      <c r="DJ125" s="182">
        <v>0</v>
      </c>
      <c r="DK125" s="182">
        <v>0</v>
      </c>
      <c r="DL125" s="182">
        <v>0</v>
      </c>
      <c r="DM125" s="182">
        <v>0</v>
      </c>
      <c r="DN125" s="182">
        <v>0</v>
      </c>
      <c r="DO125" s="182">
        <v>0</v>
      </c>
      <c r="DP125" s="182">
        <v>0</v>
      </c>
      <c r="DQ125" s="182">
        <v>0</v>
      </c>
      <c r="DR125" s="182">
        <v>0</v>
      </c>
      <c r="DS125" s="182">
        <v>0</v>
      </c>
      <c r="DT125" s="182">
        <v>0</v>
      </c>
      <c r="DU125" s="182">
        <v>0</v>
      </c>
      <c r="DV125" s="182">
        <v>0</v>
      </c>
      <c r="DW125" s="182">
        <v>0</v>
      </c>
      <c r="DX125" s="182">
        <v>0</v>
      </c>
      <c r="DY125" s="182">
        <v>0</v>
      </c>
      <c r="DZ125" s="182">
        <v>0</v>
      </c>
      <c r="EA125" s="182">
        <v>0</v>
      </c>
      <c r="EB125" s="182">
        <v>0</v>
      </c>
      <c r="EC125" s="182">
        <v>0</v>
      </c>
      <c r="ED125" s="182">
        <v>0</v>
      </c>
      <c r="EE125" s="182">
        <v>0</v>
      </c>
      <c r="EF125" s="182">
        <v>0</v>
      </c>
      <c r="EG125" s="182">
        <v>0</v>
      </c>
      <c r="EH125" s="182">
        <v>0</v>
      </c>
    </row>
    <row r="127" spans="79:138">
      <c r="CA127" s="155" t="s">
        <v>331</v>
      </c>
      <c r="CB127" s="182" t="e">
        <v>#REF!</v>
      </c>
      <c r="CC127" s="182"/>
      <c r="CD127" s="182"/>
      <c r="CE127" s="182" t="e">
        <v>#REF!</v>
      </c>
      <c r="CF127" s="182"/>
      <c r="CG127" s="182"/>
      <c r="CH127" s="182" t="e">
        <v>#REF!</v>
      </c>
      <c r="CI127" s="182"/>
      <c r="CJ127" s="182"/>
    </row>
    <row r="128" spans="79:138">
      <c r="CA128" s="155" t="s">
        <v>333</v>
      </c>
      <c r="CB128" s="182" t="e">
        <v>#REF!</v>
      </c>
      <c r="CC128" s="182"/>
      <c r="CD128" s="182"/>
      <c r="CE128" s="182" t="e">
        <v>#REF!</v>
      </c>
      <c r="CF128" s="182"/>
      <c r="CG128" s="182"/>
      <c r="CH128" s="182" t="e">
        <v>#REF!</v>
      </c>
      <c r="CI128" s="182"/>
      <c r="CJ128" s="182"/>
    </row>
    <row r="129" spans="79:88">
      <c r="CA129" s="155" t="s">
        <v>334</v>
      </c>
      <c r="CB129" s="182" t="e">
        <v>#REF!</v>
      </c>
      <c r="CC129" s="182"/>
      <c r="CD129" s="182"/>
      <c r="CE129" s="182" t="e">
        <v>#REF!</v>
      </c>
      <c r="CF129" s="182"/>
      <c r="CG129" s="182"/>
      <c r="CH129" s="182" t="e">
        <v>#REF!</v>
      </c>
      <c r="CI129" s="182"/>
      <c r="CJ129" s="182"/>
    </row>
    <row r="130" spans="79:88">
      <c r="CA130" s="155" t="s">
        <v>335</v>
      </c>
      <c r="CB130" s="182" t="e">
        <v>#REF!</v>
      </c>
      <c r="CC130" s="182"/>
      <c r="CD130" s="182"/>
      <c r="CE130" s="182" t="e">
        <v>#REF!</v>
      </c>
      <c r="CF130" s="182"/>
      <c r="CG130" s="182"/>
      <c r="CH130" s="182" t="e">
        <v>#REF!</v>
      </c>
      <c r="CI130" s="182"/>
      <c r="CJ130" s="182"/>
    </row>
    <row r="131" spans="79:88">
      <c r="CA131" s="155" t="s">
        <v>515</v>
      </c>
      <c r="CB131" s="182" t="e">
        <v>#REF!</v>
      </c>
      <c r="CC131" s="182"/>
      <c r="CD131" s="182"/>
      <c r="CE131" s="182" t="e">
        <v>#REF!</v>
      </c>
      <c r="CF131" s="182"/>
      <c r="CG131" s="182"/>
      <c r="CH131" s="182" t="e">
        <v>#REF!</v>
      </c>
      <c r="CI131" s="182"/>
      <c r="CJ131" s="182"/>
    </row>
    <row r="132" spans="79:88">
      <c r="CA132" s="155" t="s">
        <v>516</v>
      </c>
      <c r="CB132" s="182" t="e">
        <v>#REF!</v>
      </c>
      <c r="CC132" s="182"/>
      <c r="CD132" s="182"/>
      <c r="CE132" s="182" t="e">
        <v>#REF!</v>
      </c>
      <c r="CF132" s="182"/>
      <c r="CG132" s="182"/>
      <c r="CH132" s="182" t="e">
        <v>#REF!</v>
      </c>
      <c r="CI132" s="182"/>
      <c r="CJ132" s="182"/>
    </row>
  </sheetData>
  <mergeCells count="282">
    <mergeCell ref="M3:O3"/>
    <mergeCell ref="P3:Y3"/>
    <mergeCell ref="AH3:AM3"/>
    <mergeCell ref="A4:B4"/>
    <mergeCell ref="C4:L4"/>
    <mergeCell ref="M4:O4"/>
    <mergeCell ref="P4:Y4"/>
    <mergeCell ref="AF1:AM1"/>
    <mergeCell ref="A5:B5"/>
    <mergeCell ref="C5:L5"/>
    <mergeCell ref="M5:O5"/>
    <mergeCell ref="P5:Y5"/>
    <mergeCell ref="A1:D2"/>
    <mergeCell ref="F1:Y2"/>
    <mergeCell ref="AH2:AM2"/>
    <mergeCell ref="A3:B3"/>
    <mergeCell ref="C3:K3"/>
    <mergeCell ref="A9:AM9"/>
    <mergeCell ref="A11:B11"/>
    <mergeCell ref="C11:J11"/>
    <mergeCell ref="K11:Y11"/>
    <mergeCell ref="Z11:AF11"/>
    <mergeCell ref="AG11:AK11"/>
    <mergeCell ref="AL11:AM11"/>
    <mergeCell ref="A6:B6"/>
    <mergeCell ref="C6:L6"/>
    <mergeCell ref="M6:O6"/>
    <mergeCell ref="P6:Y6"/>
    <mergeCell ref="A7:B7"/>
    <mergeCell ref="C7:L7"/>
    <mergeCell ref="M7:O7"/>
    <mergeCell ref="P7:Y7"/>
    <mergeCell ref="Z12:AF14"/>
    <mergeCell ref="AG12:AK14"/>
    <mergeCell ref="AL12:AM14"/>
    <mergeCell ref="O13:P13"/>
    <mergeCell ref="T13:U13"/>
    <mergeCell ref="O14:P14"/>
    <mergeCell ref="T14:U14"/>
    <mergeCell ref="A12:B14"/>
    <mergeCell ref="C12:J14"/>
    <mergeCell ref="K12:N14"/>
    <mergeCell ref="O12:P12"/>
    <mergeCell ref="T12:U12"/>
    <mergeCell ref="W12:Y14"/>
    <mergeCell ref="Z15:AF17"/>
    <mergeCell ref="AG15:AK17"/>
    <mergeCell ref="AL15:AM17"/>
    <mergeCell ref="O16:P16"/>
    <mergeCell ref="T16:U16"/>
    <mergeCell ref="O17:P17"/>
    <mergeCell ref="T17:U17"/>
    <mergeCell ref="A15:B17"/>
    <mergeCell ref="C15:J17"/>
    <mergeCell ref="K15:N17"/>
    <mergeCell ref="O15:P15"/>
    <mergeCell ref="T15:U15"/>
    <mergeCell ref="W15:Y17"/>
    <mergeCell ref="A21:B23"/>
    <mergeCell ref="C21:J23"/>
    <mergeCell ref="K21:N23"/>
    <mergeCell ref="O21:P21"/>
    <mergeCell ref="T21:U21"/>
    <mergeCell ref="W21:Y23"/>
    <mergeCell ref="Z18:AF20"/>
    <mergeCell ref="AG18:AK20"/>
    <mergeCell ref="AL18:AM20"/>
    <mergeCell ref="O19:P19"/>
    <mergeCell ref="T19:U19"/>
    <mergeCell ref="O20:P20"/>
    <mergeCell ref="T20:U20"/>
    <mergeCell ref="A18:B20"/>
    <mergeCell ref="C18:J20"/>
    <mergeCell ref="K18:N20"/>
    <mergeCell ref="O18:P18"/>
    <mergeCell ref="T18:U18"/>
    <mergeCell ref="W18:Y20"/>
    <mergeCell ref="Z21:AF23"/>
    <mergeCell ref="AG21:AK23"/>
    <mergeCell ref="AL21:AM23"/>
    <mergeCell ref="BE21:BF21"/>
    <mergeCell ref="BJ21:BK21"/>
    <mergeCell ref="O22:P22"/>
    <mergeCell ref="T22:U22"/>
    <mergeCell ref="O23:P23"/>
    <mergeCell ref="T23:U23"/>
    <mergeCell ref="Z24:AF26"/>
    <mergeCell ref="AG24:AK26"/>
    <mergeCell ref="AL24:AM26"/>
    <mergeCell ref="BE24:BK24"/>
    <mergeCell ref="O25:P25"/>
    <mergeCell ref="T25:U25"/>
    <mergeCell ref="O26:P26"/>
    <mergeCell ref="T26:U26"/>
    <mergeCell ref="A24:B26"/>
    <mergeCell ref="C24:J26"/>
    <mergeCell ref="K24:N26"/>
    <mergeCell ref="O24:P24"/>
    <mergeCell ref="T24:U24"/>
    <mergeCell ref="W24:Y26"/>
    <mergeCell ref="Z27:AF29"/>
    <mergeCell ref="AG27:AK29"/>
    <mergeCell ref="AL27:AM29"/>
    <mergeCell ref="O28:P28"/>
    <mergeCell ref="T28:U28"/>
    <mergeCell ref="O29:P29"/>
    <mergeCell ref="T29:U29"/>
    <mergeCell ref="A27:B29"/>
    <mergeCell ref="C27:J29"/>
    <mergeCell ref="K27:N29"/>
    <mergeCell ref="O27:P27"/>
    <mergeCell ref="T27:U27"/>
    <mergeCell ref="W27:Y29"/>
    <mergeCell ref="Z31:AF33"/>
    <mergeCell ref="AG31:AK33"/>
    <mergeCell ref="AL31:AM33"/>
    <mergeCell ref="O32:P32"/>
    <mergeCell ref="T32:U32"/>
    <mergeCell ref="O33:P33"/>
    <mergeCell ref="T33:U33"/>
    <mergeCell ref="A31:B33"/>
    <mergeCell ref="C31:J33"/>
    <mergeCell ref="K31:N33"/>
    <mergeCell ref="O31:P31"/>
    <mergeCell ref="T31:U31"/>
    <mergeCell ref="W31:Y33"/>
    <mergeCell ref="Z34:AF36"/>
    <mergeCell ref="AG34:AK36"/>
    <mergeCell ref="AL34:AM36"/>
    <mergeCell ref="O35:P35"/>
    <mergeCell ref="T35:U35"/>
    <mergeCell ref="O36:P36"/>
    <mergeCell ref="T36:U36"/>
    <mergeCell ref="A34:B36"/>
    <mergeCell ref="C34:J36"/>
    <mergeCell ref="K34:N36"/>
    <mergeCell ref="O34:P34"/>
    <mergeCell ref="T34:U34"/>
    <mergeCell ref="W34:Y36"/>
    <mergeCell ref="Z37:AF39"/>
    <mergeCell ref="AG37:AK39"/>
    <mergeCell ref="AL37:AM39"/>
    <mergeCell ref="O38:P38"/>
    <mergeCell ref="T38:U38"/>
    <mergeCell ref="O39:P39"/>
    <mergeCell ref="T39:U39"/>
    <mergeCell ref="A37:B39"/>
    <mergeCell ref="C37:J39"/>
    <mergeCell ref="K37:N39"/>
    <mergeCell ref="O37:P37"/>
    <mergeCell ref="T37:U37"/>
    <mergeCell ref="W37:Y39"/>
    <mergeCell ref="Z40:AF42"/>
    <mergeCell ref="AG40:AK42"/>
    <mergeCell ref="AL40:AM42"/>
    <mergeCell ref="O41:P41"/>
    <mergeCell ref="T41:U41"/>
    <mergeCell ref="O42:P42"/>
    <mergeCell ref="T42:U42"/>
    <mergeCell ref="A40:B42"/>
    <mergeCell ref="C40:J42"/>
    <mergeCell ref="K40:N42"/>
    <mergeCell ref="O40:P40"/>
    <mergeCell ref="T40:U40"/>
    <mergeCell ref="W40:Y42"/>
    <mergeCell ref="A44:AM44"/>
    <mergeCell ref="A46:A49"/>
    <mergeCell ref="B46:D49"/>
    <mergeCell ref="F46:J49"/>
    <mergeCell ref="K46:O49"/>
    <mergeCell ref="P46:T49"/>
    <mergeCell ref="U46:Y49"/>
    <mergeCell ref="Z46:AD49"/>
    <mergeCell ref="AE46:AG49"/>
    <mergeCell ref="AH46:AJ49"/>
    <mergeCell ref="AK46:AL49"/>
    <mergeCell ref="AM46:AM49"/>
    <mergeCell ref="AO48:AO49"/>
    <mergeCell ref="AP48:AP49"/>
    <mergeCell ref="A50:A79"/>
    <mergeCell ref="B50:D55"/>
    <mergeCell ref="E50:E55"/>
    <mergeCell ref="AE50:AE55"/>
    <mergeCell ref="AF50:AF55"/>
    <mergeCell ref="AG50:AG55"/>
    <mergeCell ref="AV50:AV55"/>
    <mergeCell ref="B62:D67"/>
    <mergeCell ref="E62:E67"/>
    <mergeCell ref="AE62:AE67"/>
    <mergeCell ref="AF62:AF67"/>
    <mergeCell ref="AG62:AG67"/>
    <mergeCell ref="AH62:AJ65"/>
    <mergeCell ref="B56:D61"/>
    <mergeCell ref="E56:E61"/>
    <mergeCell ref="AE56:AE61"/>
    <mergeCell ref="AF56:AF61"/>
    <mergeCell ref="AG56:AG61"/>
    <mergeCell ref="B74:D79"/>
    <mergeCell ref="E74:E79"/>
    <mergeCell ref="AE74:AE79"/>
    <mergeCell ref="AF74:AF79"/>
    <mergeCell ref="AW50:AW55"/>
    <mergeCell ref="AX50:AX55"/>
    <mergeCell ref="AY50:AY55"/>
    <mergeCell ref="AZ50:AZ55"/>
    <mergeCell ref="AH54:AH55"/>
    <mergeCell ref="AI54:AI55"/>
    <mergeCell ref="AJ54:AJ55"/>
    <mergeCell ref="AH50:AJ53"/>
    <mergeCell ref="AK50:AK55"/>
    <mergeCell ref="AL50:AL55"/>
    <mergeCell ref="AM50:AM55"/>
    <mergeCell ref="AT50:AT55"/>
    <mergeCell ref="AU50:AU55"/>
    <mergeCell ref="AZ56:AZ61"/>
    <mergeCell ref="AH60:AH61"/>
    <mergeCell ref="AI60:AI61"/>
    <mergeCell ref="AJ60:AJ61"/>
    <mergeCell ref="AK56:AK61"/>
    <mergeCell ref="AL56:AL61"/>
    <mergeCell ref="AM56:AM61"/>
    <mergeCell ref="AT56:AT61"/>
    <mergeCell ref="AU56:AU61"/>
    <mergeCell ref="AV56:AV61"/>
    <mergeCell ref="AH56:AJ59"/>
    <mergeCell ref="AW56:AW61"/>
    <mergeCell ref="AX56:AX61"/>
    <mergeCell ref="AY56:AY61"/>
    <mergeCell ref="AW62:AW67"/>
    <mergeCell ref="AX62:AX67"/>
    <mergeCell ref="AY62:AY67"/>
    <mergeCell ref="AZ62:AZ67"/>
    <mergeCell ref="AH66:AH67"/>
    <mergeCell ref="AI66:AI67"/>
    <mergeCell ref="AJ66:AJ67"/>
    <mergeCell ref="AK62:AK67"/>
    <mergeCell ref="AL62:AL67"/>
    <mergeCell ref="AM62:AM67"/>
    <mergeCell ref="AT62:AT67"/>
    <mergeCell ref="AU62:AU67"/>
    <mergeCell ref="AV62:AV67"/>
    <mergeCell ref="AZ68:AZ73"/>
    <mergeCell ref="AH72:AH73"/>
    <mergeCell ref="AI72:AI73"/>
    <mergeCell ref="AJ72:AJ73"/>
    <mergeCell ref="AK68:AK73"/>
    <mergeCell ref="AL68:AL73"/>
    <mergeCell ref="AM68:AM73"/>
    <mergeCell ref="AT68:AT73"/>
    <mergeCell ref="AU68:AU73"/>
    <mergeCell ref="AV68:AV73"/>
    <mergeCell ref="AH68:AJ71"/>
    <mergeCell ref="AG74:AG79"/>
    <mergeCell ref="AH74:AJ77"/>
    <mergeCell ref="AW68:AW73"/>
    <mergeCell ref="AX68:AX73"/>
    <mergeCell ref="AY68:AY73"/>
    <mergeCell ref="B68:D73"/>
    <mergeCell ref="E68:E73"/>
    <mergeCell ref="AE68:AE73"/>
    <mergeCell ref="AF68:AF73"/>
    <mergeCell ref="AG68:AG73"/>
    <mergeCell ref="AH78:AH79"/>
    <mergeCell ref="AI78:AI79"/>
    <mergeCell ref="AJ78:AJ79"/>
    <mergeCell ref="AK74:AK79"/>
    <mergeCell ref="AL74:AL79"/>
    <mergeCell ref="AM74:AM79"/>
    <mergeCell ref="AT74:AT79"/>
    <mergeCell ref="AU74:AU79"/>
    <mergeCell ref="AV74:AV79"/>
    <mergeCell ref="AZ80:AZ85"/>
    <mergeCell ref="AT80:AT85"/>
    <mergeCell ref="AU80:AU85"/>
    <mergeCell ref="AV80:AV85"/>
    <mergeCell ref="AW80:AW85"/>
    <mergeCell ref="AX80:AX85"/>
    <mergeCell ref="AY80:AY85"/>
    <mergeCell ref="AW74:AW79"/>
    <mergeCell ref="AX74:AX79"/>
    <mergeCell ref="AY74:AY79"/>
    <mergeCell ref="AZ74:AZ79"/>
  </mergeCells>
  <phoneticPr fontId="2"/>
  <conditionalFormatting sqref="AO50 AO56 AO62 AO68 AO74">
    <cfRule type="cellIs" dxfId="15" priority="7" stopIfTrue="1" operator="notEqual">
      <formula>3</formula>
    </cfRule>
  </conditionalFormatting>
  <conditionalFormatting sqref="AP50 AP56 AP62 AP68 AP74">
    <cfRule type="cellIs" dxfId="14" priority="6" stopIfTrue="1" operator="notEqual">
      <formula>0</formula>
    </cfRule>
  </conditionalFormatting>
  <conditionalFormatting sqref="T88:U88 T112:U112 F88:R88 F112:R112">
    <cfRule type="cellIs" dxfId="13" priority="5" stopIfTrue="1" operator="greaterThan">
      <formula>0</formula>
    </cfRule>
  </conditionalFormatting>
  <conditionalFormatting sqref="F65:F67 O65:O67 O77:P79 O71:P73 T71:T73 Y77:Y79 F77:F79 F59:F61 J59:J61 T77:U79 F71:F73 J65:K67 J77:K79 J71:K73">
    <cfRule type="cellIs" dxfId="12" priority="4" stopIfTrue="1" operator="equal">
      <formula>0</formula>
    </cfRule>
  </conditionalFormatting>
  <pageMargins left="0.66" right="0.13" top="0.54" bottom="0.39" header="0.51200000000000001" footer="0.34"/>
  <pageSetup paperSize="9" scale="76" orientation="portrait" horizontalDpi="4294967293" r:id="rId1"/>
  <headerFooter alignWithMargins="0"/>
  <rowBreaks count="2" manualBreakCount="2">
    <brk id="42" max="38" man="1"/>
    <brk id="79" max="38" man="1"/>
  </rowBreaks>
  <colBreaks count="2" manualBreakCount="2">
    <brk id="39" max="112" man="1"/>
    <brk id="52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00B0F0"/>
  </sheetPr>
  <dimension ref="A1:EH132"/>
  <sheetViews>
    <sheetView showGridLines="0" view="pageBreakPreview" topLeftCell="A43" zoomScale="70" zoomScaleNormal="80" zoomScaleSheetLayoutView="70" workbookViewId="0">
      <selection activeCell="T42" sqref="T42:U42"/>
    </sheetView>
  </sheetViews>
  <sheetFormatPr defaultRowHeight="13.5"/>
  <cols>
    <col min="1" max="3" width="3.875" style="366" customWidth="1"/>
    <col min="4" max="4" width="3.75" style="366" customWidth="1"/>
    <col min="5" max="5" width="3.875" style="366" hidden="1" customWidth="1"/>
    <col min="6" max="6" width="3.875" style="366" customWidth="1"/>
    <col min="7" max="7" width="3.875" style="366" hidden="1" customWidth="1"/>
    <col min="8" max="8" width="3.875" style="366" customWidth="1"/>
    <col min="9" max="9" width="3.875" style="366" hidden="1" customWidth="1"/>
    <col min="10" max="11" width="3.875" style="366" customWidth="1"/>
    <col min="12" max="12" width="3.875" style="366" hidden="1" customWidth="1"/>
    <col min="13" max="13" width="3.75" style="366" customWidth="1"/>
    <col min="14" max="14" width="3.875" style="366" hidden="1" customWidth="1"/>
    <col min="15" max="16" width="3.875" style="366" customWidth="1"/>
    <col min="17" max="17" width="0.125" style="366" hidden="1" customWidth="1"/>
    <col min="18" max="18" width="3.875" style="366" customWidth="1"/>
    <col min="19" max="19" width="3.875" style="366" hidden="1" customWidth="1"/>
    <col min="20" max="20" width="3.875" style="366" customWidth="1"/>
    <col min="21" max="21" width="3.75" style="366" customWidth="1"/>
    <col min="22" max="22" width="3.875" style="366" hidden="1" customWidth="1"/>
    <col min="23" max="23" width="3.875" style="366" customWidth="1"/>
    <col min="24" max="24" width="3.875" style="366" hidden="1" customWidth="1"/>
    <col min="25" max="26" width="3.875" style="366" customWidth="1"/>
    <col min="27" max="27" width="3.875" style="366" hidden="1" customWidth="1"/>
    <col min="28" max="28" width="3.875" style="366" customWidth="1"/>
    <col min="29" max="29" width="3.875" style="366" hidden="1" customWidth="1"/>
    <col min="30" max="35" width="3.875" style="366" customWidth="1"/>
    <col min="36" max="36" width="3.75" style="366" customWidth="1"/>
    <col min="37" max="37" width="4" style="366" customWidth="1"/>
    <col min="38" max="39" width="9.625" style="366" customWidth="1"/>
    <col min="40" max="40" width="4.25" style="155" customWidth="1"/>
    <col min="41" max="52" width="8.625" style="155" hidden="1" customWidth="1"/>
    <col min="53" max="53" width="9" style="155" hidden="1" customWidth="1"/>
    <col min="54" max="54" width="22.375" style="243" customWidth="1"/>
    <col min="55" max="78" width="9" style="155"/>
    <col min="79" max="79" width="5.875" style="155" customWidth="1"/>
    <col min="80" max="16384" width="9" style="155"/>
  </cols>
  <sheetData>
    <row r="1" spans="1:64" ht="24" customHeight="1">
      <c r="A1" s="562" t="s">
        <v>430</v>
      </c>
      <c r="B1" s="563"/>
      <c r="C1" s="563"/>
      <c r="D1" s="564"/>
      <c r="E1" s="222"/>
      <c r="F1" s="563" t="s">
        <v>713</v>
      </c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  <c r="R1" s="563"/>
      <c r="S1" s="563"/>
      <c r="T1" s="563"/>
      <c r="U1" s="563"/>
      <c r="V1" s="563"/>
      <c r="W1" s="563"/>
      <c r="X1" s="563"/>
      <c r="Y1" s="568"/>
      <c r="Z1" s="223"/>
      <c r="AA1" s="223"/>
      <c r="AB1" s="223"/>
      <c r="AC1" s="223"/>
      <c r="AD1" s="223"/>
      <c r="AE1" s="360"/>
      <c r="AF1" s="579" t="s">
        <v>337</v>
      </c>
      <c r="AG1" s="579"/>
      <c r="AH1" s="579"/>
      <c r="AI1" s="579"/>
      <c r="AJ1" s="579"/>
      <c r="AK1" s="579"/>
      <c r="AL1" s="579"/>
      <c r="AM1" s="580"/>
      <c r="AN1" s="36" t="s">
        <v>63</v>
      </c>
      <c r="AO1" s="36" t="s">
        <v>0</v>
      </c>
      <c r="BB1" s="36" t="s">
        <v>0</v>
      </c>
    </row>
    <row r="2" spans="1:64" ht="24" customHeight="1">
      <c r="A2" s="565"/>
      <c r="B2" s="566"/>
      <c r="C2" s="566"/>
      <c r="D2" s="567"/>
      <c r="E2" s="377"/>
      <c r="F2" s="566"/>
      <c r="G2" s="566"/>
      <c r="H2" s="566"/>
      <c r="I2" s="566"/>
      <c r="J2" s="566"/>
      <c r="K2" s="566"/>
      <c r="L2" s="566"/>
      <c r="M2" s="566"/>
      <c r="N2" s="566"/>
      <c r="O2" s="566"/>
      <c r="P2" s="566"/>
      <c r="Q2" s="566"/>
      <c r="R2" s="566"/>
      <c r="S2" s="566"/>
      <c r="T2" s="566"/>
      <c r="U2" s="566"/>
      <c r="V2" s="566"/>
      <c r="W2" s="566"/>
      <c r="X2" s="566"/>
      <c r="Y2" s="569"/>
      <c r="Z2" s="367"/>
      <c r="AA2" s="13"/>
      <c r="AB2" s="13"/>
      <c r="AC2" s="13"/>
      <c r="AD2" s="13"/>
      <c r="AE2" s="367"/>
      <c r="AF2" s="354"/>
      <c r="AG2" s="164"/>
      <c r="AH2" s="570" t="s">
        <v>512</v>
      </c>
      <c r="AI2" s="570"/>
      <c r="AJ2" s="570"/>
      <c r="AK2" s="570"/>
      <c r="AL2" s="570"/>
      <c r="AM2" s="570"/>
      <c r="AN2" s="38" t="s">
        <v>12</v>
      </c>
      <c r="AO2" s="39" t="s">
        <v>714</v>
      </c>
      <c r="BB2" s="241" t="s">
        <v>714</v>
      </c>
    </row>
    <row r="3" spans="1:64" ht="30" customHeight="1">
      <c r="A3" s="571" t="s">
        <v>240</v>
      </c>
      <c r="B3" s="572"/>
      <c r="C3" s="596" t="s">
        <v>649</v>
      </c>
      <c r="D3" s="596"/>
      <c r="E3" s="596"/>
      <c r="F3" s="596"/>
      <c r="G3" s="596"/>
      <c r="H3" s="596"/>
      <c r="I3" s="596"/>
      <c r="J3" s="596"/>
      <c r="K3" s="597"/>
      <c r="L3" s="378"/>
      <c r="M3" s="598"/>
      <c r="N3" s="599"/>
      <c r="O3" s="600"/>
      <c r="P3" s="601"/>
      <c r="Q3" s="602"/>
      <c r="R3" s="602"/>
      <c r="S3" s="602"/>
      <c r="T3" s="602"/>
      <c r="U3" s="602"/>
      <c r="V3" s="602"/>
      <c r="W3" s="602"/>
      <c r="X3" s="602"/>
      <c r="Y3" s="603"/>
      <c r="AF3" s="311"/>
      <c r="AG3" s="311"/>
      <c r="AH3" s="577" t="s">
        <v>650</v>
      </c>
      <c r="AI3" s="578"/>
      <c r="AJ3" s="578"/>
      <c r="AK3" s="578"/>
      <c r="AL3" s="578"/>
      <c r="AM3" s="578"/>
      <c r="AN3" s="38" t="s">
        <v>14</v>
      </c>
      <c r="AO3" s="39" t="s">
        <v>715</v>
      </c>
      <c r="BB3" s="241" t="s">
        <v>716</v>
      </c>
    </row>
    <row r="4" spans="1:64" ht="24" customHeight="1">
      <c r="A4" s="511" t="s">
        <v>652</v>
      </c>
      <c r="B4" s="511"/>
      <c r="C4" s="511" t="s">
        <v>0</v>
      </c>
      <c r="D4" s="511"/>
      <c r="E4" s="511"/>
      <c r="F4" s="511"/>
      <c r="G4" s="511"/>
      <c r="H4" s="511"/>
      <c r="I4" s="511"/>
      <c r="J4" s="511"/>
      <c r="K4" s="511"/>
      <c r="L4" s="511"/>
      <c r="M4" s="511" t="s">
        <v>242</v>
      </c>
      <c r="N4" s="511"/>
      <c r="O4" s="511"/>
      <c r="P4" s="511" t="s">
        <v>0</v>
      </c>
      <c r="Q4" s="511"/>
      <c r="R4" s="511"/>
      <c r="S4" s="511"/>
      <c r="T4" s="511"/>
      <c r="U4" s="511"/>
      <c r="V4" s="511"/>
      <c r="W4" s="511"/>
      <c r="X4" s="511"/>
      <c r="Y4" s="511"/>
      <c r="Z4" s="354"/>
      <c r="AA4" s="311"/>
      <c r="AB4" s="311"/>
      <c r="AC4" s="311"/>
      <c r="AD4" s="311"/>
      <c r="AE4" s="311"/>
      <c r="AF4" s="311"/>
      <c r="AG4" s="311"/>
      <c r="AH4" s="311"/>
      <c r="AI4" s="312"/>
      <c r="AJ4" s="354"/>
      <c r="AK4" s="354"/>
      <c r="AL4" s="354"/>
      <c r="AM4" s="354"/>
      <c r="AN4" s="38" t="s">
        <v>16</v>
      </c>
      <c r="AO4" s="39" t="s">
        <v>717</v>
      </c>
      <c r="BB4" s="241" t="s">
        <v>718</v>
      </c>
    </row>
    <row r="5" spans="1:64" ht="24" customHeight="1">
      <c r="A5" s="511">
        <v>1</v>
      </c>
      <c r="B5" s="511"/>
      <c r="C5" s="559" t="str">
        <f>BB2</f>
        <v xml:space="preserve"> おちゃめＧ ・ やんちゃＢ</v>
      </c>
      <c r="D5" s="560"/>
      <c r="E5" s="560"/>
      <c r="F5" s="560"/>
      <c r="G5" s="560"/>
      <c r="H5" s="560"/>
      <c r="I5" s="560"/>
      <c r="J5" s="560"/>
      <c r="K5" s="560"/>
      <c r="L5" s="561"/>
      <c r="M5" s="511">
        <v>4</v>
      </c>
      <c r="N5" s="511"/>
      <c r="O5" s="511"/>
      <c r="P5" s="511" t="str">
        <f>BB5</f>
        <v>おしゃモン</v>
      </c>
      <c r="Q5" s="511"/>
      <c r="R5" s="511"/>
      <c r="S5" s="511"/>
      <c r="T5" s="511"/>
      <c r="U5" s="511"/>
      <c r="V5" s="511"/>
      <c r="W5" s="511"/>
      <c r="X5" s="511"/>
      <c r="Y5" s="511"/>
      <c r="Z5" s="354"/>
      <c r="AA5" s="311"/>
      <c r="AB5" s="311"/>
      <c r="AC5" s="311"/>
      <c r="AD5" s="311"/>
      <c r="AE5" s="311"/>
      <c r="AF5" s="311"/>
      <c r="AG5" s="311"/>
      <c r="AH5" s="311"/>
      <c r="AI5" s="312"/>
      <c r="AJ5" s="354"/>
      <c r="AK5" s="354"/>
      <c r="AL5" s="354"/>
      <c r="AM5" s="354"/>
      <c r="AN5" s="38" t="s">
        <v>18</v>
      </c>
      <c r="AO5" s="39" t="s">
        <v>719</v>
      </c>
      <c r="BB5" s="241" t="s">
        <v>720</v>
      </c>
    </row>
    <row r="6" spans="1:64" ht="24" customHeight="1">
      <c r="A6" s="511">
        <v>2</v>
      </c>
      <c r="B6" s="511"/>
      <c r="C6" s="559" t="str">
        <f>BB3</f>
        <v xml:space="preserve"> Ｔ Ｆ １</v>
      </c>
      <c r="D6" s="560"/>
      <c r="E6" s="560"/>
      <c r="F6" s="560"/>
      <c r="G6" s="560"/>
      <c r="H6" s="560"/>
      <c r="I6" s="560"/>
      <c r="J6" s="560"/>
      <c r="K6" s="560"/>
      <c r="L6" s="561"/>
      <c r="M6" s="511">
        <v>5</v>
      </c>
      <c r="N6" s="511"/>
      <c r="O6" s="511"/>
      <c r="P6" s="511" t="str">
        <f>BB6</f>
        <v xml:space="preserve"> Ｔ Ｆ ３</v>
      </c>
      <c r="Q6" s="511"/>
      <c r="R6" s="511"/>
      <c r="S6" s="511"/>
      <c r="T6" s="511"/>
      <c r="U6" s="511"/>
      <c r="V6" s="511"/>
      <c r="W6" s="511"/>
      <c r="X6" s="511"/>
      <c r="Y6" s="511"/>
      <c r="Z6" s="354"/>
      <c r="AA6" s="311"/>
      <c r="AB6" s="311"/>
      <c r="AC6" s="311"/>
      <c r="AD6" s="311"/>
      <c r="AE6" s="311"/>
      <c r="AF6" s="311"/>
      <c r="AG6" s="311"/>
      <c r="AH6" s="311"/>
      <c r="AI6" s="312"/>
      <c r="AJ6" s="354"/>
      <c r="AK6" s="354"/>
      <c r="AL6" s="354"/>
      <c r="AM6" s="354"/>
      <c r="AN6" s="38" t="s">
        <v>20</v>
      </c>
      <c r="AO6" s="39" t="s">
        <v>721</v>
      </c>
      <c r="BB6" s="241" t="s">
        <v>722</v>
      </c>
    </row>
    <row r="7" spans="1:64" ht="24" customHeight="1">
      <c r="A7" s="511">
        <v>3</v>
      </c>
      <c r="B7" s="511"/>
      <c r="C7" s="559" t="str">
        <f>BB4</f>
        <v>えのみ</v>
      </c>
      <c r="D7" s="560"/>
      <c r="E7" s="560"/>
      <c r="F7" s="560"/>
      <c r="G7" s="560"/>
      <c r="H7" s="560"/>
      <c r="I7" s="560"/>
      <c r="J7" s="560"/>
      <c r="K7" s="560"/>
      <c r="L7" s="561"/>
      <c r="M7" s="669"/>
      <c r="N7" s="669"/>
      <c r="O7" s="669"/>
      <c r="P7" s="669"/>
      <c r="Q7" s="669"/>
      <c r="R7" s="669"/>
      <c r="S7" s="669"/>
      <c r="T7" s="669"/>
      <c r="U7" s="669"/>
      <c r="V7" s="669"/>
      <c r="W7" s="669"/>
      <c r="X7" s="669"/>
      <c r="Y7" s="669"/>
      <c r="Z7" s="313"/>
      <c r="AA7" s="311"/>
      <c r="AB7" s="311"/>
      <c r="AC7" s="311"/>
      <c r="AD7" s="311"/>
      <c r="AE7" s="311"/>
      <c r="AF7" s="311"/>
      <c r="AG7" s="311"/>
      <c r="AH7" s="311"/>
      <c r="AI7" s="312"/>
      <c r="AJ7" s="354"/>
      <c r="AK7" s="354"/>
      <c r="AL7" s="354"/>
      <c r="AM7" s="354"/>
      <c r="AN7" s="362"/>
    </row>
    <row r="8" spans="1:64" ht="17.25">
      <c r="A8" s="314"/>
      <c r="B8" s="13"/>
      <c r="C8" s="13"/>
      <c r="D8" s="94"/>
      <c r="E8" s="94"/>
      <c r="F8" s="311"/>
      <c r="G8" s="315"/>
      <c r="H8" s="311"/>
      <c r="I8" s="350"/>
      <c r="J8" s="311"/>
      <c r="K8" s="311"/>
      <c r="L8" s="311"/>
      <c r="M8" s="311"/>
      <c r="N8" s="311"/>
      <c r="O8" s="311"/>
      <c r="P8" s="311"/>
      <c r="Q8" s="311"/>
      <c r="R8" s="311"/>
      <c r="S8" s="311"/>
      <c r="T8" s="311"/>
      <c r="U8" s="311"/>
      <c r="V8" s="311"/>
      <c r="W8" s="311"/>
      <c r="X8" s="311"/>
      <c r="Y8" s="311"/>
      <c r="Z8" s="311"/>
      <c r="AA8" s="311"/>
      <c r="AB8" s="311"/>
      <c r="AC8" s="311"/>
      <c r="AD8" s="311"/>
      <c r="AE8" s="311"/>
      <c r="AF8" s="311"/>
      <c r="AG8" s="311"/>
      <c r="AH8" s="311"/>
      <c r="AI8" s="312"/>
      <c r="AJ8" s="354"/>
      <c r="AK8" s="354"/>
      <c r="AL8" s="354"/>
      <c r="AM8" s="354"/>
      <c r="AN8" s="362"/>
    </row>
    <row r="9" spans="1:64" ht="18" customHeight="1">
      <c r="A9" s="578" t="s">
        <v>622</v>
      </c>
      <c r="B9" s="578"/>
      <c r="C9" s="578"/>
      <c r="D9" s="578"/>
      <c r="E9" s="578"/>
      <c r="F9" s="578"/>
      <c r="G9" s="578"/>
      <c r="H9" s="578"/>
      <c r="I9" s="578"/>
      <c r="J9" s="578"/>
      <c r="K9" s="578"/>
      <c r="L9" s="578"/>
      <c r="M9" s="578"/>
      <c r="N9" s="578"/>
      <c r="O9" s="578"/>
      <c r="P9" s="578"/>
      <c r="Q9" s="578"/>
      <c r="R9" s="578"/>
      <c r="S9" s="578"/>
      <c r="T9" s="578"/>
      <c r="U9" s="578"/>
      <c r="V9" s="578"/>
      <c r="W9" s="578"/>
      <c r="X9" s="578"/>
      <c r="Y9" s="578"/>
      <c r="Z9" s="578"/>
      <c r="AA9" s="578"/>
      <c r="AB9" s="578"/>
      <c r="AC9" s="578"/>
      <c r="AD9" s="578"/>
      <c r="AE9" s="578"/>
      <c r="AF9" s="578"/>
      <c r="AG9" s="578"/>
      <c r="AH9" s="578"/>
      <c r="AI9" s="578"/>
      <c r="AJ9" s="578"/>
      <c r="AK9" s="578"/>
      <c r="AL9" s="578"/>
      <c r="AM9" s="578"/>
      <c r="AN9" s="368"/>
    </row>
    <row r="10" spans="1:64" ht="3" customHeight="1">
      <c r="A10" s="311"/>
      <c r="B10" s="311"/>
      <c r="C10" s="311"/>
      <c r="D10" s="311"/>
      <c r="E10" s="311"/>
      <c r="F10" s="311"/>
      <c r="G10" s="311"/>
      <c r="H10" s="311"/>
      <c r="I10" s="311"/>
      <c r="J10" s="311"/>
      <c r="K10" s="311"/>
      <c r="L10" s="311"/>
      <c r="M10" s="311"/>
      <c r="N10" s="311"/>
      <c r="O10" s="311"/>
      <c r="P10" s="311"/>
      <c r="Q10" s="311"/>
      <c r="R10" s="311"/>
      <c r="S10" s="311"/>
      <c r="T10" s="311"/>
      <c r="U10" s="311"/>
      <c r="V10" s="311"/>
      <c r="W10" s="311"/>
      <c r="X10" s="311"/>
      <c r="Y10" s="311"/>
      <c r="Z10" s="311"/>
      <c r="AA10" s="311"/>
      <c r="AB10" s="311"/>
      <c r="AC10" s="311"/>
      <c r="AD10" s="311"/>
      <c r="AE10" s="311"/>
      <c r="AF10" s="311"/>
      <c r="AG10" s="311"/>
      <c r="AH10" s="311"/>
      <c r="AI10" s="311"/>
      <c r="AJ10" s="311"/>
      <c r="AK10" s="311"/>
      <c r="AL10" s="311"/>
      <c r="AM10" s="311"/>
      <c r="AN10" s="366"/>
    </row>
    <row r="11" spans="1:64" ht="24" customHeight="1">
      <c r="A11" s="511" t="s">
        <v>623</v>
      </c>
      <c r="B11" s="511"/>
      <c r="C11" s="511" t="s">
        <v>624</v>
      </c>
      <c r="D11" s="511"/>
      <c r="E11" s="511"/>
      <c r="F11" s="511"/>
      <c r="G11" s="511"/>
      <c r="H11" s="511"/>
      <c r="I11" s="511"/>
      <c r="J11" s="511"/>
      <c r="K11" s="556" t="s">
        <v>244</v>
      </c>
      <c r="L11" s="557"/>
      <c r="M11" s="557"/>
      <c r="N11" s="557"/>
      <c r="O11" s="557"/>
      <c r="P11" s="557"/>
      <c r="Q11" s="557"/>
      <c r="R11" s="557"/>
      <c r="S11" s="557"/>
      <c r="T11" s="557"/>
      <c r="U11" s="557"/>
      <c r="V11" s="557"/>
      <c r="W11" s="557"/>
      <c r="X11" s="557"/>
      <c r="Y11" s="558"/>
      <c r="Z11" s="511" t="s">
        <v>624</v>
      </c>
      <c r="AA11" s="511"/>
      <c r="AB11" s="511"/>
      <c r="AC11" s="511"/>
      <c r="AD11" s="511"/>
      <c r="AE11" s="511"/>
      <c r="AF11" s="511"/>
      <c r="AG11" s="556" t="s">
        <v>625</v>
      </c>
      <c r="AH11" s="557"/>
      <c r="AI11" s="557"/>
      <c r="AJ11" s="557"/>
      <c r="AK11" s="557"/>
      <c r="AL11" s="511" t="s">
        <v>344</v>
      </c>
      <c r="AM11" s="511"/>
      <c r="AN11" s="362"/>
      <c r="AO11" s="362"/>
      <c r="AP11" s="362"/>
      <c r="AQ11" s="362"/>
      <c r="AR11" s="362"/>
      <c r="AS11" s="362"/>
      <c r="AT11" s="202"/>
      <c r="BK11" s="368"/>
      <c r="BL11" s="368"/>
    </row>
    <row r="12" spans="1:64" ht="24" customHeight="1">
      <c r="A12" s="511">
        <v>1</v>
      </c>
      <c r="B12" s="511"/>
      <c r="C12" s="512" t="str">
        <f>C5</f>
        <v xml:space="preserve"> おちゃめＧ ・ やんちゃＢ</v>
      </c>
      <c r="D12" s="512"/>
      <c r="E12" s="512"/>
      <c r="F12" s="512"/>
      <c r="G12" s="512"/>
      <c r="H12" s="512"/>
      <c r="I12" s="512"/>
      <c r="J12" s="512"/>
      <c r="K12" s="517">
        <f>COUNTIF(Q12:Q14,"〇")</f>
        <v>2</v>
      </c>
      <c r="L12" s="518"/>
      <c r="M12" s="518"/>
      <c r="N12" s="519"/>
      <c r="O12" s="517">
        <v>15</v>
      </c>
      <c r="P12" s="518"/>
      <c r="Q12" s="385" t="str">
        <f t="shared" ref="Q12:Q29" si="0">IF(O12&gt;T12,"〇","  ")</f>
        <v>〇</v>
      </c>
      <c r="R12" s="386" t="s">
        <v>626</v>
      </c>
      <c r="S12" s="387" t="str">
        <f t="shared" ref="S12:S29" si="1">IF(T12&gt;O12,"〇","  ")</f>
        <v xml:space="preserve">  </v>
      </c>
      <c r="T12" s="517">
        <v>8</v>
      </c>
      <c r="U12" s="518"/>
      <c r="V12" s="374"/>
      <c r="W12" s="517">
        <f>COUNTIF(S12:S14,"〇")</f>
        <v>0</v>
      </c>
      <c r="X12" s="518"/>
      <c r="Y12" s="519"/>
      <c r="Z12" s="511" t="str">
        <f>C6</f>
        <v xml:space="preserve"> Ｔ Ｆ １</v>
      </c>
      <c r="AA12" s="511"/>
      <c r="AB12" s="511"/>
      <c r="AC12" s="511"/>
      <c r="AD12" s="511"/>
      <c r="AE12" s="511"/>
      <c r="AF12" s="511"/>
      <c r="AG12" s="537" t="str">
        <f>C7</f>
        <v>えのみ</v>
      </c>
      <c r="AH12" s="538"/>
      <c r="AI12" s="538"/>
      <c r="AJ12" s="538"/>
      <c r="AK12" s="538"/>
      <c r="AL12" s="512"/>
      <c r="AM12" s="512"/>
      <c r="AN12" s="372"/>
      <c r="AO12" s="372"/>
      <c r="AP12" s="372"/>
      <c r="AQ12" s="372"/>
      <c r="AR12" s="372"/>
      <c r="AS12" s="372"/>
      <c r="AT12" s="202"/>
      <c r="BK12" s="380"/>
      <c r="BL12" s="368"/>
    </row>
    <row r="13" spans="1:64" ht="24" customHeight="1">
      <c r="A13" s="511"/>
      <c r="B13" s="511"/>
      <c r="C13" s="512"/>
      <c r="D13" s="512"/>
      <c r="E13" s="512"/>
      <c r="F13" s="512"/>
      <c r="G13" s="512"/>
      <c r="H13" s="512"/>
      <c r="I13" s="512"/>
      <c r="J13" s="512"/>
      <c r="K13" s="520"/>
      <c r="L13" s="521"/>
      <c r="M13" s="521"/>
      <c r="N13" s="522"/>
      <c r="O13" s="513">
        <v>15</v>
      </c>
      <c r="P13" s="532"/>
      <c r="Q13" s="388" t="str">
        <f t="shared" si="0"/>
        <v>〇</v>
      </c>
      <c r="R13" s="389" t="s">
        <v>627</v>
      </c>
      <c r="S13" s="388" t="str">
        <f t="shared" si="1"/>
        <v xml:space="preserve">  </v>
      </c>
      <c r="T13" s="513">
        <v>8</v>
      </c>
      <c r="U13" s="532"/>
      <c r="V13" s="390" t="str">
        <f>IF(T12&gt;O12,"〇","  ")</f>
        <v xml:space="preserve">  </v>
      </c>
      <c r="W13" s="520"/>
      <c r="X13" s="521"/>
      <c r="Y13" s="522"/>
      <c r="Z13" s="511"/>
      <c r="AA13" s="511"/>
      <c r="AB13" s="511"/>
      <c r="AC13" s="511"/>
      <c r="AD13" s="511"/>
      <c r="AE13" s="511"/>
      <c r="AF13" s="511"/>
      <c r="AG13" s="540"/>
      <c r="AH13" s="541"/>
      <c r="AI13" s="541"/>
      <c r="AJ13" s="541"/>
      <c r="AK13" s="541"/>
      <c r="AL13" s="512"/>
      <c r="AM13" s="512"/>
      <c r="AN13" s="372"/>
      <c r="AO13" s="372"/>
      <c r="AP13" s="372"/>
      <c r="AQ13" s="372"/>
      <c r="AR13" s="372"/>
      <c r="AS13" s="372"/>
      <c r="AT13" s="202"/>
      <c r="BK13" s="380"/>
      <c r="BL13" s="368"/>
    </row>
    <row r="14" spans="1:64" ht="24" customHeight="1">
      <c r="A14" s="511"/>
      <c r="B14" s="511"/>
      <c r="C14" s="512"/>
      <c r="D14" s="512"/>
      <c r="E14" s="512"/>
      <c r="F14" s="512"/>
      <c r="G14" s="512"/>
      <c r="H14" s="512"/>
      <c r="I14" s="512"/>
      <c r="J14" s="512"/>
      <c r="K14" s="523"/>
      <c r="L14" s="524"/>
      <c r="M14" s="524"/>
      <c r="N14" s="525"/>
      <c r="O14" s="523"/>
      <c r="P14" s="524"/>
      <c r="Q14" s="391" t="str">
        <f t="shared" si="0"/>
        <v xml:space="preserve">  </v>
      </c>
      <c r="R14" s="392" t="s">
        <v>628</v>
      </c>
      <c r="S14" s="393" t="str">
        <f t="shared" si="1"/>
        <v xml:space="preserve">  </v>
      </c>
      <c r="T14" s="523"/>
      <c r="U14" s="524"/>
      <c r="V14" s="394" t="str">
        <f>IF(T13&gt;O13,"〇","  ")</f>
        <v xml:space="preserve">  </v>
      </c>
      <c r="W14" s="523"/>
      <c r="X14" s="524"/>
      <c r="Y14" s="525"/>
      <c r="Z14" s="511"/>
      <c r="AA14" s="511"/>
      <c r="AB14" s="511"/>
      <c r="AC14" s="511"/>
      <c r="AD14" s="511"/>
      <c r="AE14" s="511"/>
      <c r="AF14" s="511"/>
      <c r="AG14" s="543"/>
      <c r="AH14" s="544"/>
      <c r="AI14" s="544"/>
      <c r="AJ14" s="544"/>
      <c r="AK14" s="544"/>
      <c r="AL14" s="512"/>
      <c r="AM14" s="512"/>
      <c r="AN14" s="372"/>
      <c r="AO14" s="372"/>
      <c r="AP14" s="372"/>
      <c r="AQ14" s="372"/>
      <c r="AR14" s="372"/>
      <c r="AS14" s="372"/>
      <c r="AT14" s="202"/>
      <c r="BK14" s="380"/>
      <c r="BL14" s="368"/>
    </row>
    <row r="15" spans="1:64" ht="24" customHeight="1">
      <c r="A15" s="511">
        <v>2</v>
      </c>
      <c r="B15" s="511"/>
      <c r="C15" s="512" t="str">
        <f>C7</f>
        <v>えのみ</v>
      </c>
      <c r="D15" s="512"/>
      <c r="E15" s="512"/>
      <c r="F15" s="512"/>
      <c r="G15" s="512"/>
      <c r="H15" s="512"/>
      <c r="I15" s="512"/>
      <c r="J15" s="512"/>
      <c r="K15" s="517">
        <f>COUNTIF(Q15:Q17,"〇")</f>
        <v>1</v>
      </c>
      <c r="L15" s="518"/>
      <c r="M15" s="518"/>
      <c r="N15" s="519"/>
      <c r="O15" s="526">
        <v>9</v>
      </c>
      <c r="P15" s="534"/>
      <c r="Q15" s="385" t="str">
        <f t="shared" si="0"/>
        <v xml:space="preserve">  </v>
      </c>
      <c r="R15" s="395" t="s">
        <v>626</v>
      </c>
      <c r="S15" s="387" t="str">
        <f t="shared" si="1"/>
        <v>〇</v>
      </c>
      <c r="T15" s="526">
        <v>15</v>
      </c>
      <c r="U15" s="534"/>
      <c r="V15" s="396"/>
      <c r="W15" s="517">
        <f>COUNTIF(S15:S17,"〇")</f>
        <v>2</v>
      </c>
      <c r="X15" s="518"/>
      <c r="Y15" s="519"/>
      <c r="Z15" s="511" t="str">
        <f>P5</f>
        <v>おしゃモン</v>
      </c>
      <c r="AA15" s="511"/>
      <c r="AB15" s="511"/>
      <c r="AC15" s="511"/>
      <c r="AD15" s="511"/>
      <c r="AE15" s="511"/>
      <c r="AF15" s="511"/>
      <c r="AG15" s="537" t="str">
        <f>C5</f>
        <v xml:space="preserve"> おちゃめＧ ・ やんちゃＢ</v>
      </c>
      <c r="AH15" s="538"/>
      <c r="AI15" s="538"/>
      <c r="AJ15" s="538"/>
      <c r="AK15" s="538"/>
      <c r="AL15" s="512"/>
      <c r="AM15" s="512"/>
      <c r="AN15" s="372"/>
      <c r="AO15" s="372"/>
      <c r="AP15" s="372"/>
      <c r="AQ15" s="372"/>
      <c r="AR15" s="372"/>
      <c r="AS15" s="372"/>
      <c r="AT15" s="202"/>
      <c r="BK15" s="380"/>
      <c r="BL15" s="368"/>
    </row>
    <row r="16" spans="1:64" ht="24" customHeight="1">
      <c r="A16" s="511"/>
      <c r="B16" s="511"/>
      <c r="C16" s="512"/>
      <c r="D16" s="512"/>
      <c r="E16" s="512"/>
      <c r="F16" s="512"/>
      <c r="G16" s="512"/>
      <c r="H16" s="512"/>
      <c r="I16" s="512"/>
      <c r="J16" s="512"/>
      <c r="K16" s="520"/>
      <c r="L16" s="521"/>
      <c r="M16" s="521"/>
      <c r="N16" s="522"/>
      <c r="O16" s="513">
        <v>15</v>
      </c>
      <c r="P16" s="532"/>
      <c r="Q16" s="388" t="str">
        <f t="shared" si="0"/>
        <v>〇</v>
      </c>
      <c r="R16" s="389" t="s">
        <v>627</v>
      </c>
      <c r="S16" s="388" t="str">
        <f t="shared" si="1"/>
        <v xml:space="preserve">  </v>
      </c>
      <c r="T16" s="513">
        <v>8</v>
      </c>
      <c r="U16" s="532"/>
      <c r="V16" s="390"/>
      <c r="W16" s="520"/>
      <c r="X16" s="521"/>
      <c r="Y16" s="522"/>
      <c r="Z16" s="511"/>
      <c r="AA16" s="511"/>
      <c r="AB16" s="511"/>
      <c r="AC16" s="511"/>
      <c r="AD16" s="511"/>
      <c r="AE16" s="511"/>
      <c r="AF16" s="511"/>
      <c r="AG16" s="540"/>
      <c r="AH16" s="541"/>
      <c r="AI16" s="541"/>
      <c r="AJ16" s="541"/>
      <c r="AK16" s="541"/>
      <c r="AL16" s="512"/>
      <c r="AM16" s="512"/>
      <c r="AN16" s="372"/>
      <c r="AO16" s="372"/>
      <c r="AP16" s="372"/>
      <c r="AQ16" s="372"/>
      <c r="AR16" s="372"/>
      <c r="AS16" s="372"/>
      <c r="AT16" s="202"/>
      <c r="BK16" s="380"/>
      <c r="BL16" s="368"/>
    </row>
    <row r="17" spans="1:64" ht="24" customHeight="1">
      <c r="A17" s="511"/>
      <c r="B17" s="511"/>
      <c r="C17" s="512"/>
      <c r="D17" s="512"/>
      <c r="E17" s="512"/>
      <c r="F17" s="512"/>
      <c r="G17" s="512"/>
      <c r="H17" s="512"/>
      <c r="I17" s="512"/>
      <c r="J17" s="512"/>
      <c r="K17" s="523"/>
      <c r="L17" s="524"/>
      <c r="M17" s="524"/>
      <c r="N17" s="525"/>
      <c r="O17" s="515">
        <v>10</v>
      </c>
      <c r="P17" s="516"/>
      <c r="Q17" s="391" t="str">
        <f t="shared" si="0"/>
        <v xml:space="preserve">  </v>
      </c>
      <c r="R17" s="397" t="s">
        <v>628</v>
      </c>
      <c r="S17" s="393" t="str">
        <f t="shared" si="1"/>
        <v>〇</v>
      </c>
      <c r="T17" s="515">
        <v>15</v>
      </c>
      <c r="U17" s="536"/>
      <c r="V17" s="398"/>
      <c r="W17" s="523"/>
      <c r="X17" s="524"/>
      <c r="Y17" s="525"/>
      <c r="Z17" s="511"/>
      <c r="AA17" s="511"/>
      <c r="AB17" s="511"/>
      <c r="AC17" s="511"/>
      <c r="AD17" s="511"/>
      <c r="AE17" s="511"/>
      <c r="AF17" s="511"/>
      <c r="AG17" s="543"/>
      <c r="AH17" s="544"/>
      <c r="AI17" s="544"/>
      <c r="AJ17" s="544"/>
      <c r="AK17" s="544"/>
      <c r="AL17" s="512"/>
      <c r="AM17" s="512"/>
      <c r="AN17" s="372"/>
      <c r="AO17" s="372"/>
      <c r="AP17" s="372"/>
      <c r="AQ17" s="372"/>
      <c r="AR17" s="372"/>
      <c r="AS17" s="372"/>
      <c r="AT17" s="202"/>
      <c r="BK17" s="380"/>
      <c r="BL17" s="368"/>
    </row>
    <row r="18" spans="1:64" ht="24" customHeight="1">
      <c r="A18" s="511">
        <v>3</v>
      </c>
      <c r="B18" s="511"/>
      <c r="C18" s="512" t="str">
        <f>C5</f>
        <v xml:space="preserve"> おちゃめＧ ・ やんちゃＢ</v>
      </c>
      <c r="D18" s="512"/>
      <c r="E18" s="512"/>
      <c r="F18" s="512"/>
      <c r="G18" s="512"/>
      <c r="H18" s="512"/>
      <c r="I18" s="512"/>
      <c r="J18" s="512"/>
      <c r="K18" s="517">
        <f>COUNTIF(Q18:Q20,"〇")</f>
        <v>2</v>
      </c>
      <c r="L18" s="518"/>
      <c r="M18" s="518"/>
      <c r="N18" s="519"/>
      <c r="O18" s="526">
        <v>15</v>
      </c>
      <c r="P18" s="534"/>
      <c r="Q18" s="385" t="str">
        <f t="shared" si="0"/>
        <v>〇</v>
      </c>
      <c r="R18" s="395" t="s">
        <v>626</v>
      </c>
      <c r="S18" s="387" t="str">
        <f t="shared" si="1"/>
        <v xml:space="preserve">  </v>
      </c>
      <c r="T18" s="526">
        <v>3</v>
      </c>
      <c r="U18" s="534"/>
      <c r="V18" s="396"/>
      <c r="W18" s="517">
        <f>COUNTIF(S18:S20,"〇")</f>
        <v>0</v>
      </c>
      <c r="X18" s="518"/>
      <c r="Y18" s="519"/>
      <c r="Z18" s="511" t="str">
        <f>P6</f>
        <v xml:space="preserve"> Ｔ Ｆ ３</v>
      </c>
      <c r="AA18" s="511"/>
      <c r="AB18" s="511"/>
      <c r="AC18" s="511"/>
      <c r="AD18" s="511"/>
      <c r="AE18" s="511"/>
      <c r="AF18" s="511"/>
      <c r="AG18" s="537" t="str">
        <f>C6</f>
        <v xml:space="preserve"> Ｔ Ｆ １</v>
      </c>
      <c r="AH18" s="538"/>
      <c r="AI18" s="538"/>
      <c r="AJ18" s="538"/>
      <c r="AK18" s="538"/>
      <c r="AL18" s="512"/>
      <c r="AM18" s="512"/>
      <c r="AN18" s="372"/>
      <c r="AO18" s="372"/>
      <c r="AP18" s="372"/>
      <c r="AQ18" s="372"/>
      <c r="AR18" s="372"/>
      <c r="AS18" s="372"/>
      <c r="AT18" s="202"/>
      <c r="BK18" s="380"/>
      <c r="BL18" s="368"/>
    </row>
    <row r="19" spans="1:64" ht="24" customHeight="1">
      <c r="A19" s="511"/>
      <c r="B19" s="511"/>
      <c r="C19" s="512"/>
      <c r="D19" s="512"/>
      <c r="E19" s="512"/>
      <c r="F19" s="512"/>
      <c r="G19" s="512"/>
      <c r="H19" s="512"/>
      <c r="I19" s="512"/>
      <c r="J19" s="512"/>
      <c r="K19" s="520"/>
      <c r="L19" s="521"/>
      <c r="M19" s="521"/>
      <c r="N19" s="522"/>
      <c r="O19" s="513">
        <v>15</v>
      </c>
      <c r="P19" s="532"/>
      <c r="Q19" s="388" t="str">
        <f t="shared" si="0"/>
        <v>〇</v>
      </c>
      <c r="R19" s="389" t="s">
        <v>627</v>
      </c>
      <c r="S19" s="388" t="str">
        <f t="shared" si="1"/>
        <v xml:space="preserve">  </v>
      </c>
      <c r="T19" s="513">
        <v>4</v>
      </c>
      <c r="U19" s="532"/>
      <c r="V19" s="390"/>
      <c r="W19" s="520"/>
      <c r="X19" s="521"/>
      <c r="Y19" s="522"/>
      <c r="Z19" s="511"/>
      <c r="AA19" s="511"/>
      <c r="AB19" s="511"/>
      <c r="AC19" s="511"/>
      <c r="AD19" s="511"/>
      <c r="AE19" s="511"/>
      <c r="AF19" s="511"/>
      <c r="AG19" s="540"/>
      <c r="AH19" s="541"/>
      <c r="AI19" s="541"/>
      <c r="AJ19" s="541"/>
      <c r="AK19" s="541"/>
      <c r="AL19" s="512"/>
      <c r="AM19" s="512"/>
      <c r="AN19" s="372"/>
      <c r="AO19" s="372"/>
      <c r="AP19" s="372"/>
      <c r="AQ19" s="372"/>
      <c r="AR19" s="372"/>
      <c r="AS19" s="372"/>
      <c r="AT19" s="202"/>
      <c r="BK19" s="380"/>
      <c r="BL19" s="368"/>
    </row>
    <row r="20" spans="1:64" ht="24" customHeight="1">
      <c r="A20" s="511"/>
      <c r="B20" s="511"/>
      <c r="C20" s="512"/>
      <c r="D20" s="512"/>
      <c r="E20" s="512"/>
      <c r="F20" s="512"/>
      <c r="G20" s="512"/>
      <c r="H20" s="512"/>
      <c r="I20" s="512"/>
      <c r="J20" s="512"/>
      <c r="K20" s="523"/>
      <c r="L20" s="524"/>
      <c r="M20" s="524"/>
      <c r="N20" s="525"/>
      <c r="O20" s="515"/>
      <c r="P20" s="536"/>
      <c r="Q20" s="391" t="str">
        <f t="shared" si="0"/>
        <v xml:space="preserve">  </v>
      </c>
      <c r="R20" s="397" t="s">
        <v>628</v>
      </c>
      <c r="S20" s="393" t="str">
        <f t="shared" si="1"/>
        <v xml:space="preserve">  </v>
      </c>
      <c r="T20" s="515"/>
      <c r="U20" s="536"/>
      <c r="V20" s="398"/>
      <c r="W20" s="523"/>
      <c r="X20" s="524"/>
      <c r="Y20" s="525"/>
      <c r="Z20" s="511"/>
      <c r="AA20" s="511"/>
      <c r="AB20" s="511"/>
      <c r="AC20" s="511"/>
      <c r="AD20" s="511"/>
      <c r="AE20" s="511"/>
      <c r="AF20" s="511"/>
      <c r="AG20" s="543"/>
      <c r="AH20" s="544"/>
      <c r="AI20" s="544"/>
      <c r="AJ20" s="544"/>
      <c r="AK20" s="544"/>
      <c r="AL20" s="512"/>
      <c r="AM20" s="512"/>
      <c r="AN20" s="372"/>
      <c r="AO20" s="372"/>
      <c r="AP20" s="372"/>
      <c r="AQ20" s="372"/>
      <c r="AR20" s="372"/>
      <c r="AS20" s="372"/>
      <c r="AT20" s="202"/>
      <c r="BK20" s="380"/>
      <c r="BL20" s="368"/>
    </row>
    <row r="21" spans="1:64" ht="24" customHeight="1">
      <c r="A21" s="511">
        <v>4</v>
      </c>
      <c r="B21" s="511"/>
      <c r="C21" s="512" t="str">
        <f>C6</f>
        <v xml:space="preserve"> Ｔ Ｆ １</v>
      </c>
      <c r="D21" s="512"/>
      <c r="E21" s="512"/>
      <c r="F21" s="512"/>
      <c r="G21" s="512"/>
      <c r="H21" s="512"/>
      <c r="I21" s="512"/>
      <c r="J21" s="512"/>
      <c r="K21" s="517">
        <f>COUNTIF(Q21:Q23,"〇")</f>
        <v>1</v>
      </c>
      <c r="L21" s="518"/>
      <c r="M21" s="518"/>
      <c r="N21" s="519"/>
      <c r="O21" s="526">
        <v>15</v>
      </c>
      <c r="P21" s="534"/>
      <c r="Q21" s="385" t="str">
        <f t="shared" si="0"/>
        <v>〇</v>
      </c>
      <c r="R21" s="395" t="s">
        <v>626</v>
      </c>
      <c r="S21" s="387" t="str">
        <f t="shared" si="1"/>
        <v xml:space="preserve">  </v>
      </c>
      <c r="T21" s="526">
        <v>6</v>
      </c>
      <c r="U21" s="534"/>
      <c r="V21" s="396"/>
      <c r="W21" s="517">
        <f>COUNTIF(S21:S23,"〇")</f>
        <v>2</v>
      </c>
      <c r="X21" s="518"/>
      <c r="Y21" s="519"/>
      <c r="Z21" s="511" t="str">
        <f>C7</f>
        <v>えのみ</v>
      </c>
      <c r="AA21" s="511"/>
      <c r="AB21" s="511"/>
      <c r="AC21" s="511"/>
      <c r="AD21" s="511"/>
      <c r="AE21" s="511"/>
      <c r="AF21" s="511"/>
      <c r="AG21" s="537" t="str">
        <f>P6</f>
        <v xml:space="preserve"> Ｔ Ｆ ３</v>
      </c>
      <c r="AH21" s="538"/>
      <c r="AI21" s="538"/>
      <c r="AJ21" s="538"/>
      <c r="AK21" s="538"/>
      <c r="AL21" s="512"/>
      <c r="AM21" s="512"/>
      <c r="AN21" s="372"/>
      <c r="AO21" s="372"/>
      <c r="AP21" s="372"/>
      <c r="AQ21" s="372"/>
      <c r="AR21" s="372"/>
      <c r="AS21" s="372"/>
      <c r="AT21" s="202"/>
      <c r="BE21" s="664"/>
      <c r="BF21" s="664"/>
      <c r="BG21" s="368"/>
      <c r="BH21" s="368"/>
      <c r="BI21" s="368"/>
      <c r="BJ21" s="664"/>
      <c r="BK21" s="664"/>
      <c r="BL21" s="368"/>
    </row>
    <row r="22" spans="1:64" ht="24" customHeight="1">
      <c r="A22" s="511"/>
      <c r="B22" s="511"/>
      <c r="C22" s="512"/>
      <c r="D22" s="512"/>
      <c r="E22" s="512"/>
      <c r="F22" s="512"/>
      <c r="G22" s="512"/>
      <c r="H22" s="512"/>
      <c r="I22" s="512"/>
      <c r="J22" s="512"/>
      <c r="K22" s="520"/>
      <c r="L22" s="521"/>
      <c r="M22" s="521"/>
      <c r="N22" s="522"/>
      <c r="O22" s="513">
        <v>13</v>
      </c>
      <c r="P22" s="532"/>
      <c r="Q22" s="388" t="str">
        <f t="shared" si="0"/>
        <v xml:space="preserve">  </v>
      </c>
      <c r="R22" s="389" t="s">
        <v>627</v>
      </c>
      <c r="S22" s="388" t="str">
        <f t="shared" si="1"/>
        <v>〇</v>
      </c>
      <c r="T22" s="513">
        <v>15</v>
      </c>
      <c r="U22" s="532"/>
      <c r="V22" s="390"/>
      <c r="W22" s="520"/>
      <c r="X22" s="521"/>
      <c r="Y22" s="522"/>
      <c r="Z22" s="511"/>
      <c r="AA22" s="511"/>
      <c r="AB22" s="511"/>
      <c r="AC22" s="511"/>
      <c r="AD22" s="511"/>
      <c r="AE22" s="511"/>
      <c r="AF22" s="511"/>
      <c r="AG22" s="540"/>
      <c r="AH22" s="541"/>
      <c r="AI22" s="541"/>
      <c r="AJ22" s="541"/>
      <c r="AK22" s="541"/>
      <c r="AL22" s="512"/>
      <c r="AM22" s="512"/>
      <c r="AN22" s="372"/>
      <c r="AO22" s="372"/>
      <c r="AP22" s="372"/>
      <c r="AQ22" s="372"/>
      <c r="AR22" s="372"/>
      <c r="AS22" s="372"/>
      <c r="AT22" s="202"/>
      <c r="BE22" s="368"/>
      <c r="BF22" s="368"/>
      <c r="BG22" s="368"/>
      <c r="BH22" s="368"/>
      <c r="BI22" s="368"/>
      <c r="BJ22" s="368"/>
      <c r="BK22" s="368"/>
      <c r="BL22" s="368"/>
    </row>
    <row r="23" spans="1:64" ht="24" customHeight="1">
      <c r="A23" s="511"/>
      <c r="B23" s="511"/>
      <c r="C23" s="512"/>
      <c r="D23" s="512"/>
      <c r="E23" s="512"/>
      <c r="F23" s="512"/>
      <c r="G23" s="512"/>
      <c r="H23" s="512"/>
      <c r="I23" s="512"/>
      <c r="J23" s="512"/>
      <c r="K23" s="523"/>
      <c r="L23" s="524"/>
      <c r="M23" s="524"/>
      <c r="N23" s="525"/>
      <c r="O23" s="515">
        <v>7</v>
      </c>
      <c r="P23" s="516"/>
      <c r="Q23" s="391" t="str">
        <f t="shared" si="0"/>
        <v xml:space="preserve">  </v>
      </c>
      <c r="R23" s="397" t="s">
        <v>628</v>
      </c>
      <c r="S23" s="393" t="str">
        <f t="shared" si="1"/>
        <v>〇</v>
      </c>
      <c r="T23" s="515">
        <v>15</v>
      </c>
      <c r="U23" s="536"/>
      <c r="V23" s="398"/>
      <c r="W23" s="523"/>
      <c r="X23" s="524"/>
      <c r="Y23" s="525"/>
      <c r="Z23" s="511"/>
      <c r="AA23" s="511"/>
      <c r="AB23" s="511"/>
      <c r="AC23" s="511"/>
      <c r="AD23" s="511"/>
      <c r="AE23" s="511"/>
      <c r="AF23" s="511"/>
      <c r="AG23" s="543"/>
      <c r="AH23" s="544"/>
      <c r="AI23" s="544"/>
      <c r="AJ23" s="544"/>
      <c r="AK23" s="544"/>
      <c r="AL23" s="512"/>
      <c r="AM23" s="512"/>
      <c r="AN23" s="372"/>
      <c r="AO23" s="372"/>
      <c r="AP23" s="372"/>
      <c r="AQ23" s="372"/>
      <c r="AR23" s="372"/>
      <c r="AS23" s="372"/>
      <c r="AT23" s="202"/>
      <c r="BE23" s="368"/>
      <c r="BF23" s="368"/>
      <c r="BG23" s="368"/>
      <c r="BH23" s="368"/>
      <c r="BI23" s="368"/>
      <c r="BJ23" s="368"/>
      <c r="BK23" s="368"/>
      <c r="BL23" s="368"/>
    </row>
    <row r="24" spans="1:64" ht="24" customHeight="1">
      <c r="A24" s="511">
        <v>5</v>
      </c>
      <c r="B24" s="511"/>
      <c r="C24" s="512" t="str">
        <f>P5</f>
        <v>おしゃモン</v>
      </c>
      <c r="D24" s="512"/>
      <c r="E24" s="512"/>
      <c r="F24" s="512"/>
      <c r="G24" s="512"/>
      <c r="H24" s="512"/>
      <c r="I24" s="512"/>
      <c r="J24" s="512"/>
      <c r="K24" s="517">
        <f>COUNTIF(Q24:Q26,"〇")</f>
        <v>2</v>
      </c>
      <c r="L24" s="518"/>
      <c r="M24" s="518"/>
      <c r="N24" s="519"/>
      <c r="O24" s="526">
        <v>15</v>
      </c>
      <c r="P24" s="527"/>
      <c r="Q24" s="385" t="str">
        <f t="shared" si="0"/>
        <v>〇</v>
      </c>
      <c r="R24" s="395" t="s">
        <v>626</v>
      </c>
      <c r="S24" s="387" t="str">
        <f t="shared" si="1"/>
        <v xml:space="preserve">  </v>
      </c>
      <c r="T24" s="526">
        <v>2</v>
      </c>
      <c r="U24" s="534"/>
      <c r="V24" s="396"/>
      <c r="W24" s="517">
        <f>COUNTIF(S24:S26,"〇")</f>
        <v>0</v>
      </c>
      <c r="X24" s="518"/>
      <c r="Y24" s="519"/>
      <c r="Z24" s="511" t="str">
        <f>P6</f>
        <v xml:space="preserve"> Ｔ Ｆ ３</v>
      </c>
      <c r="AA24" s="511"/>
      <c r="AB24" s="511"/>
      <c r="AC24" s="511"/>
      <c r="AD24" s="511"/>
      <c r="AE24" s="511"/>
      <c r="AF24" s="511"/>
      <c r="AG24" s="537" t="str">
        <f>C7</f>
        <v>えのみ</v>
      </c>
      <c r="AH24" s="538"/>
      <c r="AI24" s="538"/>
      <c r="AJ24" s="538"/>
      <c r="AK24" s="538"/>
      <c r="AL24" s="512"/>
      <c r="AM24" s="512"/>
      <c r="AN24" s="372"/>
      <c r="AO24" s="372"/>
      <c r="AP24" s="372"/>
      <c r="AQ24" s="372"/>
      <c r="AR24" s="372"/>
      <c r="AS24" s="372"/>
      <c r="AT24" s="202"/>
      <c r="BD24" s="368"/>
      <c r="BE24" s="501"/>
      <c r="BF24" s="501"/>
      <c r="BG24" s="501"/>
      <c r="BH24" s="501"/>
      <c r="BI24" s="501"/>
      <c r="BJ24" s="501"/>
      <c r="BK24" s="501"/>
      <c r="BL24" s="368"/>
    </row>
    <row r="25" spans="1:64" ht="24" customHeight="1">
      <c r="A25" s="511"/>
      <c r="B25" s="511"/>
      <c r="C25" s="512"/>
      <c r="D25" s="512"/>
      <c r="E25" s="512"/>
      <c r="F25" s="512"/>
      <c r="G25" s="512"/>
      <c r="H25" s="512"/>
      <c r="I25" s="512"/>
      <c r="J25" s="512"/>
      <c r="K25" s="520"/>
      <c r="L25" s="521"/>
      <c r="M25" s="521"/>
      <c r="N25" s="522"/>
      <c r="O25" s="513">
        <v>15</v>
      </c>
      <c r="P25" s="514"/>
      <c r="Q25" s="388" t="str">
        <f t="shared" si="0"/>
        <v>〇</v>
      </c>
      <c r="R25" s="389" t="s">
        <v>627</v>
      </c>
      <c r="S25" s="388" t="str">
        <f t="shared" si="1"/>
        <v xml:space="preserve">  </v>
      </c>
      <c r="T25" s="513">
        <v>8</v>
      </c>
      <c r="U25" s="532"/>
      <c r="V25" s="390"/>
      <c r="W25" s="520"/>
      <c r="X25" s="521"/>
      <c r="Y25" s="522"/>
      <c r="Z25" s="511"/>
      <c r="AA25" s="511"/>
      <c r="AB25" s="511"/>
      <c r="AC25" s="511"/>
      <c r="AD25" s="511"/>
      <c r="AE25" s="511"/>
      <c r="AF25" s="511"/>
      <c r="AG25" s="540"/>
      <c r="AH25" s="541"/>
      <c r="AI25" s="541"/>
      <c r="AJ25" s="541"/>
      <c r="AK25" s="541"/>
      <c r="AL25" s="512"/>
      <c r="AM25" s="512"/>
      <c r="AN25" s="372"/>
      <c r="AO25" s="372"/>
      <c r="AP25" s="372"/>
      <c r="AQ25" s="372"/>
      <c r="AR25" s="372"/>
      <c r="AS25" s="372"/>
      <c r="AT25" s="202"/>
      <c r="BD25" s="368"/>
      <c r="BE25" s="362"/>
      <c r="BF25" s="362"/>
      <c r="BG25" s="362"/>
      <c r="BH25" s="362"/>
      <c r="BI25" s="362"/>
      <c r="BJ25" s="362"/>
      <c r="BK25" s="362"/>
      <c r="BL25" s="368"/>
    </row>
    <row r="26" spans="1:64" ht="24" customHeight="1">
      <c r="A26" s="511"/>
      <c r="B26" s="511"/>
      <c r="C26" s="512"/>
      <c r="D26" s="512"/>
      <c r="E26" s="512"/>
      <c r="F26" s="512"/>
      <c r="G26" s="512"/>
      <c r="H26" s="512"/>
      <c r="I26" s="512"/>
      <c r="J26" s="512"/>
      <c r="K26" s="523"/>
      <c r="L26" s="524"/>
      <c r="M26" s="524"/>
      <c r="N26" s="525"/>
      <c r="O26" s="515"/>
      <c r="P26" s="516"/>
      <c r="Q26" s="391" t="str">
        <f t="shared" si="0"/>
        <v xml:space="preserve">  </v>
      </c>
      <c r="R26" s="397" t="s">
        <v>628</v>
      </c>
      <c r="S26" s="393" t="str">
        <f t="shared" si="1"/>
        <v xml:space="preserve">  </v>
      </c>
      <c r="T26" s="515"/>
      <c r="U26" s="536"/>
      <c r="V26" s="398"/>
      <c r="W26" s="523"/>
      <c r="X26" s="524"/>
      <c r="Y26" s="525"/>
      <c r="Z26" s="511"/>
      <c r="AA26" s="511"/>
      <c r="AB26" s="511"/>
      <c r="AC26" s="511"/>
      <c r="AD26" s="511"/>
      <c r="AE26" s="511"/>
      <c r="AF26" s="511"/>
      <c r="AG26" s="543"/>
      <c r="AH26" s="544"/>
      <c r="AI26" s="544"/>
      <c r="AJ26" s="544"/>
      <c r="AK26" s="544"/>
      <c r="AL26" s="512"/>
      <c r="AM26" s="512"/>
      <c r="AN26" s="372"/>
      <c r="AO26" s="372"/>
      <c r="AP26" s="372"/>
      <c r="AQ26" s="372"/>
      <c r="AR26" s="372"/>
      <c r="AS26" s="372"/>
      <c r="AT26" s="202"/>
      <c r="BD26" s="368"/>
      <c r="BE26" s="362"/>
      <c r="BF26" s="362"/>
      <c r="BG26" s="362"/>
      <c r="BH26" s="362"/>
      <c r="BI26" s="362"/>
      <c r="BJ26" s="362"/>
      <c r="BK26" s="362"/>
      <c r="BL26" s="368"/>
    </row>
    <row r="27" spans="1:64" ht="24" customHeight="1">
      <c r="A27" s="511">
        <v>6</v>
      </c>
      <c r="B27" s="511"/>
      <c r="C27" s="512" t="str">
        <f>C5</f>
        <v xml:space="preserve"> おちゃめＧ ・ やんちゃＢ</v>
      </c>
      <c r="D27" s="512"/>
      <c r="E27" s="512"/>
      <c r="F27" s="512"/>
      <c r="G27" s="512"/>
      <c r="H27" s="512"/>
      <c r="I27" s="512"/>
      <c r="J27" s="512"/>
      <c r="K27" s="517">
        <f>COUNTIF(Q27:Q29,"〇")</f>
        <v>0</v>
      </c>
      <c r="L27" s="518"/>
      <c r="M27" s="518"/>
      <c r="N27" s="519"/>
      <c r="O27" s="526">
        <v>5</v>
      </c>
      <c r="P27" s="527"/>
      <c r="Q27" s="385" t="str">
        <f t="shared" si="0"/>
        <v xml:space="preserve">  </v>
      </c>
      <c r="R27" s="395" t="s">
        <v>626</v>
      </c>
      <c r="S27" s="387" t="str">
        <f t="shared" si="1"/>
        <v>〇</v>
      </c>
      <c r="T27" s="526">
        <v>15</v>
      </c>
      <c r="U27" s="534"/>
      <c r="V27" s="396"/>
      <c r="W27" s="517">
        <f>COUNTIF(S27:S29,"〇")</f>
        <v>2</v>
      </c>
      <c r="X27" s="518"/>
      <c r="Y27" s="519"/>
      <c r="Z27" s="511" t="str">
        <f>C7</f>
        <v>えのみ</v>
      </c>
      <c r="AA27" s="511"/>
      <c r="AB27" s="511"/>
      <c r="AC27" s="511"/>
      <c r="AD27" s="511"/>
      <c r="AE27" s="511"/>
      <c r="AF27" s="511"/>
      <c r="AG27" s="537" t="str">
        <f>P5</f>
        <v>おしゃモン</v>
      </c>
      <c r="AH27" s="538"/>
      <c r="AI27" s="538"/>
      <c r="AJ27" s="538"/>
      <c r="AK27" s="538"/>
      <c r="AL27" s="512"/>
      <c r="AM27" s="512"/>
      <c r="AN27" s="372"/>
      <c r="AO27" s="372"/>
      <c r="AP27" s="372"/>
      <c r="AQ27" s="372"/>
      <c r="AR27" s="372"/>
      <c r="AS27" s="372"/>
      <c r="AT27" s="202"/>
      <c r="BD27" s="362"/>
      <c r="BE27" s="202"/>
      <c r="BF27" s="202"/>
      <c r="BG27" s="202"/>
      <c r="BH27" s="202"/>
      <c r="BI27" s="202"/>
      <c r="BJ27" s="362"/>
      <c r="BK27" s="362"/>
      <c r="BL27" s="362"/>
    </row>
    <row r="28" spans="1:64" ht="24" customHeight="1">
      <c r="A28" s="511"/>
      <c r="B28" s="511"/>
      <c r="C28" s="512"/>
      <c r="D28" s="512"/>
      <c r="E28" s="512"/>
      <c r="F28" s="512"/>
      <c r="G28" s="512"/>
      <c r="H28" s="512"/>
      <c r="I28" s="512"/>
      <c r="J28" s="512"/>
      <c r="K28" s="520"/>
      <c r="L28" s="521"/>
      <c r="M28" s="521"/>
      <c r="N28" s="522"/>
      <c r="O28" s="513">
        <v>2</v>
      </c>
      <c r="P28" s="514"/>
      <c r="Q28" s="388" t="str">
        <f t="shared" si="0"/>
        <v xml:space="preserve">  </v>
      </c>
      <c r="R28" s="389" t="s">
        <v>627</v>
      </c>
      <c r="S28" s="388" t="str">
        <f t="shared" si="1"/>
        <v>〇</v>
      </c>
      <c r="T28" s="513">
        <v>15</v>
      </c>
      <c r="U28" s="532"/>
      <c r="V28" s="390"/>
      <c r="W28" s="520"/>
      <c r="X28" s="521"/>
      <c r="Y28" s="522"/>
      <c r="Z28" s="511"/>
      <c r="AA28" s="511"/>
      <c r="AB28" s="511"/>
      <c r="AC28" s="511"/>
      <c r="AD28" s="511"/>
      <c r="AE28" s="511"/>
      <c r="AF28" s="511"/>
      <c r="AG28" s="540"/>
      <c r="AH28" s="541"/>
      <c r="AI28" s="541"/>
      <c r="AJ28" s="541"/>
      <c r="AK28" s="541"/>
      <c r="AL28" s="512"/>
      <c r="AM28" s="512"/>
      <c r="AN28" s="372"/>
      <c r="AO28" s="372"/>
      <c r="AP28" s="372"/>
      <c r="AQ28" s="372"/>
      <c r="AR28" s="372"/>
      <c r="AS28" s="372"/>
      <c r="AT28" s="202"/>
      <c r="BD28" s="362"/>
      <c r="BE28" s="202"/>
      <c r="BF28" s="202"/>
      <c r="BG28" s="202"/>
      <c r="BH28" s="202"/>
      <c r="BI28" s="202"/>
      <c r="BJ28" s="362"/>
      <c r="BK28" s="362"/>
      <c r="BL28" s="362"/>
    </row>
    <row r="29" spans="1:64" ht="22.5" customHeight="1">
      <c r="A29" s="511"/>
      <c r="B29" s="511"/>
      <c r="C29" s="512"/>
      <c r="D29" s="512"/>
      <c r="E29" s="512"/>
      <c r="F29" s="512"/>
      <c r="G29" s="512"/>
      <c r="H29" s="512"/>
      <c r="I29" s="512"/>
      <c r="J29" s="512"/>
      <c r="K29" s="523"/>
      <c r="L29" s="524"/>
      <c r="M29" s="524"/>
      <c r="N29" s="525"/>
      <c r="O29" s="515"/>
      <c r="P29" s="516"/>
      <c r="Q29" s="391" t="str">
        <f t="shared" si="0"/>
        <v xml:space="preserve">  </v>
      </c>
      <c r="R29" s="397" t="s">
        <v>628</v>
      </c>
      <c r="S29" s="393" t="str">
        <f t="shared" si="1"/>
        <v xml:space="preserve">  </v>
      </c>
      <c r="T29" s="515"/>
      <c r="U29" s="536"/>
      <c r="V29" s="398"/>
      <c r="W29" s="523"/>
      <c r="X29" s="524"/>
      <c r="Y29" s="525"/>
      <c r="Z29" s="511"/>
      <c r="AA29" s="511"/>
      <c r="AB29" s="511"/>
      <c r="AC29" s="511"/>
      <c r="AD29" s="511"/>
      <c r="AE29" s="511"/>
      <c r="AF29" s="511"/>
      <c r="AG29" s="543"/>
      <c r="AH29" s="544"/>
      <c r="AI29" s="544"/>
      <c r="AJ29" s="544"/>
      <c r="AK29" s="544"/>
      <c r="AL29" s="512"/>
      <c r="AM29" s="512"/>
      <c r="AN29" s="372"/>
      <c r="AO29" s="372"/>
      <c r="AP29" s="372"/>
      <c r="AQ29" s="372"/>
      <c r="AR29" s="372"/>
      <c r="AS29" s="372"/>
      <c r="AT29" s="202"/>
      <c r="BD29" s="362"/>
      <c r="BE29" s="202"/>
      <c r="BF29" s="202"/>
      <c r="BG29" s="202"/>
      <c r="BH29" s="202"/>
      <c r="BI29" s="202"/>
      <c r="BJ29" s="362"/>
      <c r="BK29" s="362"/>
      <c r="BL29" s="362"/>
    </row>
    <row r="30" spans="1:64" ht="24" hidden="1" customHeight="1">
      <c r="A30" s="317" t="s">
        <v>629</v>
      </c>
      <c r="B30" s="317"/>
      <c r="C30" s="317"/>
      <c r="D30" s="317"/>
      <c r="E30" s="317"/>
      <c r="F30" s="317"/>
      <c r="G30" s="317"/>
      <c r="H30" s="317"/>
      <c r="I30" s="317"/>
      <c r="J30" s="317"/>
      <c r="K30" s="399"/>
      <c r="L30" s="399"/>
      <c r="M30" s="399"/>
      <c r="N30" s="399"/>
      <c r="O30" s="400"/>
      <c r="P30" s="400"/>
      <c r="Q30" s="400"/>
      <c r="R30" s="400"/>
      <c r="S30" s="400"/>
      <c r="T30" s="400"/>
      <c r="U30" s="400"/>
      <c r="V30" s="399"/>
      <c r="W30" s="399"/>
      <c r="X30" s="399"/>
      <c r="Y30" s="399"/>
      <c r="Z30" s="317"/>
      <c r="AA30" s="317"/>
      <c r="AB30" s="317"/>
      <c r="AC30" s="317"/>
      <c r="AD30" s="317"/>
      <c r="AE30" s="317"/>
      <c r="AF30" s="317"/>
      <c r="AG30" s="317"/>
      <c r="AH30" s="317"/>
      <c r="AI30" s="317"/>
      <c r="AJ30" s="317"/>
      <c r="AK30" s="317"/>
      <c r="AL30" s="317"/>
      <c r="AM30" s="317"/>
      <c r="AN30" s="372"/>
      <c r="AO30" s="372"/>
      <c r="AP30" s="372"/>
      <c r="AQ30" s="372"/>
      <c r="AR30" s="372"/>
      <c r="AS30" s="372"/>
      <c r="AT30" s="202"/>
      <c r="BD30" s="362"/>
      <c r="BE30" s="202"/>
      <c r="BF30" s="202"/>
      <c r="BG30" s="202"/>
      <c r="BH30" s="202"/>
      <c r="BI30" s="202"/>
      <c r="BJ30" s="367"/>
      <c r="BK30" s="367"/>
      <c r="BL30" s="367"/>
    </row>
    <row r="31" spans="1:64" ht="24" customHeight="1">
      <c r="A31" s="511">
        <v>7</v>
      </c>
      <c r="B31" s="511"/>
      <c r="C31" s="512" t="str">
        <f>C6</f>
        <v xml:space="preserve"> Ｔ Ｆ １</v>
      </c>
      <c r="D31" s="512"/>
      <c r="E31" s="512"/>
      <c r="F31" s="512"/>
      <c r="G31" s="512"/>
      <c r="H31" s="512"/>
      <c r="I31" s="512"/>
      <c r="J31" s="512"/>
      <c r="K31" s="517">
        <f>COUNTIF(Q31:Q33,"〇")</f>
        <v>0</v>
      </c>
      <c r="L31" s="518"/>
      <c r="M31" s="518"/>
      <c r="N31" s="519"/>
      <c r="O31" s="526">
        <v>8</v>
      </c>
      <c r="P31" s="527"/>
      <c r="Q31" s="385" t="str">
        <f t="shared" ref="Q31:Q42" si="2">IF(O31&gt;T31,"〇","  ")</f>
        <v xml:space="preserve">  </v>
      </c>
      <c r="R31" s="395" t="s">
        <v>626</v>
      </c>
      <c r="S31" s="387" t="str">
        <f t="shared" ref="S31:S42" si="3">IF(T31&gt;O31,"〇","  ")</f>
        <v>〇</v>
      </c>
      <c r="T31" s="526">
        <v>15</v>
      </c>
      <c r="U31" s="534"/>
      <c r="V31" s="396"/>
      <c r="W31" s="517">
        <f>COUNTIF(S31:S33,"〇")</f>
        <v>2</v>
      </c>
      <c r="X31" s="518"/>
      <c r="Y31" s="519"/>
      <c r="Z31" s="511" t="str">
        <f>P5</f>
        <v>おしゃモン</v>
      </c>
      <c r="AA31" s="511"/>
      <c r="AB31" s="511"/>
      <c r="AC31" s="511"/>
      <c r="AD31" s="511"/>
      <c r="AE31" s="511"/>
      <c r="AF31" s="511"/>
      <c r="AG31" s="537" t="str">
        <f>P6</f>
        <v xml:space="preserve"> Ｔ Ｆ ３</v>
      </c>
      <c r="AH31" s="538"/>
      <c r="AI31" s="538"/>
      <c r="AJ31" s="538"/>
      <c r="AK31" s="538"/>
      <c r="AL31" s="512"/>
      <c r="AM31" s="512"/>
      <c r="AN31" s="372"/>
      <c r="AO31" s="372"/>
      <c r="AP31" s="372"/>
      <c r="AQ31" s="372"/>
      <c r="AR31" s="372"/>
      <c r="AS31" s="372"/>
      <c r="AT31" s="202"/>
      <c r="BD31" s="362"/>
      <c r="BE31" s="202"/>
      <c r="BF31" s="202"/>
      <c r="BG31" s="372"/>
      <c r="BH31" s="372"/>
      <c r="BI31" s="208"/>
      <c r="BJ31" s="202"/>
      <c r="BK31" s="202"/>
      <c r="BL31" s="202"/>
    </row>
    <row r="32" spans="1:64" ht="24" customHeight="1">
      <c r="A32" s="511"/>
      <c r="B32" s="511"/>
      <c r="C32" s="512"/>
      <c r="D32" s="512"/>
      <c r="E32" s="512"/>
      <c r="F32" s="512"/>
      <c r="G32" s="512"/>
      <c r="H32" s="512"/>
      <c r="I32" s="512"/>
      <c r="J32" s="512"/>
      <c r="K32" s="520"/>
      <c r="L32" s="521"/>
      <c r="M32" s="521"/>
      <c r="N32" s="522"/>
      <c r="O32" s="513">
        <v>4</v>
      </c>
      <c r="P32" s="514"/>
      <c r="Q32" s="388" t="str">
        <f t="shared" si="2"/>
        <v xml:space="preserve">  </v>
      </c>
      <c r="R32" s="389" t="s">
        <v>627</v>
      </c>
      <c r="S32" s="388" t="str">
        <f t="shared" si="3"/>
        <v>〇</v>
      </c>
      <c r="T32" s="513">
        <v>15</v>
      </c>
      <c r="U32" s="532"/>
      <c r="V32" s="390"/>
      <c r="W32" s="520"/>
      <c r="X32" s="521"/>
      <c r="Y32" s="522"/>
      <c r="Z32" s="511"/>
      <c r="AA32" s="511"/>
      <c r="AB32" s="511"/>
      <c r="AC32" s="511"/>
      <c r="AD32" s="511"/>
      <c r="AE32" s="511"/>
      <c r="AF32" s="511"/>
      <c r="AG32" s="540"/>
      <c r="AH32" s="541"/>
      <c r="AI32" s="541"/>
      <c r="AJ32" s="541"/>
      <c r="AK32" s="541"/>
      <c r="AL32" s="512"/>
      <c r="AM32" s="512"/>
      <c r="AN32" s="372"/>
      <c r="AO32" s="372"/>
      <c r="AP32" s="372"/>
      <c r="AQ32" s="372"/>
      <c r="AR32" s="372"/>
      <c r="AS32" s="372"/>
      <c r="AT32" s="202"/>
      <c r="BD32" s="362"/>
      <c r="BE32" s="202"/>
      <c r="BF32" s="202"/>
      <c r="BG32" s="372"/>
      <c r="BH32" s="372"/>
      <c r="BI32" s="208"/>
      <c r="BJ32" s="202"/>
      <c r="BK32" s="202"/>
      <c r="BL32" s="202"/>
    </row>
    <row r="33" spans="1:64" ht="24" customHeight="1">
      <c r="A33" s="511"/>
      <c r="B33" s="511"/>
      <c r="C33" s="512"/>
      <c r="D33" s="512"/>
      <c r="E33" s="512"/>
      <c r="F33" s="512"/>
      <c r="G33" s="512"/>
      <c r="H33" s="512"/>
      <c r="I33" s="512"/>
      <c r="J33" s="512"/>
      <c r="K33" s="523"/>
      <c r="L33" s="524"/>
      <c r="M33" s="524"/>
      <c r="N33" s="525"/>
      <c r="O33" s="515"/>
      <c r="P33" s="516"/>
      <c r="Q33" s="391" t="str">
        <f t="shared" si="2"/>
        <v xml:space="preserve">  </v>
      </c>
      <c r="R33" s="397" t="s">
        <v>628</v>
      </c>
      <c r="S33" s="393" t="str">
        <f t="shared" si="3"/>
        <v xml:space="preserve">  </v>
      </c>
      <c r="T33" s="515"/>
      <c r="U33" s="536"/>
      <c r="V33" s="398"/>
      <c r="W33" s="523"/>
      <c r="X33" s="524"/>
      <c r="Y33" s="525"/>
      <c r="Z33" s="511"/>
      <c r="AA33" s="511"/>
      <c r="AB33" s="511"/>
      <c r="AC33" s="511"/>
      <c r="AD33" s="511"/>
      <c r="AE33" s="511"/>
      <c r="AF33" s="511"/>
      <c r="AG33" s="543"/>
      <c r="AH33" s="544"/>
      <c r="AI33" s="544"/>
      <c r="AJ33" s="544"/>
      <c r="AK33" s="544"/>
      <c r="AL33" s="512"/>
      <c r="AM33" s="512"/>
      <c r="AN33" s="372"/>
      <c r="AO33" s="372"/>
      <c r="AP33" s="372"/>
      <c r="AQ33" s="372"/>
      <c r="AR33" s="372"/>
      <c r="AS33" s="372"/>
      <c r="AT33" s="202"/>
      <c r="BD33" s="362"/>
      <c r="BE33" s="202"/>
      <c r="BF33" s="202"/>
      <c r="BG33" s="372"/>
      <c r="BH33" s="372"/>
      <c r="BI33" s="208"/>
      <c r="BJ33" s="202"/>
      <c r="BK33" s="202"/>
      <c r="BL33" s="202"/>
    </row>
    <row r="34" spans="1:64" ht="24" customHeight="1">
      <c r="A34" s="511">
        <v>8</v>
      </c>
      <c r="B34" s="511"/>
      <c r="C34" s="512" t="str">
        <f>C15</f>
        <v>えのみ</v>
      </c>
      <c r="D34" s="512"/>
      <c r="E34" s="512"/>
      <c r="F34" s="512"/>
      <c r="G34" s="512"/>
      <c r="H34" s="512"/>
      <c r="I34" s="512"/>
      <c r="J34" s="512"/>
      <c r="K34" s="517">
        <f>COUNTIF(Q34:Q36,"〇")</f>
        <v>2</v>
      </c>
      <c r="L34" s="518"/>
      <c r="M34" s="518"/>
      <c r="N34" s="519"/>
      <c r="O34" s="526">
        <v>15</v>
      </c>
      <c r="P34" s="527"/>
      <c r="Q34" s="385" t="str">
        <f t="shared" si="2"/>
        <v>〇</v>
      </c>
      <c r="R34" s="395" t="s">
        <v>626</v>
      </c>
      <c r="S34" s="387" t="str">
        <f t="shared" si="3"/>
        <v xml:space="preserve">  </v>
      </c>
      <c r="T34" s="526">
        <v>5</v>
      </c>
      <c r="U34" s="534"/>
      <c r="V34" s="396"/>
      <c r="W34" s="517">
        <f>COUNTIF(S34:S36,"〇")</f>
        <v>0</v>
      </c>
      <c r="X34" s="518"/>
      <c r="Y34" s="519"/>
      <c r="Z34" s="511" t="str">
        <f>P6</f>
        <v xml:space="preserve"> Ｔ Ｆ ３</v>
      </c>
      <c r="AA34" s="511"/>
      <c r="AB34" s="511"/>
      <c r="AC34" s="511"/>
      <c r="AD34" s="511"/>
      <c r="AE34" s="511"/>
      <c r="AF34" s="511"/>
      <c r="AG34" s="537" t="str">
        <f>P5</f>
        <v>おしゃモン</v>
      </c>
      <c r="AH34" s="538"/>
      <c r="AI34" s="538"/>
      <c r="AJ34" s="538"/>
      <c r="AK34" s="538"/>
      <c r="AL34" s="512"/>
      <c r="AM34" s="512"/>
      <c r="AN34" s="372"/>
      <c r="AO34" s="372"/>
      <c r="AP34" s="372"/>
      <c r="AQ34" s="372"/>
      <c r="AR34" s="372"/>
      <c r="AS34" s="372"/>
      <c r="AT34" s="202"/>
      <c r="BD34" s="362"/>
      <c r="BE34" s="202"/>
      <c r="BF34" s="202"/>
      <c r="BG34" s="372"/>
      <c r="BH34" s="372"/>
      <c r="BI34" s="208"/>
      <c r="BJ34" s="202"/>
      <c r="BK34" s="202"/>
      <c r="BL34" s="202"/>
    </row>
    <row r="35" spans="1:64" ht="24" customHeight="1">
      <c r="A35" s="511"/>
      <c r="B35" s="511"/>
      <c r="C35" s="512"/>
      <c r="D35" s="512"/>
      <c r="E35" s="512"/>
      <c r="F35" s="512"/>
      <c r="G35" s="512"/>
      <c r="H35" s="512"/>
      <c r="I35" s="512"/>
      <c r="J35" s="512"/>
      <c r="K35" s="520"/>
      <c r="L35" s="521"/>
      <c r="M35" s="521"/>
      <c r="N35" s="522"/>
      <c r="O35" s="513">
        <v>15</v>
      </c>
      <c r="P35" s="514"/>
      <c r="Q35" s="388" t="str">
        <f t="shared" si="2"/>
        <v>〇</v>
      </c>
      <c r="R35" s="389" t="s">
        <v>627</v>
      </c>
      <c r="S35" s="388" t="str">
        <f t="shared" si="3"/>
        <v xml:space="preserve">  </v>
      </c>
      <c r="T35" s="513">
        <v>2</v>
      </c>
      <c r="U35" s="532"/>
      <c r="V35" s="390"/>
      <c r="W35" s="520"/>
      <c r="X35" s="521"/>
      <c r="Y35" s="522"/>
      <c r="Z35" s="511"/>
      <c r="AA35" s="511"/>
      <c r="AB35" s="511"/>
      <c r="AC35" s="511"/>
      <c r="AD35" s="511"/>
      <c r="AE35" s="511"/>
      <c r="AF35" s="511"/>
      <c r="AG35" s="540"/>
      <c r="AH35" s="541"/>
      <c r="AI35" s="541"/>
      <c r="AJ35" s="541"/>
      <c r="AK35" s="541"/>
      <c r="AL35" s="512"/>
      <c r="AM35" s="512"/>
      <c r="AN35" s="372"/>
      <c r="AO35" s="372"/>
      <c r="AP35" s="372"/>
      <c r="AQ35" s="372"/>
      <c r="AR35" s="372"/>
      <c r="AS35" s="372"/>
      <c r="AT35" s="202"/>
      <c r="BD35" s="362"/>
      <c r="BE35" s="202"/>
      <c r="BF35" s="202"/>
      <c r="BG35" s="372"/>
      <c r="BH35" s="372"/>
      <c r="BI35" s="208"/>
      <c r="BJ35" s="202"/>
      <c r="BK35" s="202"/>
      <c r="BL35" s="202"/>
    </row>
    <row r="36" spans="1:64" ht="24" customHeight="1">
      <c r="A36" s="511"/>
      <c r="B36" s="511"/>
      <c r="C36" s="512"/>
      <c r="D36" s="512"/>
      <c r="E36" s="512"/>
      <c r="F36" s="512"/>
      <c r="G36" s="512"/>
      <c r="H36" s="512"/>
      <c r="I36" s="512"/>
      <c r="J36" s="512"/>
      <c r="K36" s="523"/>
      <c r="L36" s="524"/>
      <c r="M36" s="524"/>
      <c r="N36" s="525"/>
      <c r="O36" s="515"/>
      <c r="P36" s="516"/>
      <c r="Q36" s="391" t="str">
        <f t="shared" si="2"/>
        <v xml:space="preserve">  </v>
      </c>
      <c r="R36" s="397" t="s">
        <v>628</v>
      </c>
      <c r="S36" s="393" t="str">
        <f t="shared" si="3"/>
        <v xml:space="preserve">  </v>
      </c>
      <c r="T36" s="515"/>
      <c r="U36" s="536"/>
      <c r="V36" s="398"/>
      <c r="W36" s="523"/>
      <c r="X36" s="524"/>
      <c r="Y36" s="525"/>
      <c r="Z36" s="511"/>
      <c r="AA36" s="511"/>
      <c r="AB36" s="511"/>
      <c r="AC36" s="511"/>
      <c r="AD36" s="511"/>
      <c r="AE36" s="511"/>
      <c r="AF36" s="511"/>
      <c r="AG36" s="543"/>
      <c r="AH36" s="544"/>
      <c r="AI36" s="544"/>
      <c r="AJ36" s="544"/>
      <c r="AK36" s="544"/>
      <c r="AL36" s="512"/>
      <c r="AM36" s="512"/>
      <c r="AN36" s="372"/>
      <c r="AO36" s="372"/>
      <c r="AP36" s="372"/>
      <c r="AQ36" s="372"/>
      <c r="AR36" s="372"/>
      <c r="AS36" s="372"/>
      <c r="AT36" s="202"/>
      <c r="BD36" s="362"/>
      <c r="BE36" s="202"/>
      <c r="BF36" s="202"/>
      <c r="BG36" s="372"/>
      <c r="BH36" s="372"/>
      <c r="BI36" s="208"/>
      <c r="BJ36" s="202"/>
      <c r="BK36" s="202"/>
      <c r="BL36" s="202"/>
    </row>
    <row r="37" spans="1:64" ht="24" customHeight="1">
      <c r="A37" s="511">
        <v>9</v>
      </c>
      <c r="B37" s="511"/>
      <c r="C37" s="512" t="str">
        <f>C5</f>
        <v xml:space="preserve"> おちゃめＧ ・ やんちゃＢ</v>
      </c>
      <c r="D37" s="512"/>
      <c r="E37" s="512"/>
      <c r="F37" s="512"/>
      <c r="G37" s="512"/>
      <c r="H37" s="512"/>
      <c r="I37" s="512"/>
      <c r="J37" s="512"/>
      <c r="K37" s="517">
        <f>COUNTIF(Q37:Q39,"〇")</f>
        <v>0</v>
      </c>
      <c r="L37" s="518"/>
      <c r="M37" s="518"/>
      <c r="N37" s="519"/>
      <c r="O37" s="526">
        <v>12</v>
      </c>
      <c r="P37" s="527"/>
      <c r="Q37" s="385" t="str">
        <f t="shared" si="2"/>
        <v xml:space="preserve">  </v>
      </c>
      <c r="R37" s="395" t="s">
        <v>626</v>
      </c>
      <c r="S37" s="387" t="str">
        <f t="shared" si="3"/>
        <v>〇</v>
      </c>
      <c r="T37" s="526">
        <v>15</v>
      </c>
      <c r="U37" s="534"/>
      <c r="V37" s="396"/>
      <c r="W37" s="517">
        <f>COUNTIF(S37:S39,"〇")</f>
        <v>2</v>
      </c>
      <c r="X37" s="518"/>
      <c r="Y37" s="519"/>
      <c r="Z37" s="511" t="str">
        <f>P5</f>
        <v>おしゃモン</v>
      </c>
      <c r="AA37" s="511"/>
      <c r="AB37" s="511"/>
      <c r="AC37" s="511"/>
      <c r="AD37" s="511"/>
      <c r="AE37" s="511"/>
      <c r="AF37" s="511"/>
      <c r="AG37" s="537" t="str">
        <f>C6</f>
        <v xml:space="preserve"> Ｔ Ｆ １</v>
      </c>
      <c r="AH37" s="538"/>
      <c r="AI37" s="538"/>
      <c r="AJ37" s="538"/>
      <c r="AK37" s="538"/>
      <c r="AL37" s="512"/>
      <c r="AM37" s="512"/>
      <c r="AN37" s="372"/>
      <c r="AO37" s="372"/>
      <c r="AP37" s="372"/>
      <c r="AQ37" s="372"/>
      <c r="AR37" s="372"/>
      <c r="AS37" s="372"/>
      <c r="AT37" s="202"/>
      <c r="BD37" s="362"/>
      <c r="BE37" s="202"/>
      <c r="BF37" s="202"/>
      <c r="BG37" s="372"/>
      <c r="BH37" s="372"/>
      <c r="BI37" s="208"/>
      <c r="BJ37" s="202"/>
      <c r="BK37" s="202"/>
      <c r="BL37" s="202"/>
    </row>
    <row r="38" spans="1:64" ht="24" customHeight="1">
      <c r="A38" s="511"/>
      <c r="B38" s="511"/>
      <c r="C38" s="512"/>
      <c r="D38" s="512"/>
      <c r="E38" s="512"/>
      <c r="F38" s="512"/>
      <c r="G38" s="512"/>
      <c r="H38" s="512"/>
      <c r="I38" s="512"/>
      <c r="J38" s="512"/>
      <c r="K38" s="520"/>
      <c r="L38" s="521"/>
      <c r="M38" s="521"/>
      <c r="N38" s="522"/>
      <c r="O38" s="513">
        <v>6</v>
      </c>
      <c r="P38" s="514"/>
      <c r="Q38" s="388" t="str">
        <f t="shared" si="2"/>
        <v xml:space="preserve">  </v>
      </c>
      <c r="R38" s="389" t="s">
        <v>627</v>
      </c>
      <c r="S38" s="388" t="str">
        <f t="shared" si="3"/>
        <v>〇</v>
      </c>
      <c r="T38" s="513">
        <v>15</v>
      </c>
      <c r="U38" s="532"/>
      <c r="V38" s="390"/>
      <c r="W38" s="520"/>
      <c r="X38" s="521"/>
      <c r="Y38" s="522"/>
      <c r="Z38" s="511"/>
      <c r="AA38" s="511"/>
      <c r="AB38" s="511"/>
      <c r="AC38" s="511"/>
      <c r="AD38" s="511"/>
      <c r="AE38" s="511"/>
      <c r="AF38" s="511"/>
      <c r="AG38" s="540"/>
      <c r="AH38" s="541"/>
      <c r="AI38" s="541"/>
      <c r="AJ38" s="541"/>
      <c r="AK38" s="541"/>
      <c r="AL38" s="512"/>
      <c r="AM38" s="512"/>
      <c r="AN38" s="372"/>
      <c r="AO38" s="372"/>
      <c r="AP38" s="372"/>
      <c r="AQ38" s="372"/>
      <c r="AR38" s="372"/>
      <c r="AS38" s="372"/>
      <c r="AT38" s="202"/>
      <c r="BD38" s="362"/>
      <c r="BE38" s="202"/>
      <c r="BF38" s="202"/>
      <c r="BG38" s="372"/>
      <c r="BH38" s="372"/>
      <c r="BI38" s="208"/>
      <c r="BJ38" s="202"/>
      <c r="BK38" s="202"/>
      <c r="BL38" s="202"/>
    </row>
    <row r="39" spans="1:64" ht="24" customHeight="1">
      <c r="A39" s="511"/>
      <c r="B39" s="511"/>
      <c r="C39" s="512"/>
      <c r="D39" s="512"/>
      <c r="E39" s="512"/>
      <c r="F39" s="512"/>
      <c r="G39" s="512"/>
      <c r="H39" s="512"/>
      <c r="I39" s="512"/>
      <c r="J39" s="512"/>
      <c r="K39" s="523"/>
      <c r="L39" s="524"/>
      <c r="M39" s="524"/>
      <c r="N39" s="525"/>
      <c r="O39" s="515"/>
      <c r="P39" s="516"/>
      <c r="Q39" s="391" t="str">
        <f t="shared" si="2"/>
        <v xml:space="preserve">  </v>
      </c>
      <c r="R39" s="397" t="s">
        <v>628</v>
      </c>
      <c r="S39" s="393" t="str">
        <f t="shared" si="3"/>
        <v xml:space="preserve">  </v>
      </c>
      <c r="T39" s="515"/>
      <c r="U39" s="536"/>
      <c r="V39" s="398"/>
      <c r="W39" s="523"/>
      <c r="X39" s="524"/>
      <c r="Y39" s="525"/>
      <c r="Z39" s="511"/>
      <c r="AA39" s="511"/>
      <c r="AB39" s="511"/>
      <c r="AC39" s="511"/>
      <c r="AD39" s="511"/>
      <c r="AE39" s="511"/>
      <c r="AF39" s="511"/>
      <c r="AG39" s="543"/>
      <c r="AH39" s="544"/>
      <c r="AI39" s="544"/>
      <c r="AJ39" s="544"/>
      <c r="AK39" s="544"/>
      <c r="AL39" s="512"/>
      <c r="AM39" s="512"/>
      <c r="AN39" s="372"/>
      <c r="AO39" s="372"/>
      <c r="AP39" s="372"/>
      <c r="AQ39" s="372"/>
      <c r="AR39" s="372"/>
      <c r="AS39" s="372"/>
      <c r="AT39" s="202"/>
      <c r="BD39" s="362"/>
      <c r="BE39" s="202"/>
      <c r="BF39" s="202"/>
      <c r="BG39" s="372"/>
      <c r="BH39" s="372"/>
      <c r="BI39" s="208"/>
      <c r="BJ39" s="202"/>
      <c r="BK39" s="202"/>
      <c r="BL39" s="202"/>
    </row>
    <row r="40" spans="1:64" ht="24" customHeight="1">
      <c r="A40" s="511">
        <v>10</v>
      </c>
      <c r="B40" s="511"/>
      <c r="C40" s="512" t="str">
        <f>C6</f>
        <v xml:space="preserve"> Ｔ Ｆ １</v>
      </c>
      <c r="D40" s="512"/>
      <c r="E40" s="512"/>
      <c r="F40" s="512"/>
      <c r="G40" s="512"/>
      <c r="H40" s="512"/>
      <c r="I40" s="512"/>
      <c r="J40" s="512"/>
      <c r="K40" s="517">
        <f>COUNTIF(Q40:Q42,"〇")</f>
        <v>2</v>
      </c>
      <c r="L40" s="518"/>
      <c r="M40" s="518"/>
      <c r="N40" s="519"/>
      <c r="O40" s="526">
        <v>15</v>
      </c>
      <c r="P40" s="527"/>
      <c r="Q40" s="385" t="str">
        <f t="shared" si="2"/>
        <v>〇</v>
      </c>
      <c r="R40" s="395" t="s">
        <v>626</v>
      </c>
      <c r="S40" s="387" t="str">
        <f t="shared" si="3"/>
        <v xml:space="preserve">  </v>
      </c>
      <c r="T40" s="526">
        <v>8</v>
      </c>
      <c r="U40" s="534"/>
      <c r="V40" s="396"/>
      <c r="W40" s="517">
        <f>COUNTIF(S40:S42,"〇")</f>
        <v>0</v>
      </c>
      <c r="X40" s="518"/>
      <c r="Y40" s="519"/>
      <c r="Z40" s="511" t="str">
        <f>P6</f>
        <v xml:space="preserve"> Ｔ Ｆ ３</v>
      </c>
      <c r="AA40" s="511"/>
      <c r="AB40" s="511"/>
      <c r="AC40" s="511"/>
      <c r="AD40" s="511"/>
      <c r="AE40" s="511"/>
      <c r="AF40" s="511"/>
      <c r="AG40" s="537" t="str">
        <f>C5</f>
        <v xml:space="preserve"> おちゃめＧ ・ やんちゃＢ</v>
      </c>
      <c r="AH40" s="538"/>
      <c r="AI40" s="538"/>
      <c r="AJ40" s="538"/>
      <c r="AK40" s="538"/>
      <c r="AL40" s="512"/>
      <c r="AM40" s="512"/>
      <c r="AN40" s="372"/>
      <c r="AO40" s="372"/>
      <c r="AP40" s="372"/>
      <c r="AQ40" s="372"/>
      <c r="AR40" s="372"/>
      <c r="AS40" s="372"/>
      <c r="AT40" s="202"/>
      <c r="BD40" s="362"/>
      <c r="BE40" s="202"/>
      <c r="BF40" s="202"/>
      <c r="BG40" s="372"/>
      <c r="BH40" s="372"/>
      <c r="BI40" s="208"/>
      <c r="BJ40" s="202"/>
      <c r="BK40" s="202"/>
      <c r="BL40" s="202"/>
    </row>
    <row r="41" spans="1:64" ht="24" customHeight="1">
      <c r="A41" s="511"/>
      <c r="B41" s="511"/>
      <c r="C41" s="512"/>
      <c r="D41" s="512"/>
      <c r="E41" s="512"/>
      <c r="F41" s="512"/>
      <c r="G41" s="512"/>
      <c r="H41" s="512"/>
      <c r="I41" s="512"/>
      <c r="J41" s="512"/>
      <c r="K41" s="520"/>
      <c r="L41" s="521"/>
      <c r="M41" s="521"/>
      <c r="N41" s="522"/>
      <c r="O41" s="513">
        <v>16</v>
      </c>
      <c r="P41" s="514"/>
      <c r="Q41" s="388" t="str">
        <f t="shared" si="2"/>
        <v>〇</v>
      </c>
      <c r="R41" s="389" t="s">
        <v>627</v>
      </c>
      <c r="S41" s="388" t="str">
        <f t="shared" si="3"/>
        <v xml:space="preserve">  </v>
      </c>
      <c r="T41" s="513">
        <v>14</v>
      </c>
      <c r="U41" s="532"/>
      <c r="V41" s="390"/>
      <c r="W41" s="520"/>
      <c r="X41" s="521"/>
      <c r="Y41" s="522"/>
      <c r="Z41" s="511"/>
      <c r="AA41" s="511"/>
      <c r="AB41" s="511"/>
      <c r="AC41" s="511"/>
      <c r="AD41" s="511"/>
      <c r="AE41" s="511"/>
      <c r="AF41" s="511"/>
      <c r="AG41" s="540"/>
      <c r="AH41" s="541"/>
      <c r="AI41" s="541"/>
      <c r="AJ41" s="541"/>
      <c r="AK41" s="541"/>
      <c r="AL41" s="512"/>
      <c r="AM41" s="512"/>
      <c r="AN41" s="372"/>
      <c r="AO41" s="372"/>
      <c r="AP41" s="372"/>
      <c r="AQ41" s="372"/>
      <c r="AR41" s="372"/>
      <c r="AS41" s="372"/>
      <c r="AT41" s="202"/>
      <c r="BD41" s="362"/>
      <c r="BE41" s="202"/>
      <c r="BF41" s="202"/>
      <c r="BG41" s="372"/>
      <c r="BH41" s="372"/>
      <c r="BI41" s="208"/>
      <c r="BJ41" s="202"/>
      <c r="BK41" s="202"/>
      <c r="BL41" s="202"/>
    </row>
    <row r="42" spans="1:64" ht="24" customHeight="1">
      <c r="A42" s="511"/>
      <c r="B42" s="511"/>
      <c r="C42" s="512"/>
      <c r="D42" s="512"/>
      <c r="E42" s="512"/>
      <c r="F42" s="512"/>
      <c r="G42" s="512"/>
      <c r="H42" s="512"/>
      <c r="I42" s="512"/>
      <c r="J42" s="512"/>
      <c r="K42" s="523"/>
      <c r="L42" s="524"/>
      <c r="M42" s="524"/>
      <c r="N42" s="525"/>
      <c r="O42" s="515"/>
      <c r="P42" s="516"/>
      <c r="Q42" s="391" t="str">
        <f t="shared" si="2"/>
        <v xml:space="preserve">  </v>
      </c>
      <c r="R42" s="397" t="s">
        <v>628</v>
      </c>
      <c r="S42" s="393" t="str">
        <f t="shared" si="3"/>
        <v xml:space="preserve">  </v>
      </c>
      <c r="T42" s="515"/>
      <c r="U42" s="536"/>
      <c r="V42" s="398"/>
      <c r="W42" s="523"/>
      <c r="X42" s="524"/>
      <c r="Y42" s="525"/>
      <c r="Z42" s="511"/>
      <c r="AA42" s="511"/>
      <c r="AB42" s="511"/>
      <c r="AC42" s="511"/>
      <c r="AD42" s="511"/>
      <c r="AE42" s="511"/>
      <c r="AF42" s="511"/>
      <c r="AG42" s="543"/>
      <c r="AH42" s="544"/>
      <c r="AI42" s="544"/>
      <c r="AJ42" s="544"/>
      <c r="AK42" s="544"/>
      <c r="AL42" s="512"/>
      <c r="AM42" s="512"/>
      <c r="AN42" s="372"/>
      <c r="AO42" s="372"/>
      <c r="AP42" s="372"/>
      <c r="AQ42" s="372"/>
      <c r="AR42" s="372"/>
      <c r="AS42" s="372"/>
      <c r="AT42" s="202"/>
      <c r="BD42" s="362"/>
      <c r="BE42" s="202"/>
      <c r="BF42" s="202"/>
      <c r="BG42" s="372"/>
      <c r="BH42" s="372"/>
      <c r="BI42" s="208"/>
      <c r="BJ42" s="202"/>
      <c r="BK42" s="202"/>
      <c r="BL42" s="202"/>
    </row>
    <row r="43" spans="1:64" ht="15" customHeight="1">
      <c r="A43" s="362"/>
      <c r="B43" s="362"/>
      <c r="C43" s="372"/>
      <c r="D43" s="372"/>
      <c r="E43" s="372"/>
      <c r="F43" s="372"/>
      <c r="G43" s="372"/>
      <c r="H43" s="372"/>
      <c r="I43" s="372"/>
      <c r="J43" s="372"/>
      <c r="K43" s="372"/>
      <c r="L43" s="372"/>
      <c r="M43" s="372"/>
      <c r="N43" s="372"/>
      <c r="O43" s="224"/>
      <c r="P43" s="224"/>
      <c r="Q43" s="224"/>
      <c r="R43" s="362"/>
      <c r="S43" s="372"/>
      <c r="T43" s="224"/>
      <c r="U43" s="224"/>
      <c r="V43" s="224"/>
      <c r="W43" s="372"/>
      <c r="X43" s="372"/>
      <c r="Y43" s="372"/>
      <c r="Z43" s="362"/>
      <c r="AA43" s="362"/>
      <c r="AB43" s="362"/>
      <c r="AC43" s="362"/>
      <c r="AD43" s="362"/>
      <c r="AE43" s="362"/>
      <c r="AF43" s="362"/>
      <c r="AG43" s="372"/>
      <c r="AH43" s="372"/>
      <c r="AI43" s="372"/>
      <c r="AJ43" s="372"/>
      <c r="AK43" s="372"/>
      <c r="AL43" s="372"/>
      <c r="AM43" s="372"/>
      <c r="AN43" s="372"/>
      <c r="AO43" s="372"/>
      <c r="AP43" s="372"/>
      <c r="AQ43" s="372"/>
      <c r="AR43" s="372"/>
      <c r="AS43" s="372"/>
      <c r="AT43" s="202"/>
      <c r="BD43" s="362"/>
      <c r="BE43" s="202"/>
      <c r="BF43" s="202"/>
      <c r="BG43" s="372"/>
      <c r="BH43" s="372"/>
      <c r="BI43" s="208"/>
      <c r="BJ43" s="202"/>
      <c r="BK43" s="202"/>
      <c r="BL43" s="202"/>
    </row>
    <row r="44" spans="1:64" s="366" customFormat="1" ht="18" customHeight="1">
      <c r="A44" s="493" t="s">
        <v>630</v>
      </c>
      <c r="B44" s="493"/>
      <c r="C44" s="493"/>
      <c r="D44" s="493"/>
      <c r="E44" s="493"/>
      <c r="F44" s="493"/>
      <c r="G44" s="493"/>
      <c r="H44" s="493"/>
      <c r="I44" s="493"/>
      <c r="J44" s="493"/>
      <c r="K44" s="493"/>
      <c r="L44" s="493"/>
      <c r="M44" s="493"/>
      <c r="N44" s="493"/>
      <c r="O44" s="493"/>
      <c r="P44" s="493"/>
      <c r="Q44" s="493"/>
      <c r="R44" s="493"/>
      <c r="S44" s="493"/>
      <c r="T44" s="493"/>
      <c r="U44" s="493"/>
      <c r="V44" s="493"/>
      <c r="W44" s="493"/>
      <c r="X44" s="493"/>
      <c r="Y44" s="493"/>
      <c r="Z44" s="493"/>
      <c r="AA44" s="493"/>
      <c r="AB44" s="493"/>
      <c r="AC44" s="493"/>
      <c r="AD44" s="493"/>
      <c r="AE44" s="493"/>
      <c r="AF44" s="493"/>
      <c r="AG44" s="493"/>
      <c r="AH44" s="493"/>
      <c r="AI44" s="493"/>
      <c r="AJ44" s="493"/>
      <c r="AK44" s="493"/>
      <c r="AL44" s="493"/>
      <c r="AM44" s="493"/>
    </row>
    <row r="45" spans="1:64" s="366" customFormat="1" ht="6" customHeight="1" thickBot="1">
      <c r="AH45" s="162"/>
      <c r="AI45" s="362"/>
      <c r="AJ45" s="362"/>
      <c r="AK45" s="362"/>
      <c r="AL45" s="362"/>
      <c r="AM45" s="362"/>
    </row>
    <row r="46" spans="1:64" s="366" customFormat="1" ht="15" customHeight="1">
      <c r="A46" s="494" t="s">
        <v>631</v>
      </c>
      <c r="B46" s="638" t="s">
        <v>247</v>
      </c>
      <c r="C46" s="628"/>
      <c r="D46" s="643"/>
      <c r="E46" s="369"/>
      <c r="F46" s="635" t="str">
        <f>B50</f>
        <v xml:space="preserve"> おちゃめＧ ・ やんちゃＢ</v>
      </c>
      <c r="G46" s="636"/>
      <c r="H46" s="636"/>
      <c r="I46" s="636"/>
      <c r="J46" s="646"/>
      <c r="K46" s="649" t="str">
        <f>B56</f>
        <v xml:space="preserve"> Ｔ Ｆ １</v>
      </c>
      <c r="L46" s="650"/>
      <c r="M46" s="650"/>
      <c r="N46" s="650"/>
      <c r="O46" s="651"/>
      <c r="P46" s="658" t="str">
        <f>B62</f>
        <v>えのみ</v>
      </c>
      <c r="Q46" s="636"/>
      <c r="R46" s="636"/>
      <c r="S46" s="636"/>
      <c r="T46" s="646"/>
      <c r="U46" s="658" t="str">
        <f>B68</f>
        <v>おしゃモン</v>
      </c>
      <c r="V46" s="636"/>
      <c r="W46" s="636"/>
      <c r="X46" s="636"/>
      <c r="Y46" s="646"/>
      <c r="Z46" s="658" t="str">
        <f>B74</f>
        <v xml:space="preserve"> Ｔ Ｆ ３</v>
      </c>
      <c r="AA46" s="636"/>
      <c r="AB46" s="636"/>
      <c r="AC46" s="636"/>
      <c r="AD46" s="637"/>
      <c r="AE46" s="638" t="s">
        <v>342</v>
      </c>
      <c r="AF46" s="628"/>
      <c r="AG46" s="629"/>
      <c r="AH46" s="627" t="s">
        <v>249</v>
      </c>
      <c r="AI46" s="628"/>
      <c r="AJ46" s="629"/>
      <c r="AK46" s="627" t="s">
        <v>250</v>
      </c>
      <c r="AL46" s="629"/>
      <c r="AM46" s="661" t="s">
        <v>343</v>
      </c>
    </row>
    <row r="47" spans="1:64" s="366" customFormat="1" ht="15" customHeight="1">
      <c r="A47" s="495"/>
      <c r="B47" s="615"/>
      <c r="C47" s="501"/>
      <c r="D47" s="644"/>
      <c r="E47" s="362"/>
      <c r="F47" s="608"/>
      <c r="G47" s="609"/>
      <c r="H47" s="609"/>
      <c r="I47" s="609"/>
      <c r="J47" s="647"/>
      <c r="K47" s="652"/>
      <c r="L47" s="653"/>
      <c r="M47" s="653"/>
      <c r="N47" s="653"/>
      <c r="O47" s="654"/>
      <c r="P47" s="659"/>
      <c r="Q47" s="609"/>
      <c r="R47" s="609"/>
      <c r="S47" s="609"/>
      <c r="T47" s="647"/>
      <c r="U47" s="659"/>
      <c r="V47" s="609"/>
      <c r="W47" s="609"/>
      <c r="X47" s="609"/>
      <c r="Y47" s="647"/>
      <c r="Z47" s="659"/>
      <c r="AA47" s="609"/>
      <c r="AB47" s="609"/>
      <c r="AC47" s="609"/>
      <c r="AD47" s="610"/>
      <c r="AE47" s="615"/>
      <c r="AF47" s="501"/>
      <c r="AG47" s="502"/>
      <c r="AH47" s="500"/>
      <c r="AI47" s="501"/>
      <c r="AJ47" s="502"/>
      <c r="AK47" s="500"/>
      <c r="AL47" s="502"/>
      <c r="AM47" s="662"/>
    </row>
    <row r="48" spans="1:64" s="366" customFormat="1" ht="15" customHeight="1">
      <c r="A48" s="495"/>
      <c r="B48" s="615"/>
      <c r="C48" s="501"/>
      <c r="D48" s="644"/>
      <c r="E48" s="362"/>
      <c r="F48" s="608"/>
      <c r="G48" s="609"/>
      <c r="H48" s="609"/>
      <c r="I48" s="609"/>
      <c r="J48" s="647"/>
      <c r="K48" s="652"/>
      <c r="L48" s="653"/>
      <c r="M48" s="653"/>
      <c r="N48" s="653"/>
      <c r="O48" s="654"/>
      <c r="P48" s="659"/>
      <c r="Q48" s="609"/>
      <c r="R48" s="609"/>
      <c r="S48" s="609"/>
      <c r="T48" s="647"/>
      <c r="U48" s="659"/>
      <c r="V48" s="609"/>
      <c r="W48" s="609"/>
      <c r="X48" s="609"/>
      <c r="Y48" s="647"/>
      <c r="Z48" s="659"/>
      <c r="AA48" s="609"/>
      <c r="AB48" s="609"/>
      <c r="AC48" s="609"/>
      <c r="AD48" s="610"/>
      <c r="AE48" s="615"/>
      <c r="AF48" s="501"/>
      <c r="AG48" s="502"/>
      <c r="AH48" s="500"/>
      <c r="AI48" s="501"/>
      <c r="AJ48" s="502"/>
      <c r="AK48" s="500"/>
      <c r="AL48" s="502"/>
      <c r="AM48" s="662"/>
      <c r="AO48" s="456" t="s">
        <v>252</v>
      </c>
      <c r="AP48" s="485" t="s">
        <v>632</v>
      </c>
    </row>
    <row r="49" spans="1:52" s="366" customFormat="1" ht="15" customHeight="1" thickBot="1">
      <c r="A49" s="496"/>
      <c r="B49" s="642"/>
      <c r="C49" s="618"/>
      <c r="D49" s="645"/>
      <c r="E49" s="371"/>
      <c r="F49" s="639"/>
      <c r="G49" s="640"/>
      <c r="H49" s="640"/>
      <c r="I49" s="640"/>
      <c r="J49" s="648"/>
      <c r="K49" s="655"/>
      <c r="L49" s="656"/>
      <c r="M49" s="656"/>
      <c r="N49" s="656"/>
      <c r="O49" s="657"/>
      <c r="P49" s="660"/>
      <c r="Q49" s="640"/>
      <c r="R49" s="640"/>
      <c r="S49" s="640"/>
      <c r="T49" s="648"/>
      <c r="U49" s="660"/>
      <c r="V49" s="640"/>
      <c r="W49" s="640"/>
      <c r="X49" s="640"/>
      <c r="Y49" s="648"/>
      <c r="Z49" s="660"/>
      <c r="AA49" s="640"/>
      <c r="AB49" s="640"/>
      <c r="AC49" s="640"/>
      <c r="AD49" s="641"/>
      <c r="AE49" s="642"/>
      <c r="AF49" s="618"/>
      <c r="AG49" s="604"/>
      <c r="AH49" s="617"/>
      <c r="AI49" s="618"/>
      <c r="AJ49" s="604"/>
      <c r="AK49" s="617"/>
      <c r="AL49" s="604"/>
      <c r="AM49" s="663"/>
      <c r="AO49" s="456"/>
      <c r="AP49" s="485"/>
    </row>
    <row r="50" spans="1:52" ht="18" customHeight="1">
      <c r="A50" s="632">
        <f>P3</f>
        <v>0</v>
      </c>
      <c r="B50" s="635" t="str">
        <f>C5</f>
        <v xml:space="preserve"> おちゃめＧ ・ やんちゃＢ</v>
      </c>
      <c r="C50" s="636"/>
      <c r="D50" s="637"/>
      <c r="E50" s="635" t="e">
        <f>IF($CB$112="A",CD114,IF($CB$112="B",CG114,CJ114))</f>
        <v>#REF!</v>
      </c>
      <c r="F50" s="225"/>
      <c r="G50" s="226"/>
      <c r="H50" s="226"/>
      <c r="I50" s="226"/>
      <c r="J50" s="227"/>
      <c r="K50" s="228">
        <f>COUNTIF(L53:L55,"○")</f>
        <v>2</v>
      </c>
      <c r="L50" s="228"/>
      <c r="M50" s="228" t="s">
        <v>633</v>
      </c>
      <c r="N50" s="228"/>
      <c r="O50" s="229">
        <f>COUNTIF(N53:N55,"○")</f>
        <v>0</v>
      </c>
      <c r="P50" s="228">
        <f>COUNTIF(Q53:Q55,"○")</f>
        <v>0</v>
      </c>
      <c r="Q50" s="228"/>
      <c r="R50" s="228" t="s">
        <v>634</v>
      </c>
      <c r="S50" s="228"/>
      <c r="T50" s="229">
        <f>COUNTIF(S53:S55,"○")</f>
        <v>2</v>
      </c>
      <c r="U50" s="228">
        <f>COUNTIF(V53:V55,"○")</f>
        <v>0</v>
      </c>
      <c r="V50" s="228"/>
      <c r="W50" s="228" t="s">
        <v>635</v>
      </c>
      <c r="X50" s="228"/>
      <c r="Y50" s="229">
        <f>COUNTIF(X53:X55,"○")</f>
        <v>2</v>
      </c>
      <c r="Z50" s="228">
        <f>COUNTIF(AA53:AA55,"○")</f>
        <v>2</v>
      </c>
      <c r="AA50" s="228"/>
      <c r="AB50" s="228" t="s">
        <v>636</v>
      </c>
      <c r="AC50" s="228"/>
      <c r="AD50" s="230">
        <f>COUNTIF(AC53:AC55,"○")</f>
        <v>0</v>
      </c>
      <c r="AE50" s="638">
        <f>COUNTIF(F51:AD51,"○")</f>
        <v>2</v>
      </c>
      <c r="AF50" s="628" t="s">
        <v>637</v>
      </c>
      <c r="AG50" s="629">
        <f>COUNTIF(J52:AD52,"○")</f>
        <v>2</v>
      </c>
      <c r="AH50" s="627">
        <f>IF(AJ54=0,10,AH54/AJ54)</f>
        <v>1</v>
      </c>
      <c r="AI50" s="628"/>
      <c r="AJ50" s="629"/>
      <c r="AK50" s="627"/>
      <c r="AL50" s="630">
        <f>SUM(F53:F55,K53:K55,P53:P55,U53:U55,Z53:Z55)/SUM(J53:J55,O53:O55,T53:T55,Y53:Y55,AD53:AD55)</f>
        <v>1.0240963855421688</v>
      </c>
      <c r="AM50" s="631">
        <f>IF(AO$88=AO$87,RANK(AY50,AY$50:AY$79,0),"")</f>
        <v>3</v>
      </c>
      <c r="AO50" s="155">
        <f>SUM(AE50:AG55)</f>
        <v>4</v>
      </c>
      <c r="AP50" s="155">
        <f>AQ50-AR50</f>
        <v>0</v>
      </c>
      <c r="AQ50" s="155">
        <f>SUM(F50:AD50)</f>
        <v>8</v>
      </c>
      <c r="AR50" s="155">
        <f>SUM(AH54:AJ55)</f>
        <v>8</v>
      </c>
      <c r="AT50" s="456">
        <f>RANK(AE50,AE$50:AE$79,1)</f>
        <v>3</v>
      </c>
      <c r="AU50" s="456">
        <f>RANK(AZ50,AZ$50:AZ$79,1)</f>
        <v>3</v>
      </c>
      <c r="AV50" s="456">
        <f>RANK(AL50,AL$50:AL$79,1)</f>
        <v>3</v>
      </c>
      <c r="AW50" s="456">
        <f>AT50*100</f>
        <v>300</v>
      </c>
      <c r="AX50" s="456">
        <f>AU50*10</f>
        <v>30</v>
      </c>
      <c r="AY50" s="456">
        <f>SUM(AV50:AX55)</f>
        <v>333</v>
      </c>
      <c r="AZ50" s="456">
        <f>AH50-AJ50</f>
        <v>1</v>
      </c>
    </row>
    <row r="51" spans="1:52" ht="13.5" hidden="1" customHeight="1">
      <c r="A51" s="633"/>
      <c r="B51" s="608"/>
      <c r="C51" s="609"/>
      <c r="D51" s="610"/>
      <c r="E51" s="608"/>
      <c r="F51" s="231"/>
      <c r="G51" s="216"/>
      <c r="H51" s="216"/>
      <c r="I51" s="216"/>
      <c r="J51" s="217"/>
      <c r="K51" s="362" t="str">
        <f>IF(K50&gt;O50,"○","　")</f>
        <v>○</v>
      </c>
      <c r="L51" s="362"/>
      <c r="M51" s="362"/>
      <c r="N51" s="362"/>
      <c r="O51" s="363"/>
      <c r="P51" s="362" t="str">
        <f>IF(P50&gt;T50,"○","　")</f>
        <v>　</v>
      </c>
      <c r="Q51" s="362"/>
      <c r="R51" s="362"/>
      <c r="S51" s="362"/>
      <c r="T51" s="363"/>
      <c r="U51" s="362" t="str">
        <f>IF(U50&gt;Y50,"○","　")</f>
        <v>　</v>
      </c>
      <c r="V51" s="362"/>
      <c r="W51" s="362"/>
      <c r="X51" s="362"/>
      <c r="Y51" s="363"/>
      <c r="Z51" s="362" t="str">
        <f>IF(Z50&gt;AD50,"○","　")</f>
        <v>○</v>
      </c>
      <c r="AA51" s="362"/>
      <c r="AB51" s="362"/>
      <c r="AC51" s="362"/>
      <c r="AD51" s="370"/>
      <c r="AE51" s="615"/>
      <c r="AF51" s="501"/>
      <c r="AG51" s="502"/>
      <c r="AH51" s="500"/>
      <c r="AI51" s="501"/>
      <c r="AJ51" s="502"/>
      <c r="AK51" s="500"/>
      <c r="AL51" s="620"/>
      <c r="AM51" s="623"/>
      <c r="AT51" s="456"/>
      <c r="AU51" s="456"/>
      <c r="AV51" s="456"/>
      <c r="AW51" s="456"/>
      <c r="AX51" s="456"/>
      <c r="AY51" s="456"/>
      <c r="AZ51" s="456"/>
    </row>
    <row r="52" spans="1:52" ht="13.5" hidden="1" customHeight="1">
      <c r="A52" s="633"/>
      <c r="B52" s="608"/>
      <c r="C52" s="609"/>
      <c r="D52" s="610"/>
      <c r="E52" s="608"/>
      <c r="F52" s="231"/>
      <c r="G52" s="216"/>
      <c r="H52" s="216"/>
      <c r="I52" s="216"/>
      <c r="J52" s="217"/>
      <c r="K52" s="362"/>
      <c r="L52" s="362"/>
      <c r="M52" s="362"/>
      <c r="N52" s="362"/>
      <c r="O52" s="363" t="str">
        <f>IF(O50&gt;K50,"○","　")</f>
        <v>　</v>
      </c>
      <c r="P52" s="362"/>
      <c r="Q52" s="362"/>
      <c r="R52" s="362"/>
      <c r="S52" s="362"/>
      <c r="T52" s="363" t="str">
        <f>IF(T50&gt;P50,"○","　")</f>
        <v>○</v>
      </c>
      <c r="U52" s="362"/>
      <c r="V52" s="362"/>
      <c r="W52" s="362"/>
      <c r="X52" s="362"/>
      <c r="Y52" s="363" t="str">
        <f>IF(Y50&gt;U50,"○","　")</f>
        <v>○</v>
      </c>
      <c r="Z52" s="362"/>
      <c r="AA52" s="362"/>
      <c r="AB52" s="362"/>
      <c r="AC52" s="362"/>
      <c r="AD52" s="370" t="str">
        <f>IF(AD50&gt;Z50,"○","　")</f>
        <v>　</v>
      </c>
      <c r="AE52" s="615"/>
      <c r="AF52" s="501"/>
      <c r="AG52" s="502"/>
      <c r="AH52" s="500"/>
      <c r="AI52" s="501"/>
      <c r="AJ52" s="502"/>
      <c r="AK52" s="500"/>
      <c r="AL52" s="620"/>
      <c r="AM52" s="623"/>
      <c r="AT52" s="456"/>
      <c r="AU52" s="456"/>
      <c r="AV52" s="456"/>
      <c r="AW52" s="456"/>
      <c r="AX52" s="456"/>
      <c r="AY52" s="456"/>
      <c r="AZ52" s="456"/>
    </row>
    <row r="53" spans="1:52" ht="18" customHeight="1">
      <c r="A53" s="633"/>
      <c r="B53" s="608"/>
      <c r="C53" s="609"/>
      <c r="D53" s="610"/>
      <c r="E53" s="608"/>
      <c r="F53" s="231"/>
      <c r="G53" s="216"/>
      <c r="H53" s="216"/>
      <c r="I53" s="216"/>
      <c r="J53" s="217"/>
      <c r="K53" s="362">
        <f>O12</f>
        <v>15</v>
      </c>
      <c r="L53" s="362" t="str">
        <f>IF(K53&gt;O53,"○","　")</f>
        <v>○</v>
      </c>
      <c r="M53" s="362" t="s">
        <v>637</v>
      </c>
      <c r="N53" s="362" t="str">
        <f>IF(O53&gt;K53,"○","　")</f>
        <v>　</v>
      </c>
      <c r="O53" s="363">
        <f>T12</f>
        <v>8</v>
      </c>
      <c r="P53" s="362">
        <f>O27</f>
        <v>5</v>
      </c>
      <c r="Q53" s="362" t="str">
        <f>IF(P53&gt;T53,"○","　")</f>
        <v>　</v>
      </c>
      <c r="R53" s="362" t="s">
        <v>637</v>
      </c>
      <c r="S53" s="362" t="str">
        <f>IF(T53&gt;P53,"○","　")</f>
        <v>○</v>
      </c>
      <c r="T53" s="363">
        <f>T27</f>
        <v>15</v>
      </c>
      <c r="U53" s="362">
        <f>O37</f>
        <v>12</v>
      </c>
      <c r="V53" s="362" t="str">
        <f>IF(U53&gt;Y53,"○","　")</f>
        <v>　</v>
      </c>
      <c r="W53" s="362" t="s">
        <v>637</v>
      </c>
      <c r="X53" s="362" t="str">
        <f>IF(Y53&gt;U53,"○","　")</f>
        <v>○</v>
      </c>
      <c r="Y53" s="363">
        <f>T37</f>
        <v>15</v>
      </c>
      <c r="Z53" s="362">
        <f>O18</f>
        <v>15</v>
      </c>
      <c r="AA53" s="362" t="str">
        <f>IF(Z53&gt;AD53,"○","　")</f>
        <v>○</v>
      </c>
      <c r="AB53" s="362" t="s">
        <v>637</v>
      </c>
      <c r="AC53" s="362" t="str">
        <f>IF(AD53&gt;Z53,"○","　")</f>
        <v>　</v>
      </c>
      <c r="AD53" s="370">
        <f>T18</f>
        <v>3</v>
      </c>
      <c r="AE53" s="615"/>
      <c r="AF53" s="501"/>
      <c r="AG53" s="502"/>
      <c r="AH53" s="500"/>
      <c r="AI53" s="501"/>
      <c r="AJ53" s="502"/>
      <c r="AK53" s="500"/>
      <c r="AL53" s="620"/>
      <c r="AM53" s="623"/>
      <c r="AT53" s="456"/>
      <c r="AU53" s="456"/>
      <c r="AV53" s="456"/>
      <c r="AW53" s="456"/>
      <c r="AX53" s="456"/>
      <c r="AY53" s="456"/>
      <c r="AZ53" s="456"/>
    </row>
    <row r="54" spans="1:52" ht="18" customHeight="1">
      <c r="A54" s="633"/>
      <c r="B54" s="608"/>
      <c r="C54" s="609"/>
      <c r="D54" s="610"/>
      <c r="E54" s="608"/>
      <c r="F54" s="231"/>
      <c r="G54" s="216"/>
      <c r="H54" s="216"/>
      <c r="I54" s="216"/>
      <c r="J54" s="217"/>
      <c r="K54" s="362">
        <f>O13</f>
        <v>15</v>
      </c>
      <c r="L54" s="362" t="str">
        <f>IF(K54&gt;O54,"○","　")</f>
        <v>○</v>
      </c>
      <c r="M54" s="362" t="s">
        <v>255</v>
      </c>
      <c r="N54" s="362" t="str">
        <f>IF(O54&gt;K54,"○","　")</f>
        <v>　</v>
      </c>
      <c r="O54" s="363">
        <f>T13</f>
        <v>8</v>
      </c>
      <c r="P54" s="362">
        <f>O28</f>
        <v>2</v>
      </c>
      <c r="Q54" s="362" t="str">
        <f>IF(P54&gt;T54,"○","　")</f>
        <v>　</v>
      </c>
      <c r="R54" s="362" t="s">
        <v>255</v>
      </c>
      <c r="S54" s="362" t="str">
        <f>IF(T54&gt;P54,"○","　")</f>
        <v>○</v>
      </c>
      <c r="T54" s="363">
        <f>T28</f>
        <v>15</v>
      </c>
      <c r="U54" s="362">
        <f>O38</f>
        <v>6</v>
      </c>
      <c r="V54" s="362" t="str">
        <f>IF(U54&gt;Y54,"○","　")</f>
        <v>　</v>
      </c>
      <c r="W54" s="362" t="s">
        <v>255</v>
      </c>
      <c r="X54" s="362" t="str">
        <f>IF(Y54&gt;U54,"○","　")</f>
        <v>○</v>
      </c>
      <c r="Y54" s="363">
        <f>T38</f>
        <v>15</v>
      </c>
      <c r="Z54" s="362">
        <f>O19</f>
        <v>15</v>
      </c>
      <c r="AA54" s="362" t="str">
        <f>IF(Z54&gt;AD54,"○","　")</f>
        <v>○</v>
      </c>
      <c r="AB54" s="362" t="s">
        <v>255</v>
      </c>
      <c r="AC54" s="362" t="str">
        <f>IF(AD54&gt;Z54,"○","　")</f>
        <v>　</v>
      </c>
      <c r="AD54" s="370">
        <f>T19</f>
        <v>4</v>
      </c>
      <c r="AE54" s="615"/>
      <c r="AF54" s="501"/>
      <c r="AG54" s="502"/>
      <c r="AH54" s="500">
        <f>SUM(F50,K50,P50,U50,Z50)</f>
        <v>4</v>
      </c>
      <c r="AI54" s="501" t="s">
        <v>255</v>
      </c>
      <c r="AJ54" s="502">
        <f>SUM(J50,O50,T50,Y50,AD50)</f>
        <v>4</v>
      </c>
      <c r="AK54" s="500"/>
      <c r="AL54" s="620"/>
      <c r="AM54" s="623"/>
      <c r="AT54" s="456"/>
      <c r="AU54" s="456"/>
      <c r="AV54" s="456"/>
      <c r="AW54" s="456"/>
      <c r="AX54" s="456"/>
      <c r="AY54" s="456"/>
      <c r="AZ54" s="456"/>
    </row>
    <row r="55" spans="1:52" ht="18" customHeight="1">
      <c r="A55" s="633"/>
      <c r="B55" s="611"/>
      <c r="C55" s="612"/>
      <c r="D55" s="613"/>
      <c r="E55" s="611"/>
      <c r="F55" s="232"/>
      <c r="G55" s="219"/>
      <c r="H55" s="219"/>
      <c r="I55" s="219"/>
      <c r="J55" s="220"/>
      <c r="K55" s="362">
        <f>O14</f>
        <v>0</v>
      </c>
      <c r="L55" s="362" t="str">
        <f>IF(K55&gt;O55,"○","　")</f>
        <v>　</v>
      </c>
      <c r="M55" s="362" t="s">
        <v>255</v>
      </c>
      <c r="N55" s="362" t="str">
        <f>IF(O55&gt;K55,"○","　")</f>
        <v>　</v>
      </c>
      <c r="O55" s="363">
        <f>T14</f>
        <v>0</v>
      </c>
      <c r="P55" s="362">
        <f>O29</f>
        <v>0</v>
      </c>
      <c r="Q55" s="362" t="str">
        <f>IF(P55&gt;T55,"○","　")</f>
        <v>　</v>
      </c>
      <c r="R55" s="362" t="s">
        <v>255</v>
      </c>
      <c r="S55" s="362" t="str">
        <f>IF(T55&gt;P55,"○","　")</f>
        <v>　</v>
      </c>
      <c r="T55" s="363">
        <f>T29</f>
        <v>0</v>
      </c>
      <c r="U55" s="362">
        <f>O39</f>
        <v>0</v>
      </c>
      <c r="V55" s="362" t="str">
        <f>IF(U55&gt;Y55,"○","　")</f>
        <v>　</v>
      </c>
      <c r="W55" s="362" t="s">
        <v>255</v>
      </c>
      <c r="X55" s="362" t="str">
        <f>IF(Y55&gt;U55,"○","　")</f>
        <v>　</v>
      </c>
      <c r="Y55" s="363">
        <f>T39</f>
        <v>0</v>
      </c>
      <c r="Z55" s="362">
        <f>O20</f>
        <v>0</v>
      </c>
      <c r="AA55" s="362" t="str">
        <f>IF(Z55&gt;AD55,"○","　")</f>
        <v>　</v>
      </c>
      <c r="AB55" s="362" t="s">
        <v>255</v>
      </c>
      <c r="AC55" s="362" t="str">
        <f>IF(AD55&gt;Z55,"○","　")</f>
        <v>　</v>
      </c>
      <c r="AD55" s="370">
        <f>T20</f>
        <v>0</v>
      </c>
      <c r="AE55" s="616"/>
      <c r="AF55" s="504"/>
      <c r="AG55" s="505"/>
      <c r="AH55" s="503"/>
      <c r="AI55" s="504"/>
      <c r="AJ55" s="505"/>
      <c r="AK55" s="503"/>
      <c r="AL55" s="625"/>
      <c r="AM55" s="626"/>
      <c r="AT55" s="456"/>
      <c r="AU55" s="456"/>
      <c r="AV55" s="456"/>
      <c r="AW55" s="456"/>
      <c r="AX55" s="456"/>
      <c r="AY55" s="456"/>
      <c r="AZ55" s="456"/>
    </row>
    <row r="56" spans="1:52" ht="18" customHeight="1">
      <c r="A56" s="633"/>
      <c r="B56" s="605" t="str">
        <f>C6</f>
        <v xml:space="preserve"> Ｔ Ｆ １</v>
      </c>
      <c r="C56" s="606"/>
      <c r="D56" s="607"/>
      <c r="E56" s="605" t="e">
        <f>IF($CB$112="A",CD115,IF($CB$112="B",CG115,CJ115))</f>
        <v>#REF!</v>
      </c>
      <c r="F56" s="233">
        <f>COUNTIF(G59:G61,"○")</f>
        <v>0</v>
      </c>
      <c r="G56" s="233"/>
      <c r="H56" s="233" t="str">
        <f>M50</f>
        <v>①</v>
      </c>
      <c r="I56" s="233"/>
      <c r="J56" s="234">
        <f>COUNTIF(I59:I61,"○")</f>
        <v>2</v>
      </c>
      <c r="K56" s="211"/>
      <c r="L56" s="212"/>
      <c r="M56" s="212"/>
      <c r="N56" s="212"/>
      <c r="O56" s="213"/>
      <c r="P56" s="233">
        <f>COUNTIF(Q59:Q61,"○")</f>
        <v>1</v>
      </c>
      <c r="Q56" s="233"/>
      <c r="R56" s="233" t="s">
        <v>638</v>
      </c>
      <c r="S56" s="233"/>
      <c r="T56" s="234">
        <f>COUNTIF(S59:S61,"○")</f>
        <v>2</v>
      </c>
      <c r="U56" s="233">
        <f>COUNTIF(V59:V61,"○")</f>
        <v>0</v>
      </c>
      <c r="V56" s="233"/>
      <c r="W56" s="233" t="s">
        <v>639</v>
      </c>
      <c r="X56" s="233"/>
      <c r="Y56" s="234">
        <f>COUNTIF(X59:X61,"○")</f>
        <v>2</v>
      </c>
      <c r="Z56" s="233">
        <f>COUNTIF(AA59:AA61,"○")</f>
        <v>2</v>
      </c>
      <c r="AA56" s="233"/>
      <c r="AB56" s="233" t="s">
        <v>640</v>
      </c>
      <c r="AC56" s="233"/>
      <c r="AD56" s="235">
        <f>COUNTIF(AC59:AC61,"○")</f>
        <v>0</v>
      </c>
      <c r="AE56" s="614">
        <f>COUNTIF(F57:AD57,"○")</f>
        <v>1</v>
      </c>
      <c r="AF56" s="498" t="s">
        <v>255</v>
      </c>
      <c r="AG56" s="499">
        <f>COUNTIF(J58:AD58,"○")</f>
        <v>3</v>
      </c>
      <c r="AH56" s="497">
        <f>IF(AJ60=0,10,AH60/AJ60)</f>
        <v>0.5</v>
      </c>
      <c r="AI56" s="498"/>
      <c r="AJ56" s="499"/>
      <c r="AK56" s="497"/>
      <c r="AL56" s="619">
        <f>SUM(F59:F61,K59:K61,P59:P61,U59:U61,Z59:Z61)/SUM(J59:J61,O59:O61,T59:T61,Y59:Y61,AD59:AD61)</f>
        <v>0.79661016949152541</v>
      </c>
      <c r="AM56" s="622">
        <f>IF(AO$88=AO$87,RANK(AY56,AY$50:AY$79,0),"")</f>
        <v>4</v>
      </c>
      <c r="AO56" s="155">
        <f>SUM(AE56:AG61)</f>
        <v>4</v>
      </c>
      <c r="AP56" s="155">
        <f>AQ56-AR56</f>
        <v>0</v>
      </c>
      <c r="AQ56" s="155">
        <f>SUM(F56:AD56)</f>
        <v>9</v>
      </c>
      <c r="AR56" s="155">
        <f>SUM(AH60:AJ61)</f>
        <v>9</v>
      </c>
      <c r="AT56" s="456">
        <f>RANK(AE56,AE$50:AE$79,1)</f>
        <v>2</v>
      </c>
      <c r="AU56" s="456">
        <f>RANK(AZ56,AZ$50:AZ$79,1)</f>
        <v>2</v>
      </c>
      <c r="AV56" s="456">
        <f>RANK(AL56,AL$50:AL$79,1)</f>
        <v>2</v>
      </c>
      <c r="AW56" s="456">
        <f>AT56*100</f>
        <v>200</v>
      </c>
      <c r="AX56" s="456">
        <f>AU56*10</f>
        <v>20</v>
      </c>
      <c r="AY56" s="456">
        <f>SUM(AV56:AX61)</f>
        <v>222</v>
      </c>
      <c r="AZ56" s="456">
        <f>AH56-AJ56</f>
        <v>0.5</v>
      </c>
    </row>
    <row r="57" spans="1:52" ht="13.5" hidden="1" customHeight="1">
      <c r="A57" s="633"/>
      <c r="B57" s="608"/>
      <c r="C57" s="609"/>
      <c r="D57" s="610"/>
      <c r="E57" s="608"/>
      <c r="F57" s="362" t="str">
        <f>IF(F56&gt;J56,"○","　")</f>
        <v>　</v>
      </c>
      <c r="G57" s="362"/>
      <c r="H57" s="362"/>
      <c r="I57" s="362"/>
      <c r="J57" s="363"/>
      <c r="K57" s="215"/>
      <c r="L57" s="216"/>
      <c r="M57" s="216"/>
      <c r="N57" s="216"/>
      <c r="O57" s="217"/>
      <c r="P57" s="362" t="str">
        <f>IF(P56&gt;T56,"○","　")</f>
        <v>　</v>
      </c>
      <c r="Q57" s="362"/>
      <c r="R57" s="362"/>
      <c r="S57" s="362"/>
      <c r="T57" s="363"/>
      <c r="U57" s="362" t="str">
        <f>IF(U56&gt;Y56,"○","　")</f>
        <v>　</v>
      </c>
      <c r="V57" s="362"/>
      <c r="W57" s="362"/>
      <c r="X57" s="362"/>
      <c r="Y57" s="363"/>
      <c r="Z57" s="362" t="str">
        <f>IF(Z56&gt;AD56,"○","　")</f>
        <v>○</v>
      </c>
      <c r="AA57" s="362"/>
      <c r="AB57" s="362"/>
      <c r="AC57" s="362"/>
      <c r="AD57" s="370"/>
      <c r="AE57" s="615"/>
      <c r="AF57" s="501"/>
      <c r="AG57" s="502"/>
      <c r="AH57" s="500"/>
      <c r="AI57" s="501"/>
      <c r="AJ57" s="502"/>
      <c r="AK57" s="500"/>
      <c r="AL57" s="620"/>
      <c r="AM57" s="623"/>
      <c r="AT57" s="456"/>
      <c r="AU57" s="456"/>
      <c r="AV57" s="456"/>
      <c r="AW57" s="456"/>
      <c r="AX57" s="456"/>
      <c r="AY57" s="456"/>
      <c r="AZ57" s="456"/>
    </row>
    <row r="58" spans="1:52" ht="13.5" hidden="1" customHeight="1">
      <c r="A58" s="633"/>
      <c r="B58" s="608"/>
      <c r="C58" s="609"/>
      <c r="D58" s="610"/>
      <c r="E58" s="608"/>
      <c r="F58" s="362"/>
      <c r="G58" s="362"/>
      <c r="H58" s="362"/>
      <c r="I58" s="362"/>
      <c r="J58" s="363" t="str">
        <f>IF(J56&gt;F56,"○","　")</f>
        <v>○</v>
      </c>
      <c r="K58" s="215"/>
      <c r="L58" s="216"/>
      <c r="M58" s="216"/>
      <c r="N58" s="216"/>
      <c r="O58" s="217"/>
      <c r="P58" s="362"/>
      <c r="Q58" s="362"/>
      <c r="R58" s="362"/>
      <c r="S58" s="362"/>
      <c r="T58" s="363" t="str">
        <f>IF(T56&gt;P56,"○","　")</f>
        <v>○</v>
      </c>
      <c r="U58" s="362"/>
      <c r="V58" s="362"/>
      <c r="W58" s="362"/>
      <c r="X58" s="362"/>
      <c r="Y58" s="363" t="str">
        <f>IF(Y56&gt;U56,"○","　")</f>
        <v>○</v>
      </c>
      <c r="Z58" s="362"/>
      <c r="AA58" s="362"/>
      <c r="AB58" s="362"/>
      <c r="AC58" s="362"/>
      <c r="AD58" s="370" t="str">
        <f>IF(AD56&gt;Z56,"○","　")</f>
        <v>　</v>
      </c>
      <c r="AE58" s="615"/>
      <c r="AF58" s="501"/>
      <c r="AG58" s="502"/>
      <c r="AH58" s="500"/>
      <c r="AI58" s="501"/>
      <c r="AJ58" s="502"/>
      <c r="AK58" s="500"/>
      <c r="AL58" s="620"/>
      <c r="AM58" s="623"/>
      <c r="AT58" s="456"/>
      <c r="AU58" s="456"/>
      <c r="AV58" s="456"/>
      <c r="AW58" s="456"/>
      <c r="AX58" s="456"/>
      <c r="AY58" s="456"/>
      <c r="AZ58" s="456"/>
    </row>
    <row r="59" spans="1:52" ht="18" customHeight="1">
      <c r="A59" s="633"/>
      <c r="B59" s="608"/>
      <c r="C59" s="609"/>
      <c r="D59" s="610"/>
      <c r="E59" s="608"/>
      <c r="F59" s="362">
        <f>O53</f>
        <v>8</v>
      </c>
      <c r="G59" s="362" t="str">
        <f>IF(F59&gt;J59,"○","　")</f>
        <v>　</v>
      </c>
      <c r="H59" s="362" t="s">
        <v>255</v>
      </c>
      <c r="I59" s="362" t="str">
        <f>IF(J59&gt;F59,"○","　")</f>
        <v>○</v>
      </c>
      <c r="J59" s="363">
        <f>K53</f>
        <v>15</v>
      </c>
      <c r="K59" s="215"/>
      <c r="L59" s="216"/>
      <c r="M59" s="216"/>
      <c r="N59" s="216"/>
      <c r="O59" s="217"/>
      <c r="P59" s="362">
        <f>O21</f>
        <v>15</v>
      </c>
      <c r="Q59" s="362" t="str">
        <f>IF(P59&gt;T59,"○","　")</f>
        <v>○</v>
      </c>
      <c r="R59" s="362" t="s">
        <v>637</v>
      </c>
      <c r="S59" s="362" t="str">
        <f>IF(T59&gt;P59,"○","　")</f>
        <v>　</v>
      </c>
      <c r="T59" s="363">
        <f>T21</f>
        <v>6</v>
      </c>
      <c r="U59" s="362">
        <f>O31</f>
        <v>8</v>
      </c>
      <c r="V59" s="362" t="str">
        <f>IF(U59&gt;Y59,"○","　")</f>
        <v>　</v>
      </c>
      <c r="W59" s="362" t="s">
        <v>637</v>
      </c>
      <c r="X59" s="362" t="str">
        <f>IF(Y59&gt;U59,"○","　")</f>
        <v>○</v>
      </c>
      <c r="Y59" s="363">
        <f>T31</f>
        <v>15</v>
      </c>
      <c r="Z59" s="362">
        <f>O40</f>
        <v>15</v>
      </c>
      <c r="AA59" s="362" t="str">
        <f>IF(Z59&gt;AD59,"○","　")</f>
        <v>○</v>
      </c>
      <c r="AB59" s="362" t="s">
        <v>637</v>
      </c>
      <c r="AC59" s="362" t="str">
        <f>IF(AD59&gt;Z59,"○","　")</f>
        <v>　</v>
      </c>
      <c r="AD59" s="370">
        <f>T40</f>
        <v>8</v>
      </c>
      <c r="AE59" s="615"/>
      <c r="AF59" s="501"/>
      <c r="AG59" s="502"/>
      <c r="AH59" s="500"/>
      <c r="AI59" s="501"/>
      <c r="AJ59" s="502"/>
      <c r="AK59" s="500"/>
      <c r="AL59" s="620"/>
      <c r="AM59" s="623"/>
      <c r="AT59" s="456"/>
      <c r="AU59" s="456"/>
      <c r="AV59" s="456"/>
      <c r="AW59" s="456"/>
      <c r="AX59" s="456"/>
      <c r="AY59" s="456"/>
      <c r="AZ59" s="456"/>
    </row>
    <row r="60" spans="1:52" ht="18" customHeight="1">
      <c r="A60" s="633"/>
      <c r="B60" s="608"/>
      <c r="C60" s="609"/>
      <c r="D60" s="610"/>
      <c r="E60" s="608"/>
      <c r="F60" s="362">
        <f>O54</f>
        <v>8</v>
      </c>
      <c r="G60" s="362" t="str">
        <f>IF(F60&gt;J60,"○","　")</f>
        <v>　</v>
      </c>
      <c r="H60" s="362" t="s">
        <v>255</v>
      </c>
      <c r="I60" s="362" t="str">
        <f>IF(J60&gt;F60,"○","　")</f>
        <v>○</v>
      </c>
      <c r="J60" s="363">
        <f>K54</f>
        <v>15</v>
      </c>
      <c r="K60" s="215"/>
      <c r="L60" s="216"/>
      <c r="M60" s="216"/>
      <c r="N60" s="216"/>
      <c r="O60" s="217"/>
      <c r="P60" s="362">
        <f>O22</f>
        <v>13</v>
      </c>
      <c r="Q60" s="362" t="str">
        <f>IF(P60&gt;T60,"○","　")</f>
        <v>　</v>
      </c>
      <c r="R60" s="362" t="s">
        <v>255</v>
      </c>
      <c r="S60" s="362" t="str">
        <f>IF(T60&gt;P60,"○","　")</f>
        <v>○</v>
      </c>
      <c r="T60" s="363">
        <f>T22</f>
        <v>15</v>
      </c>
      <c r="U60" s="362">
        <f>O32</f>
        <v>4</v>
      </c>
      <c r="V60" s="362" t="str">
        <f>IF(U60&gt;Y60,"○","　")</f>
        <v>　</v>
      </c>
      <c r="W60" s="362" t="s">
        <v>255</v>
      </c>
      <c r="X60" s="362" t="str">
        <f>IF(Y60&gt;U60,"○","　")</f>
        <v>○</v>
      </c>
      <c r="Y60" s="363">
        <f>T32</f>
        <v>15</v>
      </c>
      <c r="Z60" s="362">
        <f>O41</f>
        <v>16</v>
      </c>
      <c r="AA60" s="362" t="str">
        <f>IF(Z60&gt;AD60,"○","　")</f>
        <v>○</v>
      </c>
      <c r="AB60" s="362" t="s">
        <v>255</v>
      </c>
      <c r="AC60" s="362" t="str">
        <f>IF(AD60&gt;Z60,"○","　")</f>
        <v>　</v>
      </c>
      <c r="AD60" s="370">
        <f>T41</f>
        <v>14</v>
      </c>
      <c r="AE60" s="615"/>
      <c r="AF60" s="501"/>
      <c r="AG60" s="502"/>
      <c r="AH60" s="500">
        <f>SUM(F56,K56,P56,U56,Z56)</f>
        <v>3</v>
      </c>
      <c r="AI60" s="501" t="s">
        <v>255</v>
      </c>
      <c r="AJ60" s="502">
        <f>SUM(J56,O56,T56,Y56,AD56)</f>
        <v>6</v>
      </c>
      <c r="AK60" s="500"/>
      <c r="AL60" s="620"/>
      <c r="AM60" s="623"/>
      <c r="AT60" s="456"/>
      <c r="AU60" s="456"/>
      <c r="AV60" s="456"/>
      <c r="AW60" s="456"/>
      <c r="AX60" s="456"/>
      <c r="AY60" s="456"/>
      <c r="AZ60" s="456"/>
    </row>
    <row r="61" spans="1:52" ht="18" customHeight="1">
      <c r="A61" s="633"/>
      <c r="B61" s="611"/>
      <c r="C61" s="612"/>
      <c r="D61" s="613"/>
      <c r="E61" s="611"/>
      <c r="F61" s="364">
        <f>O55</f>
        <v>0</v>
      </c>
      <c r="G61" s="364" t="str">
        <f>IF(F61&gt;J61,"○","　")</f>
        <v>　</v>
      </c>
      <c r="H61" s="364" t="s">
        <v>255</v>
      </c>
      <c r="I61" s="364" t="str">
        <f>IF(J61&gt;F61,"○","　")</f>
        <v>　</v>
      </c>
      <c r="J61" s="365">
        <f>K55</f>
        <v>0</v>
      </c>
      <c r="K61" s="218"/>
      <c r="L61" s="219"/>
      <c r="M61" s="219"/>
      <c r="N61" s="219"/>
      <c r="O61" s="220"/>
      <c r="P61" s="362">
        <f>O23</f>
        <v>7</v>
      </c>
      <c r="Q61" s="362" t="str">
        <f>IF(P61&gt;T61,"○","　")</f>
        <v>　</v>
      </c>
      <c r="R61" s="362" t="s">
        <v>255</v>
      </c>
      <c r="S61" s="362" t="str">
        <f>IF(T61&gt;P61,"○","　")</f>
        <v>○</v>
      </c>
      <c r="T61" s="363">
        <f>T23</f>
        <v>15</v>
      </c>
      <c r="U61" s="362">
        <f>O33</f>
        <v>0</v>
      </c>
      <c r="V61" s="362" t="str">
        <f>IF(U61&gt;Y61,"○","　")</f>
        <v>　</v>
      </c>
      <c r="W61" s="362" t="s">
        <v>255</v>
      </c>
      <c r="X61" s="362" t="str">
        <f>IF(Y61&gt;U61,"○","　")</f>
        <v>　</v>
      </c>
      <c r="Y61" s="363">
        <f>T33</f>
        <v>0</v>
      </c>
      <c r="Z61" s="362">
        <f>O42</f>
        <v>0</v>
      </c>
      <c r="AA61" s="362" t="str">
        <f>IF(Z61&gt;AD61,"○","　")</f>
        <v>　</v>
      </c>
      <c r="AB61" s="362" t="s">
        <v>255</v>
      </c>
      <c r="AC61" s="362" t="str">
        <f>IF(AD61&gt;Z61,"○","　")</f>
        <v>　</v>
      </c>
      <c r="AD61" s="370">
        <f>T42</f>
        <v>0</v>
      </c>
      <c r="AE61" s="616"/>
      <c r="AF61" s="504"/>
      <c r="AG61" s="505"/>
      <c r="AH61" s="503"/>
      <c r="AI61" s="504"/>
      <c r="AJ61" s="505"/>
      <c r="AK61" s="503"/>
      <c r="AL61" s="625"/>
      <c r="AM61" s="626"/>
      <c r="AT61" s="456"/>
      <c r="AU61" s="456"/>
      <c r="AV61" s="456"/>
      <c r="AW61" s="456"/>
      <c r="AX61" s="456"/>
      <c r="AY61" s="456"/>
      <c r="AZ61" s="456"/>
    </row>
    <row r="62" spans="1:52" ht="18" customHeight="1">
      <c r="A62" s="633"/>
      <c r="B62" s="605" t="str">
        <f>C7</f>
        <v>えのみ</v>
      </c>
      <c r="C62" s="606"/>
      <c r="D62" s="607"/>
      <c r="E62" s="605" t="e">
        <f>IF($CB$112="A",CD116,IF($CB$112="B",CG116,CJ116))</f>
        <v>#REF!</v>
      </c>
      <c r="F62" s="233">
        <f>COUNTIF(G65:G67,"○")</f>
        <v>2</v>
      </c>
      <c r="G62" s="233"/>
      <c r="H62" s="233" t="str">
        <f>R50</f>
        <v>⑥</v>
      </c>
      <c r="I62" s="233"/>
      <c r="J62" s="234">
        <f>COUNTIF(I65:I67,"○")</f>
        <v>0</v>
      </c>
      <c r="K62" s="233">
        <f>COUNTIF(L65:L67,"○")</f>
        <v>2</v>
      </c>
      <c r="L62" s="233"/>
      <c r="M62" s="233" t="str">
        <f>R56</f>
        <v>④</v>
      </c>
      <c r="N62" s="233"/>
      <c r="O62" s="234">
        <f>COUNTIF(N65:N67,"○")</f>
        <v>1</v>
      </c>
      <c r="P62" s="211"/>
      <c r="Q62" s="212"/>
      <c r="R62" s="212"/>
      <c r="S62" s="212"/>
      <c r="T62" s="213"/>
      <c r="U62" s="233">
        <f>COUNTIF(V65:V67,"○")</f>
        <v>1</v>
      </c>
      <c r="V62" s="233"/>
      <c r="W62" s="233" t="s">
        <v>641</v>
      </c>
      <c r="X62" s="233"/>
      <c r="Y62" s="234">
        <f>COUNTIF(X65:X67,"○")</f>
        <v>2</v>
      </c>
      <c r="Z62" s="233">
        <f>COUNTIF(AA65:AA67,"○")</f>
        <v>2</v>
      </c>
      <c r="AA62" s="233"/>
      <c r="AB62" s="233" t="s">
        <v>642</v>
      </c>
      <c r="AC62" s="233"/>
      <c r="AD62" s="235">
        <f>COUNTIF(AC65:AC67,"○")</f>
        <v>0</v>
      </c>
      <c r="AE62" s="614">
        <f>COUNTIF(F63:AD63,"○")</f>
        <v>3</v>
      </c>
      <c r="AF62" s="498" t="s">
        <v>255</v>
      </c>
      <c r="AG62" s="499">
        <f>COUNTIF(J64:AD64,"○")</f>
        <v>1</v>
      </c>
      <c r="AH62" s="497">
        <f>IF(AJ66=0,10,AH66/AJ66)</f>
        <v>2.3333333333333335</v>
      </c>
      <c r="AI62" s="498"/>
      <c r="AJ62" s="499"/>
      <c r="AK62" s="497"/>
      <c r="AL62" s="619">
        <f>SUM(F65:F67,K65:K67,P65:P67,U65:U67,Z65:Z67)/SUM(J65:J67,O65:O67,T65:T67,Y65:Y67,AD65:AD67)</f>
        <v>1.4942528735632183</v>
      </c>
      <c r="AM62" s="622">
        <f>IF(AO$88=AO$87,RANK(AY62,AY$50:AY$79,0),"")</f>
        <v>2</v>
      </c>
      <c r="AO62" s="155">
        <f>SUM(AE62:AG67)</f>
        <v>4</v>
      </c>
      <c r="AP62" s="155">
        <f>AQ62-AR62</f>
        <v>0</v>
      </c>
      <c r="AQ62" s="155">
        <f>SUM(F62:AD62)</f>
        <v>10</v>
      </c>
      <c r="AR62" s="155">
        <f>SUM(AH66:AJ67)</f>
        <v>10</v>
      </c>
      <c r="AT62" s="456">
        <f>RANK(AE62,AE$50:AE$79,1)</f>
        <v>4</v>
      </c>
      <c r="AU62" s="456">
        <f>RANK(AZ62,AZ$50:AZ$79,1)</f>
        <v>4</v>
      </c>
      <c r="AV62" s="456">
        <f>RANK(AL62,AL$50:AL$79,1)</f>
        <v>4</v>
      </c>
      <c r="AW62" s="456">
        <f>AT62*100</f>
        <v>400</v>
      </c>
      <c r="AX62" s="456">
        <f>AU62*10</f>
        <v>40</v>
      </c>
      <c r="AY62" s="456">
        <f>SUM(AV62:AX67)</f>
        <v>444</v>
      </c>
      <c r="AZ62" s="456">
        <f>AH62-AJ62</f>
        <v>2.3333333333333335</v>
      </c>
    </row>
    <row r="63" spans="1:52" ht="13.5" hidden="1" customHeight="1">
      <c r="A63" s="633"/>
      <c r="B63" s="608"/>
      <c r="C63" s="609"/>
      <c r="D63" s="610"/>
      <c r="E63" s="608"/>
      <c r="F63" s="362" t="str">
        <f>IF(F62&gt;J62,"○","　")</f>
        <v>○</v>
      </c>
      <c r="G63" s="362"/>
      <c r="H63" s="362"/>
      <c r="I63" s="362"/>
      <c r="J63" s="363"/>
      <c r="K63" s="362" t="str">
        <f>IF(K62&gt;O62,"○","　")</f>
        <v>○</v>
      </c>
      <c r="L63" s="362"/>
      <c r="M63" s="362"/>
      <c r="N63" s="362"/>
      <c r="O63" s="363"/>
      <c r="P63" s="215"/>
      <c r="Q63" s="216"/>
      <c r="R63" s="216"/>
      <c r="S63" s="216"/>
      <c r="T63" s="217"/>
      <c r="U63" s="362" t="str">
        <f>IF(U62&gt;Y62,"○","　")</f>
        <v>　</v>
      </c>
      <c r="V63" s="362"/>
      <c r="W63" s="362"/>
      <c r="X63" s="362"/>
      <c r="Y63" s="363"/>
      <c r="Z63" s="362" t="str">
        <f>IF(Z62&gt;AD62,"○","　")</f>
        <v>○</v>
      </c>
      <c r="AA63" s="362"/>
      <c r="AB63" s="362"/>
      <c r="AC63" s="362"/>
      <c r="AD63" s="370"/>
      <c r="AE63" s="615"/>
      <c r="AF63" s="501"/>
      <c r="AG63" s="502"/>
      <c r="AH63" s="500"/>
      <c r="AI63" s="501"/>
      <c r="AJ63" s="502"/>
      <c r="AK63" s="500"/>
      <c r="AL63" s="620"/>
      <c r="AM63" s="623"/>
      <c r="AT63" s="456"/>
      <c r="AU63" s="456"/>
      <c r="AV63" s="456"/>
      <c r="AW63" s="456"/>
      <c r="AX63" s="456"/>
      <c r="AY63" s="456"/>
      <c r="AZ63" s="456"/>
    </row>
    <row r="64" spans="1:52" ht="13.5" hidden="1" customHeight="1">
      <c r="A64" s="633"/>
      <c r="B64" s="608"/>
      <c r="C64" s="609"/>
      <c r="D64" s="610"/>
      <c r="E64" s="608"/>
      <c r="F64" s="362"/>
      <c r="G64" s="362"/>
      <c r="H64" s="362"/>
      <c r="I64" s="362"/>
      <c r="J64" s="363" t="str">
        <f>IF(J62&gt;F62,"○","　")</f>
        <v>　</v>
      </c>
      <c r="K64" s="362"/>
      <c r="L64" s="362"/>
      <c r="M64" s="362"/>
      <c r="N64" s="362"/>
      <c r="O64" s="363" t="str">
        <f>IF(O62&gt;K62,"○","　")</f>
        <v>　</v>
      </c>
      <c r="P64" s="215"/>
      <c r="Q64" s="216"/>
      <c r="R64" s="216"/>
      <c r="S64" s="216"/>
      <c r="T64" s="217"/>
      <c r="U64" s="362"/>
      <c r="V64" s="362"/>
      <c r="W64" s="362"/>
      <c r="X64" s="362"/>
      <c r="Y64" s="363" t="str">
        <f>IF(Y62&gt;U62,"○","　")</f>
        <v>○</v>
      </c>
      <c r="Z64" s="362"/>
      <c r="AA64" s="362"/>
      <c r="AB64" s="362"/>
      <c r="AC64" s="362"/>
      <c r="AD64" s="370" t="str">
        <f>IF(AD62&gt;Z62,"○","　")</f>
        <v>　</v>
      </c>
      <c r="AE64" s="615"/>
      <c r="AF64" s="501"/>
      <c r="AG64" s="502"/>
      <c r="AH64" s="500"/>
      <c r="AI64" s="501"/>
      <c r="AJ64" s="502"/>
      <c r="AK64" s="500"/>
      <c r="AL64" s="620"/>
      <c r="AM64" s="623"/>
      <c r="AT64" s="456"/>
      <c r="AU64" s="456"/>
      <c r="AV64" s="456"/>
      <c r="AW64" s="456"/>
      <c r="AX64" s="456"/>
      <c r="AY64" s="456"/>
      <c r="AZ64" s="456"/>
    </row>
    <row r="65" spans="1:52" ht="18" customHeight="1">
      <c r="A65" s="633"/>
      <c r="B65" s="608"/>
      <c r="C65" s="609"/>
      <c r="D65" s="610"/>
      <c r="E65" s="608"/>
      <c r="F65" s="362">
        <f>T53</f>
        <v>15</v>
      </c>
      <c r="G65" s="362" t="str">
        <f>IF(F65&gt;J65,"○","　")</f>
        <v>○</v>
      </c>
      <c r="H65" s="362" t="s">
        <v>255</v>
      </c>
      <c r="I65" s="362" t="str">
        <f>IF(J65&gt;F65,"○","　")</f>
        <v>　</v>
      </c>
      <c r="J65" s="363">
        <f>P53</f>
        <v>5</v>
      </c>
      <c r="K65" s="362">
        <f>T59</f>
        <v>6</v>
      </c>
      <c r="L65" s="362" t="str">
        <f>IF(K65&gt;O65,"○","　")</f>
        <v>　</v>
      </c>
      <c r="M65" s="362" t="s">
        <v>637</v>
      </c>
      <c r="N65" s="362" t="str">
        <f>IF(O65&gt;K65,"○","　")</f>
        <v>○</v>
      </c>
      <c r="O65" s="363">
        <f>P59</f>
        <v>15</v>
      </c>
      <c r="P65" s="215"/>
      <c r="Q65" s="216"/>
      <c r="R65" s="216"/>
      <c r="S65" s="216"/>
      <c r="T65" s="217"/>
      <c r="U65" s="362">
        <f>O15</f>
        <v>9</v>
      </c>
      <c r="V65" s="362" t="str">
        <f>IF(U65&gt;Y65,"○","　")</f>
        <v>　</v>
      </c>
      <c r="W65" s="362" t="s">
        <v>637</v>
      </c>
      <c r="X65" s="362" t="str">
        <f>IF(Y65&gt;U65,"○","　")</f>
        <v>○</v>
      </c>
      <c r="Y65" s="363">
        <f>T15</f>
        <v>15</v>
      </c>
      <c r="Z65" s="362">
        <f>O34</f>
        <v>15</v>
      </c>
      <c r="AA65" s="362" t="str">
        <f>IF(Z65&gt;AD65,"○","　")</f>
        <v>○</v>
      </c>
      <c r="AB65" s="362" t="s">
        <v>637</v>
      </c>
      <c r="AC65" s="362" t="str">
        <f>IF(AD65&gt;Z65,"○","　")</f>
        <v>　</v>
      </c>
      <c r="AD65" s="370">
        <f>T34</f>
        <v>5</v>
      </c>
      <c r="AE65" s="615"/>
      <c r="AF65" s="501"/>
      <c r="AG65" s="502"/>
      <c r="AH65" s="500"/>
      <c r="AI65" s="501"/>
      <c r="AJ65" s="502"/>
      <c r="AK65" s="500"/>
      <c r="AL65" s="620"/>
      <c r="AM65" s="623"/>
      <c r="AT65" s="456"/>
      <c r="AU65" s="456"/>
      <c r="AV65" s="456"/>
      <c r="AW65" s="456"/>
      <c r="AX65" s="456"/>
      <c r="AY65" s="456"/>
      <c r="AZ65" s="456"/>
    </row>
    <row r="66" spans="1:52" ht="18" customHeight="1">
      <c r="A66" s="633"/>
      <c r="B66" s="608"/>
      <c r="C66" s="609"/>
      <c r="D66" s="610"/>
      <c r="E66" s="608"/>
      <c r="F66" s="362">
        <f>T54</f>
        <v>15</v>
      </c>
      <c r="G66" s="362" t="str">
        <f>IF(F66&gt;J66,"○","　")</f>
        <v>○</v>
      </c>
      <c r="H66" s="362" t="s">
        <v>255</v>
      </c>
      <c r="I66" s="362" t="str">
        <f>IF(J66&gt;F66,"○","　")</f>
        <v>　</v>
      </c>
      <c r="J66" s="363">
        <f>P54</f>
        <v>2</v>
      </c>
      <c r="K66" s="362">
        <f>T60</f>
        <v>15</v>
      </c>
      <c r="L66" s="362" t="str">
        <f>IF(K66&gt;O66,"○","　")</f>
        <v>○</v>
      </c>
      <c r="M66" s="362" t="s">
        <v>255</v>
      </c>
      <c r="N66" s="362" t="str">
        <f>IF(O66&gt;K66,"○","　")</f>
        <v>　</v>
      </c>
      <c r="O66" s="363">
        <f>P60</f>
        <v>13</v>
      </c>
      <c r="P66" s="215"/>
      <c r="Q66" s="216"/>
      <c r="R66" s="216"/>
      <c r="S66" s="216"/>
      <c r="T66" s="217"/>
      <c r="U66" s="362">
        <f>O16</f>
        <v>15</v>
      </c>
      <c r="V66" s="362" t="str">
        <f>IF(U66&gt;Y66,"○","　")</f>
        <v>○</v>
      </c>
      <c r="W66" s="362" t="s">
        <v>255</v>
      </c>
      <c r="X66" s="362" t="str">
        <f>IF(Y66&gt;U66,"○","　")</f>
        <v>　</v>
      </c>
      <c r="Y66" s="363">
        <f>T16</f>
        <v>8</v>
      </c>
      <c r="Z66" s="362">
        <f>O35</f>
        <v>15</v>
      </c>
      <c r="AA66" s="362" t="str">
        <f>IF(Z66&gt;AD66,"○","　")</f>
        <v>○</v>
      </c>
      <c r="AB66" s="362" t="s">
        <v>255</v>
      </c>
      <c r="AC66" s="362" t="str">
        <f>IF(AD66&gt;Z66,"○","　")</f>
        <v>　</v>
      </c>
      <c r="AD66" s="370">
        <f>T35</f>
        <v>2</v>
      </c>
      <c r="AE66" s="615"/>
      <c r="AF66" s="501"/>
      <c r="AG66" s="502"/>
      <c r="AH66" s="500">
        <f>SUM(F62,K62,P62,U62,Z62)</f>
        <v>7</v>
      </c>
      <c r="AI66" s="501" t="s">
        <v>255</v>
      </c>
      <c r="AJ66" s="502">
        <f>SUM(J62,O62,T62,Y62,AD62)</f>
        <v>3</v>
      </c>
      <c r="AK66" s="500"/>
      <c r="AL66" s="620"/>
      <c r="AM66" s="623"/>
      <c r="AT66" s="456"/>
      <c r="AU66" s="456"/>
      <c r="AV66" s="456"/>
      <c r="AW66" s="456"/>
      <c r="AX66" s="456"/>
      <c r="AY66" s="456"/>
      <c r="AZ66" s="456"/>
    </row>
    <row r="67" spans="1:52" ht="18" customHeight="1">
      <c r="A67" s="633"/>
      <c r="B67" s="611"/>
      <c r="C67" s="612"/>
      <c r="D67" s="613"/>
      <c r="E67" s="611"/>
      <c r="F67" s="364">
        <f>T55</f>
        <v>0</v>
      </c>
      <c r="G67" s="364" t="str">
        <f>IF(F67&gt;J67,"○","　")</f>
        <v>　</v>
      </c>
      <c r="H67" s="364" t="s">
        <v>255</v>
      </c>
      <c r="I67" s="364" t="str">
        <f>IF(J67&gt;F67,"○","　")</f>
        <v>　</v>
      </c>
      <c r="J67" s="365">
        <f>P55</f>
        <v>0</v>
      </c>
      <c r="K67" s="364">
        <f>T61</f>
        <v>15</v>
      </c>
      <c r="L67" s="364" t="str">
        <f>IF(K67&gt;O67,"○","　")</f>
        <v>○</v>
      </c>
      <c r="M67" s="364" t="s">
        <v>255</v>
      </c>
      <c r="N67" s="364" t="str">
        <f>IF(O67&gt;K67,"○","　")</f>
        <v>　</v>
      </c>
      <c r="O67" s="365">
        <f>P61</f>
        <v>7</v>
      </c>
      <c r="P67" s="218"/>
      <c r="Q67" s="219"/>
      <c r="R67" s="219"/>
      <c r="S67" s="219"/>
      <c r="T67" s="220"/>
      <c r="U67" s="362">
        <f>O17</f>
        <v>10</v>
      </c>
      <c r="V67" s="362" t="str">
        <f>IF(U67&gt;Y67,"○","　")</f>
        <v>　</v>
      </c>
      <c r="W67" s="362" t="s">
        <v>255</v>
      </c>
      <c r="X67" s="362" t="str">
        <f>IF(Y67&gt;U67,"○","　")</f>
        <v>○</v>
      </c>
      <c r="Y67" s="363">
        <f>T17</f>
        <v>15</v>
      </c>
      <c r="Z67" s="362">
        <f>O36</f>
        <v>0</v>
      </c>
      <c r="AA67" s="362" t="str">
        <f>IF(Z67&gt;AD67,"○","　")</f>
        <v>　</v>
      </c>
      <c r="AB67" s="362" t="s">
        <v>255</v>
      </c>
      <c r="AC67" s="362" t="str">
        <f>IF(AD67&gt;Z67,"○","　")</f>
        <v>　</v>
      </c>
      <c r="AD67" s="370">
        <f>T36</f>
        <v>0</v>
      </c>
      <c r="AE67" s="616"/>
      <c r="AF67" s="504"/>
      <c r="AG67" s="505"/>
      <c r="AH67" s="503"/>
      <c r="AI67" s="504"/>
      <c r="AJ67" s="505"/>
      <c r="AK67" s="503"/>
      <c r="AL67" s="625"/>
      <c r="AM67" s="626"/>
      <c r="AT67" s="456"/>
      <c r="AU67" s="456"/>
      <c r="AV67" s="456"/>
      <c r="AW67" s="456"/>
      <c r="AX67" s="456"/>
      <c r="AY67" s="456"/>
      <c r="AZ67" s="456"/>
    </row>
    <row r="68" spans="1:52" ht="18" customHeight="1">
      <c r="A68" s="633"/>
      <c r="B68" s="605" t="str">
        <f>P5</f>
        <v>おしゃモン</v>
      </c>
      <c r="C68" s="606"/>
      <c r="D68" s="607"/>
      <c r="E68" s="605" t="e">
        <f>IF($CB$112="A",CD117,IF($CB$112="B",CG117,CJ117))</f>
        <v>#REF!</v>
      </c>
      <c r="F68" s="233">
        <f>COUNTIF(G71:G73,"○")</f>
        <v>2</v>
      </c>
      <c r="G68" s="233"/>
      <c r="H68" s="233" t="str">
        <f>W50</f>
        <v>⑨</v>
      </c>
      <c r="I68" s="233"/>
      <c r="J68" s="234">
        <f>COUNTIF(I71:I73,"○")</f>
        <v>0</v>
      </c>
      <c r="K68" s="233">
        <f>COUNTIF(L71:L73,"○")</f>
        <v>2</v>
      </c>
      <c r="L68" s="233"/>
      <c r="M68" s="233" t="str">
        <f>W56</f>
        <v>⑦</v>
      </c>
      <c r="N68" s="233"/>
      <c r="O68" s="234">
        <f>COUNTIF(N71:N73,"○")</f>
        <v>0</v>
      </c>
      <c r="P68" s="233">
        <f>COUNTIF(Q71:Q73,"○")</f>
        <v>2</v>
      </c>
      <c r="Q68" s="233"/>
      <c r="R68" s="233" t="str">
        <f>W62</f>
        <v>②</v>
      </c>
      <c r="S68" s="233"/>
      <c r="T68" s="234">
        <f>COUNTIF(S71:S73,"○")</f>
        <v>1</v>
      </c>
      <c r="U68" s="211"/>
      <c r="V68" s="212"/>
      <c r="W68" s="212"/>
      <c r="X68" s="212"/>
      <c r="Y68" s="213"/>
      <c r="Z68" s="233">
        <f>COUNTIF(AA71:AA73,"○")</f>
        <v>2</v>
      </c>
      <c r="AA68" s="233"/>
      <c r="AB68" s="233" t="s">
        <v>643</v>
      </c>
      <c r="AC68" s="233"/>
      <c r="AD68" s="235">
        <f>COUNTIF(AC71:AC73,"○")</f>
        <v>0</v>
      </c>
      <c r="AE68" s="614">
        <f>COUNTIF(F69:AD69,"○")</f>
        <v>4</v>
      </c>
      <c r="AF68" s="498" t="s">
        <v>255</v>
      </c>
      <c r="AG68" s="499">
        <f>COUNTIF(J70:AD70,"○")</f>
        <v>0</v>
      </c>
      <c r="AH68" s="497">
        <f>IF(AJ72=0,10,AH72/AJ72)</f>
        <v>8</v>
      </c>
      <c r="AI68" s="498"/>
      <c r="AJ68" s="499"/>
      <c r="AK68" s="497"/>
      <c r="AL68" s="619">
        <f>SUM(F71:F73,K71:K73,P71:P73,Z71:Z73)/SUM(J71:J73,O71:O73,T71:T73,AD71:AD73)</f>
        <v>1.7297297297297298</v>
      </c>
      <c r="AM68" s="622">
        <f>IF(AO$88=AO$87,RANK(AY68,AY$50:AY$79,0),"")</f>
        <v>1</v>
      </c>
      <c r="AO68" s="155">
        <f>SUM(AE68:AG73)</f>
        <v>4</v>
      </c>
      <c r="AP68" s="155">
        <f>AQ68-AR68</f>
        <v>0</v>
      </c>
      <c r="AQ68" s="155">
        <f>SUM(F68:AD68)</f>
        <v>9</v>
      </c>
      <c r="AR68" s="155">
        <f>SUM(AH72:AJ73)</f>
        <v>9</v>
      </c>
      <c r="AT68" s="456">
        <f>RANK(AE68,AE$50:AE$79,1)</f>
        <v>5</v>
      </c>
      <c r="AU68" s="456">
        <f>RANK(AZ68,AZ$50:AZ$79,1)</f>
        <v>5</v>
      </c>
      <c r="AV68" s="456">
        <f>RANK(AL68,AL$50:AL$79,1)</f>
        <v>5</v>
      </c>
      <c r="AW68" s="456">
        <f>AT68*100</f>
        <v>500</v>
      </c>
      <c r="AX68" s="456">
        <f>AU68*10</f>
        <v>50</v>
      </c>
      <c r="AY68" s="456">
        <f>SUM(AV68:AX73)</f>
        <v>555</v>
      </c>
      <c r="AZ68" s="456">
        <f>AH68-AJ68</f>
        <v>8</v>
      </c>
    </row>
    <row r="69" spans="1:52" ht="13.5" hidden="1" customHeight="1">
      <c r="A69" s="633"/>
      <c r="B69" s="608"/>
      <c r="C69" s="609"/>
      <c r="D69" s="610"/>
      <c r="E69" s="608"/>
      <c r="F69" s="362" t="str">
        <f>IF(F68&gt;J68,"○","　")</f>
        <v>○</v>
      </c>
      <c r="G69" s="362"/>
      <c r="H69" s="362"/>
      <c r="I69" s="362"/>
      <c r="J69" s="363"/>
      <c r="K69" s="362" t="str">
        <f>IF(K68&gt;O68,"○","　")</f>
        <v>○</v>
      </c>
      <c r="L69" s="362"/>
      <c r="M69" s="362"/>
      <c r="N69" s="362"/>
      <c r="O69" s="363"/>
      <c r="P69" s="362" t="str">
        <f>IF(P68&gt;T68,"○","　")</f>
        <v>○</v>
      </c>
      <c r="Q69" s="362"/>
      <c r="R69" s="362"/>
      <c r="S69" s="362"/>
      <c r="T69" s="363"/>
      <c r="U69" s="215"/>
      <c r="V69" s="216"/>
      <c r="W69" s="216"/>
      <c r="X69" s="216"/>
      <c r="Y69" s="217"/>
      <c r="Z69" s="362" t="str">
        <f>IF(Z68&gt;AD68,"○","　")</f>
        <v>○</v>
      </c>
      <c r="AA69" s="362"/>
      <c r="AB69" s="362"/>
      <c r="AC69" s="362"/>
      <c r="AD69" s="370"/>
      <c r="AE69" s="615"/>
      <c r="AF69" s="501"/>
      <c r="AG69" s="502"/>
      <c r="AH69" s="500"/>
      <c r="AI69" s="501"/>
      <c r="AJ69" s="502"/>
      <c r="AK69" s="500"/>
      <c r="AL69" s="620"/>
      <c r="AM69" s="623"/>
      <c r="AT69" s="456"/>
      <c r="AU69" s="456"/>
      <c r="AV69" s="456"/>
      <c r="AW69" s="456"/>
      <c r="AX69" s="456"/>
      <c r="AY69" s="456"/>
      <c r="AZ69" s="456"/>
    </row>
    <row r="70" spans="1:52" ht="13.5" hidden="1" customHeight="1">
      <c r="A70" s="633"/>
      <c r="B70" s="608"/>
      <c r="C70" s="609"/>
      <c r="D70" s="610"/>
      <c r="E70" s="608"/>
      <c r="F70" s="362"/>
      <c r="G70" s="362"/>
      <c r="H70" s="362"/>
      <c r="I70" s="362"/>
      <c r="J70" s="363" t="str">
        <f>IF(J68&gt;F68,"○","　")</f>
        <v>　</v>
      </c>
      <c r="K70" s="362"/>
      <c r="L70" s="362"/>
      <c r="M70" s="362"/>
      <c r="N70" s="362"/>
      <c r="O70" s="363" t="str">
        <f>IF(O68&gt;K68,"○","　")</f>
        <v>　</v>
      </c>
      <c r="P70" s="362"/>
      <c r="Q70" s="362"/>
      <c r="R70" s="362"/>
      <c r="S70" s="362"/>
      <c r="T70" s="363" t="str">
        <f>IF(T68&gt;P68,"○","　")</f>
        <v>　</v>
      </c>
      <c r="U70" s="215"/>
      <c r="V70" s="216"/>
      <c r="W70" s="216"/>
      <c r="X70" s="216"/>
      <c r="Y70" s="217"/>
      <c r="Z70" s="362"/>
      <c r="AA70" s="362"/>
      <c r="AB70" s="362"/>
      <c r="AC70" s="362"/>
      <c r="AD70" s="370" t="str">
        <f>IF(AD68&gt;Z68,"○","　")</f>
        <v>　</v>
      </c>
      <c r="AE70" s="615"/>
      <c r="AF70" s="501"/>
      <c r="AG70" s="502"/>
      <c r="AH70" s="500"/>
      <c r="AI70" s="501"/>
      <c r="AJ70" s="502"/>
      <c r="AK70" s="500"/>
      <c r="AL70" s="620"/>
      <c r="AM70" s="623"/>
      <c r="AT70" s="456"/>
      <c r="AU70" s="456"/>
      <c r="AV70" s="456"/>
      <c r="AW70" s="456"/>
      <c r="AX70" s="456"/>
      <c r="AY70" s="456"/>
      <c r="AZ70" s="456"/>
    </row>
    <row r="71" spans="1:52" ht="18" customHeight="1">
      <c r="A71" s="633"/>
      <c r="B71" s="608"/>
      <c r="C71" s="609"/>
      <c r="D71" s="610"/>
      <c r="E71" s="608"/>
      <c r="F71" s="362">
        <f>Y53</f>
        <v>15</v>
      </c>
      <c r="G71" s="362" t="str">
        <f>IF(F71&gt;J71,"○","　")</f>
        <v>○</v>
      </c>
      <c r="H71" s="362" t="s">
        <v>255</v>
      </c>
      <c r="I71" s="362" t="str">
        <f>IF(J71&gt;F71,"○","　")</f>
        <v>　</v>
      </c>
      <c r="J71" s="363">
        <f>U53</f>
        <v>12</v>
      </c>
      <c r="K71" s="362">
        <f>Y59</f>
        <v>15</v>
      </c>
      <c r="L71" s="362" t="str">
        <f>IF(K71&gt;O71,"○","　")</f>
        <v>○</v>
      </c>
      <c r="M71" s="362" t="s">
        <v>637</v>
      </c>
      <c r="N71" s="362" t="str">
        <f>IF(O71&gt;K71,"○","　")</f>
        <v>　</v>
      </c>
      <c r="O71" s="363">
        <f>U59</f>
        <v>8</v>
      </c>
      <c r="P71" s="362">
        <f>Y65</f>
        <v>15</v>
      </c>
      <c r="Q71" s="362" t="str">
        <f>IF(P71&gt;T71,"○","　")</f>
        <v>○</v>
      </c>
      <c r="R71" s="362" t="s">
        <v>637</v>
      </c>
      <c r="S71" s="362" t="str">
        <f>IF(T71&gt;P71,"○","　")</f>
        <v>　</v>
      </c>
      <c r="T71" s="363">
        <f>U65</f>
        <v>9</v>
      </c>
      <c r="U71" s="215"/>
      <c r="V71" s="216"/>
      <c r="W71" s="216"/>
      <c r="X71" s="216"/>
      <c r="Y71" s="217"/>
      <c r="Z71" s="362">
        <f>O24</f>
        <v>15</v>
      </c>
      <c r="AA71" s="362" t="str">
        <f>IF(Z71&gt;AD71,"○","　")</f>
        <v>○</v>
      </c>
      <c r="AB71" s="362" t="s">
        <v>637</v>
      </c>
      <c r="AC71" s="362" t="str">
        <f>IF(AD71&gt;Z71,"○","　")</f>
        <v>　</v>
      </c>
      <c r="AD71" s="370">
        <f>T24</f>
        <v>2</v>
      </c>
      <c r="AE71" s="615"/>
      <c r="AF71" s="501"/>
      <c r="AG71" s="502"/>
      <c r="AH71" s="500"/>
      <c r="AI71" s="501"/>
      <c r="AJ71" s="502"/>
      <c r="AK71" s="500"/>
      <c r="AL71" s="620"/>
      <c r="AM71" s="623"/>
      <c r="AT71" s="456"/>
      <c r="AU71" s="456"/>
      <c r="AV71" s="456"/>
      <c r="AW71" s="456"/>
      <c r="AX71" s="456"/>
      <c r="AY71" s="456"/>
      <c r="AZ71" s="456"/>
    </row>
    <row r="72" spans="1:52" ht="18" customHeight="1">
      <c r="A72" s="633"/>
      <c r="B72" s="608"/>
      <c r="C72" s="609"/>
      <c r="D72" s="610"/>
      <c r="E72" s="608"/>
      <c r="F72" s="362">
        <f>Y54</f>
        <v>15</v>
      </c>
      <c r="G72" s="362" t="str">
        <f>IF(F72&gt;J72,"○","　")</f>
        <v>○</v>
      </c>
      <c r="H72" s="362" t="s">
        <v>255</v>
      </c>
      <c r="I72" s="362" t="str">
        <f>IF(J72&gt;F72,"○","　")</f>
        <v>　</v>
      </c>
      <c r="J72" s="363">
        <f>U54</f>
        <v>6</v>
      </c>
      <c r="K72" s="362">
        <f>Y60</f>
        <v>15</v>
      </c>
      <c r="L72" s="362" t="str">
        <f>IF(K72&gt;O72,"○","　")</f>
        <v>○</v>
      </c>
      <c r="M72" s="362" t="s">
        <v>255</v>
      </c>
      <c r="N72" s="362" t="str">
        <f>IF(O72&gt;K72,"○","　")</f>
        <v>　</v>
      </c>
      <c r="O72" s="363">
        <f>U60</f>
        <v>4</v>
      </c>
      <c r="P72" s="362">
        <f>Y66</f>
        <v>8</v>
      </c>
      <c r="Q72" s="362" t="str">
        <f>IF(P72&gt;T72,"○","　")</f>
        <v>　</v>
      </c>
      <c r="R72" s="362" t="s">
        <v>255</v>
      </c>
      <c r="S72" s="362" t="str">
        <f>IF(T72&gt;P72,"○","　")</f>
        <v>○</v>
      </c>
      <c r="T72" s="363">
        <f>U66</f>
        <v>15</v>
      </c>
      <c r="U72" s="215"/>
      <c r="V72" s="216"/>
      <c r="W72" s="216"/>
      <c r="X72" s="216"/>
      <c r="Y72" s="217"/>
      <c r="Z72" s="362">
        <f>O25</f>
        <v>15</v>
      </c>
      <c r="AA72" s="362" t="str">
        <f>IF(Z72&gt;AD72,"○","　")</f>
        <v>○</v>
      </c>
      <c r="AB72" s="362" t="s">
        <v>255</v>
      </c>
      <c r="AC72" s="362" t="str">
        <f>IF(AD72&gt;Z72,"○","　")</f>
        <v>　</v>
      </c>
      <c r="AD72" s="370">
        <f>T25</f>
        <v>8</v>
      </c>
      <c r="AE72" s="615"/>
      <c r="AF72" s="501"/>
      <c r="AG72" s="502"/>
      <c r="AH72" s="500">
        <f>SUM(F68,K68,P68,U68,Z68)</f>
        <v>8</v>
      </c>
      <c r="AI72" s="501" t="s">
        <v>255</v>
      </c>
      <c r="AJ72" s="502">
        <f>SUM(J68,O68,T68,Y68,AD68)</f>
        <v>1</v>
      </c>
      <c r="AK72" s="500"/>
      <c r="AL72" s="620"/>
      <c r="AM72" s="623"/>
      <c r="AT72" s="456"/>
      <c r="AU72" s="456"/>
      <c r="AV72" s="456"/>
      <c r="AW72" s="456"/>
      <c r="AX72" s="456"/>
      <c r="AY72" s="456"/>
      <c r="AZ72" s="456"/>
    </row>
    <row r="73" spans="1:52" ht="18" customHeight="1">
      <c r="A73" s="633"/>
      <c r="B73" s="611"/>
      <c r="C73" s="612"/>
      <c r="D73" s="613"/>
      <c r="E73" s="611"/>
      <c r="F73" s="364">
        <f>Y55</f>
        <v>0</v>
      </c>
      <c r="G73" s="364" t="str">
        <f>IF(F73&gt;J73,"○","　")</f>
        <v>　</v>
      </c>
      <c r="H73" s="364" t="s">
        <v>255</v>
      </c>
      <c r="I73" s="364" t="str">
        <f>IF(J73&gt;F73,"○","　")</f>
        <v>　</v>
      </c>
      <c r="J73" s="365">
        <f>U55</f>
        <v>0</v>
      </c>
      <c r="K73" s="364">
        <f>Y61</f>
        <v>0</v>
      </c>
      <c r="L73" s="364" t="str">
        <f>IF(K73&gt;O73,"○","　")</f>
        <v>　</v>
      </c>
      <c r="M73" s="364" t="s">
        <v>255</v>
      </c>
      <c r="N73" s="364" t="str">
        <f>IF(O73&gt;K73,"○","　")</f>
        <v>　</v>
      </c>
      <c r="O73" s="365">
        <f>U61</f>
        <v>0</v>
      </c>
      <c r="P73" s="364">
        <f>Y67</f>
        <v>15</v>
      </c>
      <c r="Q73" s="364" t="str">
        <f>IF(P73&gt;T73,"○","　")</f>
        <v>○</v>
      </c>
      <c r="R73" s="364" t="s">
        <v>255</v>
      </c>
      <c r="S73" s="364" t="str">
        <f>IF(T73&gt;P73,"○","　")</f>
        <v>　</v>
      </c>
      <c r="T73" s="365">
        <f>U67</f>
        <v>10</v>
      </c>
      <c r="U73" s="218"/>
      <c r="V73" s="219"/>
      <c r="W73" s="219"/>
      <c r="X73" s="219"/>
      <c r="Y73" s="220"/>
      <c r="Z73" s="362">
        <f>O26</f>
        <v>0</v>
      </c>
      <c r="AA73" s="362" t="str">
        <f>IF(Z73&gt;AD73,"○","　")</f>
        <v>　</v>
      </c>
      <c r="AB73" s="362" t="s">
        <v>255</v>
      </c>
      <c r="AC73" s="362" t="str">
        <f>IF(AD73&gt;Z73,"○","　")</f>
        <v>　</v>
      </c>
      <c r="AD73" s="370">
        <f>T26</f>
        <v>0</v>
      </c>
      <c r="AE73" s="616"/>
      <c r="AF73" s="504"/>
      <c r="AG73" s="505"/>
      <c r="AH73" s="503"/>
      <c r="AI73" s="504"/>
      <c r="AJ73" s="505"/>
      <c r="AK73" s="503"/>
      <c r="AL73" s="625"/>
      <c r="AM73" s="626"/>
      <c r="AT73" s="456"/>
      <c r="AU73" s="456"/>
      <c r="AV73" s="456"/>
      <c r="AW73" s="456"/>
      <c r="AX73" s="456"/>
      <c r="AY73" s="456"/>
      <c r="AZ73" s="456"/>
    </row>
    <row r="74" spans="1:52" ht="18" customHeight="1">
      <c r="A74" s="633"/>
      <c r="B74" s="608" t="str">
        <f>P6</f>
        <v xml:space="preserve"> Ｔ Ｆ ３</v>
      </c>
      <c r="C74" s="609"/>
      <c r="D74" s="610"/>
      <c r="E74" s="608" t="e">
        <f>IF($CB$112="A",CD118,IF($CB$112="B",CG118,CJ118))</f>
        <v>#REF!</v>
      </c>
      <c r="F74" s="233">
        <f>COUNTIF(G77:G79,"○")</f>
        <v>0</v>
      </c>
      <c r="G74" s="233"/>
      <c r="H74" s="233" t="str">
        <f>AB50</f>
        <v>③</v>
      </c>
      <c r="I74" s="233"/>
      <c r="J74" s="234">
        <f>COUNTIF(I77:I79,"○")</f>
        <v>2</v>
      </c>
      <c r="K74" s="233">
        <f>COUNTIF(L77:L79,"○")</f>
        <v>0</v>
      </c>
      <c r="L74" s="233"/>
      <c r="M74" s="233" t="str">
        <f>AB56</f>
        <v>⑩</v>
      </c>
      <c r="N74" s="233"/>
      <c r="O74" s="234">
        <f>COUNTIF(N77:N79,"○")</f>
        <v>2</v>
      </c>
      <c r="P74" s="233">
        <f>COUNTIF(Q77:Q79,"○")</f>
        <v>0</v>
      </c>
      <c r="Q74" s="233"/>
      <c r="R74" s="233" t="str">
        <f>AB62</f>
        <v>⑧</v>
      </c>
      <c r="S74" s="233"/>
      <c r="T74" s="234">
        <f>COUNTIF(S77:S79,"○")</f>
        <v>2</v>
      </c>
      <c r="U74" s="233">
        <f>COUNTIF(V77:V79,"○")</f>
        <v>0</v>
      </c>
      <c r="V74" s="233"/>
      <c r="W74" s="233" t="str">
        <f>AB68</f>
        <v>⑤</v>
      </c>
      <c r="X74" s="233"/>
      <c r="Y74" s="234">
        <f>COUNTIF(X77:X79,"○")</f>
        <v>2</v>
      </c>
      <c r="Z74" s="211"/>
      <c r="AA74" s="212"/>
      <c r="AB74" s="212"/>
      <c r="AC74" s="212"/>
      <c r="AD74" s="236"/>
      <c r="AE74" s="614">
        <f>COUNTIF(F75:AD75,"○")</f>
        <v>0</v>
      </c>
      <c r="AF74" s="498" t="s">
        <v>255</v>
      </c>
      <c r="AG74" s="499">
        <f>COUNTIF(J76:AD76,"○")</f>
        <v>4</v>
      </c>
      <c r="AH74" s="497">
        <f>IF(AJ78=0,10,AH78/AJ78)</f>
        <v>0</v>
      </c>
      <c r="AI74" s="498"/>
      <c r="AJ74" s="499"/>
      <c r="AK74" s="497"/>
      <c r="AL74" s="619">
        <f>SUM(F77:F79,K77:K79,P77:P79,U77:U79,Z77:Z79)/SUM(J77:J79,O77:O79,T77:T79,Y77:Y79,AD77:AD79)</f>
        <v>0.38016528925619836</v>
      </c>
      <c r="AM74" s="622">
        <f>IF(AO$88=AO$87,RANK(AY74,AY$50:AY$79,0),"")</f>
        <v>5</v>
      </c>
      <c r="AO74" s="155">
        <f>SUM(AE74:AG79)</f>
        <v>4</v>
      </c>
      <c r="AP74" s="155">
        <f>AQ74-AR74</f>
        <v>0</v>
      </c>
      <c r="AQ74" s="155">
        <f>SUM(F74:AD74)</f>
        <v>8</v>
      </c>
      <c r="AR74" s="155">
        <f>SUM(AH78:AJ79)</f>
        <v>8</v>
      </c>
      <c r="AT74" s="456">
        <f>RANK(AE74,AE$50:AE$79,1)</f>
        <v>1</v>
      </c>
      <c r="AU74" s="456">
        <f>RANK(AZ74,AZ$50:AZ$79,1)</f>
        <v>1</v>
      </c>
      <c r="AV74" s="456">
        <f>RANK(AL74,AL$50:AL$79,1)</f>
        <v>1</v>
      </c>
      <c r="AW74" s="456">
        <f>AT74*100</f>
        <v>100</v>
      </c>
      <c r="AX74" s="456">
        <f>AU74*10</f>
        <v>10</v>
      </c>
      <c r="AY74" s="456">
        <f>SUM(AV74:AX79)</f>
        <v>111</v>
      </c>
      <c r="AZ74" s="456">
        <f>AH74-AJ74</f>
        <v>0</v>
      </c>
    </row>
    <row r="75" spans="1:52" ht="13.5" hidden="1" customHeight="1">
      <c r="A75" s="633"/>
      <c r="B75" s="608"/>
      <c r="C75" s="609"/>
      <c r="D75" s="610"/>
      <c r="E75" s="608"/>
      <c r="F75" s="362" t="str">
        <f>IF(F74&gt;J74,"○","　")</f>
        <v>　</v>
      </c>
      <c r="G75" s="362"/>
      <c r="H75" s="362"/>
      <c r="I75" s="362"/>
      <c r="J75" s="363"/>
      <c r="K75" s="362" t="str">
        <f>IF(K74&gt;O74,"○","　")</f>
        <v>　</v>
      </c>
      <c r="L75" s="362"/>
      <c r="M75" s="362"/>
      <c r="N75" s="362"/>
      <c r="O75" s="363"/>
      <c r="P75" s="362" t="str">
        <f>IF(P74&gt;T74,"○","　")</f>
        <v>　</v>
      </c>
      <c r="Q75" s="362"/>
      <c r="R75" s="362"/>
      <c r="S75" s="362"/>
      <c r="T75" s="363"/>
      <c r="U75" s="362" t="str">
        <f>IF(U74&gt;Y74,"○","　")</f>
        <v>　</v>
      </c>
      <c r="V75" s="362"/>
      <c r="W75" s="362"/>
      <c r="X75" s="362"/>
      <c r="Y75" s="363"/>
      <c r="Z75" s="215"/>
      <c r="AA75" s="216"/>
      <c r="AB75" s="216"/>
      <c r="AC75" s="216"/>
      <c r="AD75" s="237"/>
      <c r="AE75" s="615"/>
      <c r="AF75" s="501"/>
      <c r="AG75" s="502"/>
      <c r="AH75" s="500"/>
      <c r="AI75" s="501"/>
      <c r="AJ75" s="502"/>
      <c r="AK75" s="500"/>
      <c r="AL75" s="620"/>
      <c r="AM75" s="623"/>
      <c r="AT75" s="456"/>
      <c r="AU75" s="456"/>
      <c r="AV75" s="456"/>
      <c r="AW75" s="456"/>
      <c r="AX75" s="456"/>
      <c r="AY75" s="456"/>
      <c r="AZ75" s="456"/>
    </row>
    <row r="76" spans="1:52" ht="13.5" hidden="1" customHeight="1">
      <c r="A76" s="633"/>
      <c r="B76" s="608"/>
      <c r="C76" s="609"/>
      <c r="D76" s="610"/>
      <c r="E76" s="608"/>
      <c r="F76" s="362"/>
      <c r="G76" s="362"/>
      <c r="H76" s="362"/>
      <c r="I76" s="362"/>
      <c r="J76" s="363" t="str">
        <f>IF(J74&gt;F74,"○","　")</f>
        <v>○</v>
      </c>
      <c r="K76" s="362"/>
      <c r="L76" s="362"/>
      <c r="M76" s="362"/>
      <c r="N76" s="362"/>
      <c r="O76" s="363" t="str">
        <f>IF(O74&gt;K74,"○","　")</f>
        <v>○</v>
      </c>
      <c r="P76" s="362"/>
      <c r="Q76" s="362"/>
      <c r="R76" s="362"/>
      <c r="S76" s="362"/>
      <c r="T76" s="363" t="str">
        <f>IF(T74&gt;P74,"○","　")</f>
        <v>○</v>
      </c>
      <c r="U76" s="362"/>
      <c r="V76" s="362"/>
      <c r="W76" s="362"/>
      <c r="X76" s="362"/>
      <c r="Y76" s="363" t="str">
        <f>IF(Y74&gt;U74,"○","　")</f>
        <v>○</v>
      </c>
      <c r="Z76" s="215"/>
      <c r="AA76" s="216"/>
      <c r="AB76" s="216"/>
      <c r="AC76" s="216"/>
      <c r="AD76" s="237"/>
      <c r="AE76" s="615"/>
      <c r="AF76" s="501"/>
      <c r="AG76" s="502"/>
      <c r="AH76" s="500"/>
      <c r="AI76" s="501"/>
      <c r="AJ76" s="502"/>
      <c r="AK76" s="500"/>
      <c r="AL76" s="620"/>
      <c r="AM76" s="623"/>
      <c r="AT76" s="456"/>
      <c r="AU76" s="456"/>
      <c r="AV76" s="456"/>
      <c r="AW76" s="456"/>
      <c r="AX76" s="456"/>
      <c r="AY76" s="456"/>
      <c r="AZ76" s="456"/>
    </row>
    <row r="77" spans="1:52" ht="18" customHeight="1">
      <c r="A77" s="633"/>
      <c r="B77" s="608"/>
      <c r="C77" s="609"/>
      <c r="D77" s="610"/>
      <c r="E77" s="608"/>
      <c r="F77" s="362">
        <f>AD53</f>
        <v>3</v>
      </c>
      <c r="G77" s="362" t="str">
        <f>IF(F77&gt;J77,"○","　")</f>
        <v>　</v>
      </c>
      <c r="H77" s="362" t="s">
        <v>637</v>
      </c>
      <c r="I77" s="362" t="str">
        <f>IF(J77&gt;F77,"○","　")</f>
        <v>○</v>
      </c>
      <c r="J77" s="363">
        <f>Z53</f>
        <v>15</v>
      </c>
      <c r="K77" s="362">
        <f>AD59</f>
        <v>8</v>
      </c>
      <c r="L77" s="362" t="str">
        <f>IF(K77&gt;O77,"○","　")</f>
        <v>　</v>
      </c>
      <c r="M77" s="362" t="s">
        <v>637</v>
      </c>
      <c r="N77" s="362" t="str">
        <f>IF(O77&gt;K77,"○","　")</f>
        <v>○</v>
      </c>
      <c r="O77" s="363">
        <f>Z59</f>
        <v>15</v>
      </c>
      <c r="P77" s="362">
        <f>AD65</f>
        <v>5</v>
      </c>
      <c r="Q77" s="362" t="str">
        <f>IF(P77&gt;T77,"○","　")</f>
        <v>　</v>
      </c>
      <c r="R77" s="362" t="s">
        <v>637</v>
      </c>
      <c r="S77" s="362" t="str">
        <f>IF(T77&gt;P77,"○","　")</f>
        <v>○</v>
      </c>
      <c r="T77" s="363">
        <f>Z65</f>
        <v>15</v>
      </c>
      <c r="U77" s="362">
        <f>AD71</f>
        <v>2</v>
      </c>
      <c r="V77" s="362" t="str">
        <f>IF(U77&gt;Y77,"○","　")</f>
        <v>　</v>
      </c>
      <c r="W77" s="362" t="s">
        <v>637</v>
      </c>
      <c r="X77" s="362" t="str">
        <f>IF(Y77&gt;U77,"○","　")</f>
        <v>○</v>
      </c>
      <c r="Y77" s="363">
        <f>Z71</f>
        <v>15</v>
      </c>
      <c r="Z77" s="215"/>
      <c r="AA77" s="216"/>
      <c r="AB77" s="216"/>
      <c r="AC77" s="216"/>
      <c r="AD77" s="237"/>
      <c r="AE77" s="615"/>
      <c r="AF77" s="501"/>
      <c r="AG77" s="502"/>
      <c r="AH77" s="500"/>
      <c r="AI77" s="501"/>
      <c r="AJ77" s="502"/>
      <c r="AK77" s="500"/>
      <c r="AL77" s="620"/>
      <c r="AM77" s="623"/>
      <c r="AT77" s="456"/>
      <c r="AU77" s="456"/>
      <c r="AV77" s="456"/>
      <c r="AW77" s="456"/>
      <c r="AX77" s="456"/>
      <c r="AY77" s="456"/>
      <c r="AZ77" s="456"/>
    </row>
    <row r="78" spans="1:52" ht="18" customHeight="1">
      <c r="A78" s="633"/>
      <c r="B78" s="608"/>
      <c r="C78" s="609"/>
      <c r="D78" s="610"/>
      <c r="E78" s="608"/>
      <c r="F78" s="362">
        <f>AD54</f>
        <v>4</v>
      </c>
      <c r="G78" s="362" t="str">
        <f>IF(F78&gt;J78,"○","　")</f>
        <v>　</v>
      </c>
      <c r="H78" s="362" t="s">
        <v>255</v>
      </c>
      <c r="I78" s="362" t="str">
        <f>IF(J78&gt;F78,"○","　")</f>
        <v>○</v>
      </c>
      <c r="J78" s="363">
        <f>Z54</f>
        <v>15</v>
      </c>
      <c r="K78" s="362">
        <f>AD60</f>
        <v>14</v>
      </c>
      <c r="L78" s="362" t="str">
        <f>IF(K78&gt;O78,"○","　")</f>
        <v>　</v>
      </c>
      <c r="M78" s="362" t="s">
        <v>255</v>
      </c>
      <c r="N78" s="362" t="str">
        <f>IF(O78&gt;K78,"○","　")</f>
        <v>○</v>
      </c>
      <c r="O78" s="363">
        <f>Z60</f>
        <v>16</v>
      </c>
      <c r="P78" s="362">
        <f>AD66</f>
        <v>2</v>
      </c>
      <c r="Q78" s="362" t="str">
        <f>IF(P78&gt;T78,"○","　")</f>
        <v>　</v>
      </c>
      <c r="R78" s="362" t="s">
        <v>255</v>
      </c>
      <c r="S78" s="362" t="str">
        <f>IF(T78&gt;P78,"○","　")</f>
        <v>○</v>
      </c>
      <c r="T78" s="363">
        <f>Z66</f>
        <v>15</v>
      </c>
      <c r="U78" s="362">
        <f>AD72</f>
        <v>8</v>
      </c>
      <c r="V78" s="362" t="str">
        <f>IF(U78&gt;Y78,"○","　")</f>
        <v>　</v>
      </c>
      <c r="W78" s="362" t="s">
        <v>255</v>
      </c>
      <c r="X78" s="362" t="str">
        <f>IF(Y78&gt;U78,"○","　")</f>
        <v>○</v>
      </c>
      <c r="Y78" s="363">
        <f>Z72</f>
        <v>15</v>
      </c>
      <c r="Z78" s="215"/>
      <c r="AA78" s="216"/>
      <c r="AB78" s="216"/>
      <c r="AC78" s="216"/>
      <c r="AD78" s="237"/>
      <c r="AE78" s="615"/>
      <c r="AF78" s="501"/>
      <c r="AG78" s="502"/>
      <c r="AH78" s="500">
        <f>SUM(F74,K74,P74,U74,Z74)</f>
        <v>0</v>
      </c>
      <c r="AI78" s="501" t="s">
        <v>255</v>
      </c>
      <c r="AJ78" s="502">
        <f>SUM(J74,O74,T74,Y74,AD74)</f>
        <v>8</v>
      </c>
      <c r="AK78" s="500"/>
      <c r="AL78" s="620"/>
      <c r="AM78" s="623"/>
      <c r="AT78" s="456"/>
      <c r="AU78" s="456"/>
      <c r="AV78" s="456"/>
      <c r="AW78" s="456"/>
      <c r="AX78" s="456"/>
      <c r="AY78" s="456"/>
      <c r="AZ78" s="456"/>
    </row>
    <row r="79" spans="1:52" ht="18" customHeight="1" thickBot="1">
      <c r="A79" s="634"/>
      <c r="B79" s="639"/>
      <c r="C79" s="640"/>
      <c r="D79" s="641"/>
      <c r="E79" s="639"/>
      <c r="F79" s="371">
        <f>AD55</f>
        <v>0</v>
      </c>
      <c r="G79" s="371" t="str">
        <f>IF(F79&gt;J79,"○","　")</f>
        <v>　</v>
      </c>
      <c r="H79" s="371" t="s">
        <v>255</v>
      </c>
      <c r="I79" s="371" t="str">
        <f>IF(J79&gt;F79,"○","　")</f>
        <v>　</v>
      </c>
      <c r="J79" s="373">
        <f>Z55</f>
        <v>0</v>
      </c>
      <c r="K79" s="371">
        <f>AD61</f>
        <v>0</v>
      </c>
      <c r="L79" s="371" t="str">
        <f>IF(K79&gt;O79,"○","　")</f>
        <v>　</v>
      </c>
      <c r="M79" s="371" t="s">
        <v>255</v>
      </c>
      <c r="N79" s="371" t="str">
        <f>IF(O79&gt;K79,"○","　")</f>
        <v>　</v>
      </c>
      <c r="O79" s="373">
        <f>Z61</f>
        <v>0</v>
      </c>
      <c r="P79" s="371">
        <f>AD67</f>
        <v>0</v>
      </c>
      <c r="Q79" s="371" t="str">
        <f>IF(P79&gt;T79,"○","　")</f>
        <v>　</v>
      </c>
      <c r="R79" s="371" t="s">
        <v>255</v>
      </c>
      <c r="S79" s="371" t="str">
        <f>IF(T79&gt;P79,"○","　")</f>
        <v>　</v>
      </c>
      <c r="T79" s="373">
        <f>Z67</f>
        <v>0</v>
      </c>
      <c r="U79" s="371">
        <f>AD73</f>
        <v>0</v>
      </c>
      <c r="V79" s="371" t="str">
        <f>IF(U79&gt;Y79,"○","　")</f>
        <v>　</v>
      </c>
      <c r="W79" s="371" t="s">
        <v>255</v>
      </c>
      <c r="X79" s="371" t="str">
        <f>IF(Y79&gt;U79,"○","　")</f>
        <v>　</v>
      </c>
      <c r="Y79" s="373">
        <f>Z73</f>
        <v>0</v>
      </c>
      <c r="Z79" s="238"/>
      <c r="AA79" s="239"/>
      <c r="AB79" s="239"/>
      <c r="AC79" s="239"/>
      <c r="AD79" s="240"/>
      <c r="AE79" s="642"/>
      <c r="AF79" s="618"/>
      <c r="AG79" s="604"/>
      <c r="AH79" s="617"/>
      <c r="AI79" s="618"/>
      <c r="AJ79" s="604"/>
      <c r="AK79" s="617"/>
      <c r="AL79" s="621"/>
      <c r="AM79" s="624"/>
      <c r="AT79" s="456"/>
      <c r="AU79" s="456"/>
      <c r="AV79" s="456"/>
      <c r="AW79" s="456"/>
      <c r="AX79" s="456"/>
      <c r="AY79" s="456"/>
      <c r="AZ79" s="456"/>
    </row>
    <row r="80" spans="1:52" ht="13.5" customHeight="1">
      <c r="AT80" s="456"/>
      <c r="AU80" s="456"/>
      <c r="AV80" s="456"/>
      <c r="AW80" s="456"/>
      <c r="AX80" s="456"/>
      <c r="AY80" s="456"/>
      <c r="AZ80" s="456"/>
    </row>
    <row r="81" spans="6:52" ht="13.5" hidden="1" customHeight="1">
      <c r="AT81" s="456"/>
      <c r="AU81" s="456"/>
      <c r="AV81" s="456"/>
      <c r="AW81" s="456"/>
      <c r="AX81" s="456"/>
      <c r="AY81" s="456"/>
      <c r="AZ81" s="456"/>
    </row>
    <row r="82" spans="6:52" ht="13.5" hidden="1" customHeight="1">
      <c r="AT82" s="456"/>
      <c r="AU82" s="456"/>
      <c r="AV82" s="456"/>
      <c r="AW82" s="456"/>
      <c r="AX82" s="456"/>
      <c r="AY82" s="456"/>
      <c r="AZ82" s="456"/>
    </row>
    <row r="83" spans="6:52" ht="13.5" hidden="1" customHeight="1">
      <c r="AT83" s="456"/>
      <c r="AU83" s="456"/>
      <c r="AV83" s="456"/>
      <c r="AW83" s="456"/>
      <c r="AX83" s="456"/>
      <c r="AY83" s="456"/>
      <c r="AZ83" s="456"/>
    </row>
    <row r="84" spans="6:52" ht="13.5" hidden="1" customHeight="1">
      <c r="AT84" s="456"/>
      <c r="AU84" s="456"/>
      <c r="AV84" s="456"/>
      <c r="AW84" s="456"/>
      <c r="AX84" s="456"/>
      <c r="AY84" s="456"/>
      <c r="AZ84" s="456"/>
    </row>
    <row r="85" spans="6:52" ht="14.25" hidden="1" customHeight="1">
      <c r="AT85" s="456"/>
      <c r="AU85" s="456"/>
      <c r="AV85" s="456"/>
      <c r="AW85" s="456"/>
      <c r="AX85" s="456"/>
      <c r="AY85" s="456"/>
      <c r="AZ85" s="456"/>
    </row>
    <row r="86" spans="6:52" hidden="1"/>
    <row r="87" spans="6:52" hidden="1">
      <c r="F87" s="378">
        <v>1</v>
      </c>
      <c r="G87" s="378"/>
      <c r="H87" s="378">
        <v>2</v>
      </c>
      <c r="I87" s="378"/>
      <c r="J87" s="378">
        <v>3</v>
      </c>
      <c r="K87" s="378">
        <v>4</v>
      </c>
      <c r="L87" s="378"/>
      <c r="M87" s="378">
        <v>5</v>
      </c>
      <c r="N87" s="378"/>
      <c r="O87" s="378">
        <v>6</v>
      </c>
      <c r="P87" s="378">
        <v>7</v>
      </c>
      <c r="Q87" s="378"/>
      <c r="R87" s="378">
        <v>8</v>
      </c>
      <c r="T87" s="378">
        <v>9</v>
      </c>
      <c r="U87" s="378">
        <v>10</v>
      </c>
      <c r="AO87" s="155">
        <v>20</v>
      </c>
    </row>
    <row r="88" spans="6:52" hidden="1">
      <c r="F88" s="378">
        <f>SUM(K53:K55,O53:O55)</f>
        <v>46</v>
      </c>
      <c r="G88" s="378" t="e">
        <f>SUM(#REF!)</f>
        <v>#REF!</v>
      </c>
      <c r="H88" s="378">
        <f>SUM(U65:U67,Y65:Y67)</f>
        <v>72</v>
      </c>
      <c r="I88" s="378" t="e">
        <f>SUM(#REF!)</f>
        <v>#REF!</v>
      </c>
      <c r="J88" s="378">
        <f>SUM(Z53:Z55,AD53:AD55)</f>
        <v>37</v>
      </c>
      <c r="K88" s="378">
        <f>SUM(P59:P61,T59:T61)</f>
        <v>71</v>
      </c>
      <c r="L88" s="378" t="e">
        <f>SUM(#REF!)</f>
        <v>#REF!</v>
      </c>
      <c r="M88" s="378">
        <f>SUM(Z71:Z73,AD71:AD73)</f>
        <v>40</v>
      </c>
      <c r="N88" s="378" t="e">
        <f>SUM(#REF!)</f>
        <v>#REF!</v>
      </c>
      <c r="O88" s="378">
        <f>SUM(P53:P55,T53:T55)</f>
        <v>37</v>
      </c>
      <c r="P88" s="378">
        <f>SUM(U59:U61,Y59:Y61)</f>
        <v>42</v>
      </c>
      <c r="Q88" s="378" t="e">
        <f>SUM(#REF!)</f>
        <v>#REF!</v>
      </c>
      <c r="R88" s="378">
        <f>SUM(Z65:Z67,AD65:AD67)</f>
        <v>37</v>
      </c>
      <c r="T88" s="378">
        <f>SUM(U53:U55,Y53:Y55)</f>
        <v>48</v>
      </c>
      <c r="U88" s="378">
        <f>SUM(Z59:Z61,AD59:AD61)</f>
        <v>53</v>
      </c>
      <c r="AO88" s="155">
        <f>SUM(AO50:AO79)</f>
        <v>20</v>
      </c>
    </row>
    <row r="89" spans="6:52" hidden="1"/>
    <row r="90" spans="6:52" hidden="1"/>
    <row r="91" spans="6:52" hidden="1"/>
    <row r="92" spans="6:52" hidden="1"/>
    <row r="93" spans="6:52" hidden="1"/>
    <row r="94" spans="6:52" hidden="1"/>
    <row r="95" spans="6:52" hidden="1"/>
    <row r="96" spans="6:52" hidden="1"/>
    <row r="97" spans="6:138" hidden="1"/>
    <row r="98" spans="6:138" hidden="1"/>
    <row r="99" spans="6:138" hidden="1"/>
    <row r="100" spans="6:138" hidden="1"/>
    <row r="101" spans="6:138" hidden="1"/>
    <row r="102" spans="6:138" hidden="1"/>
    <row r="103" spans="6:138" hidden="1"/>
    <row r="104" spans="6:138" hidden="1"/>
    <row r="105" spans="6:138" hidden="1"/>
    <row r="106" spans="6:138" hidden="1"/>
    <row r="107" spans="6:138" hidden="1"/>
    <row r="108" spans="6:138" hidden="1"/>
    <row r="109" spans="6:138" hidden="1"/>
    <row r="110" spans="6:138" hidden="1">
      <c r="CB110" s="155" t="s">
        <v>644</v>
      </c>
      <c r="CE110" s="155" t="s">
        <v>645</v>
      </c>
      <c r="CH110" s="155" t="s">
        <v>646</v>
      </c>
    </row>
    <row r="111" spans="6:138" hidden="1">
      <c r="F111" s="378">
        <v>1</v>
      </c>
      <c r="G111" s="378"/>
      <c r="H111" s="378">
        <v>2</v>
      </c>
      <c r="I111" s="378"/>
      <c r="J111" s="378">
        <v>3</v>
      </c>
      <c r="K111" s="378">
        <v>4</v>
      </c>
      <c r="L111" s="378"/>
      <c r="M111" s="378">
        <v>5</v>
      </c>
      <c r="N111" s="378"/>
      <c r="O111" s="378">
        <v>6</v>
      </c>
      <c r="P111" s="378">
        <v>7</v>
      </c>
      <c r="Q111" s="378"/>
      <c r="R111" s="378">
        <v>8</v>
      </c>
      <c r="T111" s="378">
        <v>9</v>
      </c>
      <c r="U111" s="378">
        <v>10</v>
      </c>
      <c r="CB111" s="155" t="s">
        <v>0</v>
      </c>
      <c r="CE111" s="155" t="s">
        <v>0</v>
      </c>
      <c r="CH111" s="155" t="s">
        <v>0</v>
      </c>
    </row>
    <row r="112" spans="6:138" hidden="1">
      <c r="F112" s="378">
        <f t="shared" ref="F112:R112" si="4">F88</f>
        <v>46</v>
      </c>
      <c r="G112" s="378" t="e">
        <f t="shared" si="4"/>
        <v>#REF!</v>
      </c>
      <c r="H112" s="378">
        <f t="shared" si="4"/>
        <v>72</v>
      </c>
      <c r="I112" s="378" t="e">
        <f t="shared" si="4"/>
        <v>#REF!</v>
      </c>
      <c r="J112" s="378">
        <f t="shared" si="4"/>
        <v>37</v>
      </c>
      <c r="K112" s="378">
        <f t="shared" si="4"/>
        <v>71</v>
      </c>
      <c r="L112" s="378" t="e">
        <f t="shared" si="4"/>
        <v>#REF!</v>
      </c>
      <c r="M112" s="378">
        <f t="shared" si="4"/>
        <v>40</v>
      </c>
      <c r="N112" s="378" t="e">
        <f t="shared" si="4"/>
        <v>#REF!</v>
      </c>
      <c r="O112" s="378">
        <f t="shared" si="4"/>
        <v>37</v>
      </c>
      <c r="P112" s="378">
        <f t="shared" si="4"/>
        <v>42</v>
      </c>
      <c r="Q112" s="378" t="e">
        <f t="shared" si="4"/>
        <v>#REF!</v>
      </c>
      <c r="R112" s="378">
        <f t="shared" si="4"/>
        <v>37</v>
      </c>
      <c r="T112" s="378">
        <f>T88</f>
        <v>48</v>
      </c>
      <c r="U112" s="378">
        <f>U88</f>
        <v>53</v>
      </c>
      <c r="CB112" s="366" t="e">
        <f>IF(CB113&lt;7,"A",IF(CB113&gt;12,"C","B"))</f>
        <v>#REF!</v>
      </c>
      <c r="CC112" s="366"/>
      <c r="CD112" s="366"/>
      <c r="CE112" s="366"/>
      <c r="CF112" s="366"/>
      <c r="CG112" s="366"/>
      <c r="CH112" s="366"/>
      <c r="CI112" s="366"/>
      <c r="CJ112" s="366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</row>
    <row r="113" spans="79:138" hidden="1">
      <c r="CB113" s="366" t="e">
        <f>#REF!</f>
        <v>#REF!</v>
      </c>
      <c r="CC113" s="366"/>
      <c r="CD113" s="366"/>
      <c r="CE113" s="366" t="e">
        <f>CB113</f>
        <v>#REF!</v>
      </c>
      <c r="CF113" s="366"/>
      <c r="CG113" s="366"/>
      <c r="CH113" s="366" t="e">
        <f>CB113</f>
        <v>#REF!</v>
      </c>
      <c r="CI113" s="366"/>
      <c r="CJ113" s="366"/>
      <c r="CL113" s="182"/>
      <c r="CM113" s="182">
        <v>1</v>
      </c>
      <c r="CN113" s="182"/>
      <c r="CO113" s="182"/>
      <c r="CP113" s="182">
        <v>2</v>
      </c>
      <c r="CQ113" s="182"/>
      <c r="CR113" s="182"/>
      <c r="CS113" s="182">
        <v>3</v>
      </c>
      <c r="CT113" s="182"/>
      <c r="CU113" s="182"/>
      <c r="CV113" s="182">
        <v>4</v>
      </c>
      <c r="CW113" s="182"/>
      <c r="CX113" s="182"/>
      <c r="CY113" s="182">
        <v>5</v>
      </c>
      <c r="CZ113" s="182"/>
      <c r="DA113" s="182"/>
      <c r="DB113" s="182">
        <v>6</v>
      </c>
      <c r="DC113" s="182"/>
      <c r="DD113" s="182"/>
      <c r="DE113" s="182">
        <v>7</v>
      </c>
      <c r="DF113" s="182"/>
      <c r="DG113" s="182"/>
      <c r="DH113" s="182">
        <v>8</v>
      </c>
      <c r="DI113" s="182"/>
      <c r="DJ113" s="182"/>
      <c r="DK113" s="182">
        <v>9</v>
      </c>
      <c r="DL113" s="182"/>
      <c r="DM113" s="182"/>
      <c r="DN113" s="182">
        <v>10</v>
      </c>
      <c r="DO113" s="182"/>
      <c r="DP113" s="182"/>
      <c r="DQ113" s="182">
        <v>11</v>
      </c>
      <c r="DR113" s="182"/>
      <c r="DS113" s="182"/>
      <c r="DT113" s="182">
        <v>12</v>
      </c>
      <c r="DU113" s="182"/>
      <c r="DV113" s="182"/>
      <c r="DW113" s="182">
        <v>13</v>
      </c>
      <c r="DX113" s="182"/>
      <c r="DY113" s="182"/>
      <c r="DZ113" s="182">
        <v>14</v>
      </c>
      <c r="EA113" s="182"/>
      <c r="EB113" s="182"/>
      <c r="EC113" s="182">
        <v>15</v>
      </c>
      <c r="ED113" s="182"/>
      <c r="EE113" s="182"/>
      <c r="EF113" s="182">
        <v>16</v>
      </c>
      <c r="EG113" s="182"/>
      <c r="EH113" s="182"/>
    </row>
    <row r="114" spans="79:138">
      <c r="CA114" s="155">
        <v>1</v>
      </c>
      <c r="CB114" s="182" t="e">
        <f t="shared" ref="CB114:CD119" si="5">IF($CB$113=1,CM114,IF($CB$113=2,CP114,IF($CB$113=3,CS114,IF($CB$113=4,CV114,IF($CB$113=5,CY114,IF($CB$113=6,DB114,""))))))</f>
        <v>#REF!</v>
      </c>
      <c r="CC114" s="182" t="e">
        <f t="shared" si="5"/>
        <v>#REF!</v>
      </c>
      <c r="CD114" s="182" t="e">
        <f t="shared" si="5"/>
        <v>#REF!</v>
      </c>
      <c r="CE114" s="182" t="e">
        <f t="shared" ref="CE114:CG125" si="6">IF($CB$113=7,DE114,IF($CB$113=8,DH114,IF($CB$113=9,DK114,IF($CB$113=10,DN114,IF($CB$113=11,DQ114,IF($CB$113=12,DT114,""))))))</f>
        <v>#REF!</v>
      </c>
      <c r="CF114" s="182" t="e">
        <f t="shared" si="6"/>
        <v>#REF!</v>
      </c>
      <c r="CG114" s="182" t="e">
        <f t="shared" si="6"/>
        <v>#REF!</v>
      </c>
      <c r="CH114" s="182" t="e">
        <f t="shared" ref="CH114:CJ124" si="7">IF($CB$113=13,DW114,IF($CB$113=14,DZ114,IF($CB$113=15,EC114,IF($CB$113=16,EF114,""))))</f>
        <v>#REF!</v>
      </c>
      <c r="CI114" s="182" t="e">
        <f t="shared" si="7"/>
        <v>#REF!</v>
      </c>
      <c r="CJ114" s="182" t="e">
        <f t="shared" si="7"/>
        <v>#REF!</v>
      </c>
      <c r="CL114" s="182"/>
      <c r="CM114" s="182">
        <v>1</v>
      </c>
      <c r="CN114" s="182" t="s">
        <v>258</v>
      </c>
      <c r="CO114" s="182" t="s">
        <v>259</v>
      </c>
      <c r="CP114" s="182">
        <v>1</v>
      </c>
      <c r="CQ114" s="182" t="s">
        <v>260</v>
      </c>
      <c r="CR114" s="182" t="s">
        <v>261</v>
      </c>
      <c r="CS114" s="182">
        <v>1</v>
      </c>
      <c r="CT114" s="182" t="s">
        <v>262</v>
      </c>
      <c r="CU114" s="182" t="s">
        <v>261</v>
      </c>
      <c r="CV114" s="182">
        <v>1</v>
      </c>
      <c r="CW114" s="182" t="s">
        <v>263</v>
      </c>
      <c r="CX114" s="182" t="s">
        <v>264</v>
      </c>
      <c r="CY114" s="182">
        <v>1</v>
      </c>
      <c r="CZ114" s="182" t="s">
        <v>265</v>
      </c>
      <c r="DA114" s="182" t="s">
        <v>266</v>
      </c>
      <c r="DB114" s="182" t="s">
        <v>267</v>
      </c>
      <c r="DC114" s="182" t="s">
        <v>268</v>
      </c>
      <c r="DD114" s="182" t="s">
        <v>269</v>
      </c>
      <c r="DE114" s="182" t="s">
        <v>270</v>
      </c>
      <c r="DF114" s="182" t="s">
        <v>260</v>
      </c>
      <c r="DG114" s="182" t="s">
        <v>261</v>
      </c>
      <c r="DH114" s="182" t="s">
        <v>271</v>
      </c>
      <c r="DI114" s="182" t="s">
        <v>272</v>
      </c>
      <c r="DJ114" s="182" t="s">
        <v>273</v>
      </c>
      <c r="DK114" s="182" t="s">
        <v>274</v>
      </c>
      <c r="DL114" s="182" t="s">
        <v>272</v>
      </c>
      <c r="DM114" s="182" t="s">
        <v>273</v>
      </c>
      <c r="DN114" s="182" t="s">
        <v>275</v>
      </c>
      <c r="DO114" s="182" t="s">
        <v>276</v>
      </c>
      <c r="DP114" s="182" t="s">
        <v>269</v>
      </c>
      <c r="DQ114" s="182">
        <v>0</v>
      </c>
      <c r="DR114" s="182">
        <v>0</v>
      </c>
      <c r="DS114" s="182">
        <v>0</v>
      </c>
      <c r="DT114" s="182">
        <v>0</v>
      </c>
      <c r="DU114" s="182">
        <v>0</v>
      </c>
      <c r="DV114" s="182">
        <v>0</v>
      </c>
      <c r="DW114" s="182" t="s">
        <v>275</v>
      </c>
      <c r="DX114" s="182" t="s">
        <v>276</v>
      </c>
      <c r="DY114" s="182" t="s">
        <v>269</v>
      </c>
      <c r="DZ114" s="182">
        <v>0</v>
      </c>
      <c r="EA114" s="182">
        <v>0</v>
      </c>
      <c r="EB114" s="182">
        <v>0</v>
      </c>
      <c r="EC114" s="182">
        <v>0</v>
      </c>
      <c r="ED114" s="182">
        <v>0</v>
      </c>
      <c r="EE114" s="182">
        <v>0</v>
      </c>
      <c r="EF114" s="182">
        <v>0</v>
      </c>
      <c r="EG114" s="182">
        <v>0</v>
      </c>
      <c r="EH114" s="182">
        <v>0</v>
      </c>
    </row>
    <row r="115" spans="79:138">
      <c r="CA115" s="155">
        <v>2</v>
      </c>
      <c r="CB115" s="182" t="e">
        <f t="shared" si="5"/>
        <v>#REF!</v>
      </c>
      <c r="CC115" s="182" t="e">
        <f t="shared" si="5"/>
        <v>#REF!</v>
      </c>
      <c r="CD115" s="182" t="e">
        <f t="shared" si="5"/>
        <v>#REF!</v>
      </c>
      <c r="CE115" s="182" t="e">
        <f t="shared" si="6"/>
        <v>#REF!</v>
      </c>
      <c r="CF115" s="182" t="e">
        <f t="shared" si="6"/>
        <v>#REF!</v>
      </c>
      <c r="CG115" s="182" t="e">
        <f t="shared" si="6"/>
        <v>#REF!</v>
      </c>
      <c r="CH115" s="182" t="e">
        <f t="shared" si="7"/>
        <v>#REF!</v>
      </c>
      <c r="CI115" s="182" t="e">
        <f t="shared" si="7"/>
        <v>#REF!</v>
      </c>
      <c r="CJ115" s="182" t="e">
        <f t="shared" si="7"/>
        <v>#REF!</v>
      </c>
      <c r="CL115" s="182"/>
      <c r="CM115" s="182">
        <v>2</v>
      </c>
      <c r="CN115" s="182" t="s">
        <v>277</v>
      </c>
      <c r="CO115" s="182" t="s">
        <v>269</v>
      </c>
      <c r="CP115" s="182">
        <v>2</v>
      </c>
      <c r="CQ115" s="182" t="s">
        <v>276</v>
      </c>
      <c r="CR115" s="182" t="s">
        <v>269</v>
      </c>
      <c r="CS115" s="182">
        <v>2</v>
      </c>
      <c r="CT115" s="182" t="s">
        <v>278</v>
      </c>
      <c r="CU115" s="182" t="s">
        <v>261</v>
      </c>
      <c r="CV115" s="182">
        <v>2</v>
      </c>
      <c r="CW115" s="182" t="s">
        <v>279</v>
      </c>
      <c r="CX115" s="182" t="s">
        <v>261</v>
      </c>
      <c r="CY115" s="182">
        <v>2</v>
      </c>
      <c r="CZ115" s="182" t="s">
        <v>280</v>
      </c>
      <c r="DA115" s="182" t="s">
        <v>281</v>
      </c>
      <c r="DB115" s="182" t="s">
        <v>282</v>
      </c>
      <c r="DC115" s="182" t="s">
        <v>283</v>
      </c>
      <c r="DD115" s="182" t="s">
        <v>261</v>
      </c>
      <c r="DE115" s="182" t="s">
        <v>284</v>
      </c>
      <c r="DF115" s="182" t="s">
        <v>258</v>
      </c>
      <c r="DG115" s="182" t="s">
        <v>259</v>
      </c>
      <c r="DH115" s="182" t="s">
        <v>285</v>
      </c>
      <c r="DI115" s="182" t="s">
        <v>258</v>
      </c>
      <c r="DJ115" s="182" t="s">
        <v>259</v>
      </c>
      <c r="DK115" s="182" t="s">
        <v>286</v>
      </c>
      <c r="DL115" s="182" t="s">
        <v>287</v>
      </c>
      <c r="DM115" s="182" t="s">
        <v>259</v>
      </c>
      <c r="DN115" s="182" t="s">
        <v>288</v>
      </c>
      <c r="DO115" s="182" t="s">
        <v>289</v>
      </c>
      <c r="DP115" s="182" t="s">
        <v>290</v>
      </c>
      <c r="DQ115" s="182">
        <v>0</v>
      </c>
      <c r="DR115" s="182">
        <v>0</v>
      </c>
      <c r="DS115" s="182">
        <v>0</v>
      </c>
      <c r="DT115" s="182">
        <v>0</v>
      </c>
      <c r="DU115" s="182">
        <v>0</v>
      </c>
      <c r="DV115" s="182">
        <v>0</v>
      </c>
      <c r="DW115" s="182" t="s">
        <v>288</v>
      </c>
      <c r="DX115" s="182" t="s">
        <v>289</v>
      </c>
      <c r="DY115" s="182" t="s">
        <v>290</v>
      </c>
      <c r="DZ115" s="182">
        <v>0</v>
      </c>
      <c r="EA115" s="182">
        <v>0</v>
      </c>
      <c r="EB115" s="182">
        <v>0</v>
      </c>
      <c r="EC115" s="182">
        <v>0</v>
      </c>
      <c r="ED115" s="182">
        <v>0</v>
      </c>
      <c r="EE115" s="182">
        <v>0</v>
      </c>
      <c r="EF115" s="182">
        <v>0</v>
      </c>
      <c r="EG115" s="182">
        <v>0</v>
      </c>
      <c r="EH115" s="182">
        <v>0</v>
      </c>
    </row>
    <row r="116" spans="79:138">
      <c r="CA116" s="155">
        <v>3</v>
      </c>
      <c r="CB116" s="182" t="e">
        <f t="shared" si="5"/>
        <v>#REF!</v>
      </c>
      <c r="CC116" s="182" t="e">
        <f t="shared" si="5"/>
        <v>#REF!</v>
      </c>
      <c r="CD116" s="182" t="e">
        <f t="shared" si="5"/>
        <v>#REF!</v>
      </c>
      <c r="CE116" s="182" t="e">
        <f t="shared" si="6"/>
        <v>#REF!</v>
      </c>
      <c r="CF116" s="182" t="e">
        <f t="shared" si="6"/>
        <v>#REF!</v>
      </c>
      <c r="CG116" s="182" t="e">
        <f t="shared" si="6"/>
        <v>#REF!</v>
      </c>
      <c r="CH116" s="182" t="e">
        <f t="shared" si="7"/>
        <v>#REF!</v>
      </c>
      <c r="CI116" s="182" t="e">
        <f t="shared" si="7"/>
        <v>#REF!</v>
      </c>
      <c r="CJ116" s="182" t="e">
        <f t="shared" si="7"/>
        <v>#REF!</v>
      </c>
      <c r="CL116" s="182"/>
      <c r="CM116" s="182">
        <v>3</v>
      </c>
      <c r="CN116" s="182" t="s">
        <v>291</v>
      </c>
      <c r="CO116" s="182" t="s">
        <v>292</v>
      </c>
      <c r="CP116" s="182">
        <v>3</v>
      </c>
      <c r="CQ116" s="182" t="s">
        <v>293</v>
      </c>
      <c r="CR116" s="182" t="s">
        <v>292</v>
      </c>
      <c r="CS116" s="182">
        <v>3</v>
      </c>
      <c r="CT116" s="182" t="s">
        <v>294</v>
      </c>
      <c r="CU116" s="182" t="s">
        <v>295</v>
      </c>
      <c r="CV116" s="182">
        <v>3</v>
      </c>
      <c r="CW116" s="182" t="s">
        <v>296</v>
      </c>
      <c r="CX116" s="182" t="s">
        <v>266</v>
      </c>
      <c r="CY116" s="182">
        <v>3</v>
      </c>
      <c r="CZ116" s="182" t="s">
        <v>297</v>
      </c>
      <c r="DA116" s="182" t="s">
        <v>259</v>
      </c>
      <c r="DB116" s="182" t="s">
        <v>298</v>
      </c>
      <c r="DC116" s="182" t="s">
        <v>299</v>
      </c>
      <c r="DD116" s="182" t="s">
        <v>261</v>
      </c>
      <c r="DE116" s="182" t="s">
        <v>300</v>
      </c>
      <c r="DF116" s="182" t="s">
        <v>301</v>
      </c>
      <c r="DG116" s="182" t="s">
        <v>266</v>
      </c>
      <c r="DH116" s="182" t="s">
        <v>302</v>
      </c>
      <c r="DI116" s="182" t="s">
        <v>303</v>
      </c>
      <c r="DJ116" s="182" t="s">
        <v>295</v>
      </c>
      <c r="DK116" s="182" t="s">
        <v>304</v>
      </c>
      <c r="DL116" s="182" t="s">
        <v>305</v>
      </c>
      <c r="DM116" s="182" t="s">
        <v>306</v>
      </c>
      <c r="DN116" s="182" t="s">
        <v>307</v>
      </c>
      <c r="DO116" s="182" t="s">
        <v>289</v>
      </c>
      <c r="DP116" s="182" t="s">
        <v>290</v>
      </c>
      <c r="DQ116" s="182">
        <v>0</v>
      </c>
      <c r="DR116" s="182">
        <v>0</v>
      </c>
      <c r="DS116" s="182">
        <v>0</v>
      </c>
      <c r="DT116" s="182">
        <v>0</v>
      </c>
      <c r="DU116" s="182">
        <v>0</v>
      </c>
      <c r="DV116" s="182">
        <v>0</v>
      </c>
      <c r="DW116" s="182" t="s">
        <v>307</v>
      </c>
      <c r="DX116" s="182" t="s">
        <v>289</v>
      </c>
      <c r="DY116" s="182" t="s">
        <v>290</v>
      </c>
      <c r="DZ116" s="182">
        <v>0</v>
      </c>
      <c r="EA116" s="182">
        <v>0</v>
      </c>
      <c r="EB116" s="182">
        <v>0</v>
      </c>
      <c r="EC116" s="182">
        <v>0</v>
      </c>
      <c r="ED116" s="182">
        <v>0</v>
      </c>
      <c r="EE116" s="182">
        <v>0</v>
      </c>
      <c r="EF116" s="182">
        <v>0</v>
      </c>
      <c r="EG116" s="182">
        <v>0</v>
      </c>
      <c r="EH116" s="182">
        <v>0</v>
      </c>
    </row>
    <row r="117" spans="79:138">
      <c r="CA117" s="155">
        <v>4</v>
      </c>
      <c r="CB117" s="182" t="e">
        <f t="shared" si="5"/>
        <v>#REF!</v>
      </c>
      <c r="CC117" s="182" t="e">
        <f t="shared" si="5"/>
        <v>#REF!</v>
      </c>
      <c r="CD117" s="182" t="e">
        <f t="shared" si="5"/>
        <v>#REF!</v>
      </c>
      <c r="CE117" s="182" t="e">
        <f t="shared" si="6"/>
        <v>#REF!</v>
      </c>
      <c r="CF117" s="182" t="e">
        <f t="shared" si="6"/>
        <v>#REF!</v>
      </c>
      <c r="CG117" s="182" t="e">
        <f t="shared" si="6"/>
        <v>#REF!</v>
      </c>
      <c r="CH117" s="182" t="e">
        <f t="shared" si="7"/>
        <v>#REF!</v>
      </c>
      <c r="CI117" s="182" t="e">
        <f t="shared" si="7"/>
        <v>#REF!</v>
      </c>
      <c r="CJ117" s="182" t="e">
        <f t="shared" si="7"/>
        <v>#REF!</v>
      </c>
      <c r="CL117" s="182"/>
      <c r="CM117" s="182">
        <v>4</v>
      </c>
      <c r="CN117" s="182" t="s">
        <v>308</v>
      </c>
      <c r="CO117" s="182" t="s">
        <v>309</v>
      </c>
      <c r="CP117" s="182">
        <v>4</v>
      </c>
      <c r="CQ117" s="182" t="s">
        <v>310</v>
      </c>
      <c r="CR117" s="182" t="s">
        <v>281</v>
      </c>
      <c r="CS117" s="182">
        <v>4</v>
      </c>
      <c r="CT117" s="182" t="s">
        <v>311</v>
      </c>
      <c r="CU117" s="182" t="s">
        <v>264</v>
      </c>
      <c r="CV117" s="182">
        <v>4</v>
      </c>
      <c r="CW117" s="182" t="s">
        <v>312</v>
      </c>
      <c r="CX117" s="182" t="s">
        <v>313</v>
      </c>
      <c r="CY117" s="182">
        <v>4</v>
      </c>
      <c r="CZ117" s="182" t="s">
        <v>314</v>
      </c>
      <c r="DA117" s="182" t="s">
        <v>290</v>
      </c>
      <c r="DB117" s="182" t="s">
        <v>315</v>
      </c>
      <c r="DC117" s="182" t="s">
        <v>316</v>
      </c>
      <c r="DD117" s="182" t="s">
        <v>306</v>
      </c>
      <c r="DE117" s="182" t="s">
        <v>317</v>
      </c>
      <c r="DF117" s="182" t="s">
        <v>318</v>
      </c>
      <c r="DG117" s="182" t="s">
        <v>319</v>
      </c>
      <c r="DH117" s="182" t="s">
        <v>320</v>
      </c>
      <c r="DI117" s="182" t="s">
        <v>293</v>
      </c>
      <c r="DJ117" s="182" t="s">
        <v>292</v>
      </c>
      <c r="DK117" s="182" t="s">
        <v>321</v>
      </c>
      <c r="DL117" s="182" t="s">
        <v>280</v>
      </c>
      <c r="DM117" s="182" t="s">
        <v>281</v>
      </c>
      <c r="DN117" s="182" t="s">
        <v>322</v>
      </c>
      <c r="DO117" s="182" t="s">
        <v>323</v>
      </c>
      <c r="DP117" s="182" t="s">
        <v>292</v>
      </c>
      <c r="DQ117" s="182">
        <v>0</v>
      </c>
      <c r="DR117" s="182">
        <v>0</v>
      </c>
      <c r="DS117" s="182">
        <v>0</v>
      </c>
      <c r="DT117" s="182">
        <v>0</v>
      </c>
      <c r="DU117" s="182">
        <v>0</v>
      </c>
      <c r="DV117" s="182">
        <v>0</v>
      </c>
      <c r="DW117" s="182" t="s">
        <v>322</v>
      </c>
      <c r="DX117" s="182" t="s">
        <v>323</v>
      </c>
      <c r="DY117" s="182" t="s">
        <v>292</v>
      </c>
      <c r="DZ117" s="182">
        <v>0</v>
      </c>
      <c r="EA117" s="182">
        <v>0</v>
      </c>
      <c r="EB117" s="182">
        <v>0</v>
      </c>
      <c r="EC117" s="182">
        <v>0</v>
      </c>
      <c r="ED117" s="182">
        <v>0</v>
      </c>
      <c r="EE117" s="182">
        <v>0</v>
      </c>
      <c r="EF117" s="182">
        <v>0</v>
      </c>
      <c r="EG117" s="182">
        <v>0</v>
      </c>
      <c r="EH117" s="182">
        <v>0</v>
      </c>
    </row>
    <row r="118" spans="79:138">
      <c r="CA118" s="155">
        <v>5</v>
      </c>
      <c r="CB118" s="182" t="e">
        <f t="shared" si="5"/>
        <v>#REF!</v>
      </c>
      <c r="CC118" s="182" t="e">
        <f t="shared" si="5"/>
        <v>#REF!</v>
      </c>
      <c r="CD118" s="182" t="e">
        <f t="shared" si="5"/>
        <v>#REF!</v>
      </c>
      <c r="CE118" s="182" t="e">
        <f t="shared" si="6"/>
        <v>#REF!</v>
      </c>
      <c r="CF118" s="182" t="e">
        <f t="shared" si="6"/>
        <v>#REF!</v>
      </c>
      <c r="CG118" s="182" t="e">
        <f t="shared" si="6"/>
        <v>#REF!</v>
      </c>
      <c r="CH118" s="182" t="e">
        <f t="shared" si="7"/>
        <v>#REF!</v>
      </c>
      <c r="CI118" s="182" t="e">
        <f t="shared" si="7"/>
        <v>#REF!</v>
      </c>
      <c r="CJ118" s="182" t="e">
        <f t="shared" si="7"/>
        <v>#REF!</v>
      </c>
      <c r="CL118" s="182"/>
      <c r="CM118" s="182">
        <v>0</v>
      </c>
      <c r="CN118" s="182" t="s">
        <v>324</v>
      </c>
      <c r="CO118" s="182" t="s">
        <v>319</v>
      </c>
      <c r="CP118" s="182">
        <v>0</v>
      </c>
      <c r="CQ118" s="182">
        <v>0</v>
      </c>
      <c r="CR118" s="182">
        <v>0</v>
      </c>
      <c r="CS118" s="182">
        <v>0</v>
      </c>
      <c r="CT118" s="182">
        <v>0</v>
      </c>
      <c r="CU118" s="182">
        <v>0</v>
      </c>
      <c r="CV118" s="182">
        <v>5</v>
      </c>
      <c r="CW118" s="182" t="s">
        <v>287</v>
      </c>
      <c r="CX118" s="182" t="s">
        <v>259</v>
      </c>
      <c r="CY118" s="182">
        <v>5</v>
      </c>
      <c r="CZ118" s="182" t="s">
        <v>325</v>
      </c>
      <c r="DA118" s="182" t="s">
        <v>326</v>
      </c>
      <c r="DB118" s="182" t="s">
        <v>327</v>
      </c>
      <c r="DC118" s="182" t="s">
        <v>328</v>
      </c>
      <c r="DD118" s="182" t="s">
        <v>269</v>
      </c>
      <c r="DE118" s="182">
        <v>0</v>
      </c>
      <c r="DF118" s="182">
        <v>0</v>
      </c>
      <c r="DG118" s="182">
        <v>0</v>
      </c>
      <c r="DH118" s="182">
        <v>0</v>
      </c>
      <c r="DI118" s="182">
        <v>0</v>
      </c>
      <c r="DJ118" s="182">
        <v>0</v>
      </c>
      <c r="DK118" s="182" t="s">
        <v>329</v>
      </c>
      <c r="DL118" s="182" t="s">
        <v>301</v>
      </c>
      <c r="DM118" s="182" t="s">
        <v>266</v>
      </c>
      <c r="DN118" s="182" t="s">
        <v>330</v>
      </c>
      <c r="DO118" s="182" t="s">
        <v>311</v>
      </c>
      <c r="DP118" s="182" t="s">
        <v>264</v>
      </c>
      <c r="DQ118" s="182">
        <v>0</v>
      </c>
      <c r="DR118" s="182">
        <v>0</v>
      </c>
      <c r="DS118" s="182">
        <v>0</v>
      </c>
      <c r="DT118" s="182">
        <v>0</v>
      </c>
      <c r="DU118" s="182">
        <v>0</v>
      </c>
      <c r="DV118" s="182">
        <v>0</v>
      </c>
      <c r="DW118" s="182" t="s">
        <v>330</v>
      </c>
      <c r="DX118" s="182" t="s">
        <v>311</v>
      </c>
      <c r="DY118" s="182" t="s">
        <v>264</v>
      </c>
      <c r="DZ118" s="182">
        <v>0</v>
      </c>
      <c r="EA118" s="182">
        <v>0</v>
      </c>
      <c r="EB118" s="182">
        <v>0</v>
      </c>
      <c r="EC118" s="182">
        <v>0</v>
      </c>
      <c r="ED118" s="182">
        <v>0</v>
      </c>
      <c r="EE118" s="182">
        <v>0</v>
      </c>
      <c r="EF118" s="182">
        <v>0</v>
      </c>
      <c r="EG118" s="182">
        <v>0</v>
      </c>
      <c r="EH118" s="182">
        <v>0</v>
      </c>
    </row>
    <row r="119" spans="79:138">
      <c r="CA119" s="155">
        <v>6</v>
      </c>
      <c r="CB119" s="182" t="e">
        <f t="shared" si="5"/>
        <v>#REF!</v>
      </c>
      <c r="CC119" s="182" t="e">
        <f t="shared" si="5"/>
        <v>#REF!</v>
      </c>
      <c r="CD119" s="182" t="e">
        <f t="shared" si="5"/>
        <v>#REF!</v>
      </c>
      <c r="CE119" s="182" t="e">
        <f t="shared" si="6"/>
        <v>#REF!</v>
      </c>
      <c r="CF119" s="182" t="e">
        <f t="shared" si="6"/>
        <v>#REF!</v>
      </c>
      <c r="CG119" s="182" t="e">
        <f t="shared" si="6"/>
        <v>#REF!</v>
      </c>
      <c r="CH119" s="182" t="e">
        <f t="shared" si="7"/>
        <v>#REF!</v>
      </c>
      <c r="CI119" s="182" t="e">
        <f t="shared" si="7"/>
        <v>#REF!</v>
      </c>
      <c r="CJ119" s="182" t="e">
        <f t="shared" si="7"/>
        <v>#REF!</v>
      </c>
      <c r="CL119" s="182"/>
      <c r="CM119" s="182">
        <v>0</v>
      </c>
      <c r="CN119" s="182">
        <v>0</v>
      </c>
      <c r="CO119" s="182">
        <v>0</v>
      </c>
      <c r="CP119" s="182">
        <v>0</v>
      </c>
      <c r="CQ119" s="182">
        <v>0</v>
      </c>
      <c r="CR119" s="182">
        <v>0</v>
      </c>
      <c r="CS119" s="182">
        <v>0</v>
      </c>
      <c r="CT119" s="182">
        <v>0</v>
      </c>
      <c r="CU119" s="182">
        <v>0</v>
      </c>
      <c r="CV119" s="182">
        <v>0</v>
      </c>
      <c r="CW119" s="182">
        <v>0</v>
      </c>
      <c r="CX119" s="182">
        <v>0</v>
      </c>
      <c r="CY119" s="182">
        <v>6</v>
      </c>
      <c r="CZ119" s="182">
        <v>0</v>
      </c>
      <c r="DA119" s="182">
        <v>0</v>
      </c>
      <c r="DB119" s="182">
        <v>0</v>
      </c>
      <c r="DC119" s="182">
        <v>0</v>
      </c>
      <c r="DD119" s="182">
        <v>0</v>
      </c>
      <c r="DE119" s="182">
        <v>0</v>
      </c>
      <c r="DF119" s="182">
        <v>0</v>
      </c>
      <c r="DG119" s="182">
        <v>0</v>
      </c>
      <c r="DH119" s="182">
        <v>0</v>
      </c>
      <c r="DI119" s="182">
        <v>0</v>
      </c>
      <c r="DJ119" s="182">
        <v>0</v>
      </c>
      <c r="DK119" s="182">
        <v>0</v>
      </c>
      <c r="DL119" s="182">
        <v>0</v>
      </c>
      <c r="DM119" s="182">
        <v>0</v>
      </c>
      <c r="DN119" s="182">
        <v>0</v>
      </c>
      <c r="DO119" s="182">
        <v>0</v>
      </c>
      <c r="DP119" s="182">
        <v>0</v>
      </c>
      <c r="DQ119" s="182">
        <v>0</v>
      </c>
      <c r="DR119" s="182">
        <v>0</v>
      </c>
      <c r="DS119" s="182">
        <v>0</v>
      </c>
      <c r="DT119" s="182">
        <v>0</v>
      </c>
      <c r="DU119" s="182">
        <v>0</v>
      </c>
      <c r="DV119" s="182">
        <v>0</v>
      </c>
      <c r="DW119" s="182">
        <v>0</v>
      </c>
      <c r="DX119" s="182">
        <v>0</v>
      </c>
      <c r="DY119" s="182">
        <v>0</v>
      </c>
      <c r="DZ119" s="182">
        <v>0</v>
      </c>
      <c r="EA119" s="182">
        <v>0</v>
      </c>
      <c r="EB119" s="182">
        <v>0</v>
      </c>
      <c r="EC119" s="182">
        <v>0</v>
      </c>
      <c r="ED119" s="182">
        <v>0</v>
      </c>
      <c r="EE119" s="182">
        <v>0</v>
      </c>
      <c r="EF119" s="182">
        <v>0</v>
      </c>
      <c r="EG119" s="182">
        <v>0</v>
      </c>
      <c r="EH119" s="182">
        <v>0</v>
      </c>
    </row>
    <row r="120" spans="79:138">
      <c r="CA120" s="155">
        <v>7</v>
      </c>
      <c r="CB120" s="182" t="e">
        <f>IF($CB$113=1,$CM120,IF($CB$113=2,$CP120,IF($CB$113=3,$CS120,IF($CB$113=4,$CV120,IF($CB$113=5,$CY120,IF($CB$113=6,$DB120,""))))))</f>
        <v>#REF!</v>
      </c>
      <c r="CC120" s="182" t="e">
        <f>IF($CB$113=1,$CM120,IF($CB$113=2,$CP120,IF($CB$113=3,$CS120,IF($CB$113=4,$CV120,IF($CB$113=5,$CY120,IF($CB$113=6,$DB120,""))))))</f>
        <v>#REF!</v>
      </c>
      <c r="CD120" s="182" t="e">
        <f>IF($CB$113=1,$CM120,IF($CB$113=2,$CP120,IF($CB$113=3,$CS120,IF($CB$113=4,$CV120,IF($CB$113=5,$CY120,IF($CB$113=6,$DB120,""))))))</f>
        <v>#REF!</v>
      </c>
      <c r="CE120" s="182" t="e">
        <f t="shared" si="6"/>
        <v>#REF!</v>
      </c>
      <c r="CF120" s="182" t="e">
        <f t="shared" si="6"/>
        <v>#REF!</v>
      </c>
      <c r="CG120" s="182" t="e">
        <f t="shared" si="6"/>
        <v>#REF!</v>
      </c>
      <c r="CH120" s="182" t="e">
        <f t="shared" si="7"/>
        <v>#REF!</v>
      </c>
      <c r="CI120" s="182" t="e">
        <f t="shared" si="7"/>
        <v>#REF!</v>
      </c>
      <c r="CJ120" s="182" t="e">
        <f t="shared" si="7"/>
        <v>#REF!</v>
      </c>
      <c r="CL120" s="182"/>
      <c r="CM120" s="182">
        <v>0</v>
      </c>
      <c r="CN120" s="182">
        <v>0</v>
      </c>
      <c r="CO120" s="182">
        <v>0</v>
      </c>
      <c r="CP120" s="182">
        <v>0</v>
      </c>
      <c r="CQ120" s="182">
        <v>0</v>
      </c>
      <c r="CR120" s="182">
        <v>0</v>
      </c>
      <c r="CS120" s="182">
        <v>0</v>
      </c>
      <c r="CT120" s="182">
        <v>0</v>
      </c>
      <c r="CU120" s="182">
        <v>0</v>
      </c>
      <c r="CV120" s="182">
        <v>0</v>
      </c>
      <c r="CW120" s="182">
        <v>0</v>
      </c>
      <c r="CX120" s="182">
        <v>0</v>
      </c>
      <c r="CY120" s="182">
        <v>0</v>
      </c>
      <c r="CZ120" s="182">
        <v>0</v>
      </c>
      <c r="DA120" s="182">
        <v>0</v>
      </c>
      <c r="DB120" s="182">
        <v>0</v>
      </c>
      <c r="DC120" s="182">
        <v>0</v>
      </c>
      <c r="DD120" s="182">
        <v>0</v>
      </c>
      <c r="DE120" s="182">
        <v>0</v>
      </c>
      <c r="DF120" s="182">
        <v>0</v>
      </c>
      <c r="DG120" s="182">
        <v>0</v>
      </c>
      <c r="DH120" s="182">
        <v>0</v>
      </c>
      <c r="DI120" s="182">
        <v>0</v>
      </c>
      <c r="DJ120" s="182">
        <v>0</v>
      </c>
      <c r="DK120" s="182">
        <v>0</v>
      </c>
      <c r="DL120" s="182">
        <v>0</v>
      </c>
      <c r="DM120" s="182">
        <v>0</v>
      </c>
      <c r="DN120" s="182">
        <v>0</v>
      </c>
      <c r="DO120" s="182">
        <v>0</v>
      </c>
      <c r="DP120" s="182">
        <v>0</v>
      </c>
      <c r="DQ120" s="182">
        <v>0</v>
      </c>
      <c r="DR120" s="182">
        <v>0</v>
      </c>
      <c r="DS120" s="182">
        <v>0</v>
      </c>
      <c r="DT120" s="182">
        <v>0</v>
      </c>
      <c r="DU120" s="182">
        <v>0</v>
      </c>
      <c r="DV120" s="182">
        <v>0</v>
      </c>
      <c r="DW120" s="182">
        <v>0</v>
      </c>
      <c r="DX120" s="182">
        <v>0</v>
      </c>
      <c r="DY120" s="182">
        <v>0</v>
      </c>
      <c r="DZ120" s="182">
        <v>0</v>
      </c>
      <c r="EA120" s="182">
        <v>0</v>
      </c>
      <c r="EB120" s="182">
        <v>0</v>
      </c>
      <c r="EC120" s="182">
        <v>0</v>
      </c>
      <c r="ED120" s="182">
        <v>0</v>
      </c>
      <c r="EE120" s="182">
        <v>0</v>
      </c>
      <c r="EF120" s="182">
        <v>0</v>
      </c>
      <c r="EG120" s="182">
        <v>0</v>
      </c>
      <c r="EH120" s="182">
        <v>0</v>
      </c>
    </row>
    <row r="121" spans="79:138">
      <c r="CA121" s="155">
        <v>8</v>
      </c>
      <c r="CB121" s="182" t="e">
        <f t="shared" ref="CB121:CD125" si="8">IF($CB$113=1,CM121,IF($CB$113=2,CP121,IF($CB$113=3,CS121,IF($CB$113=4,CV121,IF($CB$113=5,CY121,IF($CB$113=6,DB121,""))))))</f>
        <v>#REF!</v>
      </c>
      <c r="CC121" s="182" t="e">
        <f t="shared" si="8"/>
        <v>#REF!</v>
      </c>
      <c r="CD121" s="182" t="e">
        <f t="shared" si="8"/>
        <v>#REF!</v>
      </c>
      <c r="CE121" s="182" t="e">
        <f t="shared" si="6"/>
        <v>#REF!</v>
      </c>
      <c r="CF121" s="182" t="e">
        <f t="shared" si="6"/>
        <v>#REF!</v>
      </c>
      <c r="CG121" s="182" t="e">
        <f t="shared" si="6"/>
        <v>#REF!</v>
      </c>
      <c r="CH121" s="182" t="e">
        <f t="shared" si="7"/>
        <v>#REF!</v>
      </c>
      <c r="CI121" s="182" t="e">
        <f t="shared" si="7"/>
        <v>#REF!</v>
      </c>
      <c r="CJ121" s="182" t="e">
        <f t="shared" si="7"/>
        <v>#REF!</v>
      </c>
      <c r="CL121" s="182"/>
      <c r="CM121" s="182">
        <v>0</v>
      </c>
      <c r="CN121" s="182">
        <v>0</v>
      </c>
      <c r="CO121" s="182">
        <v>0</v>
      </c>
      <c r="CP121" s="182">
        <v>0</v>
      </c>
      <c r="CQ121" s="182">
        <v>0</v>
      </c>
      <c r="CR121" s="182">
        <v>0</v>
      </c>
      <c r="CS121" s="182">
        <v>0</v>
      </c>
      <c r="CT121" s="182">
        <v>0</v>
      </c>
      <c r="CU121" s="182">
        <v>0</v>
      </c>
      <c r="CV121" s="182">
        <v>0</v>
      </c>
      <c r="CW121" s="182">
        <v>0</v>
      </c>
      <c r="CX121" s="182">
        <v>0</v>
      </c>
      <c r="CY121" s="182">
        <v>0</v>
      </c>
      <c r="CZ121" s="182">
        <v>0</v>
      </c>
      <c r="DA121" s="182">
        <v>0</v>
      </c>
      <c r="DB121" s="182">
        <v>0</v>
      </c>
      <c r="DC121" s="182">
        <v>0</v>
      </c>
      <c r="DD121" s="182">
        <v>0</v>
      </c>
      <c r="DE121" s="182">
        <v>0</v>
      </c>
      <c r="DF121" s="182">
        <v>0</v>
      </c>
      <c r="DG121" s="182">
        <v>0</v>
      </c>
      <c r="DH121" s="182">
        <v>0</v>
      </c>
      <c r="DI121" s="182">
        <v>0</v>
      </c>
      <c r="DJ121" s="182">
        <v>0</v>
      </c>
      <c r="DK121" s="182">
        <v>0</v>
      </c>
      <c r="DL121" s="182">
        <v>0</v>
      </c>
      <c r="DM121" s="182">
        <v>0</v>
      </c>
      <c r="DN121" s="182">
        <v>0</v>
      </c>
      <c r="DO121" s="182">
        <v>0</v>
      </c>
      <c r="DP121" s="182">
        <v>0</v>
      </c>
      <c r="DQ121" s="182">
        <v>0</v>
      </c>
      <c r="DR121" s="182">
        <v>0</v>
      </c>
      <c r="DS121" s="182">
        <v>0</v>
      </c>
      <c r="DT121" s="182">
        <v>0</v>
      </c>
      <c r="DU121" s="182">
        <v>0</v>
      </c>
      <c r="DV121" s="182">
        <v>0</v>
      </c>
      <c r="DW121" s="182">
        <v>0</v>
      </c>
      <c r="DX121" s="182">
        <v>0</v>
      </c>
      <c r="DY121" s="182">
        <v>0</v>
      </c>
      <c r="DZ121" s="182">
        <v>0</v>
      </c>
      <c r="EA121" s="182">
        <v>0</v>
      </c>
      <c r="EB121" s="182">
        <v>0</v>
      </c>
      <c r="EC121" s="182">
        <v>0</v>
      </c>
      <c r="ED121" s="182">
        <v>0</v>
      </c>
      <c r="EE121" s="182">
        <v>0</v>
      </c>
      <c r="EF121" s="182">
        <v>0</v>
      </c>
      <c r="EG121" s="182">
        <v>0</v>
      </c>
      <c r="EH121" s="182">
        <v>0</v>
      </c>
    </row>
    <row r="122" spans="79:138">
      <c r="CA122" s="155">
        <v>9</v>
      </c>
      <c r="CB122" s="182" t="e">
        <f t="shared" si="8"/>
        <v>#REF!</v>
      </c>
      <c r="CC122" s="182" t="e">
        <f t="shared" si="8"/>
        <v>#REF!</v>
      </c>
      <c r="CD122" s="182" t="e">
        <f t="shared" si="8"/>
        <v>#REF!</v>
      </c>
      <c r="CE122" s="182" t="e">
        <f t="shared" si="6"/>
        <v>#REF!</v>
      </c>
      <c r="CF122" s="182" t="e">
        <f t="shared" si="6"/>
        <v>#REF!</v>
      </c>
      <c r="CG122" s="182" t="e">
        <f t="shared" si="6"/>
        <v>#REF!</v>
      </c>
      <c r="CH122" s="182" t="e">
        <f t="shared" si="7"/>
        <v>#REF!</v>
      </c>
      <c r="CI122" s="182" t="e">
        <f t="shared" si="7"/>
        <v>#REF!</v>
      </c>
      <c r="CJ122" s="182" t="e">
        <f t="shared" si="7"/>
        <v>#REF!</v>
      </c>
      <c r="CL122" s="182"/>
      <c r="CM122" s="182">
        <v>0</v>
      </c>
      <c r="CN122" s="182">
        <v>0</v>
      </c>
      <c r="CO122" s="182">
        <v>0</v>
      </c>
      <c r="CP122" s="182">
        <v>0</v>
      </c>
      <c r="CQ122" s="182">
        <v>0</v>
      </c>
      <c r="CR122" s="182">
        <v>0</v>
      </c>
      <c r="CS122" s="182">
        <v>0</v>
      </c>
      <c r="CT122" s="182">
        <v>0</v>
      </c>
      <c r="CU122" s="182">
        <v>0</v>
      </c>
      <c r="CV122" s="182">
        <v>0</v>
      </c>
      <c r="CW122" s="182">
        <v>0</v>
      </c>
      <c r="CX122" s="182">
        <v>0</v>
      </c>
      <c r="CY122" s="182">
        <v>0</v>
      </c>
      <c r="CZ122" s="182">
        <v>0</v>
      </c>
      <c r="DA122" s="182">
        <v>0</v>
      </c>
      <c r="DB122" s="182">
        <v>0</v>
      </c>
      <c r="DC122" s="182">
        <v>0</v>
      </c>
      <c r="DD122" s="182">
        <v>0</v>
      </c>
      <c r="DE122" s="182">
        <v>0</v>
      </c>
      <c r="DF122" s="182">
        <v>0</v>
      </c>
      <c r="DG122" s="182">
        <v>0</v>
      </c>
      <c r="DH122" s="182">
        <v>0</v>
      </c>
      <c r="DI122" s="182">
        <v>0</v>
      </c>
      <c r="DJ122" s="182">
        <v>0</v>
      </c>
      <c r="DK122" s="182">
        <v>0</v>
      </c>
      <c r="DL122" s="182">
        <v>0</v>
      </c>
      <c r="DM122" s="182">
        <v>0</v>
      </c>
      <c r="DN122" s="182">
        <v>0</v>
      </c>
      <c r="DO122" s="182">
        <v>0</v>
      </c>
      <c r="DP122" s="182">
        <v>0</v>
      </c>
      <c r="DQ122" s="182">
        <v>0</v>
      </c>
      <c r="DR122" s="182">
        <v>0</v>
      </c>
      <c r="DS122" s="182">
        <v>0</v>
      </c>
      <c r="DT122" s="182">
        <v>0</v>
      </c>
      <c r="DU122" s="182">
        <v>0</v>
      </c>
      <c r="DV122" s="182">
        <v>0</v>
      </c>
      <c r="DW122" s="182">
        <v>0</v>
      </c>
      <c r="DX122" s="182">
        <v>0</v>
      </c>
      <c r="DY122" s="182">
        <v>0</v>
      </c>
      <c r="DZ122" s="182">
        <v>0</v>
      </c>
      <c r="EA122" s="182">
        <v>0</v>
      </c>
      <c r="EB122" s="182">
        <v>0</v>
      </c>
      <c r="EC122" s="182">
        <v>0</v>
      </c>
      <c r="ED122" s="182">
        <v>0</v>
      </c>
      <c r="EE122" s="182">
        <v>0</v>
      </c>
      <c r="EF122" s="182">
        <v>0</v>
      </c>
      <c r="EG122" s="182">
        <v>0</v>
      </c>
      <c r="EH122" s="182">
        <v>0</v>
      </c>
    </row>
    <row r="123" spans="79:138">
      <c r="CA123" s="155">
        <v>10</v>
      </c>
      <c r="CB123" s="182" t="e">
        <f t="shared" si="8"/>
        <v>#REF!</v>
      </c>
      <c r="CC123" s="182" t="e">
        <f t="shared" si="8"/>
        <v>#REF!</v>
      </c>
      <c r="CD123" s="182" t="e">
        <f t="shared" si="8"/>
        <v>#REF!</v>
      </c>
      <c r="CE123" s="182" t="e">
        <f t="shared" si="6"/>
        <v>#REF!</v>
      </c>
      <c r="CF123" s="182" t="e">
        <f t="shared" si="6"/>
        <v>#REF!</v>
      </c>
      <c r="CG123" s="182" t="e">
        <f t="shared" si="6"/>
        <v>#REF!</v>
      </c>
      <c r="CH123" s="182" t="e">
        <f t="shared" si="7"/>
        <v>#REF!</v>
      </c>
      <c r="CI123" s="182" t="e">
        <f t="shared" si="7"/>
        <v>#REF!</v>
      </c>
      <c r="CJ123" s="182" t="e">
        <f t="shared" si="7"/>
        <v>#REF!</v>
      </c>
      <c r="CL123" s="182"/>
      <c r="CM123" s="182">
        <v>0</v>
      </c>
      <c r="CN123" s="182">
        <v>0</v>
      </c>
      <c r="CO123" s="182">
        <v>0</v>
      </c>
      <c r="CP123" s="182">
        <v>0</v>
      </c>
      <c r="CQ123" s="182">
        <v>0</v>
      </c>
      <c r="CR123" s="182">
        <v>0</v>
      </c>
      <c r="CS123" s="182">
        <v>0</v>
      </c>
      <c r="CT123" s="182">
        <v>0</v>
      </c>
      <c r="CU123" s="182">
        <v>0</v>
      </c>
      <c r="CV123" s="182">
        <v>0</v>
      </c>
      <c r="CW123" s="182">
        <v>0</v>
      </c>
      <c r="CX123" s="182">
        <v>0</v>
      </c>
      <c r="CY123" s="182">
        <v>0</v>
      </c>
      <c r="CZ123" s="182">
        <v>0</v>
      </c>
      <c r="DA123" s="182">
        <v>0</v>
      </c>
      <c r="DB123" s="182">
        <v>0</v>
      </c>
      <c r="DC123" s="182">
        <v>0</v>
      </c>
      <c r="DD123" s="182">
        <v>0</v>
      </c>
      <c r="DE123" s="182">
        <v>0</v>
      </c>
      <c r="DF123" s="182">
        <v>0</v>
      </c>
      <c r="DG123" s="182">
        <v>0</v>
      </c>
      <c r="DH123" s="182">
        <v>0</v>
      </c>
      <c r="DI123" s="182">
        <v>0</v>
      </c>
      <c r="DJ123" s="182">
        <v>0</v>
      </c>
      <c r="DK123" s="182">
        <v>0</v>
      </c>
      <c r="DL123" s="182">
        <v>0</v>
      </c>
      <c r="DM123" s="182">
        <v>0</v>
      </c>
      <c r="DN123" s="182">
        <v>0</v>
      </c>
      <c r="DO123" s="182">
        <v>0</v>
      </c>
      <c r="DP123" s="182">
        <v>0</v>
      </c>
      <c r="DQ123" s="182">
        <v>0</v>
      </c>
      <c r="DR123" s="182">
        <v>0</v>
      </c>
      <c r="DS123" s="182">
        <v>0</v>
      </c>
      <c r="DT123" s="182">
        <v>0</v>
      </c>
      <c r="DU123" s="182">
        <v>0</v>
      </c>
      <c r="DV123" s="182">
        <v>0</v>
      </c>
      <c r="DW123" s="182">
        <v>0</v>
      </c>
      <c r="DX123" s="182">
        <v>0</v>
      </c>
      <c r="DY123" s="182">
        <v>0</v>
      </c>
      <c r="DZ123" s="182">
        <v>0</v>
      </c>
      <c r="EA123" s="182">
        <v>0</v>
      </c>
      <c r="EB123" s="182">
        <v>0</v>
      </c>
      <c r="EC123" s="182">
        <v>0</v>
      </c>
      <c r="ED123" s="182">
        <v>0</v>
      </c>
      <c r="EE123" s="182">
        <v>0</v>
      </c>
      <c r="EF123" s="182">
        <v>0</v>
      </c>
      <c r="EG123" s="182">
        <v>0</v>
      </c>
      <c r="EH123" s="182">
        <v>0</v>
      </c>
    </row>
    <row r="124" spans="79:138">
      <c r="CA124" s="155">
        <v>11</v>
      </c>
      <c r="CB124" s="182" t="e">
        <f t="shared" si="8"/>
        <v>#REF!</v>
      </c>
      <c r="CC124" s="182" t="e">
        <f t="shared" si="8"/>
        <v>#REF!</v>
      </c>
      <c r="CD124" s="182" t="e">
        <f t="shared" si="8"/>
        <v>#REF!</v>
      </c>
      <c r="CE124" s="182" t="e">
        <f t="shared" si="6"/>
        <v>#REF!</v>
      </c>
      <c r="CF124" s="182" t="e">
        <f t="shared" si="6"/>
        <v>#REF!</v>
      </c>
      <c r="CG124" s="182" t="e">
        <f t="shared" si="6"/>
        <v>#REF!</v>
      </c>
      <c r="CH124" s="182" t="e">
        <f t="shared" si="7"/>
        <v>#REF!</v>
      </c>
      <c r="CI124" s="182" t="e">
        <f t="shared" si="7"/>
        <v>#REF!</v>
      </c>
      <c r="CJ124" s="182" t="e">
        <f t="shared" si="7"/>
        <v>#REF!</v>
      </c>
      <c r="CL124" s="182"/>
      <c r="CM124" s="182">
        <v>0</v>
      </c>
      <c r="CN124" s="182">
        <v>0</v>
      </c>
      <c r="CO124" s="182">
        <v>0</v>
      </c>
      <c r="CP124" s="182">
        <v>0</v>
      </c>
      <c r="CQ124" s="182">
        <v>0</v>
      </c>
      <c r="CR124" s="182">
        <v>0</v>
      </c>
      <c r="CS124" s="182">
        <v>0</v>
      </c>
      <c r="CT124" s="182">
        <v>0</v>
      </c>
      <c r="CU124" s="182">
        <v>0</v>
      </c>
      <c r="CV124" s="182">
        <v>0</v>
      </c>
      <c r="CW124" s="182">
        <v>0</v>
      </c>
      <c r="CX124" s="182">
        <v>0</v>
      </c>
      <c r="CY124" s="182">
        <v>0</v>
      </c>
      <c r="CZ124" s="182">
        <v>0</v>
      </c>
      <c r="DA124" s="182">
        <v>0</v>
      </c>
      <c r="DB124" s="182">
        <v>0</v>
      </c>
      <c r="DC124" s="182">
        <v>0</v>
      </c>
      <c r="DD124" s="182">
        <v>0</v>
      </c>
      <c r="DE124" s="182">
        <v>0</v>
      </c>
      <c r="DF124" s="182">
        <v>0</v>
      </c>
      <c r="DG124" s="182">
        <v>0</v>
      </c>
      <c r="DH124" s="182">
        <v>0</v>
      </c>
      <c r="DI124" s="182">
        <v>0</v>
      </c>
      <c r="DJ124" s="182">
        <v>0</v>
      </c>
      <c r="DK124" s="182">
        <v>0</v>
      </c>
      <c r="DL124" s="182">
        <v>0</v>
      </c>
      <c r="DM124" s="182">
        <v>0</v>
      </c>
      <c r="DN124" s="182">
        <v>0</v>
      </c>
      <c r="DO124" s="182">
        <v>0</v>
      </c>
      <c r="DP124" s="182">
        <v>0</v>
      </c>
      <c r="DQ124" s="182">
        <v>0</v>
      </c>
      <c r="DR124" s="182">
        <v>0</v>
      </c>
      <c r="DS124" s="182">
        <v>0</v>
      </c>
      <c r="DT124" s="182">
        <v>0</v>
      </c>
      <c r="DU124" s="182">
        <v>0</v>
      </c>
      <c r="DV124" s="182">
        <v>0</v>
      </c>
      <c r="DW124" s="182">
        <v>0</v>
      </c>
      <c r="DX124" s="182">
        <v>0</v>
      </c>
      <c r="DY124" s="182">
        <v>0</v>
      </c>
      <c r="DZ124" s="182">
        <v>0</v>
      </c>
      <c r="EA124" s="182">
        <v>0</v>
      </c>
      <c r="EB124" s="182">
        <v>0</v>
      </c>
      <c r="EC124" s="182">
        <v>0</v>
      </c>
      <c r="ED124" s="182">
        <v>0</v>
      </c>
      <c r="EE124" s="182">
        <v>0</v>
      </c>
      <c r="EF124" s="182">
        <v>0</v>
      </c>
      <c r="EG124" s="182">
        <v>0</v>
      </c>
      <c r="EH124" s="182">
        <v>0</v>
      </c>
    </row>
    <row r="125" spans="79:138">
      <c r="CA125" s="155">
        <v>12</v>
      </c>
      <c r="CB125" s="182" t="e">
        <f t="shared" si="8"/>
        <v>#REF!</v>
      </c>
      <c r="CC125" s="182" t="e">
        <f t="shared" si="8"/>
        <v>#REF!</v>
      </c>
      <c r="CD125" s="182" t="e">
        <f t="shared" si="8"/>
        <v>#REF!</v>
      </c>
      <c r="CE125" s="182" t="e">
        <f t="shared" si="6"/>
        <v>#REF!</v>
      </c>
      <c r="CF125" s="182" t="e">
        <f t="shared" si="6"/>
        <v>#REF!</v>
      </c>
      <c r="CG125" s="182" t="e">
        <f t="shared" si="6"/>
        <v>#REF!</v>
      </c>
      <c r="CL125" s="182"/>
      <c r="CM125" s="182">
        <v>0</v>
      </c>
      <c r="CN125" s="182">
        <v>0</v>
      </c>
      <c r="CO125" s="182">
        <v>0</v>
      </c>
      <c r="CP125" s="182">
        <v>0</v>
      </c>
      <c r="CQ125" s="182">
        <v>0</v>
      </c>
      <c r="CR125" s="182">
        <v>0</v>
      </c>
      <c r="CS125" s="182">
        <v>0</v>
      </c>
      <c r="CT125" s="182">
        <v>0</v>
      </c>
      <c r="CU125" s="182">
        <v>0</v>
      </c>
      <c r="CV125" s="182">
        <v>0</v>
      </c>
      <c r="CW125" s="182">
        <v>0</v>
      </c>
      <c r="CX125" s="182">
        <v>0</v>
      </c>
      <c r="CY125" s="182">
        <v>0</v>
      </c>
      <c r="CZ125" s="182">
        <v>0</v>
      </c>
      <c r="DA125" s="182">
        <v>0</v>
      </c>
      <c r="DB125" s="182">
        <v>0</v>
      </c>
      <c r="DC125" s="182">
        <v>0</v>
      </c>
      <c r="DD125" s="182">
        <v>0</v>
      </c>
      <c r="DE125" s="182">
        <v>0</v>
      </c>
      <c r="DF125" s="182">
        <v>0</v>
      </c>
      <c r="DG125" s="182">
        <v>0</v>
      </c>
      <c r="DH125" s="182">
        <v>0</v>
      </c>
      <c r="DI125" s="182">
        <v>0</v>
      </c>
      <c r="DJ125" s="182">
        <v>0</v>
      </c>
      <c r="DK125" s="182">
        <v>0</v>
      </c>
      <c r="DL125" s="182">
        <v>0</v>
      </c>
      <c r="DM125" s="182">
        <v>0</v>
      </c>
      <c r="DN125" s="182">
        <v>0</v>
      </c>
      <c r="DO125" s="182">
        <v>0</v>
      </c>
      <c r="DP125" s="182">
        <v>0</v>
      </c>
      <c r="DQ125" s="182">
        <v>0</v>
      </c>
      <c r="DR125" s="182">
        <v>0</v>
      </c>
      <c r="DS125" s="182">
        <v>0</v>
      </c>
      <c r="DT125" s="182">
        <v>0</v>
      </c>
      <c r="DU125" s="182">
        <v>0</v>
      </c>
      <c r="DV125" s="182">
        <v>0</v>
      </c>
      <c r="DW125" s="182">
        <v>0</v>
      </c>
      <c r="DX125" s="182">
        <v>0</v>
      </c>
      <c r="DY125" s="182">
        <v>0</v>
      </c>
      <c r="DZ125" s="182">
        <v>0</v>
      </c>
      <c r="EA125" s="182">
        <v>0</v>
      </c>
      <c r="EB125" s="182">
        <v>0</v>
      </c>
      <c r="EC125" s="182">
        <v>0</v>
      </c>
      <c r="ED125" s="182">
        <v>0</v>
      </c>
      <c r="EE125" s="182">
        <v>0</v>
      </c>
      <c r="EF125" s="182">
        <v>0</v>
      </c>
      <c r="EG125" s="182">
        <v>0</v>
      </c>
      <c r="EH125" s="182">
        <v>0</v>
      </c>
    </row>
    <row r="127" spans="79:138">
      <c r="CA127" s="155" t="s">
        <v>331</v>
      </c>
      <c r="CB127" s="182" t="e">
        <v>#REF!</v>
      </c>
      <c r="CC127" s="182"/>
      <c r="CD127" s="182"/>
      <c r="CE127" s="182" t="e">
        <v>#REF!</v>
      </c>
      <c r="CF127" s="182"/>
      <c r="CG127" s="182"/>
      <c r="CH127" s="182" t="e">
        <v>#REF!</v>
      </c>
      <c r="CI127" s="182"/>
      <c r="CJ127" s="182"/>
    </row>
    <row r="128" spans="79:138">
      <c r="CA128" s="155" t="s">
        <v>333</v>
      </c>
      <c r="CB128" s="182" t="e">
        <v>#REF!</v>
      </c>
      <c r="CC128" s="182"/>
      <c r="CD128" s="182"/>
      <c r="CE128" s="182" t="e">
        <v>#REF!</v>
      </c>
      <c r="CF128" s="182"/>
      <c r="CG128" s="182"/>
      <c r="CH128" s="182" t="e">
        <v>#REF!</v>
      </c>
      <c r="CI128" s="182"/>
      <c r="CJ128" s="182"/>
    </row>
    <row r="129" spans="79:88">
      <c r="CA129" s="155" t="s">
        <v>334</v>
      </c>
      <c r="CB129" s="182" t="e">
        <v>#REF!</v>
      </c>
      <c r="CC129" s="182"/>
      <c r="CD129" s="182"/>
      <c r="CE129" s="182" t="e">
        <v>#REF!</v>
      </c>
      <c r="CF129" s="182"/>
      <c r="CG129" s="182"/>
      <c r="CH129" s="182" t="e">
        <v>#REF!</v>
      </c>
      <c r="CI129" s="182"/>
      <c r="CJ129" s="182"/>
    </row>
    <row r="130" spans="79:88">
      <c r="CA130" s="155" t="s">
        <v>335</v>
      </c>
      <c r="CB130" s="182" t="e">
        <v>#REF!</v>
      </c>
      <c r="CC130" s="182"/>
      <c r="CD130" s="182"/>
      <c r="CE130" s="182" t="e">
        <v>#REF!</v>
      </c>
      <c r="CF130" s="182"/>
      <c r="CG130" s="182"/>
      <c r="CH130" s="182" t="e">
        <v>#REF!</v>
      </c>
      <c r="CI130" s="182"/>
      <c r="CJ130" s="182"/>
    </row>
    <row r="131" spans="79:88">
      <c r="CA131" s="155" t="s">
        <v>515</v>
      </c>
      <c r="CB131" s="182" t="e">
        <v>#REF!</v>
      </c>
      <c r="CC131" s="182"/>
      <c r="CD131" s="182"/>
      <c r="CE131" s="182" t="e">
        <v>#REF!</v>
      </c>
      <c r="CF131" s="182"/>
      <c r="CG131" s="182"/>
      <c r="CH131" s="182" t="e">
        <v>#REF!</v>
      </c>
      <c r="CI131" s="182"/>
      <c r="CJ131" s="182"/>
    </row>
    <row r="132" spans="79:88">
      <c r="CA132" s="155" t="s">
        <v>516</v>
      </c>
      <c r="CB132" s="182" t="e">
        <v>#REF!</v>
      </c>
      <c r="CC132" s="182"/>
      <c r="CD132" s="182"/>
      <c r="CE132" s="182" t="e">
        <v>#REF!</v>
      </c>
      <c r="CF132" s="182"/>
      <c r="CG132" s="182"/>
      <c r="CH132" s="182" t="e">
        <v>#REF!</v>
      </c>
      <c r="CI132" s="182"/>
      <c r="CJ132" s="182"/>
    </row>
  </sheetData>
  <mergeCells count="282">
    <mergeCell ref="M3:O3"/>
    <mergeCell ref="P3:Y3"/>
    <mergeCell ref="AH3:AM3"/>
    <mergeCell ref="A4:B4"/>
    <mergeCell ref="C4:L4"/>
    <mergeCell ref="M4:O4"/>
    <mergeCell ref="P4:Y4"/>
    <mergeCell ref="AF1:AM1"/>
    <mergeCell ref="A5:B5"/>
    <mergeCell ref="C5:L5"/>
    <mergeCell ref="M5:O5"/>
    <mergeCell ref="P5:Y5"/>
    <mergeCell ref="A1:D2"/>
    <mergeCell ref="F1:Y2"/>
    <mergeCell ref="AH2:AM2"/>
    <mergeCell ref="A3:B3"/>
    <mergeCell ref="C3:K3"/>
    <mergeCell ref="A9:AM9"/>
    <mergeCell ref="A11:B11"/>
    <mergeCell ref="C11:J11"/>
    <mergeCell ref="K11:Y11"/>
    <mergeCell ref="Z11:AF11"/>
    <mergeCell ref="AG11:AK11"/>
    <mergeCell ref="AL11:AM11"/>
    <mergeCell ref="A6:B6"/>
    <mergeCell ref="C6:L6"/>
    <mergeCell ref="M6:O6"/>
    <mergeCell ref="P6:Y6"/>
    <mergeCell ref="A7:B7"/>
    <mergeCell ref="C7:L7"/>
    <mergeCell ref="M7:O7"/>
    <mergeCell ref="P7:Y7"/>
    <mergeCell ref="Z12:AF14"/>
    <mergeCell ref="AG12:AK14"/>
    <mergeCell ref="AL12:AM14"/>
    <mergeCell ref="O13:P13"/>
    <mergeCell ref="T13:U13"/>
    <mergeCell ref="O14:P14"/>
    <mergeCell ref="T14:U14"/>
    <mergeCell ref="A12:B14"/>
    <mergeCell ref="C12:J14"/>
    <mergeCell ref="K12:N14"/>
    <mergeCell ref="O12:P12"/>
    <mergeCell ref="T12:U12"/>
    <mergeCell ref="W12:Y14"/>
    <mergeCell ref="Z15:AF17"/>
    <mergeCell ref="AG15:AK17"/>
    <mergeCell ref="AL15:AM17"/>
    <mergeCell ref="O16:P16"/>
    <mergeCell ref="T16:U16"/>
    <mergeCell ref="O17:P17"/>
    <mergeCell ref="T17:U17"/>
    <mergeCell ref="A15:B17"/>
    <mergeCell ref="C15:J17"/>
    <mergeCell ref="K15:N17"/>
    <mergeCell ref="O15:P15"/>
    <mergeCell ref="T15:U15"/>
    <mergeCell ref="W15:Y17"/>
    <mergeCell ref="A21:B23"/>
    <mergeCell ref="C21:J23"/>
    <mergeCell ref="K21:N23"/>
    <mergeCell ref="O21:P21"/>
    <mergeCell ref="T21:U21"/>
    <mergeCell ref="W21:Y23"/>
    <mergeCell ref="Z18:AF20"/>
    <mergeCell ref="AG18:AK20"/>
    <mergeCell ref="AL18:AM20"/>
    <mergeCell ref="O19:P19"/>
    <mergeCell ref="T19:U19"/>
    <mergeCell ref="O20:P20"/>
    <mergeCell ref="T20:U20"/>
    <mergeCell ref="A18:B20"/>
    <mergeCell ref="C18:J20"/>
    <mergeCell ref="K18:N20"/>
    <mergeCell ref="O18:P18"/>
    <mergeCell ref="T18:U18"/>
    <mergeCell ref="W18:Y20"/>
    <mergeCell ref="Z21:AF23"/>
    <mergeCell ref="AG21:AK23"/>
    <mergeCell ref="AL21:AM23"/>
    <mergeCell ref="BE21:BF21"/>
    <mergeCell ref="BJ21:BK21"/>
    <mergeCell ref="O22:P22"/>
    <mergeCell ref="T22:U22"/>
    <mergeCell ref="O23:P23"/>
    <mergeCell ref="T23:U23"/>
    <mergeCell ref="Z24:AF26"/>
    <mergeCell ref="AG24:AK26"/>
    <mergeCell ref="AL24:AM26"/>
    <mergeCell ref="BE24:BK24"/>
    <mergeCell ref="O25:P25"/>
    <mergeCell ref="T25:U25"/>
    <mergeCell ref="O26:P26"/>
    <mergeCell ref="T26:U26"/>
    <mergeCell ref="A24:B26"/>
    <mergeCell ref="C24:J26"/>
    <mergeCell ref="K24:N26"/>
    <mergeCell ref="O24:P24"/>
    <mergeCell ref="T24:U24"/>
    <mergeCell ref="W24:Y26"/>
    <mergeCell ref="Z27:AF29"/>
    <mergeCell ref="AG27:AK29"/>
    <mergeCell ref="AL27:AM29"/>
    <mergeCell ref="O28:P28"/>
    <mergeCell ref="T28:U28"/>
    <mergeCell ref="O29:P29"/>
    <mergeCell ref="T29:U29"/>
    <mergeCell ref="A27:B29"/>
    <mergeCell ref="C27:J29"/>
    <mergeCell ref="K27:N29"/>
    <mergeCell ref="O27:P27"/>
    <mergeCell ref="T27:U27"/>
    <mergeCell ref="W27:Y29"/>
    <mergeCell ref="Z31:AF33"/>
    <mergeCell ref="AG31:AK33"/>
    <mergeCell ref="AL31:AM33"/>
    <mergeCell ref="O32:P32"/>
    <mergeCell ref="T32:U32"/>
    <mergeCell ref="O33:P33"/>
    <mergeCell ref="T33:U33"/>
    <mergeCell ref="A31:B33"/>
    <mergeCell ref="C31:J33"/>
    <mergeCell ref="K31:N33"/>
    <mergeCell ref="O31:P31"/>
    <mergeCell ref="T31:U31"/>
    <mergeCell ref="W31:Y33"/>
    <mergeCell ref="Z34:AF36"/>
    <mergeCell ref="AG34:AK36"/>
    <mergeCell ref="AL34:AM36"/>
    <mergeCell ref="O35:P35"/>
    <mergeCell ref="T35:U35"/>
    <mergeCell ref="O36:P36"/>
    <mergeCell ref="T36:U36"/>
    <mergeCell ref="A34:B36"/>
    <mergeCell ref="C34:J36"/>
    <mergeCell ref="K34:N36"/>
    <mergeCell ref="O34:P34"/>
    <mergeCell ref="T34:U34"/>
    <mergeCell ref="W34:Y36"/>
    <mergeCell ref="Z37:AF39"/>
    <mergeCell ref="AG37:AK39"/>
    <mergeCell ref="AL37:AM39"/>
    <mergeCell ref="O38:P38"/>
    <mergeCell ref="T38:U38"/>
    <mergeCell ref="O39:P39"/>
    <mergeCell ref="T39:U39"/>
    <mergeCell ref="A37:B39"/>
    <mergeCell ref="C37:J39"/>
    <mergeCell ref="K37:N39"/>
    <mergeCell ref="O37:P37"/>
    <mergeCell ref="T37:U37"/>
    <mergeCell ref="W37:Y39"/>
    <mergeCell ref="Z40:AF42"/>
    <mergeCell ref="AG40:AK42"/>
    <mergeCell ref="AL40:AM42"/>
    <mergeCell ref="O41:P41"/>
    <mergeCell ref="T41:U41"/>
    <mergeCell ref="O42:P42"/>
    <mergeCell ref="T42:U42"/>
    <mergeCell ref="A40:B42"/>
    <mergeCell ref="C40:J42"/>
    <mergeCell ref="K40:N42"/>
    <mergeCell ref="O40:P40"/>
    <mergeCell ref="T40:U40"/>
    <mergeCell ref="W40:Y42"/>
    <mergeCell ref="A44:AM44"/>
    <mergeCell ref="A46:A49"/>
    <mergeCell ref="B46:D49"/>
    <mergeCell ref="F46:J49"/>
    <mergeCell ref="K46:O49"/>
    <mergeCell ref="P46:T49"/>
    <mergeCell ref="U46:Y49"/>
    <mergeCell ref="Z46:AD49"/>
    <mergeCell ref="AE46:AG49"/>
    <mergeCell ref="AH46:AJ49"/>
    <mergeCell ref="AK46:AL49"/>
    <mergeCell ref="AM46:AM49"/>
    <mergeCell ref="AO48:AO49"/>
    <mergeCell ref="AP48:AP49"/>
    <mergeCell ref="A50:A79"/>
    <mergeCell ref="B50:D55"/>
    <mergeCell ref="E50:E55"/>
    <mergeCell ref="AE50:AE55"/>
    <mergeCell ref="AF50:AF55"/>
    <mergeCell ref="AG50:AG55"/>
    <mergeCell ref="AV50:AV55"/>
    <mergeCell ref="B62:D67"/>
    <mergeCell ref="E62:E67"/>
    <mergeCell ref="AE62:AE67"/>
    <mergeCell ref="AF62:AF67"/>
    <mergeCell ref="AG62:AG67"/>
    <mergeCell ref="AH62:AJ65"/>
    <mergeCell ref="B56:D61"/>
    <mergeCell ref="E56:E61"/>
    <mergeCell ref="AE56:AE61"/>
    <mergeCell ref="AF56:AF61"/>
    <mergeCell ref="AG56:AG61"/>
    <mergeCell ref="B74:D79"/>
    <mergeCell ref="E74:E79"/>
    <mergeCell ref="AE74:AE79"/>
    <mergeCell ref="AF74:AF79"/>
    <mergeCell ref="AW50:AW55"/>
    <mergeCell ref="AX50:AX55"/>
    <mergeCell ref="AY50:AY55"/>
    <mergeCell ref="AZ50:AZ55"/>
    <mergeCell ref="AH54:AH55"/>
    <mergeCell ref="AI54:AI55"/>
    <mergeCell ref="AJ54:AJ55"/>
    <mergeCell ref="AH50:AJ53"/>
    <mergeCell ref="AK50:AK55"/>
    <mergeCell ref="AL50:AL55"/>
    <mergeCell ref="AM50:AM55"/>
    <mergeCell ref="AT50:AT55"/>
    <mergeCell ref="AU50:AU55"/>
    <mergeCell ref="AZ56:AZ61"/>
    <mergeCell ref="AH60:AH61"/>
    <mergeCell ref="AI60:AI61"/>
    <mergeCell ref="AJ60:AJ61"/>
    <mergeCell ref="AK56:AK61"/>
    <mergeCell ref="AL56:AL61"/>
    <mergeCell ref="AM56:AM61"/>
    <mergeCell ref="AT56:AT61"/>
    <mergeCell ref="AU56:AU61"/>
    <mergeCell ref="AV56:AV61"/>
    <mergeCell ref="AH56:AJ59"/>
    <mergeCell ref="AW56:AW61"/>
    <mergeCell ref="AX56:AX61"/>
    <mergeCell ref="AY56:AY61"/>
    <mergeCell ref="AW62:AW67"/>
    <mergeCell ref="AX62:AX67"/>
    <mergeCell ref="AY62:AY67"/>
    <mergeCell ref="AZ62:AZ67"/>
    <mergeCell ref="AH66:AH67"/>
    <mergeCell ref="AI66:AI67"/>
    <mergeCell ref="AJ66:AJ67"/>
    <mergeCell ref="AK62:AK67"/>
    <mergeCell ref="AL62:AL67"/>
    <mergeCell ref="AM62:AM67"/>
    <mergeCell ref="AT62:AT67"/>
    <mergeCell ref="AU62:AU67"/>
    <mergeCell ref="AV62:AV67"/>
    <mergeCell ref="AZ68:AZ73"/>
    <mergeCell ref="AH72:AH73"/>
    <mergeCell ref="AI72:AI73"/>
    <mergeCell ref="AJ72:AJ73"/>
    <mergeCell ref="AK68:AK73"/>
    <mergeCell ref="AL68:AL73"/>
    <mergeCell ref="AM68:AM73"/>
    <mergeCell ref="AT68:AT73"/>
    <mergeCell ref="AU68:AU73"/>
    <mergeCell ref="AV68:AV73"/>
    <mergeCell ref="AH68:AJ71"/>
    <mergeCell ref="AG74:AG79"/>
    <mergeCell ref="AH74:AJ77"/>
    <mergeCell ref="AW68:AW73"/>
    <mergeCell ref="AX68:AX73"/>
    <mergeCell ref="AY68:AY73"/>
    <mergeCell ref="B68:D73"/>
    <mergeCell ref="E68:E73"/>
    <mergeCell ref="AE68:AE73"/>
    <mergeCell ref="AF68:AF73"/>
    <mergeCell ref="AG68:AG73"/>
    <mergeCell ref="AH78:AH79"/>
    <mergeCell ref="AI78:AI79"/>
    <mergeCell ref="AJ78:AJ79"/>
    <mergeCell ref="AK74:AK79"/>
    <mergeCell ref="AL74:AL79"/>
    <mergeCell ref="AM74:AM79"/>
    <mergeCell ref="AT74:AT79"/>
    <mergeCell ref="AU74:AU79"/>
    <mergeCell ref="AV74:AV79"/>
    <mergeCell ref="AZ80:AZ85"/>
    <mergeCell ref="AT80:AT85"/>
    <mergeCell ref="AU80:AU85"/>
    <mergeCell ref="AV80:AV85"/>
    <mergeCell ref="AW80:AW85"/>
    <mergeCell ref="AX80:AX85"/>
    <mergeCell ref="AY80:AY85"/>
    <mergeCell ref="AW74:AW79"/>
    <mergeCell ref="AX74:AX79"/>
    <mergeCell ref="AY74:AY79"/>
    <mergeCell ref="AZ74:AZ79"/>
  </mergeCells>
  <phoneticPr fontId="2"/>
  <conditionalFormatting sqref="AO50 AO56 AO62 AO68 AO74">
    <cfRule type="cellIs" dxfId="11" priority="7" stopIfTrue="1" operator="notEqual">
      <formula>3</formula>
    </cfRule>
  </conditionalFormatting>
  <conditionalFormatting sqref="AP50 AP56 AP62 AP68 AP74">
    <cfRule type="cellIs" dxfId="10" priority="6" stopIfTrue="1" operator="notEqual">
      <formula>0</formula>
    </cfRule>
  </conditionalFormatting>
  <conditionalFormatting sqref="T88:U88 T112:U112 F88:R88 F112:R112">
    <cfRule type="cellIs" dxfId="9" priority="5" stopIfTrue="1" operator="greaterThan">
      <formula>0</formula>
    </cfRule>
  </conditionalFormatting>
  <conditionalFormatting sqref="F65:F67 O65:O67 O77:P79 O71:P73 T71:T73 Y77:Y79 F77:F79 F59:F61 J59:J61 T77:U79 F71:F73 J65:K67 J77:K79 J71:K73">
    <cfRule type="cellIs" dxfId="8" priority="4" stopIfTrue="1" operator="equal">
      <formula>0</formula>
    </cfRule>
  </conditionalFormatting>
  <pageMargins left="0.66" right="0.13" top="0.54" bottom="0.39" header="0.51200000000000001" footer="0.34"/>
  <pageSetup paperSize="9" scale="76" orientation="portrait" horizontalDpi="4294967293" r:id="rId1"/>
  <headerFooter alignWithMargins="0"/>
  <rowBreaks count="2" manualBreakCount="2">
    <brk id="42" max="38" man="1"/>
    <brk id="79" max="38" man="1"/>
  </rowBreaks>
  <colBreaks count="2" manualBreakCount="2">
    <brk id="39" max="112" man="1"/>
    <brk id="52" max="1048575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3" tint="0.59999389629810485"/>
  </sheetPr>
  <dimension ref="A1:ET136"/>
  <sheetViews>
    <sheetView showGridLines="0" tabSelected="1" view="pageBreakPreview" topLeftCell="A16" zoomScale="70" zoomScaleNormal="100" zoomScaleSheetLayoutView="70" workbookViewId="0">
      <selection activeCell="T28" sqref="T28:U28"/>
    </sheetView>
  </sheetViews>
  <sheetFormatPr defaultRowHeight="13.5"/>
  <cols>
    <col min="1" max="4" width="3.875" style="366" customWidth="1"/>
    <col min="5" max="5" width="7.375" style="366" hidden="1" customWidth="1"/>
    <col min="6" max="6" width="3.875" style="366" customWidth="1"/>
    <col min="7" max="7" width="3.875" style="366" hidden="1" customWidth="1"/>
    <col min="8" max="8" width="3.875" style="366" customWidth="1"/>
    <col min="9" max="9" width="3.875" style="366" hidden="1" customWidth="1"/>
    <col min="10" max="11" width="3.875" style="366" customWidth="1"/>
    <col min="12" max="12" width="3.875" style="366" hidden="1" customWidth="1"/>
    <col min="13" max="13" width="3.875" style="366" customWidth="1"/>
    <col min="14" max="14" width="3.875" style="366" hidden="1" customWidth="1"/>
    <col min="15" max="16" width="3.875" style="366" customWidth="1"/>
    <col min="17" max="17" width="3.875" style="366" hidden="1" customWidth="1"/>
    <col min="18" max="18" width="3.875" style="366" customWidth="1"/>
    <col min="19" max="19" width="3.875" style="366" hidden="1" customWidth="1"/>
    <col min="20" max="21" width="3.875" style="366" customWidth="1"/>
    <col min="22" max="22" width="3.875" style="366" hidden="1" customWidth="1"/>
    <col min="23" max="23" width="3.875" style="366" customWidth="1"/>
    <col min="24" max="24" width="3.875" style="366" hidden="1" customWidth="1"/>
    <col min="25" max="31" width="3.875" style="366" customWidth="1"/>
    <col min="32" max="32" width="14.625" style="366" customWidth="1"/>
    <col min="33" max="33" width="12.625" style="366" customWidth="1"/>
    <col min="34" max="34" width="5.125" style="366" hidden="1" customWidth="1"/>
    <col min="35" max="35" width="3.875" style="155" customWidth="1"/>
    <col min="36" max="44" width="5.625" style="155" hidden="1" customWidth="1"/>
    <col min="45" max="51" width="9" style="155" hidden="1" customWidth="1"/>
    <col min="52" max="52" width="1.75" style="155" hidden="1" customWidth="1"/>
    <col min="53" max="53" width="0.125" style="155" hidden="1" customWidth="1"/>
    <col min="54" max="56" width="3.875" style="155" hidden="1" customWidth="1"/>
    <col min="57" max="57" width="5.5" style="155" hidden="1" customWidth="1"/>
    <col min="58" max="59" width="1.875" style="155" hidden="1" customWidth="1"/>
    <col min="60" max="70" width="3.875" style="155" hidden="1" customWidth="1"/>
    <col min="71" max="72" width="1.875" style="155" hidden="1" customWidth="1"/>
    <col min="73" max="77" width="3.875" style="155" hidden="1" customWidth="1"/>
    <col min="78" max="78" width="1.875" style="155" hidden="1" customWidth="1"/>
    <col min="79" max="79" width="5.875" style="155" hidden="1" customWidth="1"/>
    <col min="80" max="138" width="9" style="155" hidden="1" customWidth="1"/>
    <col min="139" max="141" width="0" style="155" hidden="1" customWidth="1"/>
    <col min="142" max="142" width="9" style="155" hidden="1" customWidth="1"/>
    <col min="143" max="143" width="9" style="155"/>
    <col min="144" max="144" width="15.625" style="155" customWidth="1"/>
    <col min="145" max="16384" width="9" style="155"/>
  </cols>
  <sheetData>
    <row r="1" spans="1:150" ht="21" customHeight="1">
      <c r="A1" s="562" t="s">
        <v>739</v>
      </c>
      <c r="B1" s="563"/>
      <c r="C1" s="563"/>
      <c r="D1" s="564"/>
      <c r="E1" s="154"/>
      <c r="F1" s="563" t="s">
        <v>740</v>
      </c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  <c r="R1" s="563"/>
      <c r="S1" s="563"/>
      <c r="T1" s="563"/>
      <c r="U1" s="563"/>
      <c r="V1" s="563"/>
      <c r="W1" s="563"/>
      <c r="X1" s="563"/>
      <c r="Y1" s="568"/>
      <c r="Z1" s="360"/>
      <c r="AA1" s="360"/>
      <c r="AB1" s="360"/>
      <c r="AC1" s="579" t="s">
        <v>337</v>
      </c>
      <c r="AD1" s="579"/>
      <c r="AE1" s="579"/>
      <c r="AF1" s="579"/>
      <c r="AG1" s="579"/>
      <c r="AH1" s="579"/>
      <c r="AI1" s="579"/>
      <c r="AJ1" s="579"/>
      <c r="AK1" s="156"/>
      <c r="EM1" s="36" t="s">
        <v>63</v>
      </c>
      <c r="EN1" s="36" t="s">
        <v>0</v>
      </c>
    </row>
    <row r="2" spans="1:150" ht="21" customHeight="1">
      <c r="A2" s="565"/>
      <c r="B2" s="566"/>
      <c r="C2" s="566"/>
      <c r="D2" s="567"/>
      <c r="E2" s="157"/>
      <c r="F2" s="566"/>
      <c r="G2" s="566"/>
      <c r="H2" s="566"/>
      <c r="I2" s="566"/>
      <c r="J2" s="566"/>
      <c r="K2" s="566"/>
      <c r="L2" s="566"/>
      <c r="M2" s="566"/>
      <c r="N2" s="566"/>
      <c r="O2" s="566"/>
      <c r="P2" s="566"/>
      <c r="Q2" s="566"/>
      <c r="R2" s="566"/>
      <c r="S2" s="566"/>
      <c r="T2" s="566"/>
      <c r="U2" s="566"/>
      <c r="V2" s="566"/>
      <c r="W2" s="566"/>
      <c r="X2" s="566"/>
      <c r="Y2" s="569"/>
      <c r="Z2" s="367"/>
      <c r="AA2" s="158"/>
      <c r="AB2" s="158"/>
      <c r="AC2" s="13"/>
      <c r="AD2" s="333"/>
      <c r="AE2" s="570" t="s">
        <v>512</v>
      </c>
      <c r="AF2" s="570"/>
      <c r="AG2" s="570"/>
      <c r="AH2" s="570"/>
      <c r="AI2" s="570"/>
      <c r="AJ2" s="570"/>
      <c r="AK2" s="159"/>
      <c r="EM2" s="38" t="s">
        <v>40</v>
      </c>
      <c r="EN2" s="39" t="s">
        <v>734</v>
      </c>
    </row>
    <row r="3" spans="1:150" ht="21" customHeight="1">
      <c r="A3" s="571" t="s">
        <v>240</v>
      </c>
      <c r="B3" s="572"/>
      <c r="C3" s="573" t="s">
        <v>735</v>
      </c>
      <c r="D3" s="573"/>
      <c r="E3" s="573"/>
      <c r="F3" s="573"/>
      <c r="G3" s="573"/>
      <c r="H3" s="573"/>
      <c r="I3" s="573"/>
      <c r="J3" s="573"/>
      <c r="K3" s="572"/>
      <c r="L3" s="351"/>
      <c r="M3" s="574"/>
      <c r="N3" s="575"/>
      <c r="O3" s="576"/>
      <c r="P3" s="574"/>
      <c r="Q3" s="575"/>
      <c r="R3" s="575"/>
      <c r="S3" s="575"/>
      <c r="T3" s="575"/>
      <c r="U3" s="575"/>
      <c r="V3" s="575"/>
      <c r="W3" s="575"/>
      <c r="X3" s="575"/>
      <c r="Y3" s="576"/>
      <c r="Z3" s="311"/>
      <c r="AA3" s="311"/>
      <c r="AB3" s="311"/>
      <c r="AC3" s="311"/>
      <c r="AD3" s="333"/>
      <c r="AE3" s="578" t="s">
        <v>650</v>
      </c>
      <c r="AF3" s="578"/>
      <c r="AG3" s="578"/>
      <c r="AH3" s="578"/>
      <c r="AI3" s="578"/>
      <c r="AJ3" s="578"/>
      <c r="AK3" s="161"/>
      <c r="EM3" s="38" t="s">
        <v>41</v>
      </c>
      <c r="EN3" s="39" t="s">
        <v>736</v>
      </c>
    </row>
    <row r="4" spans="1:150" ht="21" customHeight="1">
      <c r="A4" s="869" t="s">
        <v>652</v>
      </c>
      <c r="B4" s="869"/>
      <c r="C4" s="571" t="s">
        <v>0</v>
      </c>
      <c r="D4" s="573"/>
      <c r="E4" s="573"/>
      <c r="F4" s="573"/>
      <c r="G4" s="573"/>
      <c r="H4" s="573"/>
      <c r="I4" s="573"/>
      <c r="J4" s="573"/>
      <c r="K4" s="573"/>
      <c r="L4" s="572"/>
      <c r="M4" s="869" t="s">
        <v>242</v>
      </c>
      <c r="N4" s="869"/>
      <c r="O4" s="869"/>
      <c r="P4" s="869" t="s">
        <v>0</v>
      </c>
      <c r="Q4" s="869"/>
      <c r="R4" s="869"/>
      <c r="S4" s="869"/>
      <c r="T4" s="869"/>
      <c r="U4" s="869"/>
      <c r="V4" s="869"/>
      <c r="W4" s="869"/>
      <c r="X4" s="869"/>
      <c r="Y4" s="869"/>
      <c r="Z4" s="311"/>
      <c r="AA4" s="311"/>
      <c r="AB4" s="311"/>
      <c r="AC4" s="311"/>
      <c r="AD4" s="311"/>
      <c r="AE4" s="311"/>
      <c r="AF4" s="312"/>
      <c r="AG4" s="354"/>
      <c r="AH4" s="354"/>
      <c r="AI4" s="354"/>
      <c r="AJ4" s="354"/>
      <c r="EM4" s="38" t="s">
        <v>42</v>
      </c>
      <c r="EN4" s="39" t="s">
        <v>737</v>
      </c>
    </row>
    <row r="5" spans="1:150" ht="21" customHeight="1">
      <c r="A5" s="511">
        <v>1</v>
      </c>
      <c r="B5" s="511"/>
      <c r="C5" s="864" t="str">
        <f>EN2</f>
        <v xml:space="preserve"> Ｔ Ｆ ２</v>
      </c>
      <c r="D5" s="864"/>
      <c r="E5" s="864"/>
      <c r="F5" s="864"/>
      <c r="G5" s="864"/>
      <c r="H5" s="864"/>
      <c r="I5" s="864"/>
      <c r="J5" s="864"/>
      <c r="K5" s="864"/>
      <c r="L5" s="311"/>
      <c r="M5" s="511">
        <v>3</v>
      </c>
      <c r="N5" s="511"/>
      <c r="O5" s="511"/>
      <c r="P5" s="511" t="str">
        <f>EN4</f>
        <v xml:space="preserve"> Ｔ Ｆ ４</v>
      </c>
      <c r="Q5" s="511"/>
      <c r="R5" s="511"/>
      <c r="S5" s="511"/>
      <c r="T5" s="511"/>
      <c r="U5" s="511"/>
      <c r="V5" s="511"/>
      <c r="W5" s="511"/>
      <c r="X5" s="511"/>
      <c r="Y5" s="511"/>
      <c r="Z5" s="311"/>
      <c r="AA5" s="311"/>
      <c r="AB5" s="163"/>
      <c r="AC5" s="311"/>
      <c r="AD5" s="163"/>
      <c r="AE5" s="311"/>
      <c r="AF5" s="312"/>
      <c r="AG5" s="354"/>
      <c r="AH5" s="354"/>
      <c r="AI5" s="354"/>
      <c r="AJ5" s="354"/>
      <c r="AK5" s="164"/>
      <c r="AL5" s="366"/>
      <c r="AM5" s="366"/>
      <c r="AN5" s="366"/>
      <c r="EM5" s="38" t="s">
        <v>43</v>
      </c>
      <c r="EN5" s="39" t="s">
        <v>738</v>
      </c>
      <c r="EO5" s="366"/>
      <c r="EP5" s="162"/>
      <c r="EQ5" s="362"/>
      <c r="ER5" s="362"/>
      <c r="ES5" s="362"/>
      <c r="ET5" s="362"/>
    </row>
    <row r="6" spans="1:150" ht="21" customHeight="1">
      <c r="A6" s="511">
        <v>2</v>
      </c>
      <c r="B6" s="511"/>
      <c r="C6" s="864" t="str">
        <f>EN3</f>
        <v xml:space="preserve"> しじみ</v>
      </c>
      <c r="D6" s="864"/>
      <c r="E6" s="864"/>
      <c r="F6" s="864"/>
      <c r="G6" s="864"/>
      <c r="H6" s="864"/>
      <c r="I6" s="864"/>
      <c r="J6" s="864"/>
      <c r="K6" s="864"/>
      <c r="L6" s="311"/>
      <c r="M6" s="511">
        <v>4</v>
      </c>
      <c r="N6" s="511"/>
      <c r="O6" s="511"/>
      <c r="P6" s="511" t="str">
        <f>EN5</f>
        <v>あかつき</v>
      </c>
      <c r="Q6" s="511"/>
      <c r="R6" s="511"/>
      <c r="S6" s="511"/>
      <c r="T6" s="511"/>
      <c r="U6" s="511"/>
      <c r="V6" s="511"/>
      <c r="W6" s="511"/>
      <c r="X6" s="511"/>
      <c r="Y6" s="511"/>
      <c r="Z6" s="311"/>
      <c r="AA6" s="311"/>
      <c r="AB6" s="311"/>
      <c r="AC6" s="311"/>
      <c r="AD6" s="311"/>
      <c r="AE6" s="311"/>
      <c r="AF6" s="312"/>
      <c r="AG6" s="354"/>
      <c r="AH6" s="354"/>
      <c r="AI6" s="354"/>
      <c r="AJ6" s="354"/>
      <c r="EO6" s="366"/>
      <c r="EP6" s="162"/>
      <c r="EQ6" s="362"/>
      <c r="ER6" s="362"/>
      <c r="ES6" s="362"/>
      <c r="ET6" s="362"/>
    </row>
    <row r="7" spans="1:150" ht="21" customHeight="1">
      <c r="A7" s="311"/>
      <c r="B7" s="311"/>
      <c r="C7" s="311"/>
      <c r="D7" s="311"/>
      <c r="E7" s="311"/>
      <c r="F7" s="311"/>
      <c r="G7" s="311"/>
      <c r="H7" s="311"/>
      <c r="I7" s="311"/>
      <c r="J7" s="311"/>
      <c r="K7" s="311"/>
      <c r="L7" s="311"/>
      <c r="M7" s="311"/>
      <c r="N7" s="311"/>
      <c r="O7" s="311"/>
      <c r="P7" s="311"/>
      <c r="Q7" s="311"/>
      <c r="R7" s="311"/>
      <c r="S7" s="311"/>
      <c r="T7" s="311"/>
      <c r="U7" s="311"/>
      <c r="V7" s="311"/>
      <c r="W7" s="311"/>
      <c r="X7" s="311"/>
      <c r="Y7" s="311"/>
      <c r="Z7" s="311"/>
      <c r="AA7" s="311"/>
      <c r="AB7" s="311"/>
      <c r="AC7" s="311"/>
      <c r="AD7" s="311"/>
      <c r="AE7" s="311"/>
      <c r="AF7" s="311"/>
      <c r="AG7" s="312"/>
      <c r="AH7" s="354"/>
      <c r="AI7" s="354"/>
      <c r="AJ7" s="354"/>
      <c r="AK7" s="362"/>
      <c r="EO7" s="366"/>
      <c r="EP7" s="162"/>
      <c r="EQ7" s="362"/>
      <c r="ER7" s="362"/>
      <c r="ES7" s="362"/>
      <c r="ET7" s="362"/>
    </row>
    <row r="8" spans="1:150" ht="20.25" customHeight="1">
      <c r="A8" s="350" t="s">
        <v>243</v>
      </c>
      <c r="B8" s="350"/>
      <c r="C8" s="350"/>
      <c r="D8" s="350"/>
      <c r="E8" s="350"/>
      <c r="F8" s="350"/>
      <c r="G8" s="350"/>
      <c r="H8" s="350"/>
      <c r="I8" s="350"/>
      <c r="J8" s="350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0"/>
      <c r="Y8" s="350"/>
      <c r="Z8" s="350"/>
      <c r="AA8" s="350"/>
      <c r="AB8" s="350"/>
      <c r="AC8" s="350"/>
      <c r="AD8" s="350"/>
      <c r="AE8" s="350"/>
      <c r="AF8" s="350"/>
      <c r="AG8" s="350"/>
      <c r="AH8" s="350"/>
      <c r="AI8" s="350"/>
      <c r="AJ8" s="350"/>
      <c r="AK8" s="350"/>
      <c r="AL8" s="350"/>
      <c r="AM8" s="350"/>
      <c r="EO8" s="366"/>
      <c r="EP8" s="162"/>
      <c r="EQ8" s="362"/>
      <c r="ER8" s="362"/>
      <c r="ES8" s="362"/>
      <c r="ET8" s="362"/>
    </row>
    <row r="9" spans="1:150" ht="6" customHeight="1">
      <c r="A9" s="311"/>
      <c r="B9" s="311"/>
      <c r="C9" s="311"/>
      <c r="D9" s="311"/>
      <c r="E9" s="311"/>
      <c r="F9" s="311"/>
      <c r="G9" s="311"/>
      <c r="H9" s="311"/>
      <c r="I9" s="311"/>
      <c r="J9" s="311"/>
      <c r="K9" s="311"/>
      <c r="L9" s="311"/>
      <c r="M9" s="311"/>
      <c r="N9" s="311"/>
      <c r="O9" s="311"/>
      <c r="P9" s="311"/>
      <c r="Q9" s="311"/>
      <c r="R9" s="311"/>
      <c r="S9" s="311"/>
      <c r="T9" s="311"/>
      <c r="U9" s="311"/>
      <c r="V9" s="311"/>
      <c r="W9" s="311"/>
      <c r="X9" s="311"/>
      <c r="Y9" s="311"/>
      <c r="Z9" s="311"/>
      <c r="AA9" s="311"/>
      <c r="AB9" s="311"/>
      <c r="AC9" s="311"/>
      <c r="AD9" s="311"/>
      <c r="AE9" s="311"/>
      <c r="AF9" s="311"/>
      <c r="AG9" s="311"/>
      <c r="AH9" s="311"/>
      <c r="AI9" s="333"/>
      <c r="AJ9" s="333"/>
      <c r="EO9" s="366"/>
      <c r="EP9" s="162"/>
      <c r="EQ9" s="362"/>
      <c r="ER9" s="362"/>
      <c r="ES9" s="362"/>
      <c r="ET9" s="362"/>
    </row>
    <row r="10" spans="1:150" ht="21" customHeight="1">
      <c r="A10" s="511" t="s">
        <v>661</v>
      </c>
      <c r="B10" s="511"/>
      <c r="C10" s="511" t="s">
        <v>662</v>
      </c>
      <c r="D10" s="511"/>
      <c r="E10" s="511"/>
      <c r="F10" s="511"/>
      <c r="G10" s="511"/>
      <c r="H10" s="511"/>
      <c r="I10" s="511"/>
      <c r="J10" s="511"/>
      <c r="K10" s="556" t="s">
        <v>244</v>
      </c>
      <c r="L10" s="557"/>
      <c r="M10" s="557"/>
      <c r="N10" s="557"/>
      <c r="O10" s="557"/>
      <c r="P10" s="557"/>
      <c r="Q10" s="557"/>
      <c r="R10" s="557"/>
      <c r="S10" s="557"/>
      <c r="T10" s="557"/>
      <c r="U10" s="557"/>
      <c r="V10" s="557"/>
      <c r="W10" s="557"/>
      <c r="X10" s="557"/>
      <c r="Y10" s="558"/>
      <c r="Z10" s="556" t="s">
        <v>662</v>
      </c>
      <c r="AA10" s="557"/>
      <c r="AB10" s="557"/>
      <c r="AC10" s="557"/>
      <c r="AD10" s="558"/>
      <c r="AE10" s="861" t="s">
        <v>663</v>
      </c>
      <c r="AF10" s="558"/>
      <c r="AG10" s="862" t="s">
        <v>664</v>
      </c>
      <c r="AH10" s="511"/>
      <c r="AI10" s="511"/>
      <c r="AJ10" s="352"/>
      <c r="AK10" s="381"/>
      <c r="AL10" s="863"/>
      <c r="AM10" s="863"/>
      <c r="EO10" s="360"/>
      <c r="EP10" s="166"/>
      <c r="EQ10" s="360"/>
      <c r="ER10" s="360"/>
      <c r="ES10" s="360"/>
      <c r="ET10" s="360"/>
    </row>
    <row r="11" spans="1:150" ht="21" customHeight="1">
      <c r="A11" s="511">
        <v>1</v>
      </c>
      <c r="B11" s="511"/>
      <c r="C11" s="537" t="str">
        <f>C5</f>
        <v xml:space="preserve"> Ｔ Ｆ ２</v>
      </c>
      <c r="D11" s="538"/>
      <c r="E11" s="538"/>
      <c r="F11" s="538"/>
      <c r="G11" s="538"/>
      <c r="H11" s="538"/>
      <c r="I11" s="538"/>
      <c r="J11" s="539"/>
      <c r="K11" s="537">
        <f>COUNTIF(Q11:Q13,"〇")</f>
        <v>0</v>
      </c>
      <c r="L11" s="538"/>
      <c r="M11" s="538"/>
      <c r="N11" s="539"/>
      <c r="O11" s="537">
        <v>3</v>
      </c>
      <c r="P11" s="538"/>
      <c r="Q11" s="428" t="str">
        <f t="shared" ref="Q11:Q28" si="0">IF(O11&gt;T11,"〇","  ")</f>
        <v xml:space="preserve">  </v>
      </c>
      <c r="R11" s="429" t="s">
        <v>665</v>
      </c>
      <c r="S11" s="430" t="str">
        <f t="shared" ref="S11:S28" si="1">IF(T11&gt;O11,"〇","  ")</f>
        <v>〇</v>
      </c>
      <c r="T11" s="537">
        <v>15</v>
      </c>
      <c r="U11" s="538"/>
      <c r="V11" s="356"/>
      <c r="W11" s="537">
        <f>COUNTIF(S11:S13,"〇")</f>
        <v>2</v>
      </c>
      <c r="X11" s="538"/>
      <c r="Y11" s="539"/>
      <c r="Z11" s="473" t="str">
        <f>C6</f>
        <v xml:space="preserve"> しじみ</v>
      </c>
      <c r="AA11" s="476"/>
      <c r="AB11" s="476"/>
      <c r="AC11" s="476"/>
      <c r="AD11" s="479"/>
      <c r="AE11" s="512" t="str">
        <f>P5</f>
        <v xml:space="preserve"> Ｔ Ｆ ４</v>
      </c>
      <c r="AF11" s="512"/>
      <c r="AG11" s="866"/>
      <c r="AH11" s="867"/>
      <c r="AI11" s="868"/>
      <c r="AJ11" s="355"/>
      <c r="AK11" s="167"/>
      <c r="AL11" s="860">
        <f>P3</f>
        <v>0</v>
      </c>
      <c r="AM11" s="860"/>
      <c r="EO11" s="366"/>
      <c r="EP11" s="366"/>
      <c r="EQ11" s="366"/>
      <c r="ER11" s="366"/>
      <c r="ES11" s="366"/>
      <c r="ET11" s="366"/>
    </row>
    <row r="12" spans="1:150" ht="21" customHeight="1">
      <c r="A12" s="511"/>
      <c r="B12" s="511"/>
      <c r="C12" s="540"/>
      <c r="D12" s="541"/>
      <c r="E12" s="541"/>
      <c r="F12" s="541"/>
      <c r="G12" s="541"/>
      <c r="H12" s="541"/>
      <c r="I12" s="541"/>
      <c r="J12" s="542"/>
      <c r="K12" s="540"/>
      <c r="L12" s="541"/>
      <c r="M12" s="541"/>
      <c r="N12" s="542"/>
      <c r="O12" s="732">
        <v>9</v>
      </c>
      <c r="P12" s="694"/>
      <c r="Q12" s="431" t="str">
        <f t="shared" si="0"/>
        <v xml:space="preserve">  </v>
      </c>
      <c r="R12" s="432" t="s">
        <v>667</v>
      </c>
      <c r="S12" s="431" t="str">
        <f t="shared" si="1"/>
        <v>〇</v>
      </c>
      <c r="T12" s="732">
        <v>15</v>
      </c>
      <c r="U12" s="694"/>
      <c r="V12" s="383" t="str">
        <f>IF(T12&gt;O12,"〇","  ")</f>
        <v>〇</v>
      </c>
      <c r="W12" s="540"/>
      <c r="X12" s="541"/>
      <c r="Y12" s="542"/>
      <c r="Z12" s="474"/>
      <c r="AA12" s="477"/>
      <c r="AB12" s="477"/>
      <c r="AC12" s="477"/>
      <c r="AD12" s="480"/>
      <c r="AE12" s="512"/>
      <c r="AF12" s="512"/>
      <c r="AG12" s="866"/>
      <c r="AH12" s="867"/>
      <c r="AI12" s="868"/>
      <c r="AJ12" s="357"/>
      <c r="AK12" s="170"/>
      <c r="AL12" s="860"/>
      <c r="AM12" s="860"/>
    </row>
    <row r="13" spans="1:150" ht="21" customHeight="1">
      <c r="A13" s="511"/>
      <c r="B13" s="511"/>
      <c r="C13" s="543"/>
      <c r="D13" s="544"/>
      <c r="E13" s="544"/>
      <c r="F13" s="544"/>
      <c r="G13" s="544"/>
      <c r="H13" s="544"/>
      <c r="I13" s="544"/>
      <c r="J13" s="545"/>
      <c r="K13" s="543"/>
      <c r="L13" s="544"/>
      <c r="M13" s="544"/>
      <c r="N13" s="545"/>
      <c r="O13" s="543"/>
      <c r="P13" s="544"/>
      <c r="Q13" s="433" t="str">
        <f t="shared" si="0"/>
        <v xml:space="preserve">  </v>
      </c>
      <c r="R13" s="434" t="s">
        <v>668</v>
      </c>
      <c r="S13" s="435" t="str">
        <f t="shared" si="1"/>
        <v xml:space="preserve">  </v>
      </c>
      <c r="T13" s="543"/>
      <c r="U13" s="544"/>
      <c r="V13" s="316" t="str">
        <f>IF(T13&gt;O13,"〇","  ")</f>
        <v xml:space="preserve">  </v>
      </c>
      <c r="W13" s="543"/>
      <c r="X13" s="544"/>
      <c r="Y13" s="545"/>
      <c r="Z13" s="475"/>
      <c r="AA13" s="478"/>
      <c r="AB13" s="478"/>
      <c r="AC13" s="478"/>
      <c r="AD13" s="481"/>
      <c r="AE13" s="512"/>
      <c r="AF13" s="512"/>
      <c r="AG13" s="866"/>
      <c r="AH13" s="867"/>
      <c r="AI13" s="868"/>
      <c r="AJ13" s="358"/>
      <c r="AK13" s="172"/>
      <c r="AL13" s="860"/>
      <c r="AM13" s="860"/>
    </row>
    <row r="14" spans="1:150" ht="21" customHeight="1">
      <c r="A14" s="511">
        <v>2</v>
      </c>
      <c r="B14" s="511"/>
      <c r="C14" s="512" t="str">
        <f>P5</f>
        <v xml:space="preserve"> Ｔ Ｆ ４</v>
      </c>
      <c r="D14" s="512"/>
      <c r="E14" s="512"/>
      <c r="F14" s="512"/>
      <c r="G14" s="512"/>
      <c r="H14" s="512"/>
      <c r="I14" s="512"/>
      <c r="J14" s="512"/>
      <c r="K14" s="537">
        <f>COUNTIF(Q14:Q16,"〇")</f>
        <v>0</v>
      </c>
      <c r="L14" s="538"/>
      <c r="M14" s="538"/>
      <c r="N14" s="539"/>
      <c r="O14" s="731">
        <v>10</v>
      </c>
      <c r="P14" s="698"/>
      <c r="Q14" s="428" t="str">
        <f t="shared" si="0"/>
        <v xml:space="preserve">  </v>
      </c>
      <c r="R14" s="436" t="s">
        <v>665</v>
      </c>
      <c r="S14" s="430" t="str">
        <f t="shared" si="1"/>
        <v>〇</v>
      </c>
      <c r="T14" s="731">
        <v>15</v>
      </c>
      <c r="U14" s="698"/>
      <c r="V14" s="382"/>
      <c r="W14" s="537">
        <f>COUNTIF(S14:S16,"〇")</f>
        <v>2</v>
      </c>
      <c r="X14" s="538"/>
      <c r="Y14" s="539"/>
      <c r="Z14" s="473" t="str">
        <f>P6</f>
        <v>あかつき</v>
      </c>
      <c r="AA14" s="476"/>
      <c r="AB14" s="476"/>
      <c r="AC14" s="476"/>
      <c r="AD14" s="479"/>
      <c r="AE14" s="512" t="str">
        <f>C5</f>
        <v xml:space="preserve"> Ｔ Ｆ ２</v>
      </c>
      <c r="AF14" s="512"/>
      <c r="AG14" s="512"/>
      <c r="AH14" s="512"/>
      <c r="AI14" s="512"/>
      <c r="AJ14" s="357"/>
      <c r="AK14" s="169"/>
      <c r="AL14" s="169"/>
      <c r="AM14" s="169"/>
    </row>
    <row r="15" spans="1:150" ht="21" customHeight="1">
      <c r="A15" s="511"/>
      <c r="B15" s="511"/>
      <c r="C15" s="512"/>
      <c r="D15" s="512"/>
      <c r="E15" s="512"/>
      <c r="F15" s="512"/>
      <c r="G15" s="512"/>
      <c r="H15" s="512"/>
      <c r="I15" s="512"/>
      <c r="J15" s="512"/>
      <c r="K15" s="540"/>
      <c r="L15" s="541"/>
      <c r="M15" s="541"/>
      <c r="N15" s="542"/>
      <c r="O15" s="732">
        <v>4</v>
      </c>
      <c r="P15" s="694"/>
      <c r="Q15" s="431" t="str">
        <f t="shared" si="0"/>
        <v xml:space="preserve">  </v>
      </c>
      <c r="R15" s="432" t="s">
        <v>667</v>
      </c>
      <c r="S15" s="431" t="str">
        <f t="shared" si="1"/>
        <v>〇</v>
      </c>
      <c r="T15" s="732">
        <v>15</v>
      </c>
      <c r="U15" s="694"/>
      <c r="V15" s="383"/>
      <c r="W15" s="540"/>
      <c r="X15" s="541"/>
      <c r="Y15" s="542"/>
      <c r="Z15" s="474"/>
      <c r="AA15" s="477"/>
      <c r="AB15" s="477"/>
      <c r="AC15" s="477"/>
      <c r="AD15" s="480"/>
      <c r="AE15" s="512"/>
      <c r="AF15" s="512"/>
      <c r="AG15" s="512"/>
      <c r="AH15" s="512"/>
      <c r="AI15" s="512"/>
      <c r="AJ15" s="357"/>
      <c r="AK15" s="169"/>
      <c r="AL15" s="169"/>
      <c r="AM15" s="169"/>
    </row>
    <row r="16" spans="1:150" ht="21" customHeight="1">
      <c r="A16" s="511"/>
      <c r="B16" s="511"/>
      <c r="C16" s="512"/>
      <c r="D16" s="512"/>
      <c r="E16" s="512"/>
      <c r="F16" s="512"/>
      <c r="G16" s="512"/>
      <c r="H16" s="512"/>
      <c r="I16" s="512"/>
      <c r="J16" s="512"/>
      <c r="K16" s="543"/>
      <c r="L16" s="544"/>
      <c r="M16" s="544"/>
      <c r="N16" s="545"/>
      <c r="O16" s="733"/>
      <c r="P16" s="735"/>
      <c r="Q16" s="433" t="str">
        <f t="shared" si="0"/>
        <v xml:space="preserve">  </v>
      </c>
      <c r="R16" s="437" t="s">
        <v>668</v>
      </c>
      <c r="S16" s="435" t="str">
        <f t="shared" si="1"/>
        <v xml:space="preserve">  </v>
      </c>
      <c r="T16" s="733"/>
      <c r="U16" s="734"/>
      <c r="V16" s="384"/>
      <c r="W16" s="543"/>
      <c r="X16" s="544"/>
      <c r="Y16" s="545"/>
      <c r="Z16" s="475"/>
      <c r="AA16" s="478"/>
      <c r="AB16" s="478"/>
      <c r="AC16" s="478"/>
      <c r="AD16" s="481"/>
      <c r="AE16" s="512"/>
      <c r="AF16" s="512"/>
      <c r="AG16" s="512"/>
      <c r="AH16" s="512"/>
      <c r="AI16" s="512"/>
      <c r="AJ16" s="357"/>
      <c r="AK16" s="169"/>
      <c r="AL16" s="169"/>
      <c r="AM16" s="169"/>
    </row>
    <row r="17" spans="1:39" ht="21" customHeight="1">
      <c r="A17" s="511">
        <v>3</v>
      </c>
      <c r="B17" s="511"/>
      <c r="C17" s="512" t="str">
        <f>C6</f>
        <v xml:space="preserve"> しじみ</v>
      </c>
      <c r="D17" s="512"/>
      <c r="E17" s="512"/>
      <c r="F17" s="512"/>
      <c r="G17" s="512"/>
      <c r="H17" s="512"/>
      <c r="I17" s="512"/>
      <c r="J17" s="512"/>
      <c r="K17" s="537">
        <f>COUNTIF(Q17:Q19,"〇")</f>
        <v>2</v>
      </c>
      <c r="L17" s="538"/>
      <c r="M17" s="538"/>
      <c r="N17" s="539"/>
      <c r="O17" s="731">
        <v>11</v>
      </c>
      <c r="P17" s="698"/>
      <c r="Q17" s="428" t="str">
        <f t="shared" si="0"/>
        <v xml:space="preserve">  </v>
      </c>
      <c r="R17" s="436" t="s">
        <v>665</v>
      </c>
      <c r="S17" s="430" t="str">
        <f t="shared" si="1"/>
        <v>〇</v>
      </c>
      <c r="T17" s="731">
        <v>15</v>
      </c>
      <c r="U17" s="698"/>
      <c r="V17" s="382"/>
      <c r="W17" s="537">
        <f>COUNTIF(S17:S19,"〇")</f>
        <v>1</v>
      </c>
      <c r="X17" s="538"/>
      <c r="Y17" s="539"/>
      <c r="Z17" s="473" t="str">
        <f>P5</f>
        <v xml:space="preserve"> Ｔ Ｆ ４</v>
      </c>
      <c r="AA17" s="476"/>
      <c r="AB17" s="476"/>
      <c r="AC17" s="476"/>
      <c r="AD17" s="479"/>
      <c r="AE17" s="512" t="str">
        <f>P6</f>
        <v>あかつき</v>
      </c>
      <c r="AF17" s="512"/>
      <c r="AG17" s="512"/>
      <c r="AH17" s="512"/>
      <c r="AI17" s="512"/>
      <c r="AJ17" s="357"/>
      <c r="AK17" s="169"/>
      <c r="AL17" s="169"/>
      <c r="AM17" s="169"/>
    </row>
    <row r="18" spans="1:39" ht="21" customHeight="1">
      <c r="A18" s="511"/>
      <c r="B18" s="511"/>
      <c r="C18" s="512"/>
      <c r="D18" s="512"/>
      <c r="E18" s="512"/>
      <c r="F18" s="512"/>
      <c r="G18" s="512"/>
      <c r="H18" s="512"/>
      <c r="I18" s="512"/>
      <c r="J18" s="512"/>
      <c r="K18" s="540"/>
      <c r="L18" s="541"/>
      <c r="M18" s="541"/>
      <c r="N18" s="542"/>
      <c r="O18" s="732">
        <v>15</v>
      </c>
      <c r="P18" s="694"/>
      <c r="Q18" s="431" t="str">
        <f t="shared" si="0"/>
        <v>〇</v>
      </c>
      <c r="R18" s="432" t="s">
        <v>667</v>
      </c>
      <c r="S18" s="431" t="str">
        <f t="shared" si="1"/>
        <v xml:space="preserve">  </v>
      </c>
      <c r="T18" s="732">
        <v>12</v>
      </c>
      <c r="U18" s="694"/>
      <c r="V18" s="383"/>
      <c r="W18" s="540"/>
      <c r="X18" s="541"/>
      <c r="Y18" s="542"/>
      <c r="Z18" s="474"/>
      <c r="AA18" s="477"/>
      <c r="AB18" s="477"/>
      <c r="AC18" s="477"/>
      <c r="AD18" s="480"/>
      <c r="AE18" s="512"/>
      <c r="AF18" s="512"/>
      <c r="AG18" s="512"/>
      <c r="AH18" s="512"/>
      <c r="AI18" s="512"/>
      <c r="AJ18" s="357"/>
      <c r="AK18" s="169"/>
      <c r="AL18" s="169"/>
      <c r="AM18" s="169"/>
    </row>
    <row r="19" spans="1:39" ht="21" customHeight="1">
      <c r="A19" s="511"/>
      <c r="B19" s="511"/>
      <c r="C19" s="512"/>
      <c r="D19" s="512"/>
      <c r="E19" s="512"/>
      <c r="F19" s="512"/>
      <c r="G19" s="512"/>
      <c r="H19" s="512"/>
      <c r="I19" s="512"/>
      <c r="J19" s="512"/>
      <c r="K19" s="543"/>
      <c r="L19" s="544"/>
      <c r="M19" s="544"/>
      <c r="N19" s="545"/>
      <c r="O19" s="733">
        <v>15</v>
      </c>
      <c r="P19" s="734"/>
      <c r="Q19" s="433" t="str">
        <f t="shared" si="0"/>
        <v>〇</v>
      </c>
      <c r="R19" s="437" t="s">
        <v>668</v>
      </c>
      <c r="S19" s="435" t="str">
        <f t="shared" si="1"/>
        <v xml:space="preserve">  </v>
      </c>
      <c r="T19" s="733">
        <v>5</v>
      </c>
      <c r="U19" s="734"/>
      <c r="V19" s="384"/>
      <c r="W19" s="543"/>
      <c r="X19" s="544"/>
      <c r="Y19" s="545"/>
      <c r="Z19" s="475"/>
      <c r="AA19" s="478"/>
      <c r="AB19" s="478"/>
      <c r="AC19" s="478"/>
      <c r="AD19" s="481"/>
      <c r="AE19" s="512"/>
      <c r="AF19" s="512"/>
      <c r="AG19" s="512"/>
      <c r="AH19" s="512"/>
      <c r="AI19" s="512"/>
      <c r="AJ19" s="357"/>
      <c r="AK19" s="169"/>
      <c r="AL19" s="169"/>
      <c r="AM19" s="169"/>
    </row>
    <row r="20" spans="1:39" ht="21" customHeight="1">
      <c r="A20" s="511">
        <v>4</v>
      </c>
      <c r="B20" s="511"/>
      <c r="C20" s="512" t="str">
        <f>C5</f>
        <v xml:space="preserve"> Ｔ Ｆ ２</v>
      </c>
      <c r="D20" s="512"/>
      <c r="E20" s="512"/>
      <c r="F20" s="512"/>
      <c r="G20" s="512"/>
      <c r="H20" s="512"/>
      <c r="I20" s="512"/>
      <c r="J20" s="512"/>
      <c r="K20" s="537">
        <f>COUNTIF(Q20:Q22,"〇")</f>
        <v>0</v>
      </c>
      <c r="L20" s="538"/>
      <c r="M20" s="538"/>
      <c r="N20" s="539"/>
      <c r="O20" s="731">
        <v>10</v>
      </c>
      <c r="P20" s="698"/>
      <c r="Q20" s="428" t="str">
        <f t="shared" si="0"/>
        <v xml:space="preserve">  </v>
      </c>
      <c r="R20" s="436" t="s">
        <v>665</v>
      </c>
      <c r="S20" s="430" t="str">
        <f t="shared" si="1"/>
        <v>〇</v>
      </c>
      <c r="T20" s="731">
        <v>15</v>
      </c>
      <c r="U20" s="698"/>
      <c r="V20" s="382"/>
      <c r="W20" s="537">
        <f>COUNTIF(S20:S22,"〇")</f>
        <v>2</v>
      </c>
      <c r="X20" s="538"/>
      <c r="Y20" s="539"/>
      <c r="Z20" s="473" t="str">
        <f>P6</f>
        <v>あかつき</v>
      </c>
      <c r="AA20" s="476"/>
      <c r="AB20" s="476"/>
      <c r="AC20" s="476"/>
      <c r="AD20" s="479"/>
      <c r="AE20" s="512" t="str">
        <f>C6</f>
        <v xml:space="preserve"> しじみ</v>
      </c>
      <c r="AF20" s="512"/>
      <c r="AG20" s="512"/>
      <c r="AH20" s="512"/>
      <c r="AI20" s="512"/>
      <c r="AJ20" s="357"/>
      <c r="AK20" s="169"/>
      <c r="AL20" s="169"/>
      <c r="AM20" s="169"/>
    </row>
    <row r="21" spans="1:39" ht="21" customHeight="1">
      <c r="A21" s="511"/>
      <c r="B21" s="511"/>
      <c r="C21" s="512"/>
      <c r="D21" s="512"/>
      <c r="E21" s="512"/>
      <c r="F21" s="512"/>
      <c r="G21" s="512"/>
      <c r="H21" s="512"/>
      <c r="I21" s="512"/>
      <c r="J21" s="512"/>
      <c r="K21" s="540"/>
      <c r="L21" s="541"/>
      <c r="M21" s="541"/>
      <c r="N21" s="542"/>
      <c r="O21" s="732">
        <v>3</v>
      </c>
      <c r="P21" s="694"/>
      <c r="Q21" s="431" t="str">
        <f t="shared" si="0"/>
        <v xml:space="preserve">  </v>
      </c>
      <c r="R21" s="432" t="s">
        <v>667</v>
      </c>
      <c r="S21" s="431" t="str">
        <f t="shared" si="1"/>
        <v>〇</v>
      </c>
      <c r="T21" s="732">
        <v>15</v>
      </c>
      <c r="U21" s="694"/>
      <c r="V21" s="383"/>
      <c r="W21" s="540"/>
      <c r="X21" s="541"/>
      <c r="Y21" s="542"/>
      <c r="Z21" s="474"/>
      <c r="AA21" s="477"/>
      <c r="AB21" s="477"/>
      <c r="AC21" s="477"/>
      <c r="AD21" s="480"/>
      <c r="AE21" s="512"/>
      <c r="AF21" s="512"/>
      <c r="AG21" s="512"/>
      <c r="AH21" s="512"/>
      <c r="AI21" s="512"/>
      <c r="AJ21" s="357"/>
      <c r="AK21" s="169"/>
      <c r="AL21" s="169"/>
      <c r="AM21" s="169"/>
    </row>
    <row r="22" spans="1:39" ht="21" customHeight="1">
      <c r="A22" s="511"/>
      <c r="B22" s="511"/>
      <c r="C22" s="512"/>
      <c r="D22" s="512"/>
      <c r="E22" s="512"/>
      <c r="F22" s="512"/>
      <c r="G22" s="512"/>
      <c r="H22" s="512"/>
      <c r="I22" s="512"/>
      <c r="J22" s="512"/>
      <c r="K22" s="543"/>
      <c r="L22" s="544"/>
      <c r="M22" s="544"/>
      <c r="N22" s="545"/>
      <c r="O22" s="733"/>
      <c r="P22" s="735"/>
      <c r="Q22" s="433" t="str">
        <f t="shared" si="0"/>
        <v xml:space="preserve">  </v>
      </c>
      <c r="R22" s="437" t="s">
        <v>668</v>
      </c>
      <c r="S22" s="435" t="str">
        <f t="shared" si="1"/>
        <v xml:space="preserve">  </v>
      </c>
      <c r="T22" s="733"/>
      <c r="U22" s="734"/>
      <c r="V22" s="384"/>
      <c r="W22" s="543"/>
      <c r="X22" s="544"/>
      <c r="Y22" s="545"/>
      <c r="Z22" s="475"/>
      <c r="AA22" s="478"/>
      <c r="AB22" s="478"/>
      <c r="AC22" s="478"/>
      <c r="AD22" s="481"/>
      <c r="AE22" s="512"/>
      <c r="AF22" s="512"/>
      <c r="AG22" s="512"/>
      <c r="AH22" s="512"/>
      <c r="AI22" s="512"/>
      <c r="AJ22" s="357"/>
      <c r="AK22" s="169"/>
      <c r="AL22" s="169"/>
      <c r="AM22" s="169"/>
    </row>
    <row r="23" spans="1:39" ht="21" customHeight="1">
      <c r="A23" s="511">
        <v>5</v>
      </c>
      <c r="B23" s="511"/>
      <c r="C23" s="512" t="str">
        <f>C6</f>
        <v xml:space="preserve"> しじみ</v>
      </c>
      <c r="D23" s="512"/>
      <c r="E23" s="512"/>
      <c r="F23" s="512"/>
      <c r="G23" s="512"/>
      <c r="H23" s="512"/>
      <c r="I23" s="512"/>
      <c r="J23" s="512"/>
      <c r="K23" s="537">
        <f>COUNTIF(Q23:Q25,"〇")</f>
        <v>1</v>
      </c>
      <c r="L23" s="538"/>
      <c r="M23" s="538"/>
      <c r="N23" s="539"/>
      <c r="O23" s="731">
        <v>15</v>
      </c>
      <c r="P23" s="699"/>
      <c r="Q23" s="428" t="str">
        <f t="shared" si="0"/>
        <v>〇</v>
      </c>
      <c r="R23" s="436" t="s">
        <v>665</v>
      </c>
      <c r="S23" s="430" t="str">
        <f t="shared" si="1"/>
        <v xml:space="preserve">  </v>
      </c>
      <c r="T23" s="731">
        <v>11</v>
      </c>
      <c r="U23" s="698"/>
      <c r="V23" s="382"/>
      <c r="W23" s="537">
        <f>COUNTIF(S23:S25,"〇")</f>
        <v>2</v>
      </c>
      <c r="X23" s="538"/>
      <c r="Y23" s="539"/>
      <c r="Z23" s="473" t="str">
        <f>P6</f>
        <v>あかつき</v>
      </c>
      <c r="AA23" s="476"/>
      <c r="AB23" s="476"/>
      <c r="AC23" s="476"/>
      <c r="AD23" s="479"/>
      <c r="AE23" s="512" t="str">
        <f>P5</f>
        <v xml:space="preserve"> Ｔ Ｆ ４</v>
      </c>
      <c r="AF23" s="512"/>
      <c r="AG23" s="512"/>
      <c r="AH23" s="512"/>
      <c r="AI23" s="512"/>
      <c r="AJ23" s="357"/>
      <c r="AK23" s="169"/>
      <c r="AL23" s="169"/>
      <c r="AM23" s="169"/>
    </row>
    <row r="24" spans="1:39" ht="21" customHeight="1">
      <c r="A24" s="511"/>
      <c r="B24" s="511"/>
      <c r="C24" s="512"/>
      <c r="D24" s="512"/>
      <c r="E24" s="512"/>
      <c r="F24" s="512"/>
      <c r="G24" s="512"/>
      <c r="H24" s="512"/>
      <c r="I24" s="512"/>
      <c r="J24" s="512"/>
      <c r="K24" s="540"/>
      <c r="L24" s="541"/>
      <c r="M24" s="541"/>
      <c r="N24" s="542"/>
      <c r="O24" s="732">
        <v>11</v>
      </c>
      <c r="P24" s="695"/>
      <c r="Q24" s="431" t="str">
        <f t="shared" si="0"/>
        <v xml:space="preserve">  </v>
      </c>
      <c r="R24" s="432" t="s">
        <v>667</v>
      </c>
      <c r="S24" s="431" t="str">
        <f t="shared" si="1"/>
        <v>〇</v>
      </c>
      <c r="T24" s="732">
        <v>15</v>
      </c>
      <c r="U24" s="694"/>
      <c r="V24" s="383"/>
      <c r="W24" s="540"/>
      <c r="X24" s="541"/>
      <c r="Y24" s="542"/>
      <c r="Z24" s="474"/>
      <c r="AA24" s="477"/>
      <c r="AB24" s="477"/>
      <c r="AC24" s="477"/>
      <c r="AD24" s="480"/>
      <c r="AE24" s="512"/>
      <c r="AF24" s="512"/>
      <c r="AG24" s="512"/>
      <c r="AH24" s="512"/>
      <c r="AI24" s="512"/>
      <c r="AJ24" s="357"/>
      <c r="AK24" s="169"/>
      <c r="AL24" s="169"/>
      <c r="AM24" s="169"/>
    </row>
    <row r="25" spans="1:39" ht="21" customHeight="1">
      <c r="A25" s="511"/>
      <c r="B25" s="511"/>
      <c r="C25" s="512"/>
      <c r="D25" s="512"/>
      <c r="E25" s="512"/>
      <c r="F25" s="512"/>
      <c r="G25" s="512"/>
      <c r="H25" s="512"/>
      <c r="I25" s="512"/>
      <c r="J25" s="512"/>
      <c r="K25" s="543"/>
      <c r="L25" s="544"/>
      <c r="M25" s="544"/>
      <c r="N25" s="545"/>
      <c r="O25" s="733">
        <v>8</v>
      </c>
      <c r="P25" s="735"/>
      <c r="Q25" s="433" t="str">
        <f t="shared" si="0"/>
        <v xml:space="preserve">  </v>
      </c>
      <c r="R25" s="437" t="s">
        <v>668</v>
      </c>
      <c r="S25" s="435" t="str">
        <f t="shared" si="1"/>
        <v>〇</v>
      </c>
      <c r="T25" s="733">
        <v>15</v>
      </c>
      <c r="U25" s="734"/>
      <c r="V25" s="384"/>
      <c r="W25" s="543"/>
      <c r="X25" s="544"/>
      <c r="Y25" s="545"/>
      <c r="Z25" s="475"/>
      <c r="AA25" s="478"/>
      <c r="AB25" s="478"/>
      <c r="AC25" s="478"/>
      <c r="AD25" s="481"/>
      <c r="AE25" s="512"/>
      <c r="AF25" s="512"/>
      <c r="AG25" s="512"/>
      <c r="AH25" s="512"/>
      <c r="AI25" s="512"/>
      <c r="AJ25" s="357"/>
      <c r="AK25" s="169"/>
      <c r="AL25" s="169"/>
      <c r="AM25" s="169"/>
    </row>
    <row r="26" spans="1:39" ht="21" customHeight="1">
      <c r="A26" s="511">
        <v>6</v>
      </c>
      <c r="B26" s="511"/>
      <c r="C26" s="512" t="str">
        <f>C5</f>
        <v xml:space="preserve"> Ｔ Ｆ ２</v>
      </c>
      <c r="D26" s="512"/>
      <c r="E26" s="512"/>
      <c r="F26" s="512"/>
      <c r="G26" s="512"/>
      <c r="H26" s="512"/>
      <c r="I26" s="512"/>
      <c r="J26" s="512"/>
      <c r="K26" s="537">
        <f>COUNTIF(Q26:Q28,"〇")</f>
        <v>0</v>
      </c>
      <c r="L26" s="538"/>
      <c r="M26" s="538"/>
      <c r="N26" s="539"/>
      <c r="O26" s="731">
        <v>11</v>
      </c>
      <c r="P26" s="699"/>
      <c r="Q26" s="428" t="str">
        <f t="shared" si="0"/>
        <v xml:space="preserve">  </v>
      </c>
      <c r="R26" s="436" t="s">
        <v>665</v>
      </c>
      <c r="S26" s="430" t="str">
        <f t="shared" si="1"/>
        <v>〇</v>
      </c>
      <c r="T26" s="731">
        <v>15</v>
      </c>
      <c r="U26" s="698"/>
      <c r="V26" s="382"/>
      <c r="W26" s="537">
        <f>COUNTIF(S26:S28,"〇")</f>
        <v>2</v>
      </c>
      <c r="X26" s="538"/>
      <c r="Y26" s="539"/>
      <c r="Z26" s="473" t="str">
        <f>P5</f>
        <v xml:space="preserve"> Ｔ Ｆ ４</v>
      </c>
      <c r="AA26" s="476"/>
      <c r="AB26" s="476"/>
      <c r="AC26" s="476"/>
      <c r="AD26" s="479"/>
      <c r="AE26" s="512" t="str">
        <f>C6</f>
        <v xml:space="preserve"> しじみ</v>
      </c>
      <c r="AF26" s="512"/>
      <c r="AG26" s="512"/>
      <c r="AH26" s="512"/>
      <c r="AI26" s="512"/>
      <c r="AJ26" s="357"/>
      <c r="AK26" s="169"/>
      <c r="AL26" s="169"/>
      <c r="AM26" s="169"/>
    </row>
    <row r="27" spans="1:39" ht="21" customHeight="1">
      <c r="A27" s="511"/>
      <c r="B27" s="511"/>
      <c r="C27" s="512"/>
      <c r="D27" s="512"/>
      <c r="E27" s="512"/>
      <c r="F27" s="512"/>
      <c r="G27" s="512"/>
      <c r="H27" s="512"/>
      <c r="I27" s="512"/>
      <c r="J27" s="512"/>
      <c r="K27" s="540"/>
      <c r="L27" s="541"/>
      <c r="M27" s="541"/>
      <c r="N27" s="542"/>
      <c r="O27" s="732">
        <v>15</v>
      </c>
      <c r="P27" s="695"/>
      <c r="Q27" s="431" t="str">
        <f t="shared" si="0"/>
        <v xml:space="preserve">  </v>
      </c>
      <c r="R27" s="432" t="s">
        <v>667</v>
      </c>
      <c r="S27" s="431" t="str">
        <f t="shared" si="1"/>
        <v>〇</v>
      </c>
      <c r="T27" s="732">
        <v>17</v>
      </c>
      <c r="U27" s="694"/>
      <c r="V27" s="383"/>
      <c r="W27" s="540"/>
      <c r="X27" s="541"/>
      <c r="Y27" s="542"/>
      <c r="Z27" s="474"/>
      <c r="AA27" s="477"/>
      <c r="AB27" s="477"/>
      <c r="AC27" s="477"/>
      <c r="AD27" s="480"/>
      <c r="AE27" s="512"/>
      <c r="AF27" s="512"/>
      <c r="AG27" s="512"/>
      <c r="AH27" s="512"/>
      <c r="AI27" s="512"/>
      <c r="AJ27" s="357"/>
      <c r="AK27" s="169"/>
      <c r="AL27" s="169"/>
      <c r="AM27" s="169"/>
    </row>
    <row r="28" spans="1:39" ht="20.25" customHeight="1">
      <c r="A28" s="511"/>
      <c r="B28" s="511"/>
      <c r="C28" s="512"/>
      <c r="D28" s="512"/>
      <c r="E28" s="512"/>
      <c r="F28" s="512"/>
      <c r="G28" s="512"/>
      <c r="H28" s="512"/>
      <c r="I28" s="512"/>
      <c r="J28" s="512"/>
      <c r="K28" s="543"/>
      <c r="L28" s="544"/>
      <c r="M28" s="544"/>
      <c r="N28" s="545"/>
      <c r="O28" s="733"/>
      <c r="P28" s="735"/>
      <c r="Q28" s="433" t="str">
        <f t="shared" si="0"/>
        <v xml:space="preserve">  </v>
      </c>
      <c r="R28" s="437" t="s">
        <v>668</v>
      </c>
      <c r="S28" s="435" t="str">
        <f t="shared" si="1"/>
        <v xml:space="preserve">  </v>
      </c>
      <c r="T28" s="733"/>
      <c r="U28" s="734"/>
      <c r="V28" s="384"/>
      <c r="W28" s="543"/>
      <c r="X28" s="544"/>
      <c r="Y28" s="545"/>
      <c r="Z28" s="475"/>
      <c r="AA28" s="478"/>
      <c r="AB28" s="478"/>
      <c r="AC28" s="478"/>
      <c r="AD28" s="481"/>
      <c r="AE28" s="512"/>
      <c r="AF28" s="512"/>
      <c r="AG28" s="512"/>
      <c r="AH28" s="512"/>
      <c r="AI28" s="512"/>
      <c r="AJ28" s="357"/>
      <c r="AK28" s="169"/>
      <c r="AL28" s="169"/>
      <c r="AM28" s="169"/>
    </row>
    <row r="29" spans="1:39" ht="21" hidden="1" customHeight="1">
      <c r="A29" s="438"/>
      <c r="B29" s="438"/>
      <c r="C29" s="438"/>
      <c r="D29" s="438"/>
      <c r="E29" s="438"/>
      <c r="F29" s="438"/>
      <c r="G29" s="438"/>
      <c r="H29" s="438"/>
      <c r="I29" s="438"/>
      <c r="J29" s="438"/>
      <c r="K29" s="438"/>
      <c r="L29" s="438"/>
      <c r="M29" s="438"/>
      <c r="N29" s="438"/>
      <c r="O29" s="859" t="s">
        <v>692</v>
      </c>
      <c r="P29" s="859"/>
      <c r="Q29" s="859"/>
      <c r="R29" s="859"/>
      <c r="S29" s="859"/>
      <c r="T29" s="859"/>
      <c r="U29" s="859"/>
      <c r="V29" s="438"/>
      <c r="W29" s="438"/>
      <c r="X29" s="438"/>
      <c r="Y29" s="438"/>
      <c r="Z29" s="438"/>
      <c r="AA29" s="438"/>
      <c r="AB29" s="438"/>
      <c r="AC29" s="438"/>
      <c r="AD29" s="438"/>
      <c r="AE29" s="438"/>
      <c r="AF29" s="438"/>
      <c r="AG29" s="438"/>
      <c r="AH29" s="438"/>
      <c r="AI29" s="438"/>
      <c r="AJ29" s="317"/>
      <c r="AK29" s="173"/>
      <c r="AL29" s="173"/>
      <c r="AM29" s="174"/>
    </row>
    <row r="30" spans="1:39" ht="21" customHeight="1">
      <c r="A30" s="511">
        <v>7</v>
      </c>
      <c r="B30" s="511"/>
      <c r="C30" s="512" t="str">
        <f>BA55</f>
        <v xml:space="preserve"> Ｔ Ｆ ４</v>
      </c>
      <c r="D30" s="512"/>
      <c r="E30" s="512"/>
      <c r="F30" s="512"/>
      <c r="G30" s="512"/>
      <c r="H30" s="512"/>
      <c r="I30" s="512"/>
      <c r="J30" s="512"/>
      <c r="K30" s="537">
        <f>COUNTIF(Q30:Q32,"〇")</f>
        <v>0</v>
      </c>
      <c r="L30" s="538"/>
      <c r="M30" s="538"/>
      <c r="N30" s="539"/>
      <c r="O30" s="537"/>
      <c r="P30" s="538"/>
      <c r="Q30" s="428" t="str">
        <f t="shared" ref="Q30:Q35" si="2">IF(O30&gt;T30,"〇","  ")</f>
        <v xml:space="preserve">  </v>
      </c>
      <c r="R30" s="429" t="s">
        <v>665</v>
      </c>
      <c r="S30" s="430" t="str">
        <f t="shared" ref="S30:S35" si="3">IF(T30&gt;O30,"〇","  ")</f>
        <v xml:space="preserve">  </v>
      </c>
      <c r="T30" s="537"/>
      <c r="U30" s="538"/>
      <c r="V30" s="356"/>
      <c r="W30" s="537">
        <f>COUNTIF(S30:S32,"〇")</f>
        <v>0</v>
      </c>
      <c r="X30" s="538"/>
      <c r="Y30" s="539"/>
      <c r="Z30" s="473" t="str">
        <f>BI55</f>
        <v xml:space="preserve"> Ｔ Ｆ ２</v>
      </c>
      <c r="AA30" s="476"/>
      <c r="AB30" s="476"/>
      <c r="AC30" s="476"/>
      <c r="AD30" s="479"/>
      <c r="AE30" s="850" t="s">
        <v>472</v>
      </c>
      <c r="AF30" s="851"/>
      <c r="AG30" s="851"/>
      <c r="AH30" s="851"/>
      <c r="AI30" s="852"/>
      <c r="AJ30" s="357"/>
      <c r="AK30" s="169"/>
      <c r="AL30" s="169"/>
      <c r="AM30" s="169"/>
    </row>
    <row r="31" spans="1:39" ht="21" customHeight="1">
      <c r="A31" s="511"/>
      <c r="B31" s="511"/>
      <c r="C31" s="512"/>
      <c r="D31" s="512"/>
      <c r="E31" s="512"/>
      <c r="F31" s="512"/>
      <c r="G31" s="512"/>
      <c r="H31" s="512"/>
      <c r="I31" s="512"/>
      <c r="J31" s="512"/>
      <c r="K31" s="540"/>
      <c r="L31" s="541"/>
      <c r="M31" s="541"/>
      <c r="N31" s="542"/>
      <c r="O31" s="732"/>
      <c r="P31" s="694"/>
      <c r="Q31" s="431" t="str">
        <f t="shared" si="2"/>
        <v xml:space="preserve">  </v>
      </c>
      <c r="R31" s="432" t="s">
        <v>667</v>
      </c>
      <c r="S31" s="431" t="str">
        <f t="shared" si="3"/>
        <v xml:space="preserve">  </v>
      </c>
      <c r="T31" s="732"/>
      <c r="U31" s="694"/>
      <c r="V31" s="383" t="str">
        <f>IF(T32&gt;O32,"〇","  ")</f>
        <v xml:space="preserve">  </v>
      </c>
      <c r="W31" s="540"/>
      <c r="X31" s="541"/>
      <c r="Y31" s="542"/>
      <c r="Z31" s="474"/>
      <c r="AA31" s="477"/>
      <c r="AB31" s="477"/>
      <c r="AC31" s="477"/>
      <c r="AD31" s="480"/>
      <c r="AE31" s="853"/>
      <c r="AF31" s="854"/>
      <c r="AG31" s="854"/>
      <c r="AH31" s="854"/>
      <c r="AI31" s="855"/>
      <c r="AJ31" s="357"/>
      <c r="AK31" s="169"/>
      <c r="AL31" s="169"/>
      <c r="AM31" s="169"/>
    </row>
    <row r="32" spans="1:39" ht="21" customHeight="1">
      <c r="A32" s="511"/>
      <c r="B32" s="511"/>
      <c r="C32" s="512"/>
      <c r="D32" s="512"/>
      <c r="E32" s="512"/>
      <c r="F32" s="512"/>
      <c r="G32" s="512"/>
      <c r="H32" s="512"/>
      <c r="I32" s="512"/>
      <c r="J32" s="512"/>
      <c r="K32" s="543"/>
      <c r="L32" s="544"/>
      <c r="M32" s="544"/>
      <c r="N32" s="545"/>
      <c r="O32" s="543"/>
      <c r="P32" s="544"/>
      <c r="Q32" s="433" t="str">
        <f t="shared" si="2"/>
        <v xml:space="preserve">  </v>
      </c>
      <c r="R32" s="434" t="s">
        <v>668</v>
      </c>
      <c r="S32" s="435" t="str">
        <f t="shared" si="3"/>
        <v xml:space="preserve">  </v>
      </c>
      <c r="T32" s="543"/>
      <c r="U32" s="544"/>
      <c r="V32" s="316" t="str">
        <f>IF(T33&gt;O33,"〇","  ")</f>
        <v xml:space="preserve">  </v>
      </c>
      <c r="W32" s="543"/>
      <c r="X32" s="544"/>
      <c r="Y32" s="545"/>
      <c r="Z32" s="475"/>
      <c r="AA32" s="478"/>
      <c r="AB32" s="478"/>
      <c r="AC32" s="478"/>
      <c r="AD32" s="481"/>
      <c r="AE32" s="856"/>
      <c r="AF32" s="857"/>
      <c r="AG32" s="857"/>
      <c r="AH32" s="857"/>
      <c r="AI32" s="858"/>
      <c r="AJ32" s="357"/>
      <c r="AK32" s="169"/>
      <c r="AL32" s="169"/>
      <c r="AM32" s="169"/>
    </row>
    <row r="33" spans="1:77" ht="21" customHeight="1">
      <c r="A33" s="511">
        <v>8</v>
      </c>
      <c r="B33" s="511"/>
      <c r="C33" s="512" t="str">
        <f>BN55</f>
        <v>あかつき</v>
      </c>
      <c r="D33" s="512"/>
      <c r="E33" s="512"/>
      <c r="F33" s="512"/>
      <c r="G33" s="512"/>
      <c r="H33" s="512"/>
      <c r="I33" s="512"/>
      <c r="J33" s="512"/>
      <c r="K33" s="537">
        <f>COUNTIF(Q33:Q36,"〇")</f>
        <v>0</v>
      </c>
      <c r="L33" s="538"/>
      <c r="M33" s="538"/>
      <c r="N33" s="539"/>
      <c r="O33" s="537"/>
      <c r="P33" s="538"/>
      <c r="Q33" s="428" t="str">
        <f t="shared" si="2"/>
        <v xml:space="preserve">  </v>
      </c>
      <c r="R33" s="429" t="s">
        <v>665</v>
      </c>
      <c r="S33" s="430" t="str">
        <f t="shared" si="3"/>
        <v xml:space="preserve">  </v>
      </c>
      <c r="T33" s="537"/>
      <c r="U33" s="538"/>
      <c r="V33" s="356"/>
      <c r="W33" s="537">
        <f>COUNTIF(S33:S35,"〇")</f>
        <v>0</v>
      </c>
      <c r="X33" s="538"/>
      <c r="Y33" s="539"/>
      <c r="Z33" s="473" t="str">
        <f>BV55</f>
        <v xml:space="preserve"> しじみ</v>
      </c>
      <c r="AA33" s="476"/>
      <c r="AB33" s="476"/>
      <c r="AC33" s="476"/>
      <c r="AD33" s="479"/>
      <c r="AE33" s="850" t="s">
        <v>473</v>
      </c>
      <c r="AF33" s="851"/>
      <c r="AG33" s="851"/>
      <c r="AH33" s="851"/>
      <c r="AI33" s="852"/>
      <c r="AJ33" s="357"/>
      <c r="AK33" s="169"/>
      <c r="AL33" s="169"/>
      <c r="AM33" s="169"/>
    </row>
    <row r="34" spans="1:77" ht="21" customHeight="1">
      <c r="A34" s="511"/>
      <c r="B34" s="511"/>
      <c r="C34" s="512"/>
      <c r="D34" s="512"/>
      <c r="E34" s="512"/>
      <c r="F34" s="512"/>
      <c r="G34" s="512"/>
      <c r="H34" s="512"/>
      <c r="I34" s="512"/>
      <c r="J34" s="512"/>
      <c r="K34" s="540"/>
      <c r="L34" s="541"/>
      <c r="M34" s="541"/>
      <c r="N34" s="542"/>
      <c r="O34" s="732"/>
      <c r="P34" s="694"/>
      <c r="Q34" s="431" t="str">
        <f t="shared" si="2"/>
        <v xml:space="preserve">  </v>
      </c>
      <c r="R34" s="432" t="s">
        <v>667</v>
      </c>
      <c r="S34" s="431" t="str">
        <f t="shared" si="3"/>
        <v xml:space="preserve">  </v>
      </c>
      <c r="T34" s="732"/>
      <c r="U34" s="694"/>
      <c r="V34" s="383" t="str">
        <f>IF(T35&gt;O35,"〇","  ")</f>
        <v xml:space="preserve">  </v>
      </c>
      <c r="W34" s="540"/>
      <c r="X34" s="541"/>
      <c r="Y34" s="542"/>
      <c r="Z34" s="474"/>
      <c r="AA34" s="477"/>
      <c r="AB34" s="477"/>
      <c r="AC34" s="477"/>
      <c r="AD34" s="480"/>
      <c r="AE34" s="853"/>
      <c r="AF34" s="854"/>
      <c r="AG34" s="854"/>
      <c r="AH34" s="854"/>
      <c r="AI34" s="855"/>
      <c r="AJ34" s="357"/>
      <c r="AK34" s="169"/>
      <c r="AL34" s="169"/>
      <c r="AM34" s="169"/>
    </row>
    <row r="35" spans="1:77" ht="21" customHeight="1">
      <c r="A35" s="511"/>
      <c r="B35" s="511"/>
      <c r="C35" s="512"/>
      <c r="D35" s="512"/>
      <c r="E35" s="512"/>
      <c r="F35" s="512"/>
      <c r="G35" s="512"/>
      <c r="H35" s="512"/>
      <c r="I35" s="512"/>
      <c r="J35" s="512"/>
      <c r="K35" s="543"/>
      <c r="L35" s="544"/>
      <c r="M35" s="544"/>
      <c r="N35" s="545"/>
      <c r="O35" s="543"/>
      <c r="P35" s="544"/>
      <c r="Q35" s="439" t="str">
        <f t="shared" si="2"/>
        <v xml:space="preserve">  </v>
      </c>
      <c r="R35" s="434" t="s">
        <v>668</v>
      </c>
      <c r="S35" s="435" t="str">
        <f t="shared" si="3"/>
        <v xml:space="preserve">  </v>
      </c>
      <c r="T35" s="543"/>
      <c r="U35" s="544"/>
      <c r="V35" s="359" t="str">
        <f>IF(T36&gt;O36,"〇","  ")</f>
        <v xml:space="preserve">  </v>
      </c>
      <c r="W35" s="543"/>
      <c r="X35" s="544"/>
      <c r="Y35" s="545"/>
      <c r="Z35" s="475"/>
      <c r="AA35" s="478"/>
      <c r="AB35" s="478"/>
      <c r="AC35" s="478"/>
      <c r="AD35" s="481"/>
      <c r="AE35" s="856"/>
      <c r="AF35" s="857"/>
      <c r="AG35" s="857"/>
      <c r="AH35" s="857"/>
      <c r="AI35" s="858"/>
      <c r="AJ35" s="333"/>
      <c r="AK35" s="175"/>
      <c r="AL35" s="175"/>
      <c r="AM35" s="175"/>
    </row>
    <row r="36" spans="1:77" ht="15" customHeight="1"/>
    <row r="37" spans="1:77" s="366" customFormat="1" ht="18" customHeight="1">
      <c r="A37" s="360" t="s">
        <v>245</v>
      </c>
      <c r="B37" s="350"/>
      <c r="C37" s="350"/>
      <c r="D37" s="350"/>
      <c r="E37" s="350"/>
      <c r="F37" s="350"/>
      <c r="G37" s="350"/>
      <c r="H37" s="350"/>
      <c r="I37" s="350"/>
      <c r="J37" s="350"/>
      <c r="K37" s="350"/>
      <c r="L37" s="350"/>
      <c r="M37" s="350"/>
      <c r="N37" s="350"/>
      <c r="O37" s="350"/>
      <c r="P37" s="350"/>
      <c r="Q37" s="350"/>
      <c r="R37" s="350"/>
      <c r="S37" s="350"/>
      <c r="T37" s="350"/>
      <c r="U37" s="350"/>
      <c r="V37" s="350"/>
      <c r="W37" s="350"/>
      <c r="X37" s="350"/>
      <c r="Y37" s="350"/>
      <c r="Z37" s="350"/>
      <c r="AA37" s="350"/>
      <c r="AB37" s="350"/>
      <c r="AC37" s="350"/>
      <c r="AD37" s="350"/>
      <c r="AE37" s="350"/>
      <c r="AF37" s="350"/>
      <c r="AG37" s="350"/>
      <c r="AH37" s="350"/>
      <c r="AI37" s="350"/>
      <c r="AJ37" s="350"/>
      <c r="AK37" s="350"/>
      <c r="AL37" s="350"/>
      <c r="AM37" s="350"/>
    </row>
    <row r="38" spans="1:77" s="366" customFormat="1" ht="6" customHeight="1" thickBot="1">
      <c r="K38" s="371"/>
      <c r="L38" s="371"/>
      <c r="M38" s="371"/>
      <c r="N38" s="371"/>
      <c r="O38" s="371"/>
      <c r="AC38" s="176"/>
      <c r="AD38" s="371"/>
      <c r="AE38" s="371"/>
      <c r="AF38" s="371"/>
      <c r="AG38" s="371"/>
      <c r="AH38" s="362"/>
    </row>
    <row r="39" spans="1:77" s="366" customFormat="1" ht="15" customHeight="1">
      <c r="A39" s="835" t="s">
        <v>670</v>
      </c>
      <c r="B39" s="638" t="s">
        <v>247</v>
      </c>
      <c r="C39" s="628"/>
      <c r="D39" s="643"/>
      <c r="E39" s="369"/>
      <c r="F39" s="838" t="str">
        <f>B43</f>
        <v xml:space="preserve"> Ｔ Ｆ ２</v>
      </c>
      <c r="G39" s="839"/>
      <c r="H39" s="839"/>
      <c r="I39" s="839"/>
      <c r="J39" s="839"/>
      <c r="K39" s="844" t="str">
        <f>B49</f>
        <v xml:space="preserve"> しじみ</v>
      </c>
      <c r="L39" s="829"/>
      <c r="M39" s="829"/>
      <c r="N39" s="829"/>
      <c r="O39" s="845"/>
      <c r="P39" s="839" t="str">
        <f>B55</f>
        <v xml:space="preserve"> Ｔ Ｆ ４</v>
      </c>
      <c r="Q39" s="839"/>
      <c r="R39" s="839"/>
      <c r="S39" s="839"/>
      <c r="T39" s="839"/>
      <c r="U39" s="839" t="str">
        <f>B61</f>
        <v>あかつき</v>
      </c>
      <c r="V39" s="839"/>
      <c r="W39" s="839"/>
      <c r="X39" s="839"/>
      <c r="Y39" s="839"/>
      <c r="Z39" s="638" t="s">
        <v>248</v>
      </c>
      <c r="AA39" s="628"/>
      <c r="AB39" s="629"/>
      <c r="AC39" s="627" t="s">
        <v>249</v>
      </c>
      <c r="AD39" s="628"/>
      <c r="AE39" s="629"/>
      <c r="AF39" s="833" t="s">
        <v>250</v>
      </c>
      <c r="AG39" s="661" t="s">
        <v>251</v>
      </c>
      <c r="AH39" s="362"/>
    </row>
    <row r="40" spans="1:77" s="366" customFormat="1" ht="15" customHeight="1">
      <c r="A40" s="836"/>
      <c r="B40" s="615"/>
      <c r="C40" s="501"/>
      <c r="D40" s="644"/>
      <c r="E40" s="362"/>
      <c r="F40" s="840"/>
      <c r="G40" s="841"/>
      <c r="H40" s="841"/>
      <c r="I40" s="841"/>
      <c r="J40" s="841"/>
      <c r="K40" s="846"/>
      <c r="L40" s="796"/>
      <c r="M40" s="796"/>
      <c r="N40" s="796"/>
      <c r="O40" s="847"/>
      <c r="P40" s="841"/>
      <c r="Q40" s="841"/>
      <c r="R40" s="841"/>
      <c r="S40" s="841"/>
      <c r="T40" s="841"/>
      <c r="U40" s="841"/>
      <c r="V40" s="841"/>
      <c r="W40" s="841"/>
      <c r="X40" s="841"/>
      <c r="Y40" s="841"/>
      <c r="Z40" s="615"/>
      <c r="AA40" s="501"/>
      <c r="AB40" s="502"/>
      <c r="AC40" s="500"/>
      <c r="AD40" s="501"/>
      <c r="AE40" s="502"/>
      <c r="AF40" s="509"/>
      <c r="AG40" s="662"/>
      <c r="AH40" s="362"/>
    </row>
    <row r="41" spans="1:77" s="366" customFormat="1" ht="15" customHeight="1">
      <c r="A41" s="836"/>
      <c r="B41" s="615"/>
      <c r="C41" s="501"/>
      <c r="D41" s="644"/>
      <c r="E41" s="362"/>
      <c r="F41" s="840"/>
      <c r="G41" s="841"/>
      <c r="H41" s="841"/>
      <c r="I41" s="841"/>
      <c r="J41" s="841"/>
      <c r="K41" s="846"/>
      <c r="L41" s="796"/>
      <c r="M41" s="796"/>
      <c r="N41" s="796"/>
      <c r="O41" s="847"/>
      <c r="P41" s="841"/>
      <c r="Q41" s="841"/>
      <c r="R41" s="841"/>
      <c r="S41" s="841"/>
      <c r="T41" s="841"/>
      <c r="U41" s="841"/>
      <c r="V41" s="841"/>
      <c r="W41" s="841"/>
      <c r="X41" s="841"/>
      <c r="Y41" s="841"/>
      <c r="Z41" s="615"/>
      <c r="AA41" s="501"/>
      <c r="AB41" s="502"/>
      <c r="AC41" s="500"/>
      <c r="AD41" s="501"/>
      <c r="AE41" s="502"/>
      <c r="AF41" s="509"/>
      <c r="AG41" s="662"/>
      <c r="AH41" s="362"/>
      <c r="AJ41" s="456" t="s">
        <v>252</v>
      </c>
      <c r="AK41" s="485" t="s">
        <v>693</v>
      </c>
      <c r="BF41" s="664" t="s">
        <v>253</v>
      </c>
      <c r="BG41" s="664"/>
      <c r="BS41" s="664" t="s">
        <v>254</v>
      </c>
      <c r="BT41" s="664"/>
    </row>
    <row r="42" spans="1:77" s="366" customFormat="1" ht="15" customHeight="1" thickBot="1">
      <c r="A42" s="837"/>
      <c r="B42" s="642"/>
      <c r="C42" s="618"/>
      <c r="D42" s="645"/>
      <c r="E42" s="371"/>
      <c r="F42" s="842"/>
      <c r="G42" s="843"/>
      <c r="H42" s="843"/>
      <c r="I42" s="843"/>
      <c r="J42" s="843"/>
      <c r="K42" s="848"/>
      <c r="L42" s="799"/>
      <c r="M42" s="799"/>
      <c r="N42" s="799"/>
      <c r="O42" s="849"/>
      <c r="P42" s="843"/>
      <c r="Q42" s="843"/>
      <c r="R42" s="843"/>
      <c r="S42" s="843"/>
      <c r="T42" s="843"/>
      <c r="U42" s="843"/>
      <c r="V42" s="843"/>
      <c r="W42" s="843"/>
      <c r="X42" s="843"/>
      <c r="Y42" s="843"/>
      <c r="Z42" s="642"/>
      <c r="AA42" s="618"/>
      <c r="AB42" s="604"/>
      <c r="AC42" s="617"/>
      <c r="AD42" s="618"/>
      <c r="AE42" s="604"/>
      <c r="AF42" s="834"/>
      <c r="AG42" s="663"/>
      <c r="AH42" s="362"/>
      <c r="AJ42" s="456"/>
      <c r="AK42" s="456"/>
      <c r="BF42" s="822"/>
      <c r="BG42" s="822"/>
      <c r="BS42" s="822"/>
      <c r="BT42" s="822"/>
    </row>
    <row r="43" spans="1:77" ht="18" customHeight="1">
      <c r="A43" s="825" t="str">
        <f>C3</f>
        <v>Ｂグループ</v>
      </c>
      <c r="B43" s="828" t="str">
        <f>C5</f>
        <v xml:space="preserve"> Ｔ Ｆ ２</v>
      </c>
      <c r="C43" s="829"/>
      <c r="D43" s="830"/>
      <c r="E43" s="831" t="str">
        <f>IF($CB$105="A",CD107,IF($CB$105="B",CG107,CJ107))</f>
        <v/>
      </c>
      <c r="F43" s="177"/>
      <c r="G43" s="177"/>
      <c r="H43" s="177"/>
      <c r="I43" s="177"/>
      <c r="J43" s="178"/>
      <c r="K43" s="179">
        <f>COUNTIF(L46:L48,"○")</f>
        <v>0</v>
      </c>
      <c r="L43" s="179"/>
      <c r="M43" s="179" t="s">
        <v>671</v>
      </c>
      <c r="N43" s="179"/>
      <c r="O43" s="180">
        <f>COUNTIF(N46:N48,"○")</f>
        <v>2</v>
      </c>
      <c r="P43" s="179">
        <f>COUNTIF(Q46:Q48,"○")</f>
        <v>0</v>
      </c>
      <c r="Q43" s="179"/>
      <c r="R43" s="179" t="s">
        <v>680</v>
      </c>
      <c r="S43" s="179"/>
      <c r="T43" s="180">
        <f>COUNTIF(S46:S48,"○")</f>
        <v>2</v>
      </c>
      <c r="U43" s="179">
        <f>COUNTIF(V46:V48,"○")</f>
        <v>0</v>
      </c>
      <c r="V43" s="179"/>
      <c r="W43" s="179" t="s">
        <v>674</v>
      </c>
      <c r="X43" s="179"/>
      <c r="Y43" s="181">
        <f>COUNTIF(X46:X48,"○")</f>
        <v>2</v>
      </c>
      <c r="Z43" s="638">
        <f>COUNTIF(F44:Y44,"○")</f>
        <v>0</v>
      </c>
      <c r="AA43" s="628" t="s">
        <v>675</v>
      </c>
      <c r="AB43" s="629">
        <f>COUNTIF(J45:Y45,"○")</f>
        <v>3</v>
      </c>
      <c r="AC43" s="627">
        <f>IF(AE47=0,10,AC47/AE47)</f>
        <v>0</v>
      </c>
      <c r="AD43" s="628"/>
      <c r="AE43" s="629"/>
      <c r="AF43" s="832">
        <f>SUM(F46:F48,K46:K48,P46:P48,U46:U48)/SUM(J46:J48,O46:O48,T46:T48,Y46:Y48)</f>
        <v>0.55434782608695654</v>
      </c>
      <c r="AG43" s="824">
        <f>IF(AJ$69=AJ$68,RANK(AX43,AX$43:AX$66,0),"")</f>
        <v>4</v>
      </c>
      <c r="AH43" s="615" t="str">
        <f>B43</f>
        <v xml:space="preserve"> Ｔ Ｆ ２</v>
      </c>
      <c r="AJ43" s="155">
        <f>SUM(Z43:AB48)</f>
        <v>3</v>
      </c>
      <c r="AK43" s="155">
        <f>AL43-AM43</f>
        <v>0</v>
      </c>
      <c r="AL43" s="155">
        <f>SUM(F43:Y43)</f>
        <v>6</v>
      </c>
      <c r="AM43" s="155">
        <f>SUM(AC47:AE48)</f>
        <v>6</v>
      </c>
      <c r="AS43" s="456">
        <f>RANK(Z43,Z43:Z66,1)</f>
        <v>1</v>
      </c>
      <c r="AT43" s="456">
        <f>RANK(AY43,AY43:AY66,1)</f>
        <v>1</v>
      </c>
      <c r="AU43" s="456">
        <f>RANK(AF43,AF43:AF66,1)</f>
        <v>1</v>
      </c>
      <c r="AV43" s="456">
        <f>AS43*100</f>
        <v>100</v>
      </c>
      <c r="AW43" s="456">
        <f>AT43*10</f>
        <v>10</v>
      </c>
      <c r="AX43" s="456">
        <f>SUM(AU43:AW48)</f>
        <v>111</v>
      </c>
      <c r="AY43" s="456">
        <f>AC43-AE43</f>
        <v>0</v>
      </c>
      <c r="AZ43" s="366"/>
      <c r="BA43" s="182"/>
      <c r="BB43" s="182"/>
      <c r="BC43" s="815" t="str">
        <f>IF(OR(BD49=2,BI49=2),IF(BD49=2,BA55,BI55),"")</f>
        <v/>
      </c>
      <c r="BD43" s="816"/>
      <c r="BE43" s="816"/>
      <c r="BF43" s="816"/>
      <c r="BG43" s="816"/>
      <c r="BH43" s="816"/>
      <c r="BI43" s="816"/>
      <c r="BJ43" s="817"/>
      <c r="BK43" s="183"/>
      <c r="BL43" s="183"/>
      <c r="BM43" s="183"/>
      <c r="BN43" s="183"/>
      <c r="BO43" s="183"/>
      <c r="BP43" s="815" t="str">
        <f>IF(OR(BQ49=2,BV49=2),IF(BQ49=2,BN55,BV55),"")</f>
        <v/>
      </c>
      <c r="BQ43" s="816"/>
      <c r="BR43" s="816"/>
      <c r="BS43" s="816"/>
      <c r="BT43" s="816"/>
      <c r="BU43" s="816"/>
      <c r="BV43" s="816"/>
      <c r="BW43" s="817"/>
      <c r="BX43" s="182"/>
      <c r="BY43" s="182"/>
    </row>
    <row r="44" spans="1:77" ht="13.5" hidden="1" customHeight="1">
      <c r="A44" s="826"/>
      <c r="B44" s="795"/>
      <c r="C44" s="796"/>
      <c r="D44" s="797"/>
      <c r="E44" s="802"/>
      <c r="F44" s="184"/>
      <c r="G44" s="184"/>
      <c r="H44" s="184"/>
      <c r="I44" s="184"/>
      <c r="J44" s="185"/>
      <c r="K44" s="362" t="str">
        <f>IF(K43&gt;O43,"○","　")</f>
        <v>　</v>
      </c>
      <c r="L44" s="362"/>
      <c r="M44" s="362"/>
      <c r="N44" s="362"/>
      <c r="O44" s="363"/>
      <c r="P44" s="362" t="str">
        <f>IF(P43&gt;T43,"○","　")</f>
        <v>　</v>
      </c>
      <c r="Q44" s="362"/>
      <c r="R44" s="362"/>
      <c r="S44" s="362"/>
      <c r="T44" s="363"/>
      <c r="U44" s="362" t="str">
        <f>IF(U43&gt;Y43,"○","　")</f>
        <v>　</v>
      </c>
      <c r="V44" s="362"/>
      <c r="W44" s="362"/>
      <c r="X44" s="362"/>
      <c r="Y44" s="370"/>
      <c r="Z44" s="615"/>
      <c r="AA44" s="501"/>
      <c r="AB44" s="502"/>
      <c r="AC44" s="500"/>
      <c r="AD44" s="501"/>
      <c r="AE44" s="502"/>
      <c r="AF44" s="782"/>
      <c r="AG44" s="784"/>
      <c r="AH44" s="615"/>
      <c r="AS44" s="456"/>
      <c r="AT44" s="456"/>
      <c r="AU44" s="456"/>
      <c r="AV44" s="456"/>
      <c r="AW44" s="456"/>
      <c r="AX44" s="456"/>
      <c r="AY44" s="456"/>
      <c r="AZ44" s="366"/>
      <c r="BA44" s="182"/>
      <c r="BB44" s="182"/>
      <c r="BC44" s="818"/>
      <c r="BD44" s="819"/>
      <c r="BE44" s="819"/>
      <c r="BF44" s="819"/>
      <c r="BG44" s="819"/>
      <c r="BH44" s="819"/>
      <c r="BI44" s="819"/>
      <c r="BJ44" s="820"/>
      <c r="BK44" s="183"/>
      <c r="BL44" s="183"/>
      <c r="BM44" s="183"/>
      <c r="BN44" s="183"/>
      <c r="BO44" s="183"/>
      <c r="BP44" s="818"/>
      <c r="BQ44" s="819"/>
      <c r="BR44" s="819"/>
      <c r="BS44" s="819"/>
      <c r="BT44" s="819"/>
      <c r="BU44" s="819"/>
      <c r="BV44" s="819"/>
      <c r="BW44" s="820"/>
      <c r="BX44" s="182"/>
      <c r="BY44" s="182"/>
    </row>
    <row r="45" spans="1:77" ht="13.5" hidden="1" customHeight="1">
      <c r="A45" s="826"/>
      <c r="B45" s="795"/>
      <c r="C45" s="796"/>
      <c r="D45" s="797"/>
      <c r="E45" s="802"/>
      <c r="F45" s="184"/>
      <c r="G45" s="184"/>
      <c r="H45" s="184"/>
      <c r="I45" s="184"/>
      <c r="J45" s="185"/>
      <c r="K45" s="362"/>
      <c r="L45" s="362"/>
      <c r="M45" s="362"/>
      <c r="N45" s="362"/>
      <c r="O45" s="363" t="str">
        <f>IF(O43&gt;K43,"○","　")</f>
        <v>○</v>
      </c>
      <c r="P45" s="362"/>
      <c r="Q45" s="362"/>
      <c r="R45" s="362"/>
      <c r="S45" s="362"/>
      <c r="T45" s="363" t="str">
        <f>IF(T43&gt;P43,"○","　")</f>
        <v>○</v>
      </c>
      <c r="U45" s="362"/>
      <c r="V45" s="362"/>
      <c r="W45" s="362"/>
      <c r="X45" s="362"/>
      <c r="Y45" s="370" t="str">
        <f>IF(Y43&gt;U43,"○","　")</f>
        <v>○</v>
      </c>
      <c r="Z45" s="615"/>
      <c r="AA45" s="501"/>
      <c r="AB45" s="502"/>
      <c r="AC45" s="500"/>
      <c r="AD45" s="501"/>
      <c r="AE45" s="502"/>
      <c r="AF45" s="782"/>
      <c r="AG45" s="784"/>
      <c r="AH45" s="615"/>
      <c r="AS45" s="456"/>
      <c r="AT45" s="456"/>
      <c r="AU45" s="456"/>
      <c r="AV45" s="456"/>
      <c r="AW45" s="456"/>
      <c r="AX45" s="456"/>
      <c r="AY45" s="456"/>
      <c r="AZ45" s="366"/>
      <c r="BA45" s="182"/>
      <c r="BB45" s="182"/>
      <c r="BC45" s="818"/>
      <c r="BD45" s="819"/>
      <c r="BE45" s="819"/>
      <c r="BF45" s="819"/>
      <c r="BG45" s="819"/>
      <c r="BH45" s="819"/>
      <c r="BI45" s="819"/>
      <c r="BJ45" s="820"/>
      <c r="BK45" s="183"/>
      <c r="BL45" s="183"/>
      <c r="BM45" s="183"/>
      <c r="BN45" s="183"/>
      <c r="BO45" s="183"/>
      <c r="BP45" s="818"/>
      <c r="BQ45" s="819"/>
      <c r="BR45" s="819"/>
      <c r="BS45" s="819"/>
      <c r="BT45" s="819"/>
      <c r="BU45" s="819"/>
      <c r="BV45" s="819"/>
      <c r="BW45" s="820"/>
      <c r="BX45" s="182"/>
      <c r="BY45" s="182"/>
    </row>
    <row r="46" spans="1:77" ht="18" customHeight="1">
      <c r="A46" s="826"/>
      <c r="B46" s="795"/>
      <c r="C46" s="796"/>
      <c r="D46" s="797"/>
      <c r="E46" s="802"/>
      <c r="F46" s="184"/>
      <c r="G46" s="184"/>
      <c r="H46" s="184"/>
      <c r="I46" s="184"/>
      <c r="J46" s="185"/>
      <c r="K46" s="362">
        <f>O11</f>
        <v>3</v>
      </c>
      <c r="L46" s="362" t="str">
        <f>IF(K46&gt;O46,"○","　")</f>
        <v>　</v>
      </c>
      <c r="M46" s="362" t="s">
        <v>675</v>
      </c>
      <c r="N46" s="362" t="str">
        <f>IF(O46&gt;K46,"○","　")</f>
        <v>○</v>
      </c>
      <c r="O46" s="363">
        <f>T11</f>
        <v>15</v>
      </c>
      <c r="P46" s="362">
        <f>O26</f>
        <v>11</v>
      </c>
      <c r="Q46" s="362" t="str">
        <f>IF(P46&gt;T46,"○","　")</f>
        <v>　</v>
      </c>
      <c r="R46" s="362" t="s">
        <v>675</v>
      </c>
      <c r="S46" s="362" t="str">
        <f>IF(T46&gt;P46,"○","　")</f>
        <v>○</v>
      </c>
      <c r="T46" s="363">
        <f>T26</f>
        <v>15</v>
      </c>
      <c r="U46" s="362">
        <f>O20</f>
        <v>10</v>
      </c>
      <c r="V46" s="362" t="str">
        <f>IF(U46&gt;Y46,"○","　")</f>
        <v>　</v>
      </c>
      <c r="W46" s="362" t="s">
        <v>675</v>
      </c>
      <c r="X46" s="362" t="str">
        <f>IF(Y46&gt;U46,"○","　")</f>
        <v>○</v>
      </c>
      <c r="Y46" s="370">
        <f>T20</f>
        <v>15</v>
      </c>
      <c r="Z46" s="615"/>
      <c r="AA46" s="501"/>
      <c r="AB46" s="502"/>
      <c r="AC46" s="500"/>
      <c r="AD46" s="501"/>
      <c r="AE46" s="502"/>
      <c r="AF46" s="782"/>
      <c r="AG46" s="784"/>
      <c r="AH46" s="615"/>
      <c r="AS46" s="456"/>
      <c r="AT46" s="456"/>
      <c r="AU46" s="456"/>
      <c r="AV46" s="456"/>
      <c r="AW46" s="456"/>
      <c r="AX46" s="456"/>
      <c r="AY46" s="456"/>
      <c r="AZ46" s="366"/>
      <c r="BA46" s="182"/>
      <c r="BB46" s="182"/>
      <c r="BC46" s="821"/>
      <c r="BD46" s="822"/>
      <c r="BE46" s="822"/>
      <c r="BF46" s="822"/>
      <c r="BG46" s="822"/>
      <c r="BH46" s="822"/>
      <c r="BI46" s="822"/>
      <c r="BJ46" s="823"/>
      <c r="BK46" s="183"/>
      <c r="BL46" s="183"/>
      <c r="BM46" s="183"/>
      <c r="BN46" s="183"/>
      <c r="BO46" s="183"/>
      <c r="BP46" s="821"/>
      <c r="BQ46" s="822"/>
      <c r="BR46" s="822"/>
      <c r="BS46" s="822"/>
      <c r="BT46" s="822"/>
      <c r="BU46" s="822"/>
      <c r="BV46" s="822"/>
      <c r="BW46" s="823"/>
      <c r="BX46" s="182"/>
      <c r="BY46" s="182"/>
    </row>
    <row r="47" spans="1:77" ht="18" customHeight="1">
      <c r="A47" s="826"/>
      <c r="B47" s="795"/>
      <c r="C47" s="796"/>
      <c r="D47" s="797"/>
      <c r="E47" s="802"/>
      <c r="F47" s="184"/>
      <c r="G47" s="184"/>
      <c r="H47" s="184"/>
      <c r="I47" s="184"/>
      <c r="J47" s="185"/>
      <c r="K47" s="362">
        <f>O12</f>
        <v>9</v>
      </c>
      <c r="L47" s="362" t="str">
        <f>IF(K47&gt;O47,"○","　")</f>
        <v>　</v>
      </c>
      <c r="M47" s="362" t="s">
        <v>255</v>
      </c>
      <c r="N47" s="362" t="str">
        <f>IF(O47&gt;K47,"○","　")</f>
        <v>○</v>
      </c>
      <c r="O47" s="363">
        <f>T12</f>
        <v>15</v>
      </c>
      <c r="P47" s="362">
        <f>O27</f>
        <v>15</v>
      </c>
      <c r="Q47" s="362" t="str">
        <f>IF(P47&gt;T47,"○","　")</f>
        <v>　</v>
      </c>
      <c r="R47" s="362" t="s">
        <v>255</v>
      </c>
      <c r="S47" s="362" t="str">
        <f>IF(T47&gt;P47,"○","　")</f>
        <v>○</v>
      </c>
      <c r="T47" s="363">
        <f>T27</f>
        <v>17</v>
      </c>
      <c r="U47" s="362">
        <f>O21</f>
        <v>3</v>
      </c>
      <c r="V47" s="362" t="str">
        <f>IF(U47&gt;Y47,"○","　")</f>
        <v>　</v>
      </c>
      <c r="W47" s="362" t="s">
        <v>255</v>
      </c>
      <c r="X47" s="362" t="str">
        <f>IF(Y47&gt;U47,"○","　")</f>
        <v>○</v>
      </c>
      <c r="Y47" s="370">
        <f>T21</f>
        <v>15</v>
      </c>
      <c r="Z47" s="615"/>
      <c r="AA47" s="501"/>
      <c r="AB47" s="502"/>
      <c r="AC47" s="500">
        <f>SUM(F43,K43,P43,U43)</f>
        <v>0</v>
      </c>
      <c r="AD47" s="501" t="s">
        <v>255</v>
      </c>
      <c r="AE47" s="502">
        <f>SUM(J43,O43,T43,Y43)</f>
        <v>6</v>
      </c>
      <c r="AF47" s="782"/>
      <c r="AG47" s="784"/>
      <c r="AH47" s="615"/>
      <c r="AS47" s="456"/>
      <c r="AT47" s="456"/>
      <c r="AU47" s="456"/>
      <c r="AV47" s="456"/>
      <c r="AW47" s="456"/>
      <c r="AX47" s="456"/>
      <c r="AY47" s="456"/>
      <c r="AZ47" s="366"/>
      <c r="BA47" s="182"/>
      <c r="BB47" s="182"/>
      <c r="BC47" s="182"/>
      <c r="BD47" s="182"/>
      <c r="BE47" s="182"/>
      <c r="BF47" s="182"/>
      <c r="BG47" s="186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6"/>
      <c r="BU47" s="182"/>
      <c r="BV47" s="182"/>
      <c r="BW47" s="182"/>
      <c r="BX47" s="182"/>
      <c r="BY47" s="182"/>
    </row>
    <row r="48" spans="1:77" ht="18" customHeight="1">
      <c r="A48" s="826"/>
      <c r="B48" s="811"/>
      <c r="C48" s="812"/>
      <c r="D48" s="813"/>
      <c r="E48" s="814"/>
      <c r="F48" s="187"/>
      <c r="G48" s="187"/>
      <c r="H48" s="187"/>
      <c r="I48" s="187"/>
      <c r="J48" s="188"/>
      <c r="K48" s="362">
        <f>O13</f>
        <v>0</v>
      </c>
      <c r="L48" s="362" t="str">
        <f>IF(K48&gt;O48,"○","　")</f>
        <v>　</v>
      </c>
      <c r="M48" s="362" t="s">
        <v>255</v>
      </c>
      <c r="N48" s="362" t="str">
        <f>IF(O48&gt;K48,"○","　")</f>
        <v>　</v>
      </c>
      <c r="O48" s="363">
        <f>T13</f>
        <v>0</v>
      </c>
      <c r="P48" s="362">
        <f>O28</f>
        <v>0</v>
      </c>
      <c r="Q48" s="362" t="str">
        <f>IF(P48&gt;T48,"○","　")</f>
        <v>　</v>
      </c>
      <c r="R48" s="362" t="s">
        <v>255</v>
      </c>
      <c r="S48" s="362" t="str">
        <f>IF(T48&gt;P48,"○","　")</f>
        <v>　</v>
      </c>
      <c r="T48" s="363">
        <f>T28</f>
        <v>0</v>
      </c>
      <c r="U48" s="362">
        <f>O22</f>
        <v>0</v>
      </c>
      <c r="V48" s="362" t="str">
        <f>IF(U48&gt;Y48,"○","　")</f>
        <v>　</v>
      </c>
      <c r="W48" s="362" t="s">
        <v>255</v>
      </c>
      <c r="X48" s="362" t="str">
        <f>IF(Y48&gt;U48,"○","　")</f>
        <v>　</v>
      </c>
      <c r="Y48" s="370">
        <f>T22</f>
        <v>0</v>
      </c>
      <c r="Z48" s="615"/>
      <c r="AA48" s="501"/>
      <c r="AB48" s="502"/>
      <c r="AC48" s="503"/>
      <c r="AD48" s="504"/>
      <c r="AE48" s="505"/>
      <c r="AF48" s="810"/>
      <c r="AG48" s="784"/>
      <c r="AH48" s="615"/>
      <c r="AS48" s="456"/>
      <c r="AT48" s="456"/>
      <c r="AU48" s="456"/>
      <c r="AV48" s="456"/>
      <c r="AW48" s="456"/>
      <c r="AX48" s="456"/>
      <c r="AY48" s="456"/>
      <c r="AZ48" s="366"/>
      <c r="BA48" s="182"/>
      <c r="BB48" s="182"/>
      <c r="BC48" s="189"/>
      <c r="BD48" s="182"/>
      <c r="BE48" s="182"/>
      <c r="BF48" s="190"/>
      <c r="BG48" s="182"/>
      <c r="BH48" s="182"/>
      <c r="BI48" s="182"/>
      <c r="BJ48" s="182"/>
      <c r="BK48" s="182"/>
      <c r="BL48" s="182"/>
      <c r="BM48" s="182"/>
      <c r="BN48" s="182"/>
      <c r="BO48" s="182"/>
      <c r="BP48" s="189"/>
      <c r="BQ48" s="182"/>
      <c r="BR48" s="182"/>
      <c r="BS48" s="190"/>
      <c r="BT48" s="182"/>
      <c r="BU48" s="182"/>
      <c r="BV48" s="182"/>
      <c r="BW48" s="182"/>
      <c r="BX48" s="182"/>
      <c r="BY48" s="182"/>
    </row>
    <row r="49" spans="1:78" ht="18" customHeight="1">
      <c r="A49" s="826"/>
      <c r="B49" s="792" t="str">
        <f>C6</f>
        <v xml:space="preserve"> しじみ</v>
      </c>
      <c r="C49" s="793"/>
      <c r="D49" s="794"/>
      <c r="E49" s="801" t="str">
        <f>IF($CB$105="A",CD108,IF($CB$105="B",CG108,CJ108))</f>
        <v/>
      </c>
      <c r="F49" s="191">
        <f>COUNTIF(G52:G54,"○")</f>
        <v>2</v>
      </c>
      <c r="G49" s="191"/>
      <c r="H49" s="191" t="str">
        <f>M43</f>
        <v>①</v>
      </c>
      <c r="I49" s="191"/>
      <c r="J49" s="192">
        <f>COUNTIF(I52:I54,"○")</f>
        <v>0</v>
      </c>
      <c r="K49" s="193"/>
      <c r="L49" s="194"/>
      <c r="M49" s="194"/>
      <c r="N49" s="194"/>
      <c r="O49" s="195"/>
      <c r="P49" s="191">
        <f>COUNTIF(Q52:Q54,"○")</f>
        <v>2</v>
      </c>
      <c r="Q49" s="191"/>
      <c r="R49" s="191" t="s">
        <v>684</v>
      </c>
      <c r="S49" s="191"/>
      <c r="T49" s="192">
        <f>COUNTIF(S52:S54,"○")</f>
        <v>1</v>
      </c>
      <c r="U49" s="191">
        <f>COUNTIF(V52:V54,"○")</f>
        <v>1</v>
      </c>
      <c r="V49" s="191"/>
      <c r="W49" s="191" t="s">
        <v>676</v>
      </c>
      <c r="X49" s="191"/>
      <c r="Y49" s="196">
        <f>COUNTIF(X52:X54,"○")</f>
        <v>2</v>
      </c>
      <c r="Z49" s="804">
        <f>COUNTIF(F50:Y50,"○")</f>
        <v>2</v>
      </c>
      <c r="AA49" s="806" t="s">
        <v>255</v>
      </c>
      <c r="AB49" s="808">
        <f>COUNTIF(J51:Y51,"○")</f>
        <v>1</v>
      </c>
      <c r="AC49" s="497">
        <f>IF(AE53=0,10,AC53/AE53)</f>
        <v>1.6666666666666667</v>
      </c>
      <c r="AD49" s="498"/>
      <c r="AE49" s="499"/>
      <c r="AF49" s="781">
        <f>SUM(F52:F54,K52:K54,P52:P54,U52:U54)/SUM(J52:J54,O52:O54,T52:T54,Y52:Y54)</f>
        <v>1.2352941176470589</v>
      </c>
      <c r="AG49" s="784">
        <f>IF(AJ$69=AJ$68,RANK(AX49,AX$43:AX$66,0),"")</f>
        <v>2</v>
      </c>
      <c r="AH49" s="615" t="str">
        <f>B49</f>
        <v xml:space="preserve"> しじみ</v>
      </c>
      <c r="AJ49" s="155">
        <f>SUM(Z49:AB54)</f>
        <v>3</v>
      </c>
      <c r="AK49" s="155">
        <f>AL49-AM49</f>
        <v>0</v>
      </c>
      <c r="AL49" s="155">
        <f>SUM(F49:Y49)</f>
        <v>8</v>
      </c>
      <c r="AM49" s="155">
        <f>SUM(AC53:AE54)</f>
        <v>8</v>
      </c>
      <c r="AS49" s="456">
        <f>RANK(Z49,Z43:Z66,1)</f>
        <v>3</v>
      </c>
      <c r="AT49" s="456">
        <f>RANK(AY49,AY43:AY66,1)</f>
        <v>3</v>
      </c>
      <c r="AU49" s="456">
        <f>RANK(AF49,AF43:AF66,1)</f>
        <v>3</v>
      </c>
      <c r="AV49" s="456">
        <f>AS49*100</f>
        <v>300</v>
      </c>
      <c r="AW49" s="456">
        <f>AT49*10</f>
        <v>30</v>
      </c>
      <c r="AX49" s="456">
        <f>SUM(AU49:AW54)</f>
        <v>333</v>
      </c>
      <c r="AY49" s="456">
        <f>AC49-AE49</f>
        <v>1.6666666666666667</v>
      </c>
      <c r="AZ49" s="366"/>
      <c r="BA49" s="182"/>
      <c r="BB49" s="182"/>
      <c r="BC49" s="186"/>
      <c r="BD49" s="361">
        <f>COUNTIF(BE52:BE54,"○")</f>
        <v>0</v>
      </c>
      <c r="BE49" s="361"/>
      <c r="BF49" s="498" t="s">
        <v>685</v>
      </c>
      <c r="BG49" s="498"/>
      <c r="BH49" s="361"/>
      <c r="BI49" s="361">
        <f>COUNTIF(BH52:BH54,"○")</f>
        <v>0</v>
      </c>
      <c r="BJ49" s="197"/>
      <c r="BK49" s="182"/>
      <c r="BL49" s="182"/>
      <c r="BM49" s="182"/>
      <c r="BN49" s="182"/>
      <c r="BO49" s="182"/>
      <c r="BP49" s="186"/>
      <c r="BQ49" s="361">
        <f>COUNTIF(BR52:BR54,"○")</f>
        <v>0</v>
      </c>
      <c r="BR49" s="361"/>
      <c r="BS49" s="498" t="s">
        <v>672</v>
      </c>
      <c r="BT49" s="498"/>
      <c r="BU49" s="361"/>
      <c r="BV49" s="361">
        <f>COUNTIF(BU52:BU54,"○")</f>
        <v>0</v>
      </c>
      <c r="BW49" s="197"/>
      <c r="BX49" s="182"/>
      <c r="BY49" s="182"/>
    </row>
    <row r="50" spans="1:78" ht="13.5" hidden="1" customHeight="1">
      <c r="A50" s="826"/>
      <c r="B50" s="795"/>
      <c r="C50" s="796"/>
      <c r="D50" s="797"/>
      <c r="E50" s="802"/>
      <c r="F50" s="362" t="str">
        <f>IF(F49&gt;J49,"○","　")</f>
        <v>○</v>
      </c>
      <c r="G50" s="362"/>
      <c r="H50" s="362"/>
      <c r="I50" s="362"/>
      <c r="J50" s="363"/>
      <c r="K50" s="198"/>
      <c r="L50" s="184"/>
      <c r="M50" s="184"/>
      <c r="N50" s="184"/>
      <c r="O50" s="185"/>
      <c r="P50" s="362" t="str">
        <f>IF(P49&gt;T49,"○","　")</f>
        <v>○</v>
      </c>
      <c r="Q50" s="362"/>
      <c r="R50" s="362"/>
      <c r="S50" s="362"/>
      <c r="T50" s="363"/>
      <c r="U50" s="362" t="str">
        <f>IF(U49&gt;Y49,"○","　")</f>
        <v>　</v>
      </c>
      <c r="V50" s="362"/>
      <c r="W50" s="362"/>
      <c r="X50" s="362"/>
      <c r="Y50" s="370"/>
      <c r="Z50" s="804"/>
      <c r="AA50" s="806"/>
      <c r="AB50" s="808"/>
      <c r="AC50" s="500"/>
      <c r="AD50" s="501"/>
      <c r="AE50" s="502"/>
      <c r="AF50" s="782"/>
      <c r="AG50" s="784"/>
      <c r="AH50" s="615"/>
      <c r="AS50" s="456"/>
      <c r="AT50" s="456"/>
      <c r="AU50" s="456"/>
      <c r="AV50" s="456"/>
      <c r="AW50" s="456"/>
      <c r="AX50" s="456"/>
      <c r="AY50" s="456"/>
      <c r="AZ50" s="366"/>
      <c r="BA50" s="182"/>
      <c r="BB50" s="199"/>
      <c r="BC50" s="182"/>
      <c r="BD50" s="362" t="str">
        <f>IF(BD49&gt;BI49,"○","　")</f>
        <v>　</v>
      </c>
      <c r="BE50" s="362"/>
      <c r="BF50" s="362"/>
      <c r="BG50" s="362"/>
      <c r="BH50" s="362"/>
      <c r="BI50" s="362"/>
      <c r="BJ50" s="199"/>
      <c r="BK50" s="182"/>
      <c r="BL50" s="182"/>
      <c r="BM50" s="182"/>
      <c r="BN50" s="182"/>
      <c r="BO50" s="199"/>
      <c r="BP50" s="182"/>
      <c r="BQ50" s="362" t="str">
        <f>IF(BQ49&gt;BV49,"○","　")</f>
        <v>　</v>
      </c>
      <c r="BR50" s="362"/>
      <c r="BS50" s="362"/>
      <c r="BT50" s="362"/>
      <c r="BU50" s="362"/>
      <c r="BV50" s="362"/>
      <c r="BW50" s="199"/>
      <c r="BX50" s="182"/>
      <c r="BY50" s="182"/>
    </row>
    <row r="51" spans="1:78" ht="13.5" hidden="1" customHeight="1">
      <c r="A51" s="826"/>
      <c r="B51" s="795"/>
      <c r="C51" s="796"/>
      <c r="D51" s="797"/>
      <c r="E51" s="802"/>
      <c r="F51" s="362"/>
      <c r="G51" s="362"/>
      <c r="H51" s="362"/>
      <c r="I51" s="362"/>
      <c r="J51" s="363" t="str">
        <f>IF(J49&gt;F49,"○","　")</f>
        <v>　</v>
      </c>
      <c r="K51" s="198"/>
      <c r="L51" s="184"/>
      <c r="M51" s="184"/>
      <c r="N51" s="184"/>
      <c r="O51" s="185"/>
      <c r="P51" s="362"/>
      <c r="Q51" s="362"/>
      <c r="R51" s="362"/>
      <c r="S51" s="362"/>
      <c r="T51" s="363" t="str">
        <f>IF(T49&gt;P49,"○","　")</f>
        <v>　</v>
      </c>
      <c r="U51" s="362"/>
      <c r="V51" s="362"/>
      <c r="W51" s="362"/>
      <c r="X51" s="362"/>
      <c r="Y51" s="370" t="str">
        <f>IF(Y49&gt;U49,"○","　")</f>
        <v>○</v>
      </c>
      <c r="Z51" s="804"/>
      <c r="AA51" s="806"/>
      <c r="AB51" s="808"/>
      <c r="AC51" s="500"/>
      <c r="AD51" s="501"/>
      <c r="AE51" s="502"/>
      <c r="AF51" s="782"/>
      <c r="AG51" s="784"/>
      <c r="AH51" s="615"/>
      <c r="AS51" s="456"/>
      <c r="AT51" s="456"/>
      <c r="AU51" s="456"/>
      <c r="AV51" s="456"/>
      <c r="AW51" s="456"/>
      <c r="AX51" s="456"/>
      <c r="AY51" s="456"/>
      <c r="AZ51" s="366"/>
      <c r="BA51" s="182"/>
      <c r="BB51" s="199"/>
      <c r="BC51" s="182"/>
      <c r="BD51" s="362"/>
      <c r="BE51" s="362"/>
      <c r="BF51" s="362"/>
      <c r="BG51" s="362"/>
      <c r="BH51" s="362"/>
      <c r="BI51" s="362" t="str">
        <f>IF(BI49&gt;BD49,"○","　")</f>
        <v>　</v>
      </c>
      <c r="BJ51" s="199"/>
      <c r="BK51" s="182"/>
      <c r="BL51" s="182"/>
      <c r="BM51" s="182"/>
      <c r="BN51" s="182"/>
      <c r="BO51" s="199"/>
      <c r="BP51" s="182"/>
      <c r="BQ51" s="362"/>
      <c r="BR51" s="362"/>
      <c r="BS51" s="362"/>
      <c r="BT51" s="362"/>
      <c r="BU51" s="362"/>
      <c r="BV51" s="362" t="str">
        <f>IF(BV49&gt;BQ49,"○","　")</f>
        <v>　</v>
      </c>
      <c r="BW51" s="199"/>
      <c r="BX51" s="182"/>
      <c r="BY51" s="182"/>
    </row>
    <row r="52" spans="1:78" ht="18" customHeight="1">
      <c r="A52" s="826"/>
      <c r="B52" s="795"/>
      <c r="C52" s="796"/>
      <c r="D52" s="797"/>
      <c r="E52" s="802"/>
      <c r="F52" s="362">
        <f>O46</f>
        <v>15</v>
      </c>
      <c r="G52" s="362" t="str">
        <f>IF(F52&gt;J52,"○","　")</f>
        <v>○</v>
      </c>
      <c r="H52" s="362" t="s">
        <v>675</v>
      </c>
      <c r="I52" s="362" t="str">
        <f>IF(J52&gt;F52,"○","　")</f>
        <v>　</v>
      </c>
      <c r="J52" s="363">
        <f>K46</f>
        <v>3</v>
      </c>
      <c r="K52" s="198"/>
      <c r="L52" s="184"/>
      <c r="M52" s="184"/>
      <c r="N52" s="184"/>
      <c r="O52" s="185"/>
      <c r="P52" s="362">
        <f>O17</f>
        <v>11</v>
      </c>
      <c r="Q52" s="362" t="str">
        <f>IF(P52&gt;T52,"○","　")</f>
        <v>　</v>
      </c>
      <c r="R52" s="362" t="s">
        <v>675</v>
      </c>
      <c r="S52" s="362" t="str">
        <f>IF(T52&gt;P52,"○","　")</f>
        <v>○</v>
      </c>
      <c r="T52" s="363">
        <f>T17</f>
        <v>15</v>
      </c>
      <c r="U52" s="362">
        <f>O23</f>
        <v>15</v>
      </c>
      <c r="V52" s="362" t="str">
        <f>IF(U52&gt;Y52,"○","　")</f>
        <v>○</v>
      </c>
      <c r="W52" s="362" t="s">
        <v>675</v>
      </c>
      <c r="X52" s="362" t="str">
        <f>IF(Y52&gt;U52,"○","　")</f>
        <v>　</v>
      </c>
      <c r="Y52" s="370">
        <f>T23</f>
        <v>11</v>
      </c>
      <c r="Z52" s="804"/>
      <c r="AA52" s="806"/>
      <c r="AB52" s="808"/>
      <c r="AC52" s="500"/>
      <c r="AD52" s="501"/>
      <c r="AE52" s="502"/>
      <c r="AF52" s="782"/>
      <c r="AG52" s="784"/>
      <c r="AH52" s="615"/>
      <c r="AS52" s="456"/>
      <c r="AT52" s="456"/>
      <c r="AU52" s="456"/>
      <c r="AV52" s="456"/>
      <c r="AW52" s="456"/>
      <c r="AX52" s="456"/>
      <c r="AY52" s="456"/>
      <c r="AZ52" s="366"/>
      <c r="BA52" s="456" t="s">
        <v>256</v>
      </c>
      <c r="BB52" s="502"/>
      <c r="BC52" s="182"/>
      <c r="BD52" s="362">
        <f>O30</f>
        <v>0</v>
      </c>
      <c r="BE52" s="362" t="str">
        <f>IF(BD52&gt;BI52,"○","　")</f>
        <v>　</v>
      </c>
      <c r="BF52" s="501" t="s">
        <v>675</v>
      </c>
      <c r="BG52" s="501"/>
      <c r="BH52" s="362" t="str">
        <f>IF(BI52&gt;BD52,"○","　")</f>
        <v>　</v>
      </c>
      <c r="BI52" s="362">
        <f>T30</f>
        <v>0</v>
      </c>
      <c r="BJ52" s="199"/>
      <c r="BK52" s="500" t="s">
        <v>257</v>
      </c>
      <c r="BL52" s="456"/>
      <c r="BM52" s="182"/>
      <c r="BN52" s="456" t="s">
        <v>254</v>
      </c>
      <c r="BO52" s="502"/>
      <c r="BP52" s="182"/>
      <c r="BQ52" s="362">
        <f>O33</f>
        <v>0</v>
      </c>
      <c r="BR52" s="362" t="str">
        <f>IF(BQ52&gt;BV52,"○","　")</f>
        <v>　</v>
      </c>
      <c r="BS52" s="501" t="s">
        <v>675</v>
      </c>
      <c r="BT52" s="501"/>
      <c r="BU52" s="362" t="str">
        <f>IF(BV52&gt;BQ52,"○","　")</f>
        <v>　</v>
      </c>
      <c r="BV52" s="362">
        <f>T33</f>
        <v>0</v>
      </c>
      <c r="BW52" s="199"/>
      <c r="BX52" s="500" t="s">
        <v>253</v>
      </c>
      <c r="BY52" s="456"/>
    </row>
    <row r="53" spans="1:78" ht="18" customHeight="1">
      <c r="A53" s="826"/>
      <c r="B53" s="795"/>
      <c r="C53" s="796"/>
      <c r="D53" s="797"/>
      <c r="E53" s="802"/>
      <c r="F53" s="362">
        <f>O47</f>
        <v>15</v>
      </c>
      <c r="G53" s="362" t="str">
        <f>IF(F53&gt;J53,"○","　")</f>
        <v>○</v>
      </c>
      <c r="H53" s="362" t="s">
        <v>675</v>
      </c>
      <c r="I53" s="362" t="str">
        <f>IF(J53&gt;F53,"○","　")</f>
        <v>　</v>
      </c>
      <c r="J53" s="363">
        <f>K47</f>
        <v>9</v>
      </c>
      <c r="K53" s="198"/>
      <c r="L53" s="184"/>
      <c r="M53" s="184"/>
      <c r="N53" s="184"/>
      <c r="O53" s="185"/>
      <c r="P53" s="362">
        <f>O18</f>
        <v>15</v>
      </c>
      <c r="Q53" s="362" t="str">
        <f>IF(P53&gt;T53,"○","　")</f>
        <v>○</v>
      </c>
      <c r="R53" s="362" t="s">
        <v>255</v>
      </c>
      <c r="S53" s="362" t="str">
        <f>IF(T53&gt;P53,"○","　")</f>
        <v>　</v>
      </c>
      <c r="T53" s="363">
        <f>T18</f>
        <v>12</v>
      </c>
      <c r="U53" s="362">
        <f>O24</f>
        <v>11</v>
      </c>
      <c r="V53" s="362" t="str">
        <f>IF(U53&gt;Y53,"○","　")</f>
        <v>　</v>
      </c>
      <c r="W53" s="362" t="s">
        <v>255</v>
      </c>
      <c r="X53" s="362" t="str">
        <f>IF(Y53&gt;U53,"○","　")</f>
        <v>○</v>
      </c>
      <c r="Y53" s="370">
        <f>T24</f>
        <v>15</v>
      </c>
      <c r="Z53" s="804"/>
      <c r="AA53" s="806"/>
      <c r="AB53" s="808"/>
      <c r="AC53" s="500">
        <f>SUM(F49,K49,P49,U49)</f>
        <v>5</v>
      </c>
      <c r="AD53" s="501" t="s">
        <v>255</v>
      </c>
      <c r="AE53" s="502">
        <f>SUM(J49,O49,T49,Y49)</f>
        <v>3</v>
      </c>
      <c r="AF53" s="782"/>
      <c r="AG53" s="784"/>
      <c r="AH53" s="615"/>
      <c r="AS53" s="456"/>
      <c r="AT53" s="456"/>
      <c r="AU53" s="456"/>
      <c r="AV53" s="456"/>
      <c r="AW53" s="456"/>
      <c r="AX53" s="456"/>
      <c r="AY53" s="456"/>
      <c r="AZ53" s="366"/>
      <c r="BA53" s="456"/>
      <c r="BB53" s="502"/>
      <c r="BC53" s="182"/>
      <c r="BD53" s="362">
        <f>O31</f>
        <v>0</v>
      </c>
      <c r="BE53" s="362" t="str">
        <f>IF(BD53&gt;BI53,"○","　")</f>
        <v>　</v>
      </c>
      <c r="BF53" s="501" t="s">
        <v>675</v>
      </c>
      <c r="BG53" s="501"/>
      <c r="BH53" s="362" t="str">
        <f>IF(BI53&gt;BD53,"○","　")</f>
        <v>　</v>
      </c>
      <c r="BI53" s="362">
        <f>T31</f>
        <v>0</v>
      </c>
      <c r="BJ53" s="199"/>
      <c r="BK53" s="500"/>
      <c r="BL53" s="456"/>
      <c r="BM53" s="182"/>
      <c r="BN53" s="456"/>
      <c r="BO53" s="502"/>
      <c r="BP53" s="182"/>
      <c r="BQ53" s="362">
        <f>O34</f>
        <v>0</v>
      </c>
      <c r="BR53" s="362" t="str">
        <f>IF(BQ53&gt;BV53,"○","　")</f>
        <v>　</v>
      </c>
      <c r="BS53" s="501" t="s">
        <v>675</v>
      </c>
      <c r="BT53" s="501"/>
      <c r="BU53" s="362" t="str">
        <f>IF(BV53&gt;BQ53,"○","　")</f>
        <v>　</v>
      </c>
      <c r="BV53" s="362">
        <f>T34</f>
        <v>0</v>
      </c>
      <c r="BW53" s="199"/>
      <c r="BX53" s="500"/>
      <c r="BY53" s="456"/>
    </row>
    <row r="54" spans="1:78" ht="18" customHeight="1">
      <c r="A54" s="826"/>
      <c r="B54" s="811"/>
      <c r="C54" s="812"/>
      <c r="D54" s="813"/>
      <c r="E54" s="814"/>
      <c r="F54" s="362">
        <f>O48</f>
        <v>0</v>
      </c>
      <c r="G54" s="362" t="str">
        <f>IF(F54&gt;J54,"○","　")</f>
        <v>　</v>
      </c>
      <c r="H54" s="362" t="s">
        <v>675</v>
      </c>
      <c r="I54" s="362" t="str">
        <f>IF(J54&gt;F54,"○","　")</f>
        <v>　</v>
      </c>
      <c r="J54" s="363">
        <f>K48</f>
        <v>0</v>
      </c>
      <c r="K54" s="200"/>
      <c r="L54" s="187"/>
      <c r="M54" s="187"/>
      <c r="N54" s="187"/>
      <c r="O54" s="188"/>
      <c r="P54" s="362">
        <f>O19</f>
        <v>15</v>
      </c>
      <c r="Q54" s="362" t="str">
        <f>IF(P54&gt;T54,"○","　")</f>
        <v>○</v>
      </c>
      <c r="R54" s="362" t="s">
        <v>255</v>
      </c>
      <c r="S54" s="362" t="str">
        <f>IF(T54&gt;P54,"○","　")</f>
        <v>　</v>
      </c>
      <c r="T54" s="363">
        <f>T19</f>
        <v>5</v>
      </c>
      <c r="U54" s="362">
        <f>O25</f>
        <v>8</v>
      </c>
      <c r="V54" s="362" t="str">
        <f>IF(U54&gt;Y54,"○","　")</f>
        <v>　</v>
      </c>
      <c r="W54" s="362" t="s">
        <v>255</v>
      </c>
      <c r="X54" s="362" t="str">
        <f>IF(Y54&gt;U54,"○","　")</f>
        <v>○</v>
      </c>
      <c r="Y54" s="370">
        <f>T25</f>
        <v>15</v>
      </c>
      <c r="Z54" s="804"/>
      <c r="AA54" s="806"/>
      <c r="AB54" s="808"/>
      <c r="AC54" s="503"/>
      <c r="AD54" s="504"/>
      <c r="AE54" s="505"/>
      <c r="AF54" s="810"/>
      <c r="AG54" s="784"/>
      <c r="AH54" s="615"/>
      <c r="AS54" s="456"/>
      <c r="AT54" s="456"/>
      <c r="AU54" s="456"/>
      <c r="AV54" s="456"/>
      <c r="AW54" s="456"/>
      <c r="AX54" s="456"/>
      <c r="AY54" s="456"/>
      <c r="AZ54" s="366"/>
      <c r="BA54" s="182"/>
      <c r="BB54" s="199"/>
      <c r="BC54" s="182"/>
      <c r="BD54" s="362">
        <f>O32</f>
        <v>0</v>
      </c>
      <c r="BE54" s="362" t="str">
        <f>IF(BD54&gt;BI54,"○","　")</f>
        <v>　</v>
      </c>
      <c r="BF54" s="501" t="s">
        <v>675</v>
      </c>
      <c r="BG54" s="501"/>
      <c r="BH54" s="362" t="str">
        <f>IF(BI54&gt;BD54,"○","　")</f>
        <v>　</v>
      </c>
      <c r="BI54" s="362">
        <f>T32</f>
        <v>0</v>
      </c>
      <c r="BJ54" s="199"/>
      <c r="BK54" s="182"/>
      <c r="BL54" s="182"/>
      <c r="BM54" s="182"/>
      <c r="BN54" s="182"/>
      <c r="BO54" s="199"/>
      <c r="BP54" s="182"/>
      <c r="BQ54" s="362">
        <f>O35</f>
        <v>0</v>
      </c>
      <c r="BR54" s="362" t="str">
        <f>IF(BQ54&gt;BV54,"○","　")</f>
        <v>　</v>
      </c>
      <c r="BS54" s="501" t="s">
        <v>675</v>
      </c>
      <c r="BT54" s="501"/>
      <c r="BU54" s="362" t="str">
        <f>IF(BV54&gt;BQ54,"○","　")</f>
        <v>　</v>
      </c>
      <c r="BV54" s="362">
        <f>T35</f>
        <v>0</v>
      </c>
      <c r="BW54" s="199"/>
      <c r="BX54" s="182"/>
      <c r="BY54" s="182"/>
    </row>
    <row r="55" spans="1:78" ht="18" customHeight="1">
      <c r="A55" s="826"/>
      <c r="B55" s="792" t="str">
        <f>P5</f>
        <v xml:space="preserve"> Ｔ Ｆ ４</v>
      </c>
      <c r="C55" s="793"/>
      <c r="D55" s="794"/>
      <c r="E55" s="801" t="str">
        <f>IF($CB$105="A",CD109,IF($CB$105="B",CG109,CJ109))</f>
        <v/>
      </c>
      <c r="F55" s="191">
        <f>COUNTIF(G58:G60,"○")</f>
        <v>2</v>
      </c>
      <c r="G55" s="191"/>
      <c r="H55" s="191" t="str">
        <f>R43</f>
        <v>⑥</v>
      </c>
      <c r="I55" s="191"/>
      <c r="J55" s="192">
        <f>COUNTIF(I58:I60,"○")</f>
        <v>0</v>
      </c>
      <c r="K55" s="191">
        <f>COUNTIF(L58:L60,"○")</f>
        <v>1</v>
      </c>
      <c r="L55" s="191"/>
      <c r="M55" s="191" t="str">
        <f>R49</f>
        <v>③</v>
      </c>
      <c r="N55" s="191"/>
      <c r="O55" s="192">
        <f>COUNTIF(N58:N60,"○")</f>
        <v>2</v>
      </c>
      <c r="P55" s="193"/>
      <c r="Q55" s="194"/>
      <c r="R55" s="194"/>
      <c r="S55" s="194"/>
      <c r="T55" s="195"/>
      <c r="U55" s="191">
        <f>COUNTIF(V58:V60,"○")</f>
        <v>0</v>
      </c>
      <c r="V55" s="191"/>
      <c r="W55" s="191" t="s">
        <v>679</v>
      </c>
      <c r="X55" s="191"/>
      <c r="Y55" s="196">
        <f>COUNTIF(X58:X60,"○")</f>
        <v>2</v>
      </c>
      <c r="Z55" s="804">
        <f>COUNTIF(F56:Y56,"○")</f>
        <v>1</v>
      </c>
      <c r="AA55" s="806" t="s">
        <v>255</v>
      </c>
      <c r="AB55" s="808">
        <f>COUNTIF(J57:Y57,"○")</f>
        <v>2</v>
      </c>
      <c r="AC55" s="497">
        <f>IF(AE59=0,10,AC59/AE59)</f>
        <v>0.75</v>
      </c>
      <c r="AD55" s="498"/>
      <c r="AE55" s="499"/>
      <c r="AF55" s="781">
        <f>SUM(F58:F60,K58:K60,P58:P60,U58:U60)/SUM(J58:J60,O58:O60,T58:T60,Y58:Y60)</f>
        <v>0.80412371134020622</v>
      </c>
      <c r="AG55" s="784">
        <f>IF(AJ$69=AJ$68,RANK(AX55,AX$43:AX$66,0),"")</f>
        <v>3</v>
      </c>
      <c r="AH55" s="615" t="str">
        <f>B55</f>
        <v xml:space="preserve"> Ｔ Ｆ ４</v>
      </c>
      <c r="AJ55" s="155">
        <f>SUM(Z55:AB60)</f>
        <v>3</v>
      </c>
      <c r="AK55" s="155">
        <f>AL55-AM55</f>
        <v>0</v>
      </c>
      <c r="AL55" s="155">
        <f>SUM(F55:Y55)</f>
        <v>7</v>
      </c>
      <c r="AM55" s="155">
        <f>SUM(AC59:AE60)</f>
        <v>7</v>
      </c>
      <c r="AS55" s="456">
        <f>RANK(Z55,Z43:Z66,1)</f>
        <v>2</v>
      </c>
      <c r="AT55" s="456">
        <f>RANK(AY55,AY43:AY66,1)</f>
        <v>2</v>
      </c>
      <c r="AU55" s="456">
        <f>RANK(AF55,AF43:AF66,1)</f>
        <v>2</v>
      </c>
      <c r="AV55" s="456">
        <f>AS55*100</f>
        <v>200</v>
      </c>
      <c r="AW55" s="456">
        <f>AT55*10</f>
        <v>20</v>
      </c>
      <c r="AX55" s="456">
        <f>SUM(AU55:AW60)</f>
        <v>222</v>
      </c>
      <c r="AY55" s="456">
        <f>AC55-AE55</f>
        <v>0.75</v>
      </c>
      <c r="AZ55" s="366"/>
      <c r="BA55" s="497" t="str">
        <f>IF(AG43="","３位",VLOOKUP(3,AG43:AH66,2,FALSE))</f>
        <v xml:space="preserve"> Ｔ Ｆ ４</v>
      </c>
      <c r="BB55" s="498"/>
      <c r="BC55" s="498"/>
      <c r="BD55" s="499"/>
      <c r="BE55" s="182"/>
      <c r="BF55" s="182"/>
      <c r="BG55" s="182"/>
      <c r="BH55" s="182"/>
      <c r="BI55" s="497" t="str">
        <f>IF(AG43="","４位",VLOOKUP(4,AG43:AH66,2,FALSE))</f>
        <v xml:space="preserve"> Ｔ Ｆ ２</v>
      </c>
      <c r="BJ55" s="498"/>
      <c r="BK55" s="498"/>
      <c r="BL55" s="499"/>
      <c r="BM55" s="182"/>
      <c r="BN55" s="786" t="str">
        <f>IF(AG43="","１位",VLOOKUP(1,AG43:AH66,2,FALSE))</f>
        <v>あかつき</v>
      </c>
      <c r="BO55" s="787"/>
      <c r="BP55" s="787"/>
      <c r="BQ55" s="788"/>
      <c r="BR55" s="182"/>
      <c r="BS55" s="182"/>
      <c r="BT55" s="182"/>
      <c r="BU55" s="182"/>
      <c r="BV55" s="497" t="str">
        <f>IF(AG43="","２位",VLOOKUP(2,AG43:AH66,2,FALSE))</f>
        <v xml:space="preserve"> しじみ</v>
      </c>
      <c r="BW55" s="498"/>
      <c r="BX55" s="498"/>
      <c r="BY55" s="499"/>
      <c r="BZ55" s="201"/>
    </row>
    <row r="56" spans="1:78" ht="13.5" hidden="1" customHeight="1">
      <c r="A56" s="826"/>
      <c r="B56" s="795"/>
      <c r="C56" s="796"/>
      <c r="D56" s="797"/>
      <c r="E56" s="802"/>
      <c r="F56" s="362" t="str">
        <f>IF(F55&gt;J55,"○","　")</f>
        <v>○</v>
      </c>
      <c r="G56" s="362"/>
      <c r="H56" s="362"/>
      <c r="I56" s="362"/>
      <c r="J56" s="363"/>
      <c r="K56" s="362" t="str">
        <f>IF(K55&gt;O55,"○","　")</f>
        <v>　</v>
      </c>
      <c r="L56" s="362"/>
      <c r="M56" s="362"/>
      <c r="N56" s="362"/>
      <c r="O56" s="363"/>
      <c r="P56" s="198"/>
      <c r="Q56" s="184"/>
      <c r="R56" s="184"/>
      <c r="S56" s="184"/>
      <c r="T56" s="185"/>
      <c r="U56" s="362" t="str">
        <f>IF(U55&gt;Y55,"○","　")</f>
        <v>　</v>
      </c>
      <c r="V56" s="362"/>
      <c r="W56" s="362"/>
      <c r="X56" s="362"/>
      <c r="Y56" s="370"/>
      <c r="Z56" s="804"/>
      <c r="AA56" s="806"/>
      <c r="AB56" s="808"/>
      <c r="AC56" s="500"/>
      <c r="AD56" s="501"/>
      <c r="AE56" s="502"/>
      <c r="AF56" s="782"/>
      <c r="AG56" s="784"/>
      <c r="AH56" s="615"/>
      <c r="AS56" s="456"/>
      <c r="AT56" s="456"/>
      <c r="AU56" s="456"/>
      <c r="AV56" s="456"/>
      <c r="AW56" s="456"/>
      <c r="AX56" s="456"/>
      <c r="AY56" s="456"/>
      <c r="AZ56" s="366"/>
      <c r="BA56" s="500"/>
      <c r="BB56" s="501"/>
      <c r="BC56" s="501"/>
      <c r="BD56" s="502"/>
      <c r="BE56" s="182"/>
      <c r="BF56" s="182"/>
      <c r="BG56" s="182"/>
      <c r="BH56" s="182"/>
      <c r="BI56" s="500"/>
      <c r="BJ56" s="501"/>
      <c r="BK56" s="501"/>
      <c r="BL56" s="502"/>
      <c r="BM56" s="182"/>
      <c r="BN56" s="652"/>
      <c r="BO56" s="653"/>
      <c r="BP56" s="653"/>
      <c r="BQ56" s="654"/>
      <c r="BR56" s="182"/>
      <c r="BS56" s="182"/>
      <c r="BT56" s="182"/>
      <c r="BU56" s="182"/>
      <c r="BV56" s="500"/>
      <c r="BW56" s="501"/>
      <c r="BX56" s="501"/>
      <c r="BY56" s="502"/>
      <c r="BZ56" s="201"/>
    </row>
    <row r="57" spans="1:78" ht="13.5" hidden="1" customHeight="1">
      <c r="A57" s="826"/>
      <c r="B57" s="795"/>
      <c r="C57" s="796"/>
      <c r="D57" s="797"/>
      <c r="E57" s="802"/>
      <c r="F57" s="362"/>
      <c r="G57" s="362"/>
      <c r="H57" s="362"/>
      <c r="I57" s="362"/>
      <c r="J57" s="363" t="str">
        <f>IF(J55&gt;F55,"○","　")</f>
        <v>　</v>
      </c>
      <c r="K57" s="362"/>
      <c r="L57" s="362"/>
      <c r="M57" s="362"/>
      <c r="N57" s="362"/>
      <c r="O57" s="363" t="str">
        <f>IF(O55&gt;K55,"○","　")</f>
        <v>○</v>
      </c>
      <c r="P57" s="198"/>
      <c r="Q57" s="184"/>
      <c r="R57" s="184"/>
      <c r="S57" s="184"/>
      <c r="T57" s="185"/>
      <c r="U57" s="362"/>
      <c r="V57" s="362"/>
      <c r="W57" s="362"/>
      <c r="X57" s="362"/>
      <c r="Y57" s="370" t="str">
        <f>IF(Y55&gt;U55,"○","　")</f>
        <v>○</v>
      </c>
      <c r="Z57" s="804"/>
      <c r="AA57" s="806"/>
      <c r="AB57" s="808"/>
      <c r="AC57" s="500"/>
      <c r="AD57" s="501"/>
      <c r="AE57" s="502"/>
      <c r="AF57" s="782"/>
      <c r="AG57" s="784"/>
      <c r="AH57" s="615"/>
      <c r="AS57" s="456"/>
      <c r="AT57" s="456"/>
      <c r="AU57" s="456"/>
      <c r="AV57" s="456"/>
      <c r="AW57" s="456"/>
      <c r="AX57" s="456"/>
      <c r="AY57" s="456"/>
      <c r="AZ57" s="366"/>
      <c r="BA57" s="500"/>
      <c r="BB57" s="501"/>
      <c r="BC57" s="501"/>
      <c r="BD57" s="502"/>
      <c r="BE57" s="182"/>
      <c r="BF57" s="182"/>
      <c r="BG57" s="182"/>
      <c r="BH57" s="182"/>
      <c r="BI57" s="500"/>
      <c r="BJ57" s="501"/>
      <c r="BK57" s="501"/>
      <c r="BL57" s="502"/>
      <c r="BM57" s="182"/>
      <c r="BN57" s="652"/>
      <c r="BO57" s="653"/>
      <c r="BP57" s="653"/>
      <c r="BQ57" s="654"/>
      <c r="BR57" s="182"/>
      <c r="BS57" s="182"/>
      <c r="BT57" s="182"/>
      <c r="BU57" s="182"/>
      <c r="BV57" s="500"/>
      <c r="BW57" s="501"/>
      <c r="BX57" s="501"/>
      <c r="BY57" s="502"/>
      <c r="BZ57" s="201"/>
    </row>
    <row r="58" spans="1:78" ht="18" customHeight="1">
      <c r="A58" s="826"/>
      <c r="B58" s="795"/>
      <c r="C58" s="796"/>
      <c r="D58" s="797"/>
      <c r="E58" s="802"/>
      <c r="F58" s="362">
        <f>T46</f>
        <v>15</v>
      </c>
      <c r="G58" s="362" t="str">
        <f>IF(F58&gt;J58,"○","　")</f>
        <v>○</v>
      </c>
      <c r="H58" s="362" t="s">
        <v>675</v>
      </c>
      <c r="I58" s="362" t="str">
        <f>IF(J58&gt;F58,"○","　")</f>
        <v>　</v>
      </c>
      <c r="J58" s="363">
        <f>P46</f>
        <v>11</v>
      </c>
      <c r="K58" s="362">
        <f>T52</f>
        <v>15</v>
      </c>
      <c r="L58" s="362" t="str">
        <f>IF(K58&gt;O58,"○","　")</f>
        <v>○</v>
      </c>
      <c r="M58" s="362" t="s">
        <v>675</v>
      </c>
      <c r="N58" s="362" t="str">
        <f>IF(O58&gt;K58,"○","　")</f>
        <v>　</v>
      </c>
      <c r="O58" s="363">
        <f>P52</f>
        <v>11</v>
      </c>
      <c r="P58" s="198"/>
      <c r="Q58" s="184"/>
      <c r="R58" s="184"/>
      <c r="S58" s="184"/>
      <c r="T58" s="185"/>
      <c r="U58" s="362">
        <f>O14</f>
        <v>10</v>
      </c>
      <c r="V58" s="362" t="str">
        <f>IF(U58&gt;Y58,"○","　")</f>
        <v>　</v>
      </c>
      <c r="W58" s="362" t="s">
        <v>675</v>
      </c>
      <c r="X58" s="362" t="str">
        <f>IF(Y58&gt;U58,"○","　")</f>
        <v>○</v>
      </c>
      <c r="Y58" s="370">
        <f>T14</f>
        <v>15</v>
      </c>
      <c r="Z58" s="804"/>
      <c r="AA58" s="806"/>
      <c r="AB58" s="808"/>
      <c r="AC58" s="500"/>
      <c r="AD58" s="501"/>
      <c r="AE58" s="502"/>
      <c r="AF58" s="782"/>
      <c r="AG58" s="784"/>
      <c r="AH58" s="615"/>
      <c r="AS58" s="456"/>
      <c r="AT58" s="456"/>
      <c r="AU58" s="456"/>
      <c r="AV58" s="456"/>
      <c r="AW58" s="456"/>
      <c r="AX58" s="456"/>
      <c r="AY58" s="456"/>
      <c r="AZ58" s="366"/>
      <c r="BA58" s="503"/>
      <c r="BB58" s="504"/>
      <c r="BC58" s="504"/>
      <c r="BD58" s="505"/>
      <c r="BE58" s="182"/>
      <c r="BF58" s="182"/>
      <c r="BG58" s="182"/>
      <c r="BH58" s="182"/>
      <c r="BI58" s="503"/>
      <c r="BJ58" s="504"/>
      <c r="BK58" s="504"/>
      <c r="BL58" s="505"/>
      <c r="BM58" s="182"/>
      <c r="BN58" s="789"/>
      <c r="BO58" s="790"/>
      <c r="BP58" s="790"/>
      <c r="BQ58" s="791"/>
      <c r="BR58" s="182"/>
      <c r="BS58" s="182"/>
      <c r="BT58" s="182"/>
      <c r="BU58" s="182"/>
      <c r="BV58" s="503"/>
      <c r="BW58" s="504"/>
      <c r="BX58" s="504"/>
      <c r="BY58" s="505"/>
      <c r="BZ58" s="201"/>
    </row>
    <row r="59" spans="1:78" ht="18" customHeight="1">
      <c r="A59" s="826"/>
      <c r="B59" s="795"/>
      <c r="C59" s="796"/>
      <c r="D59" s="797"/>
      <c r="E59" s="802"/>
      <c r="F59" s="362">
        <f>T47</f>
        <v>17</v>
      </c>
      <c r="G59" s="362" t="str">
        <f>IF(F59&gt;J59,"○","　")</f>
        <v>○</v>
      </c>
      <c r="H59" s="362" t="s">
        <v>675</v>
      </c>
      <c r="I59" s="362" t="str">
        <f>IF(J59&gt;F59,"○","　")</f>
        <v>　</v>
      </c>
      <c r="J59" s="363">
        <f>P47</f>
        <v>15</v>
      </c>
      <c r="K59" s="362">
        <f>T53</f>
        <v>12</v>
      </c>
      <c r="L59" s="362" t="str">
        <f>IF(K59&gt;O59,"○","　")</f>
        <v>　</v>
      </c>
      <c r="M59" s="362" t="s">
        <v>255</v>
      </c>
      <c r="N59" s="362" t="str">
        <f>IF(O59&gt;K59,"○","　")</f>
        <v>○</v>
      </c>
      <c r="O59" s="363">
        <f>P53</f>
        <v>15</v>
      </c>
      <c r="P59" s="198"/>
      <c r="Q59" s="184"/>
      <c r="R59" s="184"/>
      <c r="S59" s="184"/>
      <c r="T59" s="185"/>
      <c r="U59" s="362">
        <f>O15</f>
        <v>4</v>
      </c>
      <c r="V59" s="362" t="str">
        <f>IF(U59&gt;Y59,"○","　")</f>
        <v>　</v>
      </c>
      <c r="W59" s="362" t="s">
        <v>255</v>
      </c>
      <c r="X59" s="362" t="str">
        <f>IF(Y59&gt;U59,"○","　")</f>
        <v>○</v>
      </c>
      <c r="Y59" s="370">
        <f>T15</f>
        <v>15</v>
      </c>
      <c r="Z59" s="804"/>
      <c r="AA59" s="806"/>
      <c r="AB59" s="808"/>
      <c r="AC59" s="500">
        <f>SUM(F55,K55,P55,U55)</f>
        <v>3</v>
      </c>
      <c r="AD59" s="501" t="s">
        <v>255</v>
      </c>
      <c r="AE59" s="502">
        <f>SUM(J55,O55,T55,Y55)</f>
        <v>4</v>
      </c>
      <c r="AF59" s="782"/>
      <c r="AG59" s="784"/>
      <c r="AH59" s="615"/>
      <c r="AS59" s="456"/>
      <c r="AT59" s="456"/>
      <c r="AU59" s="456"/>
      <c r="AV59" s="456"/>
      <c r="AW59" s="456"/>
      <c r="AX59" s="456"/>
      <c r="AY59" s="456"/>
      <c r="AZ59" s="366"/>
      <c r="BL59" s="202"/>
      <c r="BY59" s="202"/>
      <c r="BZ59" s="202"/>
    </row>
    <row r="60" spans="1:78" ht="18" customHeight="1">
      <c r="A60" s="826"/>
      <c r="B60" s="811"/>
      <c r="C60" s="812"/>
      <c r="D60" s="813"/>
      <c r="E60" s="814"/>
      <c r="F60" s="362">
        <f>T48</f>
        <v>0</v>
      </c>
      <c r="G60" s="362" t="str">
        <f>IF(F60&gt;J60,"○","　")</f>
        <v>　</v>
      </c>
      <c r="H60" s="362" t="s">
        <v>675</v>
      </c>
      <c r="I60" s="362" t="str">
        <f>IF(J60&gt;F60,"○","　")</f>
        <v>　</v>
      </c>
      <c r="J60" s="363">
        <f>P48</f>
        <v>0</v>
      </c>
      <c r="K60" s="364">
        <f>T54</f>
        <v>5</v>
      </c>
      <c r="L60" s="364" t="str">
        <f>IF(K60&gt;O60,"○","　")</f>
        <v>　</v>
      </c>
      <c r="M60" s="364" t="s">
        <v>255</v>
      </c>
      <c r="N60" s="364" t="str">
        <f>IF(O60&gt;K60,"○","　")</f>
        <v>○</v>
      </c>
      <c r="O60" s="365">
        <f>P54</f>
        <v>15</v>
      </c>
      <c r="P60" s="200"/>
      <c r="Q60" s="187"/>
      <c r="R60" s="187"/>
      <c r="S60" s="187"/>
      <c r="T60" s="188"/>
      <c r="U60" s="362">
        <f>O16</f>
        <v>0</v>
      </c>
      <c r="V60" s="362" t="str">
        <f>IF(U60&gt;Y60,"○","　")</f>
        <v>　</v>
      </c>
      <c r="W60" s="362" t="s">
        <v>255</v>
      </c>
      <c r="X60" s="362" t="str">
        <f>IF(Y60&gt;U60,"○","　")</f>
        <v>　</v>
      </c>
      <c r="Y60" s="370">
        <f>T16</f>
        <v>0</v>
      </c>
      <c r="Z60" s="804"/>
      <c r="AA60" s="806"/>
      <c r="AB60" s="808"/>
      <c r="AC60" s="503"/>
      <c r="AD60" s="504"/>
      <c r="AE60" s="505"/>
      <c r="AF60" s="810"/>
      <c r="AG60" s="784"/>
      <c r="AH60" s="615"/>
      <c r="AS60" s="456"/>
      <c r="AT60" s="456"/>
      <c r="AU60" s="456"/>
      <c r="AV60" s="456"/>
      <c r="AW60" s="456"/>
      <c r="AX60" s="456"/>
      <c r="AY60" s="456"/>
      <c r="AZ60" s="366"/>
    </row>
    <row r="61" spans="1:78" ht="18" customHeight="1">
      <c r="A61" s="826"/>
      <c r="B61" s="792" t="str">
        <f>P6</f>
        <v>あかつき</v>
      </c>
      <c r="C61" s="793"/>
      <c r="D61" s="794"/>
      <c r="E61" s="801" t="str">
        <f>IF($CB$105="A",CD111,IF($CB$105="B",CG111,CJ111))</f>
        <v/>
      </c>
      <c r="F61" s="191">
        <f>COUNTIF(G64:G66,"○")</f>
        <v>2</v>
      </c>
      <c r="G61" s="191"/>
      <c r="H61" s="191" t="str">
        <f>W43</f>
        <v>④</v>
      </c>
      <c r="I61" s="191"/>
      <c r="J61" s="192">
        <f>COUNTIF(I64:I66,"○")</f>
        <v>0</v>
      </c>
      <c r="K61" s="191">
        <f>COUNTIF(L64:L66,"○")</f>
        <v>2</v>
      </c>
      <c r="L61" s="191"/>
      <c r="M61" s="191" t="str">
        <f>W49</f>
        <v>⑤</v>
      </c>
      <c r="N61" s="191"/>
      <c r="O61" s="192">
        <f>COUNTIF(N64:N66,"○")</f>
        <v>1</v>
      </c>
      <c r="P61" s="191">
        <f>COUNTIF(Q64:Q66,"○")</f>
        <v>2</v>
      </c>
      <c r="Q61" s="191"/>
      <c r="R61" s="191" t="str">
        <f>W55</f>
        <v>②</v>
      </c>
      <c r="S61" s="191"/>
      <c r="T61" s="192">
        <f>COUNTIF(S64:S66,"○")</f>
        <v>0</v>
      </c>
      <c r="U61" s="193"/>
      <c r="V61" s="194"/>
      <c r="W61" s="194"/>
      <c r="X61" s="194"/>
      <c r="Y61" s="203"/>
      <c r="Z61" s="804">
        <f>COUNTIF(F62:Y62,"○")</f>
        <v>3</v>
      </c>
      <c r="AA61" s="806" t="s">
        <v>255</v>
      </c>
      <c r="AB61" s="808">
        <f>COUNTIF(J63:Y63,"○")</f>
        <v>0</v>
      </c>
      <c r="AC61" s="497">
        <f>IF(AE65=0,10,AC65/AE65)</f>
        <v>6</v>
      </c>
      <c r="AD61" s="498"/>
      <c r="AE61" s="499"/>
      <c r="AF61" s="781">
        <f>SUM(F64:F66,K64:K66,P64:P66,U64:U66)/SUM(J64:J66,O64:O66,T64:T66,Y64:Y66)</f>
        <v>1.6557377049180328</v>
      </c>
      <c r="AG61" s="784">
        <f>IF(AJ$69=AJ$68,RANK(AX61,AX$43:AX$66,0),"")</f>
        <v>1</v>
      </c>
      <c r="AH61" s="615" t="str">
        <f>B61</f>
        <v>あかつき</v>
      </c>
      <c r="AJ61" s="155">
        <f>SUM(Z61:AB66)</f>
        <v>3</v>
      </c>
      <c r="AK61" s="155">
        <f>AL61-AM61</f>
        <v>0</v>
      </c>
      <c r="AL61" s="155">
        <f>SUM(F61:Y61)</f>
        <v>7</v>
      </c>
      <c r="AM61" s="155">
        <f>SUM(AC65:AE66)</f>
        <v>7</v>
      </c>
      <c r="AS61" s="456">
        <f>RANK(Z61,Z43:Z66,1)</f>
        <v>4</v>
      </c>
      <c r="AT61" s="456">
        <f>RANK(AY61,AY43:AY66,1)</f>
        <v>4</v>
      </c>
      <c r="AU61" s="456">
        <f>RANK(AF61,AF43:AF66,1)</f>
        <v>4</v>
      </c>
      <c r="AV61" s="456">
        <f>AS61*100</f>
        <v>400</v>
      </c>
      <c r="AW61" s="456">
        <f>AT61*10</f>
        <v>40</v>
      </c>
      <c r="AX61" s="456">
        <f>SUM(AU61:AW66)</f>
        <v>444</v>
      </c>
      <c r="AY61" s="456">
        <f>AC61-AE61</f>
        <v>6</v>
      </c>
      <c r="AZ61" s="366"/>
    </row>
    <row r="62" spans="1:78" ht="13.5" hidden="1" customHeight="1">
      <c r="A62" s="826"/>
      <c r="B62" s="795"/>
      <c r="C62" s="796"/>
      <c r="D62" s="797"/>
      <c r="E62" s="802"/>
      <c r="F62" s="362" t="str">
        <f>IF(F61&gt;J61,"○","　")</f>
        <v>○</v>
      </c>
      <c r="G62" s="362"/>
      <c r="H62" s="362"/>
      <c r="I62" s="362"/>
      <c r="J62" s="363"/>
      <c r="K62" s="362" t="str">
        <f>IF(K61&gt;O61,"○","　")</f>
        <v>○</v>
      </c>
      <c r="L62" s="362"/>
      <c r="M62" s="362"/>
      <c r="N62" s="362"/>
      <c r="O62" s="363"/>
      <c r="P62" s="362" t="str">
        <f>IF(P61&gt;T61,"○","　")</f>
        <v>○</v>
      </c>
      <c r="Q62" s="362"/>
      <c r="R62" s="362"/>
      <c r="S62" s="362"/>
      <c r="T62" s="363"/>
      <c r="U62" s="198"/>
      <c r="V62" s="184"/>
      <c r="W62" s="184"/>
      <c r="X62" s="184"/>
      <c r="Y62" s="204"/>
      <c r="Z62" s="804"/>
      <c r="AA62" s="806"/>
      <c r="AB62" s="808"/>
      <c r="AC62" s="500"/>
      <c r="AD62" s="501"/>
      <c r="AE62" s="502"/>
      <c r="AF62" s="782"/>
      <c r="AG62" s="784"/>
      <c r="AH62" s="615"/>
      <c r="AS62" s="456"/>
      <c r="AT62" s="456"/>
      <c r="AU62" s="456"/>
      <c r="AV62" s="456"/>
      <c r="AW62" s="456"/>
      <c r="AX62" s="456"/>
      <c r="AY62" s="456"/>
      <c r="AZ62" s="366"/>
    </row>
    <row r="63" spans="1:78" ht="13.5" hidden="1" customHeight="1">
      <c r="A63" s="826"/>
      <c r="B63" s="795"/>
      <c r="C63" s="796"/>
      <c r="D63" s="797"/>
      <c r="E63" s="802"/>
      <c r="F63" s="362"/>
      <c r="G63" s="362"/>
      <c r="H63" s="362"/>
      <c r="I63" s="362"/>
      <c r="J63" s="363" t="str">
        <f>IF(J61&gt;F61,"○","　")</f>
        <v>　</v>
      </c>
      <c r="K63" s="362"/>
      <c r="L63" s="362"/>
      <c r="M63" s="362"/>
      <c r="N63" s="362"/>
      <c r="O63" s="363" t="str">
        <f>IF(O61&gt;K61,"○","　")</f>
        <v>　</v>
      </c>
      <c r="P63" s="362"/>
      <c r="Q63" s="362"/>
      <c r="R63" s="362"/>
      <c r="S63" s="362"/>
      <c r="T63" s="363" t="str">
        <f>IF(T61&gt;P61,"○","　")</f>
        <v>　</v>
      </c>
      <c r="U63" s="198"/>
      <c r="V63" s="184"/>
      <c r="W63" s="184"/>
      <c r="X63" s="184"/>
      <c r="Y63" s="204"/>
      <c r="Z63" s="804"/>
      <c r="AA63" s="806"/>
      <c r="AB63" s="808"/>
      <c r="AC63" s="500"/>
      <c r="AD63" s="501"/>
      <c r="AE63" s="502"/>
      <c r="AF63" s="782"/>
      <c r="AG63" s="784"/>
      <c r="AH63" s="615"/>
      <c r="AS63" s="456"/>
      <c r="AT63" s="456"/>
      <c r="AU63" s="456"/>
      <c r="AV63" s="456"/>
      <c r="AW63" s="456"/>
      <c r="AX63" s="456"/>
      <c r="AY63" s="456"/>
      <c r="AZ63" s="366"/>
    </row>
    <row r="64" spans="1:78" ht="18" customHeight="1">
      <c r="A64" s="826"/>
      <c r="B64" s="795"/>
      <c r="C64" s="796"/>
      <c r="D64" s="797"/>
      <c r="E64" s="802"/>
      <c r="F64" s="362">
        <f>Y46</f>
        <v>15</v>
      </c>
      <c r="G64" s="362" t="str">
        <f>IF(F64&gt;J64,"○","　")</f>
        <v>○</v>
      </c>
      <c r="H64" s="362" t="s">
        <v>675</v>
      </c>
      <c r="I64" s="362" t="str">
        <f>IF(J64&gt;F64,"○","　")</f>
        <v>　</v>
      </c>
      <c r="J64" s="363">
        <f>U46</f>
        <v>10</v>
      </c>
      <c r="K64" s="362">
        <f>Y52</f>
        <v>11</v>
      </c>
      <c r="L64" s="362" t="str">
        <f>IF(K64&gt;O64,"○","　")</f>
        <v>　</v>
      </c>
      <c r="M64" s="362" t="s">
        <v>675</v>
      </c>
      <c r="N64" s="362" t="str">
        <f>IF(O64&gt;K64,"○","　")</f>
        <v>○</v>
      </c>
      <c r="O64" s="363">
        <f>U52</f>
        <v>15</v>
      </c>
      <c r="P64" s="362">
        <f>Y58</f>
        <v>15</v>
      </c>
      <c r="Q64" s="362" t="str">
        <f>IF(P64&gt;T64,"○","　")</f>
        <v>○</v>
      </c>
      <c r="R64" s="362" t="s">
        <v>675</v>
      </c>
      <c r="S64" s="362" t="str">
        <f>IF(T64&gt;P64,"○","　")</f>
        <v>　</v>
      </c>
      <c r="T64" s="363">
        <f>U58</f>
        <v>10</v>
      </c>
      <c r="U64" s="198"/>
      <c r="V64" s="184"/>
      <c r="W64" s="184"/>
      <c r="X64" s="184"/>
      <c r="Y64" s="204"/>
      <c r="Z64" s="804"/>
      <c r="AA64" s="806"/>
      <c r="AB64" s="808"/>
      <c r="AC64" s="500"/>
      <c r="AD64" s="501"/>
      <c r="AE64" s="502"/>
      <c r="AF64" s="782"/>
      <c r="AG64" s="784"/>
      <c r="AH64" s="615"/>
      <c r="AS64" s="456"/>
      <c r="AT64" s="456"/>
      <c r="AU64" s="456"/>
      <c r="AV64" s="456"/>
      <c r="AW64" s="456"/>
      <c r="AX64" s="456"/>
      <c r="AY64" s="456"/>
      <c r="AZ64" s="366"/>
    </row>
    <row r="65" spans="1:150" ht="18" customHeight="1">
      <c r="A65" s="826"/>
      <c r="B65" s="795"/>
      <c r="C65" s="796"/>
      <c r="D65" s="797"/>
      <c r="E65" s="802"/>
      <c r="F65" s="362">
        <f>Y47</f>
        <v>15</v>
      </c>
      <c r="G65" s="362" t="str">
        <f>IF(F65&gt;J65,"○","　")</f>
        <v>○</v>
      </c>
      <c r="H65" s="362" t="s">
        <v>255</v>
      </c>
      <c r="I65" s="362" t="str">
        <f>IF(J65&gt;F65,"○","　")</f>
        <v>　</v>
      </c>
      <c r="J65" s="363">
        <f>U47</f>
        <v>3</v>
      </c>
      <c r="K65" s="362">
        <f>Y53</f>
        <v>15</v>
      </c>
      <c r="L65" s="362" t="str">
        <f>IF(K65&gt;O65,"○","　")</f>
        <v>○</v>
      </c>
      <c r="M65" s="362" t="s">
        <v>255</v>
      </c>
      <c r="N65" s="362" t="str">
        <f>IF(O65&gt;K65,"○","　")</f>
        <v>　</v>
      </c>
      <c r="O65" s="363">
        <f>U53</f>
        <v>11</v>
      </c>
      <c r="P65" s="362">
        <f>Y59</f>
        <v>15</v>
      </c>
      <c r="Q65" s="362" t="str">
        <f>IF(P65&gt;T65,"○","　")</f>
        <v>○</v>
      </c>
      <c r="R65" s="362" t="s">
        <v>255</v>
      </c>
      <c r="S65" s="362" t="str">
        <f>IF(T65&gt;P65,"○","　")</f>
        <v>　</v>
      </c>
      <c r="T65" s="363">
        <f>U59</f>
        <v>4</v>
      </c>
      <c r="U65" s="198"/>
      <c r="V65" s="184"/>
      <c r="W65" s="184"/>
      <c r="X65" s="184"/>
      <c r="Y65" s="204"/>
      <c r="Z65" s="804"/>
      <c r="AA65" s="806"/>
      <c r="AB65" s="808"/>
      <c r="AC65" s="500">
        <f>SUM(F61,K61,P61,U61)</f>
        <v>6</v>
      </c>
      <c r="AD65" s="501" t="s">
        <v>255</v>
      </c>
      <c r="AE65" s="502">
        <f>SUM(J61,O61,T61,Y61)</f>
        <v>1</v>
      </c>
      <c r="AF65" s="782"/>
      <c r="AG65" s="784"/>
      <c r="AH65" s="615"/>
      <c r="AS65" s="456"/>
      <c r="AT65" s="456"/>
      <c r="AU65" s="456"/>
      <c r="AV65" s="456"/>
      <c r="AW65" s="456"/>
      <c r="AX65" s="456"/>
      <c r="AY65" s="456"/>
      <c r="AZ65" s="366"/>
    </row>
    <row r="66" spans="1:150" ht="18" customHeight="1" thickBot="1">
      <c r="A66" s="827"/>
      <c r="B66" s="798"/>
      <c r="C66" s="799"/>
      <c r="D66" s="800"/>
      <c r="E66" s="803"/>
      <c r="F66" s="371">
        <f>Y48</f>
        <v>0</v>
      </c>
      <c r="G66" s="371" t="str">
        <f>IF(F66&gt;J66,"○","　")</f>
        <v>　</v>
      </c>
      <c r="H66" s="371" t="s">
        <v>255</v>
      </c>
      <c r="I66" s="371" t="str">
        <f>IF(J66&gt;F66,"○","　")</f>
        <v>　</v>
      </c>
      <c r="J66" s="373">
        <f>U48</f>
        <v>0</v>
      </c>
      <c r="K66" s="371">
        <f>Y54</f>
        <v>15</v>
      </c>
      <c r="L66" s="371" t="str">
        <f>IF(K66&gt;O66,"○","　")</f>
        <v>○</v>
      </c>
      <c r="M66" s="371" t="s">
        <v>255</v>
      </c>
      <c r="N66" s="371" t="str">
        <f>IF(O66&gt;K66,"○","　")</f>
        <v>　</v>
      </c>
      <c r="O66" s="373">
        <f>U54</f>
        <v>8</v>
      </c>
      <c r="P66" s="371">
        <f>Y60</f>
        <v>0</v>
      </c>
      <c r="Q66" s="371" t="str">
        <f>IF(P66&gt;T66,"○","　")</f>
        <v>　</v>
      </c>
      <c r="R66" s="371" t="s">
        <v>255</v>
      </c>
      <c r="S66" s="371" t="str">
        <f>IF(T66&gt;P66,"○","　")</f>
        <v>　</v>
      </c>
      <c r="T66" s="373">
        <f>U60</f>
        <v>0</v>
      </c>
      <c r="U66" s="205"/>
      <c r="V66" s="206"/>
      <c r="W66" s="206"/>
      <c r="X66" s="206"/>
      <c r="Y66" s="207"/>
      <c r="Z66" s="805"/>
      <c r="AA66" s="807"/>
      <c r="AB66" s="809"/>
      <c r="AC66" s="617"/>
      <c r="AD66" s="618"/>
      <c r="AE66" s="604"/>
      <c r="AF66" s="783"/>
      <c r="AG66" s="785"/>
      <c r="AH66" s="615"/>
      <c r="AS66" s="456"/>
      <c r="AT66" s="456"/>
      <c r="AU66" s="456"/>
      <c r="AV66" s="456"/>
      <c r="AW66" s="456"/>
      <c r="AX66" s="456"/>
      <c r="AY66" s="456"/>
      <c r="AZ66" s="366"/>
    </row>
    <row r="67" spans="1:150">
      <c r="J67" s="368"/>
      <c r="K67" s="368"/>
    </row>
    <row r="68" spans="1:150" ht="13.5" hidden="1" customHeight="1">
      <c r="F68" s="378">
        <v>1</v>
      </c>
      <c r="G68" s="378"/>
      <c r="H68" s="378">
        <v>2</v>
      </c>
      <c r="I68" s="378"/>
      <c r="J68" s="379"/>
      <c r="K68" s="379"/>
      <c r="L68" s="378"/>
      <c r="M68" s="378">
        <v>5</v>
      </c>
      <c r="N68" s="378"/>
      <c r="O68" s="378">
        <v>6</v>
      </c>
      <c r="P68" s="378">
        <v>7</v>
      </c>
      <c r="Q68" s="378">
        <v>6</v>
      </c>
      <c r="R68" s="378">
        <v>8</v>
      </c>
      <c r="AJ68" s="155">
        <v>12</v>
      </c>
    </row>
    <row r="69" spans="1:150" ht="13.5" hidden="1" customHeight="1">
      <c r="F69" s="378">
        <f>SUM(K46:K48,O46:O48)</f>
        <v>42</v>
      </c>
      <c r="G69" s="378" t="e">
        <f>SUM(#REF!)</f>
        <v>#REF!</v>
      </c>
      <c r="H69" s="378">
        <f>SUM(U58:U60,Y58:Y60)</f>
        <v>44</v>
      </c>
      <c r="I69" s="378" t="e">
        <f>SUM(#REF!)</f>
        <v>#REF!</v>
      </c>
      <c r="J69" s="378">
        <f>SUM(P52:P54,T52:T54)</f>
        <v>73</v>
      </c>
      <c r="K69" s="378">
        <f>SUM(U46:U48,Y46:Y48)</f>
        <v>43</v>
      </c>
      <c r="L69" s="378" t="e">
        <f>SUM(#REF!)</f>
        <v>#REF!</v>
      </c>
      <c r="M69" s="378">
        <f>SUM(U52:U54,Y52:Y54)</f>
        <v>75</v>
      </c>
      <c r="N69" s="378" t="e">
        <f>SUM(#REF!)</f>
        <v>#REF!</v>
      </c>
      <c r="O69" s="378">
        <f>SUM(P46:P48,T46:T48)</f>
        <v>58</v>
      </c>
      <c r="P69" s="378">
        <f>SUM(BD52:BD54,BI52:BI54)</f>
        <v>0</v>
      </c>
      <c r="Q69" s="378">
        <f>SUM(R46:R48,V46:V48)</f>
        <v>0</v>
      </c>
      <c r="R69" s="378">
        <f>SUM(BQ52:BQ54,BV52:BV54)</f>
        <v>0</v>
      </c>
      <c r="AJ69" s="155">
        <f>SUM(AJ43:AJ66)</f>
        <v>12</v>
      </c>
    </row>
    <row r="70" spans="1:150" ht="13.5" hidden="1" customHeight="1"/>
    <row r="71" spans="1:150" ht="13.5" hidden="1" customHeight="1"/>
    <row r="72" spans="1:150" ht="13.5" hidden="1" customHeight="1"/>
    <row r="73" spans="1:150" ht="13.5" hidden="1" customHeight="1"/>
    <row r="74" spans="1:150" ht="13.5" hidden="1" customHeight="1"/>
    <row r="75" spans="1:150" ht="13.5" hidden="1" customHeight="1"/>
    <row r="76" spans="1:150" ht="13.5" hidden="1" customHeight="1"/>
    <row r="77" spans="1:150" ht="13.5" hidden="1" customHeight="1"/>
    <row r="78" spans="1:150" s="366" customFormat="1" ht="13.5" hidden="1" customHeight="1">
      <c r="AI78" s="155"/>
      <c r="AJ78" s="155"/>
      <c r="AK78" s="155"/>
      <c r="AL78" s="155"/>
      <c r="AM78" s="155"/>
      <c r="AN78" s="155"/>
      <c r="AO78" s="155"/>
      <c r="AP78" s="155"/>
      <c r="AQ78" s="155"/>
      <c r="AR78" s="155"/>
      <c r="AS78" s="155"/>
      <c r="AT78" s="155"/>
      <c r="AU78" s="155"/>
      <c r="AV78" s="155"/>
      <c r="AW78" s="155"/>
      <c r="AX78" s="155"/>
      <c r="AY78" s="155"/>
      <c r="AZ78" s="155"/>
      <c r="BA78" s="155"/>
      <c r="BB78" s="155"/>
      <c r="BC78" s="155"/>
      <c r="BD78" s="155"/>
      <c r="BE78" s="155"/>
      <c r="BF78" s="155"/>
      <c r="BG78" s="155"/>
      <c r="BH78" s="155"/>
      <c r="BI78" s="155"/>
      <c r="BJ78" s="155"/>
      <c r="BK78" s="155"/>
      <c r="BL78" s="155"/>
      <c r="BM78" s="155"/>
      <c r="BN78" s="155"/>
      <c r="BO78" s="155"/>
      <c r="BP78" s="155"/>
      <c r="BQ78" s="155"/>
      <c r="BR78" s="155"/>
      <c r="BS78" s="155"/>
      <c r="BT78" s="155"/>
      <c r="BU78" s="155"/>
      <c r="BV78" s="155"/>
      <c r="BW78" s="155"/>
      <c r="BX78" s="155"/>
      <c r="BY78" s="155"/>
      <c r="BZ78" s="155"/>
      <c r="CA78" s="155"/>
      <c r="CB78" s="155"/>
      <c r="CC78" s="155"/>
      <c r="CD78" s="155"/>
      <c r="CE78" s="155"/>
      <c r="CF78" s="155"/>
      <c r="CG78" s="155"/>
      <c r="CH78" s="155"/>
      <c r="CI78" s="155"/>
      <c r="CJ78" s="155"/>
      <c r="CK78" s="155"/>
      <c r="CL78" s="155"/>
      <c r="CM78" s="155"/>
      <c r="CN78" s="155"/>
      <c r="CO78" s="155"/>
      <c r="CP78" s="155"/>
      <c r="CQ78" s="155"/>
      <c r="CR78" s="155"/>
      <c r="CS78" s="155"/>
      <c r="CT78" s="155"/>
      <c r="CU78" s="155"/>
      <c r="CV78" s="155"/>
      <c r="CW78" s="155"/>
      <c r="CX78" s="155"/>
      <c r="CY78" s="155"/>
      <c r="CZ78" s="155"/>
      <c r="DA78" s="155"/>
      <c r="DB78" s="155"/>
      <c r="DC78" s="155"/>
      <c r="DD78" s="155"/>
      <c r="DE78" s="155"/>
      <c r="DF78" s="155"/>
      <c r="DG78" s="155"/>
      <c r="DH78" s="155"/>
      <c r="DI78" s="155"/>
      <c r="DJ78" s="155"/>
      <c r="DK78" s="155"/>
      <c r="DL78" s="155"/>
      <c r="DM78" s="155"/>
      <c r="DN78" s="155"/>
      <c r="DO78" s="155"/>
      <c r="DP78" s="155"/>
      <c r="DQ78" s="155"/>
      <c r="DR78" s="155"/>
      <c r="DS78" s="155"/>
      <c r="DT78" s="155"/>
      <c r="DU78" s="155"/>
      <c r="DV78" s="155"/>
      <c r="DW78" s="155"/>
      <c r="DX78" s="155"/>
      <c r="DY78" s="155"/>
      <c r="DZ78" s="155"/>
      <c r="EA78" s="155"/>
      <c r="EB78" s="155"/>
      <c r="EC78" s="155"/>
      <c r="ED78" s="155"/>
      <c r="EE78" s="155"/>
      <c r="EF78" s="155"/>
      <c r="EG78" s="155"/>
      <c r="EH78" s="155"/>
      <c r="EI78" s="155"/>
      <c r="EJ78" s="155"/>
      <c r="EK78" s="155"/>
      <c r="EL78" s="155"/>
      <c r="EM78" s="155"/>
      <c r="EN78" s="155"/>
      <c r="EO78" s="155"/>
      <c r="EP78" s="155"/>
      <c r="EQ78" s="155"/>
      <c r="ER78" s="155"/>
      <c r="ES78" s="155"/>
      <c r="ET78" s="155"/>
    </row>
    <row r="79" spans="1:150" s="366" customFormat="1" ht="13.5" hidden="1" customHeight="1">
      <c r="AI79" s="155"/>
      <c r="AJ79" s="155"/>
      <c r="AK79" s="155"/>
      <c r="AL79" s="155"/>
      <c r="AM79" s="155"/>
      <c r="AN79" s="155"/>
      <c r="AO79" s="155"/>
      <c r="AP79" s="155"/>
      <c r="AQ79" s="155"/>
      <c r="AR79" s="155"/>
      <c r="AS79" s="155"/>
      <c r="AT79" s="155"/>
      <c r="AU79" s="155"/>
      <c r="AV79" s="155"/>
      <c r="AW79" s="155"/>
      <c r="AX79" s="155"/>
      <c r="AY79" s="155"/>
      <c r="AZ79" s="155"/>
      <c r="BA79" s="155"/>
      <c r="BB79" s="155"/>
      <c r="BC79" s="155"/>
      <c r="BD79" s="155"/>
      <c r="BE79" s="155"/>
      <c r="BF79" s="155"/>
      <c r="BG79" s="155"/>
      <c r="BH79" s="155"/>
      <c r="BI79" s="155"/>
      <c r="BJ79" s="155"/>
      <c r="BK79" s="155"/>
      <c r="BL79" s="155"/>
      <c r="BM79" s="155"/>
      <c r="BN79" s="155"/>
      <c r="BO79" s="155"/>
      <c r="BP79" s="155"/>
      <c r="BQ79" s="155"/>
      <c r="BR79" s="155"/>
      <c r="BS79" s="155"/>
      <c r="BT79" s="155"/>
      <c r="BU79" s="155"/>
      <c r="BV79" s="155"/>
      <c r="BW79" s="155"/>
      <c r="BX79" s="155"/>
      <c r="BY79" s="155"/>
      <c r="BZ79" s="155"/>
      <c r="CA79" s="155"/>
      <c r="CB79" s="155"/>
      <c r="CC79" s="155"/>
      <c r="CD79" s="155"/>
      <c r="CE79" s="155"/>
      <c r="CF79" s="155"/>
      <c r="CG79" s="155"/>
      <c r="CH79" s="155"/>
      <c r="CI79" s="155"/>
      <c r="CJ79" s="155"/>
      <c r="CK79" s="155"/>
      <c r="CL79" s="155"/>
      <c r="CM79" s="155"/>
      <c r="CN79" s="155"/>
      <c r="CO79" s="155"/>
      <c r="CP79" s="155"/>
      <c r="CQ79" s="155"/>
      <c r="CR79" s="155"/>
      <c r="CS79" s="155"/>
      <c r="CT79" s="155"/>
      <c r="CU79" s="155"/>
      <c r="CV79" s="155"/>
      <c r="CW79" s="155"/>
      <c r="CX79" s="155"/>
      <c r="CY79" s="155"/>
      <c r="CZ79" s="155"/>
      <c r="DA79" s="155"/>
      <c r="DB79" s="155"/>
      <c r="DC79" s="155"/>
      <c r="DD79" s="155"/>
      <c r="DE79" s="155"/>
      <c r="DF79" s="155"/>
      <c r="DG79" s="155"/>
      <c r="DH79" s="155"/>
      <c r="DI79" s="155"/>
      <c r="DJ79" s="155"/>
      <c r="DK79" s="155"/>
      <c r="DL79" s="155"/>
      <c r="DM79" s="155"/>
      <c r="DN79" s="155"/>
      <c r="DO79" s="155"/>
      <c r="DP79" s="155"/>
      <c r="DQ79" s="155"/>
      <c r="DR79" s="155"/>
      <c r="DS79" s="155"/>
      <c r="DT79" s="155"/>
      <c r="DU79" s="155"/>
      <c r="DV79" s="155"/>
      <c r="DW79" s="155"/>
      <c r="DX79" s="155"/>
      <c r="DY79" s="155"/>
      <c r="DZ79" s="155"/>
      <c r="EA79" s="155"/>
      <c r="EB79" s="155"/>
      <c r="EC79" s="155"/>
      <c r="ED79" s="155"/>
      <c r="EE79" s="155"/>
      <c r="EF79" s="155"/>
      <c r="EG79" s="155"/>
      <c r="EH79" s="155"/>
      <c r="EI79" s="155"/>
      <c r="EJ79" s="155"/>
      <c r="EK79" s="155"/>
      <c r="EL79" s="155"/>
      <c r="EM79" s="155"/>
      <c r="EN79" s="155"/>
      <c r="EO79" s="155"/>
      <c r="EP79" s="155"/>
      <c r="EQ79" s="155"/>
      <c r="ER79" s="155"/>
      <c r="ES79" s="155"/>
      <c r="ET79" s="155"/>
    </row>
    <row r="80" spans="1:150" s="366" customFormat="1" ht="13.5" hidden="1" customHeight="1">
      <c r="AI80" s="155"/>
      <c r="AJ80" s="155"/>
      <c r="AK80" s="155"/>
      <c r="AL80" s="155"/>
      <c r="AM80" s="155"/>
      <c r="AN80" s="155"/>
      <c r="AO80" s="155"/>
      <c r="AP80" s="155"/>
      <c r="AQ80" s="155"/>
      <c r="AR80" s="155"/>
      <c r="AS80" s="155"/>
      <c r="AT80" s="155"/>
      <c r="AU80" s="155"/>
      <c r="AV80" s="155"/>
      <c r="AW80" s="155"/>
      <c r="AX80" s="155"/>
      <c r="AY80" s="155"/>
      <c r="AZ80" s="155"/>
      <c r="BA80" s="155"/>
      <c r="BB80" s="155"/>
      <c r="BC80" s="155"/>
      <c r="BD80" s="155"/>
      <c r="BE80" s="155"/>
      <c r="BF80" s="155"/>
      <c r="BG80" s="155"/>
      <c r="BH80" s="155"/>
      <c r="BI80" s="155"/>
      <c r="BJ80" s="155"/>
      <c r="BK80" s="155"/>
      <c r="BL80" s="155"/>
      <c r="BM80" s="155"/>
      <c r="BN80" s="155"/>
      <c r="BO80" s="155"/>
      <c r="BP80" s="155"/>
      <c r="BQ80" s="155"/>
      <c r="BR80" s="155"/>
      <c r="BS80" s="155"/>
      <c r="BT80" s="155"/>
      <c r="BU80" s="155"/>
      <c r="BV80" s="155"/>
      <c r="BW80" s="155"/>
      <c r="BX80" s="155"/>
      <c r="BY80" s="155"/>
      <c r="BZ80" s="155"/>
      <c r="CA80" s="155"/>
      <c r="CB80" s="155"/>
      <c r="CC80" s="155"/>
      <c r="CD80" s="155"/>
      <c r="CE80" s="155"/>
      <c r="CF80" s="155"/>
      <c r="CG80" s="155"/>
      <c r="CH80" s="155"/>
      <c r="CI80" s="155"/>
      <c r="CJ80" s="155"/>
      <c r="CK80" s="155"/>
      <c r="CL80" s="155"/>
      <c r="CM80" s="155"/>
      <c r="CN80" s="155"/>
      <c r="CO80" s="155"/>
      <c r="CP80" s="155"/>
      <c r="CQ80" s="155"/>
      <c r="CR80" s="155"/>
      <c r="CS80" s="155"/>
      <c r="CT80" s="155"/>
      <c r="CU80" s="155"/>
      <c r="CV80" s="155"/>
      <c r="CW80" s="155"/>
      <c r="CX80" s="155"/>
      <c r="CY80" s="155"/>
      <c r="CZ80" s="155"/>
      <c r="DA80" s="155"/>
      <c r="DB80" s="155"/>
      <c r="DC80" s="155"/>
      <c r="DD80" s="155"/>
      <c r="DE80" s="155"/>
      <c r="DF80" s="155"/>
      <c r="DG80" s="155"/>
      <c r="DH80" s="155"/>
      <c r="DI80" s="155"/>
      <c r="DJ80" s="155"/>
      <c r="DK80" s="155"/>
      <c r="DL80" s="155"/>
      <c r="DM80" s="155"/>
      <c r="DN80" s="155"/>
      <c r="DO80" s="155"/>
      <c r="DP80" s="155"/>
      <c r="DQ80" s="155"/>
      <c r="DR80" s="155"/>
      <c r="DS80" s="155"/>
      <c r="DT80" s="155"/>
      <c r="DU80" s="155"/>
      <c r="DV80" s="155"/>
      <c r="DW80" s="155"/>
      <c r="DX80" s="155"/>
      <c r="DY80" s="155"/>
      <c r="DZ80" s="155"/>
      <c r="EA80" s="155"/>
      <c r="EB80" s="155"/>
      <c r="EC80" s="155"/>
      <c r="ED80" s="155"/>
      <c r="EE80" s="155"/>
      <c r="EF80" s="155"/>
      <c r="EG80" s="155"/>
      <c r="EH80" s="155"/>
      <c r="EI80" s="155"/>
      <c r="EJ80" s="155"/>
      <c r="EK80" s="155"/>
      <c r="EL80" s="155"/>
      <c r="EM80" s="155"/>
      <c r="EN80" s="155"/>
      <c r="EO80" s="155"/>
      <c r="EP80" s="155"/>
      <c r="EQ80" s="155"/>
      <c r="ER80" s="155"/>
      <c r="ES80" s="155"/>
      <c r="ET80" s="155"/>
    </row>
    <row r="81" s="366" customFormat="1" ht="13.5" hidden="1" customHeight="1"/>
    <row r="82" s="366" customFormat="1" ht="13.5" hidden="1" customHeight="1"/>
    <row r="83" s="366" customFormat="1" ht="13.5" hidden="1" customHeight="1"/>
    <row r="84" s="366" customFormat="1" ht="13.5" hidden="1" customHeight="1"/>
    <row r="85" s="366" customFormat="1" ht="13.5" hidden="1" customHeight="1"/>
    <row r="86" s="366" customFormat="1" ht="13.5" hidden="1" customHeight="1"/>
    <row r="87" s="366" customFormat="1" ht="13.5" hidden="1" customHeight="1"/>
    <row r="88" s="366" customFormat="1" ht="13.5" hidden="1" customHeight="1"/>
    <row r="89" s="366" customFormat="1" ht="13.5" hidden="1" customHeight="1"/>
    <row r="90" s="366" customFormat="1" ht="13.5" hidden="1" customHeight="1"/>
    <row r="91" s="366" customFormat="1" ht="13.5" hidden="1" customHeight="1"/>
    <row r="92" s="366" customFormat="1" ht="13.5" hidden="1" customHeight="1"/>
    <row r="93" s="366" customFormat="1" ht="13.5" hidden="1" customHeight="1"/>
    <row r="94" s="366" customFormat="1" ht="13.5" hidden="1" customHeight="1"/>
    <row r="95" s="366" customFormat="1" ht="13.5" hidden="1" customHeight="1"/>
    <row r="96" s="366" customFormat="1" ht="13.5" hidden="1" customHeight="1"/>
    <row r="97" spans="1:138" ht="13.5" hidden="1" customHeight="1">
      <c r="A97" s="155"/>
    </row>
    <row r="98" spans="1:138" ht="13.5" hidden="1" customHeight="1">
      <c r="A98" s="155"/>
    </row>
    <row r="99" spans="1:138" ht="13.5" hidden="1" customHeight="1">
      <c r="A99" s="155"/>
    </row>
    <row r="100" spans="1:138" ht="13.5" hidden="1" customHeight="1">
      <c r="A100" s="155"/>
    </row>
    <row r="101" spans="1:138" ht="13.5" hidden="1" customHeight="1">
      <c r="A101" s="155"/>
    </row>
    <row r="102" spans="1:138" ht="13.5" hidden="1" customHeight="1">
      <c r="A102" s="155"/>
    </row>
    <row r="103" spans="1:138" hidden="1">
      <c r="A103" s="155"/>
      <c r="CB103" s="155" t="s">
        <v>694</v>
      </c>
      <c r="CE103" s="155" t="s">
        <v>695</v>
      </c>
      <c r="CH103" s="155" t="s">
        <v>696</v>
      </c>
    </row>
    <row r="104" spans="1:138" hidden="1">
      <c r="A104" s="155"/>
      <c r="F104" s="378">
        <v>1</v>
      </c>
      <c r="G104" s="378"/>
      <c r="H104" s="378">
        <v>2</v>
      </c>
      <c r="I104" s="378"/>
      <c r="J104" s="378">
        <v>3</v>
      </c>
      <c r="K104" s="378">
        <v>4</v>
      </c>
      <c r="L104" s="378"/>
      <c r="M104" s="378">
        <v>5</v>
      </c>
      <c r="N104" s="378"/>
      <c r="O104" s="378">
        <v>6</v>
      </c>
      <c r="P104" s="378">
        <v>7</v>
      </c>
      <c r="Q104" s="378">
        <v>6</v>
      </c>
      <c r="R104" s="378">
        <v>8</v>
      </c>
      <c r="CB104" s="155" t="s">
        <v>0</v>
      </c>
      <c r="CE104" s="155" t="s">
        <v>0</v>
      </c>
      <c r="CH104" s="155" t="s">
        <v>0</v>
      </c>
    </row>
    <row r="105" spans="1:138" hidden="1">
      <c r="A105" s="155"/>
      <c r="F105" s="378">
        <f t="shared" ref="F105:P105" si="4">F69</f>
        <v>42</v>
      </c>
      <c r="G105" s="378" t="e">
        <f t="shared" si="4"/>
        <v>#REF!</v>
      </c>
      <c r="H105" s="378">
        <f t="shared" si="4"/>
        <v>44</v>
      </c>
      <c r="I105" s="378" t="e">
        <f t="shared" si="4"/>
        <v>#REF!</v>
      </c>
      <c r="J105" s="378">
        <f t="shared" si="4"/>
        <v>73</v>
      </c>
      <c r="K105" s="378">
        <f t="shared" si="4"/>
        <v>43</v>
      </c>
      <c r="L105" s="378" t="e">
        <f t="shared" si="4"/>
        <v>#REF!</v>
      </c>
      <c r="M105" s="378">
        <f t="shared" si="4"/>
        <v>75</v>
      </c>
      <c r="N105" s="378" t="e">
        <f t="shared" si="4"/>
        <v>#REF!</v>
      </c>
      <c r="O105" s="378">
        <f t="shared" si="4"/>
        <v>58</v>
      </c>
      <c r="P105" s="378">
        <f t="shared" si="4"/>
        <v>0</v>
      </c>
      <c r="R105" s="378">
        <f>R69</f>
        <v>0</v>
      </c>
      <c r="CB105" s="366" t="str">
        <f>IF(CB106&lt;7,"A",IF(CB106&gt;12,"C","B"))</f>
        <v>A</v>
      </c>
      <c r="CC105" s="366"/>
      <c r="CD105" s="366"/>
      <c r="CE105" s="366"/>
      <c r="CF105" s="366"/>
      <c r="CG105" s="366"/>
      <c r="CH105" s="366"/>
      <c r="CI105" s="366"/>
      <c r="CJ105" s="366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</row>
    <row r="106" spans="1:138" hidden="1">
      <c r="A106" s="155"/>
      <c r="CB106" s="366">
        <f>B37</f>
        <v>0</v>
      </c>
      <c r="CC106" s="366"/>
      <c r="CD106" s="366"/>
      <c r="CE106" s="366">
        <f>CB106</f>
        <v>0</v>
      </c>
      <c r="CF106" s="366"/>
      <c r="CG106" s="366"/>
      <c r="CH106" s="366">
        <f>CB106</f>
        <v>0</v>
      </c>
      <c r="CI106" s="366"/>
      <c r="CJ106" s="366"/>
      <c r="CL106" s="182"/>
      <c r="CM106" s="182">
        <v>1</v>
      </c>
      <c r="CN106" s="182"/>
      <c r="CO106" s="182"/>
      <c r="CP106" s="182">
        <v>2</v>
      </c>
      <c r="CQ106" s="182"/>
      <c r="CR106" s="182"/>
      <c r="CS106" s="182">
        <v>3</v>
      </c>
      <c r="CT106" s="182"/>
      <c r="CU106" s="182"/>
      <c r="CV106" s="182">
        <v>4</v>
      </c>
      <c r="CW106" s="182"/>
      <c r="CX106" s="182"/>
      <c r="CY106" s="182">
        <v>5</v>
      </c>
      <c r="CZ106" s="182"/>
      <c r="DA106" s="182"/>
      <c r="DB106" s="182">
        <v>6</v>
      </c>
      <c r="DC106" s="182"/>
      <c r="DD106" s="182"/>
      <c r="DE106" s="182">
        <v>7</v>
      </c>
      <c r="DF106" s="182"/>
      <c r="DG106" s="182"/>
      <c r="DH106" s="182">
        <v>8</v>
      </c>
      <c r="DI106" s="182"/>
      <c r="DJ106" s="182"/>
      <c r="DK106" s="182">
        <v>9</v>
      </c>
      <c r="DL106" s="182"/>
      <c r="DM106" s="182"/>
      <c r="DN106" s="182">
        <v>10</v>
      </c>
      <c r="DO106" s="182"/>
      <c r="DP106" s="182"/>
      <c r="DQ106" s="182">
        <v>11</v>
      </c>
      <c r="DR106" s="182"/>
      <c r="DS106" s="182"/>
      <c r="DT106" s="182">
        <v>12</v>
      </c>
      <c r="DU106" s="182"/>
      <c r="DV106" s="182"/>
      <c r="DW106" s="182">
        <v>13</v>
      </c>
      <c r="DX106" s="182"/>
      <c r="DY106" s="182"/>
      <c r="DZ106" s="182">
        <v>14</v>
      </c>
      <c r="EA106" s="182"/>
      <c r="EB106" s="182"/>
      <c r="EC106" s="182">
        <v>15</v>
      </c>
      <c r="ED106" s="182"/>
      <c r="EE106" s="182"/>
      <c r="EF106" s="182">
        <v>16</v>
      </c>
      <c r="EG106" s="182"/>
      <c r="EH106" s="182"/>
    </row>
    <row r="107" spans="1:138" hidden="1">
      <c r="A107" s="155"/>
      <c r="CA107" s="155">
        <v>1</v>
      </c>
      <c r="CB107" s="182" t="str">
        <f t="shared" ref="CB107:CD109" si="5">IF($CB$106=1,CM107,IF($CB$106=2,CP107,IF($CB$106=3,CS107,IF($CB$106=4,CV107,IF($CB$106=5,CY107,IF($CB$106=6,DB107,""))))))</f>
        <v/>
      </c>
      <c r="CC107" s="182" t="str">
        <f t="shared" si="5"/>
        <v/>
      </c>
      <c r="CD107" s="182" t="str">
        <f t="shared" si="5"/>
        <v/>
      </c>
      <c r="CE107" s="182" t="str">
        <f t="shared" ref="CE107:CG109" si="6">IF($CB$106=7,DE107,IF($CB$106=8,DH107,IF($CB$106=9,DK107,IF($CB$106=10,DN107,IF($CB$106=11,DQ107,IF($CB$106=12,DT107,""))))))</f>
        <v/>
      </c>
      <c r="CF107" s="182" t="str">
        <f t="shared" si="6"/>
        <v/>
      </c>
      <c r="CG107" s="182" t="str">
        <f t="shared" si="6"/>
        <v/>
      </c>
      <c r="CH107" s="182" t="str">
        <f t="shared" ref="CH107:CJ109" si="7">IF($CB$106=13,DW107,IF($CB$106=14,DZ107,IF($CB$106=15,EC107,IF($CB$106=16,EF107,""))))</f>
        <v/>
      </c>
      <c r="CI107" s="182" t="str">
        <f t="shared" si="7"/>
        <v/>
      </c>
      <c r="CJ107" s="182" t="str">
        <f t="shared" si="7"/>
        <v/>
      </c>
      <c r="CL107" s="182"/>
      <c r="CM107" s="182">
        <v>1</v>
      </c>
      <c r="CN107" s="182" t="s">
        <v>258</v>
      </c>
      <c r="CO107" s="182" t="s">
        <v>259</v>
      </c>
      <c r="CP107" s="182">
        <v>1</v>
      </c>
      <c r="CQ107" s="182" t="s">
        <v>260</v>
      </c>
      <c r="CR107" s="182" t="s">
        <v>261</v>
      </c>
      <c r="CS107" s="182">
        <v>1</v>
      </c>
      <c r="CT107" s="182" t="s">
        <v>262</v>
      </c>
      <c r="CU107" s="182" t="s">
        <v>261</v>
      </c>
      <c r="CV107" s="182">
        <v>1</v>
      </c>
      <c r="CW107" s="182" t="s">
        <v>263</v>
      </c>
      <c r="CX107" s="182" t="s">
        <v>264</v>
      </c>
      <c r="CY107" s="182">
        <v>1</v>
      </c>
      <c r="CZ107" s="182" t="s">
        <v>265</v>
      </c>
      <c r="DA107" s="182" t="s">
        <v>266</v>
      </c>
      <c r="DB107" s="182" t="s">
        <v>267</v>
      </c>
      <c r="DC107" s="182" t="s">
        <v>268</v>
      </c>
      <c r="DD107" s="182" t="s">
        <v>269</v>
      </c>
      <c r="DE107" s="182" t="s">
        <v>270</v>
      </c>
      <c r="DF107" s="182" t="s">
        <v>260</v>
      </c>
      <c r="DG107" s="182" t="s">
        <v>261</v>
      </c>
      <c r="DH107" s="182" t="s">
        <v>271</v>
      </c>
      <c r="DI107" s="182" t="s">
        <v>272</v>
      </c>
      <c r="DJ107" s="182" t="s">
        <v>273</v>
      </c>
      <c r="DK107" s="182" t="s">
        <v>274</v>
      </c>
      <c r="DL107" s="182" t="s">
        <v>272</v>
      </c>
      <c r="DM107" s="182" t="s">
        <v>273</v>
      </c>
      <c r="DN107" s="182" t="s">
        <v>275</v>
      </c>
      <c r="DO107" s="182" t="s">
        <v>276</v>
      </c>
      <c r="DP107" s="182" t="s">
        <v>269</v>
      </c>
      <c r="DQ107" s="182">
        <v>0</v>
      </c>
      <c r="DR107" s="182">
        <v>0</v>
      </c>
      <c r="DS107" s="182">
        <v>0</v>
      </c>
      <c r="DT107" s="182">
        <v>0</v>
      </c>
      <c r="DU107" s="182">
        <v>0</v>
      </c>
      <c r="DV107" s="182">
        <v>0</v>
      </c>
      <c r="DW107" s="182" t="s">
        <v>275</v>
      </c>
      <c r="DX107" s="182" t="s">
        <v>276</v>
      </c>
      <c r="DY107" s="182" t="s">
        <v>269</v>
      </c>
      <c r="DZ107" s="182">
        <v>0</v>
      </c>
      <c r="EA107" s="182">
        <v>0</v>
      </c>
      <c r="EB107" s="182">
        <v>0</v>
      </c>
      <c r="EC107" s="182">
        <v>0</v>
      </c>
      <c r="ED107" s="182">
        <v>0</v>
      </c>
      <c r="EE107" s="182">
        <v>0</v>
      </c>
      <c r="EF107" s="182">
        <v>0</v>
      </c>
      <c r="EG107" s="182">
        <v>0</v>
      </c>
      <c r="EH107" s="182">
        <v>0</v>
      </c>
    </row>
    <row r="108" spans="1:138" hidden="1">
      <c r="A108" s="155"/>
      <c r="CA108" s="155">
        <v>2</v>
      </c>
      <c r="CB108" s="182" t="str">
        <f t="shared" si="5"/>
        <v/>
      </c>
      <c r="CC108" s="182" t="str">
        <f t="shared" si="5"/>
        <v/>
      </c>
      <c r="CD108" s="182" t="str">
        <f t="shared" si="5"/>
        <v/>
      </c>
      <c r="CE108" s="182" t="str">
        <f t="shared" si="6"/>
        <v/>
      </c>
      <c r="CF108" s="182" t="str">
        <f t="shared" si="6"/>
        <v/>
      </c>
      <c r="CG108" s="182" t="str">
        <f t="shared" si="6"/>
        <v/>
      </c>
      <c r="CH108" s="182" t="str">
        <f t="shared" si="7"/>
        <v/>
      </c>
      <c r="CI108" s="182" t="str">
        <f t="shared" si="7"/>
        <v/>
      </c>
      <c r="CJ108" s="182" t="str">
        <f t="shared" si="7"/>
        <v/>
      </c>
      <c r="CL108" s="182"/>
      <c r="CM108" s="182">
        <v>2</v>
      </c>
      <c r="CN108" s="182" t="s">
        <v>277</v>
      </c>
      <c r="CO108" s="182" t="s">
        <v>269</v>
      </c>
      <c r="CP108" s="182">
        <v>2</v>
      </c>
      <c r="CQ108" s="182" t="s">
        <v>276</v>
      </c>
      <c r="CR108" s="182" t="s">
        <v>269</v>
      </c>
      <c r="CS108" s="182">
        <v>2</v>
      </c>
      <c r="CT108" s="182" t="s">
        <v>278</v>
      </c>
      <c r="CU108" s="182" t="s">
        <v>261</v>
      </c>
      <c r="CV108" s="182">
        <v>2</v>
      </c>
      <c r="CW108" s="182" t="s">
        <v>279</v>
      </c>
      <c r="CX108" s="182" t="s">
        <v>261</v>
      </c>
      <c r="CY108" s="182">
        <v>2</v>
      </c>
      <c r="CZ108" s="182" t="s">
        <v>280</v>
      </c>
      <c r="DA108" s="182" t="s">
        <v>281</v>
      </c>
      <c r="DB108" s="182" t="s">
        <v>282</v>
      </c>
      <c r="DC108" s="182" t="s">
        <v>283</v>
      </c>
      <c r="DD108" s="182" t="s">
        <v>261</v>
      </c>
      <c r="DE108" s="182" t="s">
        <v>284</v>
      </c>
      <c r="DF108" s="182" t="s">
        <v>258</v>
      </c>
      <c r="DG108" s="182" t="s">
        <v>259</v>
      </c>
      <c r="DH108" s="182" t="s">
        <v>285</v>
      </c>
      <c r="DI108" s="182" t="s">
        <v>258</v>
      </c>
      <c r="DJ108" s="182" t="s">
        <v>259</v>
      </c>
      <c r="DK108" s="182" t="s">
        <v>286</v>
      </c>
      <c r="DL108" s="182" t="s">
        <v>287</v>
      </c>
      <c r="DM108" s="182" t="s">
        <v>259</v>
      </c>
      <c r="DN108" s="182" t="s">
        <v>288</v>
      </c>
      <c r="DO108" s="182" t="s">
        <v>289</v>
      </c>
      <c r="DP108" s="182" t="s">
        <v>290</v>
      </c>
      <c r="DQ108" s="182">
        <v>0</v>
      </c>
      <c r="DR108" s="182">
        <v>0</v>
      </c>
      <c r="DS108" s="182">
        <v>0</v>
      </c>
      <c r="DT108" s="182">
        <v>0</v>
      </c>
      <c r="DU108" s="182">
        <v>0</v>
      </c>
      <c r="DV108" s="182">
        <v>0</v>
      </c>
      <c r="DW108" s="182" t="s">
        <v>288</v>
      </c>
      <c r="DX108" s="182" t="s">
        <v>289</v>
      </c>
      <c r="DY108" s="182" t="s">
        <v>290</v>
      </c>
      <c r="DZ108" s="182">
        <v>0</v>
      </c>
      <c r="EA108" s="182">
        <v>0</v>
      </c>
      <c r="EB108" s="182">
        <v>0</v>
      </c>
      <c r="EC108" s="182">
        <v>0</v>
      </c>
      <c r="ED108" s="182">
        <v>0</v>
      </c>
      <c r="EE108" s="182">
        <v>0</v>
      </c>
      <c r="EF108" s="182">
        <v>0</v>
      </c>
      <c r="EG108" s="182">
        <v>0</v>
      </c>
      <c r="EH108" s="182">
        <v>0</v>
      </c>
    </row>
    <row r="109" spans="1:138" hidden="1">
      <c r="A109" s="155"/>
      <c r="CA109" s="155">
        <v>3</v>
      </c>
      <c r="CB109" s="182" t="str">
        <f t="shared" si="5"/>
        <v/>
      </c>
      <c r="CC109" s="182" t="str">
        <f t="shared" si="5"/>
        <v/>
      </c>
      <c r="CD109" s="182" t="str">
        <f t="shared" si="5"/>
        <v/>
      </c>
      <c r="CE109" s="182" t="str">
        <f t="shared" si="6"/>
        <v/>
      </c>
      <c r="CF109" s="182" t="str">
        <f t="shared" si="6"/>
        <v/>
      </c>
      <c r="CG109" s="182" t="str">
        <f t="shared" si="6"/>
        <v/>
      </c>
      <c r="CH109" s="182" t="str">
        <f t="shared" si="7"/>
        <v/>
      </c>
      <c r="CI109" s="182" t="str">
        <f t="shared" si="7"/>
        <v/>
      </c>
      <c r="CJ109" s="182" t="str">
        <f t="shared" si="7"/>
        <v/>
      </c>
      <c r="CL109" s="182"/>
      <c r="CM109" s="182">
        <v>3</v>
      </c>
      <c r="CN109" s="182" t="s">
        <v>291</v>
      </c>
      <c r="CO109" s="182" t="s">
        <v>292</v>
      </c>
      <c r="CP109" s="182">
        <v>3</v>
      </c>
      <c r="CQ109" s="182" t="s">
        <v>293</v>
      </c>
      <c r="CR109" s="182" t="s">
        <v>292</v>
      </c>
      <c r="CS109" s="182">
        <v>3</v>
      </c>
      <c r="CT109" s="182" t="s">
        <v>294</v>
      </c>
      <c r="CU109" s="182" t="s">
        <v>295</v>
      </c>
      <c r="CV109" s="182">
        <v>3</v>
      </c>
      <c r="CW109" s="182" t="s">
        <v>296</v>
      </c>
      <c r="CX109" s="182" t="s">
        <v>266</v>
      </c>
      <c r="CY109" s="182">
        <v>3</v>
      </c>
      <c r="CZ109" s="182" t="s">
        <v>297</v>
      </c>
      <c r="DA109" s="182" t="s">
        <v>259</v>
      </c>
      <c r="DB109" s="182" t="s">
        <v>298</v>
      </c>
      <c r="DC109" s="182" t="s">
        <v>299</v>
      </c>
      <c r="DD109" s="182" t="s">
        <v>261</v>
      </c>
      <c r="DE109" s="182" t="s">
        <v>300</v>
      </c>
      <c r="DF109" s="182" t="s">
        <v>301</v>
      </c>
      <c r="DG109" s="182" t="s">
        <v>266</v>
      </c>
      <c r="DH109" s="182" t="s">
        <v>302</v>
      </c>
      <c r="DI109" s="182" t="s">
        <v>303</v>
      </c>
      <c r="DJ109" s="182" t="s">
        <v>295</v>
      </c>
      <c r="DK109" s="182" t="s">
        <v>304</v>
      </c>
      <c r="DL109" s="182" t="s">
        <v>305</v>
      </c>
      <c r="DM109" s="182" t="s">
        <v>306</v>
      </c>
      <c r="DN109" s="182" t="s">
        <v>307</v>
      </c>
      <c r="DO109" s="182" t="s">
        <v>289</v>
      </c>
      <c r="DP109" s="182" t="s">
        <v>290</v>
      </c>
      <c r="DQ109" s="182">
        <v>0</v>
      </c>
      <c r="DR109" s="182">
        <v>0</v>
      </c>
      <c r="DS109" s="182">
        <v>0</v>
      </c>
      <c r="DT109" s="182">
        <v>0</v>
      </c>
      <c r="DU109" s="182">
        <v>0</v>
      </c>
      <c r="DV109" s="182">
        <v>0</v>
      </c>
      <c r="DW109" s="182" t="s">
        <v>307</v>
      </c>
      <c r="DX109" s="182" t="s">
        <v>289</v>
      </c>
      <c r="DY109" s="182" t="s">
        <v>290</v>
      </c>
      <c r="DZ109" s="182">
        <v>0</v>
      </c>
      <c r="EA109" s="182">
        <v>0</v>
      </c>
      <c r="EB109" s="182">
        <v>0</v>
      </c>
      <c r="EC109" s="182">
        <v>0</v>
      </c>
      <c r="ED109" s="182">
        <v>0</v>
      </c>
      <c r="EE109" s="182">
        <v>0</v>
      </c>
      <c r="EF109" s="182">
        <v>0</v>
      </c>
      <c r="EG109" s="182">
        <v>0</v>
      </c>
      <c r="EH109" s="182">
        <v>0</v>
      </c>
    </row>
    <row r="110" spans="1:138">
      <c r="A110" s="155"/>
      <c r="B110" s="372"/>
      <c r="C110" s="372"/>
      <c r="D110" s="372"/>
      <c r="E110" s="372"/>
      <c r="F110" s="550"/>
      <c r="G110" s="550"/>
      <c r="H110" s="550"/>
      <c r="I110" s="550"/>
      <c r="J110" s="550"/>
      <c r="K110" s="372"/>
      <c r="L110" s="372"/>
      <c r="M110" s="372"/>
      <c r="N110" s="372"/>
      <c r="O110" s="372"/>
      <c r="P110" s="372"/>
      <c r="Q110" s="372"/>
      <c r="R110" s="372"/>
      <c r="S110" s="372"/>
      <c r="T110" s="372"/>
      <c r="U110" s="372"/>
      <c r="V110" s="372"/>
      <c r="W110" s="372"/>
      <c r="X110" s="372"/>
      <c r="Y110" s="780"/>
      <c r="Z110" s="550"/>
      <c r="AA110" s="550"/>
      <c r="AB110" s="550"/>
      <c r="AC110" s="372"/>
      <c r="AD110" s="372"/>
      <c r="AE110" s="372"/>
      <c r="CB110" s="182"/>
      <c r="CC110" s="182"/>
      <c r="CD110" s="182"/>
      <c r="CE110" s="182"/>
      <c r="CF110" s="182"/>
      <c r="CG110" s="182"/>
      <c r="CH110" s="182"/>
      <c r="CI110" s="182"/>
      <c r="CJ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</row>
    <row r="111" spans="1:138" ht="13.5" customHeight="1">
      <c r="A111" s="155"/>
      <c r="B111" s="372"/>
      <c r="C111" s="372"/>
      <c r="D111" s="372"/>
      <c r="E111" s="372"/>
      <c r="F111" s="550"/>
      <c r="G111" s="550"/>
      <c r="H111" s="550"/>
      <c r="I111" s="550"/>
      <c r="J111" s="550"/>
      <c r="K111" s="372"/>
      <c r="L111" s="372"/>
      <c r="M111" s="372"/>
      <c r="N111" s="372"/>
      <c r="O111" s="372"/>
      <c r="P111" s="372"/>
      <c r="Q111" s="372"/>
      <c r="R111" s="372"/>
      <c r="S111" s="372"/>
      <c r="T111" s="372"/>
      <c r="U111" s="372"/>
      <c r="V111" s="372"/>
      <c r="W111" s="372"/>
      <c r="X111" s="372"/>
      <c r="Y111" s="780"/>
      <c r="Z111" s="550"/>
      <c r="AA111" s="550"/>
      <c r="AB111" s="550"/>
      <c r="AC111" s="372"/>
      <c r="AD111" s="372"/>
      <c r="AE111" s="372"/>
      <c r="CA111" s="155">
        <v>4</v>
      </c>
      <c r="CB111" s="182" t="str">
        <f t="shared" ref="CB111:CD113" si="8">IF($CB$106=1,CM111,IF($CB$106=2,CP111,IF($CB$106=3,CS111,IF($CB$106=4,CV111,IF($CB$106=5,CY111,IF($CB$106=6,DB111,""))))))</f>
        <v/>
      </c>
      <c r="CC111" s="182" t="str">
        <f t="shared" si="8"/>
        <v/>
      </c>
      <c r="CD111" s="182" t="str">
        <f t="shared" si="8"/>
        <v/>
      </c>
      <c r="CE111" s="182" t="str">
        <f t="shared" ref="CE111:CG113" si="9">IF($CB$106=7,DE111,IF($CB$106=8,DH111,IF($CB$106=9,DK111,IF($CB$106=10,DN111,IF($CB$106=11,DQ111,IF($CB$106=12,DT111,""))))))</f>
        <v/>
      </c>
      <c r="CF111" s="182" t="str">
        <f t="shared" si="9"/>
        <v/>
      </c>
      <c r="CG111" s="182" t="str">
        <f t="shared" si="9"/>
        <v/>
      </c>
      <c r="CH111" s="182" t="str">
        <f t="shared" ref="CH111:CJ113" si="10">IF($CB$106=13,DW111,IF($CB$106=14,DZ111,IF($CB$106=15,EC111,IF($CB$106=16,EF111,""))))</f>
        <v/>
      </c>
      <c r="CI111" s="182" t="str">
        <f t="shared" si="10"/>
        <v/>
      </c>
      <c r="CJ111" s="182" t="str">
        <f t="shared" si="10"/>
        <v/>
      </c>
      <c r="CL111" s="182"/>
      <c r="CM111" s="182">
        <v>4</v>
      </c>
      <c r="CN111" s="182" t="s">
        <v>308</v>
      </c>
      <c r="CO111" s="182" t="s">
        <v>309</v>
      </c>
      <c r="CP111" s="182">
        <v>4</v>
      </c>
      <c r="CQ111" s="182" t="s">
        <v>310</v>
      </c>
      <c r="CR111" s="182" t="s">
        <v>281</v>
      </c>
      <c r="CS111" s="182">
        <v>4</v>
      </c>
      <c r="CT111" s="182" t="s">
        <v>311</v>
      </c>
      <c r="CU111" s="182" t="s">
        <v>264</v>
      </c>
      <c r="CV111" s="182">
        <v>4</v>
      </c>
      <c r="CW111" s="182" t="s">
        <v>312</v>
      </c>
      <c r="CX111" s="182" t="s">
        <v>313</v>
      </c>
      <c r="CY111" s="182">
        <v>4</v>
      </c>
      <c r="CZ111" s="182" t="s">
        <v>314</v>
      </c>
      <c r="DA111" s="182" t="s">
        <v>290</v>
      </c>
      <c r="DB111" s="182" t="s">
        <v>315</v>
      </c>
      <c r="DC111" s="182" t="s">
        <v>316</v>
      </c>
      <c r="DD111" s="182" t="s">
        <v>306</v>
      </c>
      <c r="DE111" s="182" t="s">
        <v>317</v>
      </c>
      <c r="DF111" s="182" t="s">
        <v>318</v>
      </c>
      <c r="DG111" s="182" t="s">
        <v>319</v>
      </c>
      <c r="DH111" s="182" t="s">
        <v>320</v>
      </c>
      <c r="DI111" s="182" t="s">
        <v>293</v>
      </c>
      <c r="DJ111" s="182" t="s">
        <v>292</v>
      </c>
      <c r="DK111" s="182" t="s">
        <v>321</v>
      </c>
      <c r="DL111" s="182" t="s">
        <v>280</v>
      </c>
      <c r="DM111" s="182" t="s">
        <v>281</v>
      </c>
      <c r="DN111" s="182" t="s">
        <v>322</v>
      </c>
      <c r="DO111" s="182" t="s">
        <v>323</v>
      </c>
      <c r="DP111" s="182" t="s">
        <v>292</v>
      </c>
      <c r="DQ111" s="182">
        <v>0</v>
      </c>
      <c r="DR111" s="182">
        <v>0</v>
      </c>
      <c r="DS111" s="182">
        <v>0</v>
      </c>
      <c r="DT111" s="182">
        <v>0</v>
      </c>
      <c r="DU111" s="182">
        <v>0</v>
      </c>
      <c r="DV111" s="182">
        <v>0</v>
      </c>
      <c r="DW111" s="182" t="s">
        <v>322</v>
      </c>
      <c r="DX111" s="182" t="s">
        <v>323</v>
      </c>
      <c r="DY111" s="182" t="s">
        <v>292</v>
      </c>
      <c r="DZ111" s="182">
        <v>0</v>
      </c>
      <c r="EA111" s="182">
        <v>0</v>
      </c>
      <c r="EB111" s="182">
        <v>0</v>
      </c>
      <c r="EC111" s="182">
        <v>0</v>
      </c>
      <c r="ED111" s="182">
        <v>0</v>
      </c>
      <c r="EE111" s="182">
        <v>0</v>
      </c>
      <c r="EF111" s="182">
        <v>0</v>
      </c>
      <c r="EG111" s="182">
        <v>0</v>
      </c>
      <c r="EH111" s="182">
        <v>0</v>
      </c>
    </row>
    <row r="112" spans="1:138">
      <c r="A112" s="155"/>
      <c r="B112" s="372"/>
      <c r="C112" s="372"/>
      <c r="D112" s="653"/>
      <c r="E112" s="653"/>
      <c r="F112" s="653"/>
      <c r="G112" s="653"/>
      <c r="H112" s="653"/>
      <c r="I112" s="653"/>
      <c r="J112" s="653"/>
      <c r="K112" s="653"/>
      <c r="L112" s="208"/>
      <c r="M112" s="208"/>
      <c r="N112" s="372"/>
      <c r="O112" s="372"/>
      <c r="P112" s="372"/>
      <c r="Q112" s="372"/>
      <c r="R112" s="372"/>
      <c r="S112" s="372"/>
      <c r="T112" s="372"/>
      <c r="U112" s="208"/>
      <c r="V112" s="208"/>
      <c r="W112" s="208"/>
      <c r="X112" s="208"/>
      <c r="Y112" s="653"/>
      <c r="Z112" s="653"/>
      <c r="AA112" s="653"/>
      <c r="AB112" s="653"/>
      <c r="AC112" s="653"/>
      <c r="AD112" s="372"/>
      <c r="AE112" s="372"/>
      <c r="AF112" s="362"/>
      <c r="CA112" s="155">
        <v>5</v>
      </c>
      <c r="CB112" s="182" t="str">
        <f t="shared" si="8"/>
        <v/>
      </c>
      <c r="CC112" s="182" t="str">
        <f t="shared" si="8"/>
        <v/>
      </c>
      <c r="CD112" s="182" t="str">
        <f t="shared" si="8"/>
        <v/>
      </c>
      <c r="CE112" s="182" t="str">
        <f t="shared" si="9"/>
        <v/>
      </c>
      <c r="CF112" s="182" t="str">
        <f t="shared" si="9"/>
        <v/>
      </c>
      <c r="CG112" s="182" t="str">
        <f t="shared" si="9"/>
        <v/>
      </c>
      <c r="CH112" s="182" t="str">
        <f t="shared" si="10"/>
        <v/>
      </c>
      <c r="CI112" s="182" t="str">
        <f t="shared" si="10"/>
        <v/>
      </c>
      <c r="CJ112" s="182" t="str">
        <f t="shared" si="10"/>
        <v/>
      </c>
      <c r="CL112" s="182"/>
      <c r="CM112" s="182">
        <v>0</v>
      </c>
      <c r="CN112" s="182" t="s">
        <v>324</v>
      </c>
      <c r="CO112" s="182" t="s">
        <v>319</v>
      </c>
      <c r="CP112" s="182">
        <v>0</v>
      </c>
      <c r="CQ112" s="182">
        <v>0</v>
      </c>
      <c r="CR112" s="182">
        <v>0</v>
      </c>
      <c r="CS112" s="182">
        <v>0</v>
      </c>
      <c r="CT112" s="182">
        <v>0</v>
      </c>
      <c r="CU112" s="182">
        <v>0</v>
      </c>
      <c r="CV112" s="182">
        <v>5</v>
      </c>
      <c r="CW112" s="182" t="s">
        <v>287</v>
      </c>
      <c r="CX112" s="182" t="s">
        <v>259</v>
      </c>
      <c r="CY112" s="182">
        <v>5</v>
      </c>
      <c r="CZ112" s="182" t="s">
        <v>325</v>
      </c>
      <c r="DA112" s="182" t="s">
        <v>326</v>
      </c>
      <c r="DB112" s="182" t="s">
        <v>327</v>
      </c>
      <c r="DC112" s="182" t="s">
        <v>328</v>
      </c>
      <c r="DD112" s="182" t="s">
        <v>269</v>
      </c>
      <c r="DE112" s="182">
        <v>0</v>
      </c>
      <c r="DF112" s="182">
        <v>0</v>
      </c>
      <c r="DG112" s="182">
        <v>0</v>
      </c>
      <c r="DH112" s="182">
        <v>0</v>
      </c>
      <c r="DI112" s="182">
        <v>0</v>
      </c>
      <c r="DJ112" s="182">
        <v>0</v>
      </c>
      <c r="DK112" s="182" t="s">
        <v>329</v>
      </c>
      <c r="DL112" s="182" t="s">
        <v>301</v>
      </c>
      <c r="DM112" s="182" t="s">
        <v>266</v>
      </c>
      <c r="DN112" s="182" t="s">
        <v>330</v>
      </c>
      <c r="DO112" s="182" t="s">
        <v>311</v>
      </c>
      <c r="DP112" s="182" t="s">
        <v>264</v>
      </c>
      <c r="DQ112" s="182">
        <v>0</v>
      </c>
      <c r="DR112" s="182">
        <v>0</v>
      </c>
      <c r="DS112" s="182">
        <v>0</v>
      </c>
      <c r="DT112" s="182">
        <v>0</v>
      </c>
      <c r="DU112" s="182">
        <v>0</v>
      </c>
      <c r="DV112" s="182">
        <v>0</v>
      </c>
      <c r="DW112" s="182" t="s">
        <v>330</v>
      </c>
      <c r="DX112" s="182" t="s">
        <v>311</v>
      </c>
      <c r="DY112" s="182" t="s">
        <v>264</v>
      </c>
      <c r="DZ112" s="182">
        <v>0</v>
      </c>
      <c r="EA112" s="182">
        <v>0</v>
      </c>
      <c r="EB112" s="182">
        <v>0</v>
      </c>
      <c r="EC112" s="182">
        <v>0</v>
      </c>
      <c r="ED112" s="182">
        <v>0</v>
      </c>
      <c r="EE112" s="182">
        <v>0</v>
      </c>
      <c r="EF112" s="182">
        <v>0</v>
      </c>
      <c r="EG112" s="182">
        <v>0</v>
      </c>
      <c r="EH112" s="182">
        <v>0</v>
      </c>
    </row>
    <row r="113" spans="2:138">
      <c r="B113" s="372"/>
      <c r="C113" s="372"/>
      <c r="D113" s="653"/>
      <c r="E113" s="653"/>
      <c r="F113" s="653"/>
      <c r="G113" s="653"/>
      <c r="H113" s="653"/>
      <c r="I113" s="653"/>
      <c r="J113" s="653"/>
      <c r="K113" s="653"/>
      <c r="L113" s="208"/>
      <c r="M113" s="208"/>
      <c r="N113" s="372"/>
      <c r="O113" s="372"/>
      <c r="P113" s="372"/>
      <c r="Q113" s="372"/>
      <c r="R113" s="372"/>
      <c r="S113" s="372"/>
      <c r="T113" s="372"/>
      <c r="U113" s="208"/>
      <c r="V113" s="208"/>
      <c r="W113" s="208"/>
      <c r="X113" s="208"/>
      <c r="Y113" s="653"/>
      <c r="Z113" s="653"/>
      <c r="AA113" s="653"/>
      <c r="AB113" s="653"/>
      <c r="AC113" s="653"/>
      <c r="AD113" s="372"/>
      <c r="AE113" s="372"/>
      <c r="AF113" s="362"/>
      <c r="CA113" s="155">
        <v>6</v>
      </c>
      <c r="CB113" s="182" t="str">
        <f t="shared" si="8"/>
        <v/>
      </c>
      <c r="CC113" s="182" t="str">
        <f t="shared" si="8"/>
        <v/>
      </c>
      <c r="CD113" s="182" t="str">
        <f t="shared" si="8"/>
        <v/>
      </c>
      <c r="CE113" s="182" t="str">
        <f t="shared" si="9"/>
        <v/>
      </c>
      <c r="CF113" s="182" t="str">
        <f t="shared" si="9"/>
        <v/>
      </c>
      <c r="CG113" s="182" t="str">
        <f t="shared" si="9"/>
        <v/>
      </c>
      <c r="CH113" s="182" t="str">
        <f t="shared" si="10"/>
        <v/>
      </c>
      <c r="CI113" s="182" t="str">
        <f t="shared" si="10"/>
        <v/>
      </c>
      <c r="CJ113" s="182" t="str">
        <f t="shared" si="10"/>
        <v/>
      </c>
      <c r="CL113" s="182"/>
      <c r="CM113" s="182">
        <v>0</v>
      </c>
      <c r="CN113" s="182">
        <v>0</v>
      </c>
      <c r="CO113" s="182">
        <v>0</v>
      </c>
      <c r="CP113" s="182">
        <v>0</v>
      </c>
      <c r="CQ113" s="182">
        <v>0</v>
      </c>
      <c r="CR113" s="182">
        <v>0</v>
      </c>
      <c r="CS113" s="182">
        <v>0</v>
      </c>
      <c r="CT113" s="182">
        <v>0</v>
      </c>
      <c r="CU113" s="182">
        <v>0</v>
      </c>
      <c r="CV113" s="182">
        <v>0</v>
      </c>
      <c r="CW113" s="182">
        <v>0</v>
      </c>
      <c r="CX113" s="182">
        <v>0</v>
      </c>
      <c r="CY113" s="182">
        <v>6</v>
      </c>
      <c r="CZ113" s="182">
        <v>0</v>
      </c>
      <c r="DA113" s="182">
        <v>0</v>
      </c>
      <c r="DB113" s="182">
        <v>0</v>
      </c>
      <c r="DC113" s="182">
        <v>0</v>
      </c>
      <c r="DD113" s="182">
        <v>0</v>
      </c>
      <c r="DE113" s="182">
        <v>0</v>
      </c>
      <c r="DF113" s="182">
        <v>0</v>
      </c>
      <c r="DG113" s="182">
        <v>0</v>
      </c>
      <c r="DH113" s="182">
        <v>0</v>
      </c>
      <c r="DI113" s="182">
        <v>0</v>
      </c>
      <c r="DJ113" s="182">
        <v>0</v>
      </c>
      <c r="DK113" s="182">
        <v>0</v>
      </c>
      <c r="DL113" s="182">
        <v>0</v>
      </c>
      <c r="DM113" s="182">
        <v>0</v>
      </c>
      <c r="DN113" s="182">
        <v>0</v>
      </c>
      <c r="DO113" s="182">
        <v>0</v>
      </c>
      <c r="DP113" s="182">
        <v>0</v>
      </c>
      <c r="DQ113" s="182">
        <v>0</v>
      </c>
      <c r="DR113" s="182">
        <v>0</v>
      </c>
      <c r="DS113" s="182">
        <v>0</v>
      </c>
      <c r="DT113" s="182">
        <v>0</v>
      </c>
      <c r="DU113" s="182">
        <v>0</v>
      </c>
      <c r="DV113" s="182">
        <v>0</v>
      </c>
      <c r="DW113" s="182">
        <v>0</v>
      </c>
      <c r="DX113" s="182">
        <v>0</v>
      </c>
      <c r="DY113" s="182">
        <v>0</v>
      </c>
      <c r="DZ113" s="182">
        <v>0</v>
      </c>
      <c r="EA113" s="182">
        <v>0</v>
      </c>
      <c r="EB113" s="182">
        <v>0</v>
      </c>
      <c r="EC113" s="182">
        <v>0</v>
      </c>
      <c r="ED113" s="182">
        <v>0</v>
      </c>
      <c r="EE113" s="182">
        <v>0</v>
      </c>
      <c r="EF113" s="182">
        <v>0</v>
      </c>
      <c r="EG113" s="182">
        <v>0</v>
      </c>
      <c r="EH113" s="182">
        <v>0</v>
      </c>
    </row>
    <row r="114" spans="2:138" ht="13.5" customHeight="1">
      <c r="B114" s="372"/>
      <c r="C114" s="372"/>
      <c r="D114" s="372"/>
      <c r="E114" s="372"/>
      <c r="F114" s="372"/>
      <c r="G114" s="372"/>
      <c r="H114" s="372"/>
      <c r="I114" s="372"/>
      <c r="J114" s="372"/>
      <c r="K114" s="372"/>
      <c r="L114" s="372"/>
      <c r="M114" s="372"/>
      <c r="N114" s="372"/>
      <c r="O114" s="372"/>
      <c r="P114" s="372"/>
      <c r="Q114" s="372"/>
      <c r="R114" s="372"/>
      <c r="S114" s="372"/>
      <c r="T114" s="372"/>
      <c r="U114" s="372"/>
      <c r="V114" s="372"/>
      <c r="W114" s="372"/>
      <c r="X114" s="372"/>
      <c r="Y114" s="372"/>
      <c r="Z114" s="372"/>
      <c r="AA114" s="372"/>
      <c r="AB114" s="372"/>
      <c r="AC114" s="372"/>
      <c r="AD114" s="372"/>
      <c r="AE114" s="372"/>
      <c r="AF114" s="362"/>
      <c r="CB114" s="182"/>
      <c r="CC114" s="182"/>
      <c r="CD114" s="182"/>
      <c r="CE114" s="182"/>
      <c r="CF114" s="182"/>
      <c r="CG114" s="182"/>
      <c r="CH114" s="182"/>
      <c r="CI114" s="182"/>
      <c r="CJ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</row>
    <row r="115" spans="2:138">
      <c r="B115" s="372"/>
      <c r="C115" s="372"/>
      <c r="D115" s="372"/>
      <c r="E115" s="372"/>
      <c r="F115" s="372"/>
      <c r="G115" s="372"/>
      <c r="H115" s="372"/>
      <c r="I115" s="372"/>
      <c r="J115" s="372"/>
      <c r="K115" s="372"/>
      <c r="L115" s="372"/>
      <c r="M115" s="372"/>
      <c r="N115" s="372"/>
      <c r="O115" s="372"/>
      <c r="P115" s="372"/>
      <c r="Q115" s="372"/>
      <c r="R115" s="372"/>
      <c r="S115" s="372"/>
      <c r="T115" s="372"/>
      <c r="U115" s="372"/>
      <c r="V115" s="372"/>
      <c r="W115" s="372"/>
      <c r="X115" s="372"/>
      <c r="Y115" s="372"/>
      <c r="Z115" s="372"/>
      <c r="AA115" s="372"/>
      <c r="AB115" s="372"/>
      <c r="AC115" s="372"/>
      <c r="AD115" s="372"/>
      <c r="AE115" s="372"/>
      <c r="CA115" s="155">
        <v>7</v>
      </c>
      <c r="CB115" s="182" t="str">
        <f>IF($CB$106=1,$CM115,IF($CB$106=2,$CP115,IF($CB$106=3,$CS115,IF($CB$106=4,$CV115,IF($CB$106=5,$CY115,IF($CB$106=6,$DB115,""))))))</f>
        <v/>
      </c>
      <c r="CC115" s="182" t="str">
        <f>IF($CB$106=1,$CM115,IF($CB$106=2,$CP115,IF($CB$106=3,$CS115,IF($CB$106=4,$CV115,IF($CB$106=5,$CY115,IF($CB$106=6,$DB115,""))))))</f>
        <v/>
      </c>
      <c r="CD115" s="182" t="str">
        <f>IF($CB$106=1,$CM115,IF($CB$106=2,$CP115,IF($CB$106=3,$CS115,IF($CB$106=4,$CV115,IF($CB$106=5,$CY115,IF($CB$106=6,$DB115,""))))))</f>
        <v/>
      </c>
      <c r="CE115" s="182" t="str">
        <f t="shared" ref="CE115:CG120" si="11">IF($CB$106=7,DE115,IF($CB$106=8,DH115,IF($CB$106=9,DK115,IF($CB$106=10,DN115,IF($CB$106=11,DQ115,IF($CB$106=12,DT115,""))))))</f>
        <v/>
      </c>
      <c r="CF115" s="182" t="str">
        <f t="shared" si="11"/>
        <v/>
      </c>
      <c r="CG115" s="182" t="str">
        <f t="shared" si="11"/>
        <v/>
      </c>
      <c r="CH115" s="182" t="str">
        <f t="shared" ref="CH115:CJ119" si="12">IF($CB$106=13,DW115,IF($CB$106=14,DZ115,IF($CB$106=15,EC115,IF($CB$106=16,EF115,""))))</f>
        <v/>
      </c>
      <c r="CI115" s="182" t="str">
        <f t="shared" si="12"/>
        <v/>
      </c>
      <c r="CJ115" s="182" t="str">
        <f t="shared" si="12"/>
        <v/>
      </c>
      <c r="CL115" s="182"/>
      <c r="CM115" s="182">
        <v>0</v>
      </c>
      <c r="CN115" s="182">
        <v>0</v>
      </c>
      <c r="CO115" s="182">
        <v>0</v>
      </c>
      <c r="CP115" s="182">
        <v>0</v>
      </c>
      <c r="CQ115" s="182">
        <v>0</v>
      </c>
      <c r="CR115" s="182">
        <v>0</v>
      </c>
      <c r="CS115" s="182">
        <v>0</v>
      </c>
      <c r="CT115" s="182">
        <v>0</v>
      </c>
      <c r="CU115" s="182">
        <v>0</v>
      </c>
      <c r="CV115" s="182">
        <v>0</v>
      </c>
      <c r="CW115" s="182">
        <v>0</v>
      </c>
      <c r="CX115" s="182">
        <v>0</v>
      </c>
      <c r="CY115" s="182">
        <v>0</v>
      </c>
      <c r="CZ115" s="182">
        <v>0</v>
      </c>
      <c r="DA115" s="182">
        <v>0</v>
      </c>
      <c r="DB115" s="182">
        <v>0</v>
      </c>
      <c r="DC115" s="182">
        <v>0</v>
      </c>
      <c r="DD115" s="182">
        <v>0</v>
      </c>
      <c r="DE115" s="182">
        <v>0</v>
      </c>
      <c r="DF115" s="182">
        <v>0</v>
      </c>
      <c r="DG115" s="182">
        <v>0</v>
      </c>
      <c r="DH115" s="182">
        <v>0</v>
      </c>
      <c r="DI115" s="182">
        <v>0</v>
      </c>
      <c r="DJ115" s="182">
        <v>0</v>
      </c>
      <c r="DK115" s="182">
        <v>0</v>
      </c>
      <c r="DL115" s="182">
        <v>0</v>
      </c>
      <c r="DM115" s="182">
        <v>0</v>
      </c>
      <c r="DN115" s="182">
        <v>0</v>
      </c>
      <c r="DO115" s="182">
        <v>0</v>
      </c>
      <c r="DP115" s="182">
        <v>0</v>
      </c>
      <c r="DQ115" s="182">
        <v>0</v>
      </c>
      <c r="DR115" s="182">
        <v>0</v>
      </c>
      <c r="DS115" s="182">
        <v>0</v>
      </c>
      <c r="DT115" s="182">
        <v>0</v>
      </c>
      <c r="DU115" s="182">
        <v>0</v>
      </c>
      <c r="DV115" s="182">
        <v>0</v>
      </c>
      <c r="DW115" s="182">
        <v>0</v>
      </c>
      <c r="DX115" s="182">
        <v>0</v>
      </c>
      <c r="DY115" s="182">
        <v>0</v>
      </c>
      <c r="DZ115" s="182">
        <v>0</v>
      </c>
      <c r="EA115" s="182">
        <v>0</v>
      </c>
      <c r="EB115" s="182">
        <v>0</v>
      </c>
      <c r="EC115" s="182">
        <v>0</v>
      </c>
      <c r="ED115" s="182">
        <v>0</v>
      </c>
      <c r="EE115" s="182">
        <v>0</v>
      </c>
      <c r="EF115" s="182">
        <v>0</v>
      </c>
      <c r="EG115" s="182">
        <v>0</v>
      </c>
      <c r="EH115" s="182">
        <v>0</v>
      </c>
    </row>
    <row r="116" spans="2:138">
      <c r="B116" s="372"/>
      <c r="C116" s="372"/>
      <c r="D116" s="372"/>
      <c r="E116" s="372"/>
      <c r="F116" s="372"/>
      <c r="G116" s="208"/>
      <c r="H116" s="372"/>
      <c r="I116" s="372"/>
      <c r="J116" s="372"/>
      <c r="K116" s="372"/>
      <c r="L116" s="372"/>
      <c r="M116" s="208"/>
      <c r="N116" s="372"/>
      <c r="O116" s="372"/>
      <c r="P116" s="372"/>
      <c r="Q116" s="372"/>
      <c r="R116" s="372"/>
      <c r="S116" s="372"/>
      <c r="T116" s="372"/>
      <c r="U116" s="208"/>
      <c r="V116" s="208"/>
      <c r="W116" s="208"/>
      <c r="X116" s="208"/>
      <c r="Y116" s="372"/>
      <c r="Z116" s="372"/>
      <c r="AA116" s="372"/>
      <c r="AB116" s="372"/>
      <c r="AC116" s="372"/>
      <c r="AD116" s="208"/>
      <c r="AE116" s="372"/>
      <c r="CA116" s="155">
        <v>8</v>
      </c>
      <c r="CB116" s="182" t="str">
        <f t="shared" ref="CB116:CD120" si="13">IF($CB$106=1,CM116,IF($CB$106=2,CP116,IF($CB$106=3,CS116,IF($CB$106=4,CV116,IF($CB$106=5,CY116,IF($CB$106=6,DB116,""))))))</f>
        <v/>
      </c>
      <c r="CC116" s="182" t="str">
        <f t="shared" si="13"/>
        <v/>
      </c>
      <c r="CD116" s="182" t="str">
        <f t="shared" si="13"/>
        <v/>
      </c>
      <c r="CE116" s="182" t="str">
        <f t="shared" si="11"/>
        <v/>
      </c>
      <c r="CF116" s="182" t="str">
        <f t="shared" si="11"/>
        <v/>
      </c>
      <c r="CG116" s="182" t="str">
        <f t="shared" si="11"/>
        <v/>
      </c>
      <c r="CH116" s="182" t="str">
        <f t="shared" si="12"/>
        <v/>
      </c>
      <c r="CI116" s="182" t="str">
        <f t="shared" si="12"/>
        <v/>
      </c>
      <c r="CJ116" s="182" t="str">
        <f t="shared" si="12"/>
        <v/>
      </c>
      <c r="CL116" s="182"/>
      <c r="CM116" s="182">
        <v>0</v>
      </c>
      <c r="CN116" s="182">
        <v>0</v>
      </c>
      <c r="CO116" s="182">
        <v>0</v>
      </c>
      <c r="CP116" s="182">
        <v>0</v>
      </c>
      <c r="CQ116" s="182">
        <v>0</v>
      </c>
      <c r="CR116" s="182">
        <v>0</v>
      </c>
      <c r="CS116" s="182">
        <v>0</v>
      </c>
      <c r="CT116" s="182">
        <v>0</v>
      </c>
      <c r="CU116" s="182">
        <v>0</v>
      </c>
      <c r="CV116" s="182">
        <v>0</v>
      </c>
      <c r="CW116" s="182">
        <v>0</v>
      </c>
      <c r="CX116" s="182">
        <v>0</v>
      </c>
      <c r="CY116" s="182">
        <v>0</v>
      </c>
      <c r="CZ116" s="182">
        <v>0</v>
      </c>
      <c r="DA116" s="182">
        <v>0</v>
      </c>
      <c r="DB116" s="182">
        <v>0</v>
      </c>
      <c r="DC116" s="182">
        <v>0</v>
      </c>
      <c r="DD116" s="182">
        <v>0</v>
      </c>
      <c r="DE116" s="182">
        <v>0</v>
      </c>
      <c r="DF116" s="182">
        <v>0</v>
      </c>
      <c r="DG116" s="182">
        <v>0</v>
      </c>
      <c r="DH116" s="182">
        <v>0</v>
      </c>
      <c r="DI116" s="182">
        <v>0</v>
      </c>
      <c r="DJ116" s="182">
        <v>0</v>
      </c>
      <c r="DK116" s="182">
        <v>0</v>
      </c>
      <c r="DL116" s="182">
        <v>0</v>
      </c>
      <c r="DM116" s="182">
        <v>0</v>
      </c>
      <c r="DN116" s="182">
        <v>0</v>
      </c>
      <c r="DO116" s="182">
        <v>0</v>
      </c>
      <c r="DP116" s="182">
        <v>0</v>
      </c>
      <c r="DQ116" s="182">
        <v>0</v>
      </c>
      <c r="DR116" s="182">
        <v>0</v>
      </c>
      <c r="DS116" s="182">
        <v>0</v>
      </c>
      <c r="DT116" s="182">
        <v>0</v>
      </c>
      <c r="DU116" s="182">
        <v>0</v>
      </c>
      <c r="DV116" s="182">
        <v>0</v>
      </c>
      <c r="DW116" s="182">
        <v>0</v>
      </c>
      <c r="DX116" s="182">
        <v>0</v>
      </c>
      <c r="DY116" s="182">
        <v>0</v>
      </c>
      <c r="DZ116" s="182">
        <v>0</v>
      </c>
      <c r="EA116" s="182">
        <v>0</v>
      </c>
      <c r="EB116" s="182">
        <v>0</v>
      </c>
      <c r="EC116" s="182">
        <v>0</v>
      </c>
      <c r="ED116" s="182">
        <v>0</v>
      </c>
      <c r="EE116" s="182">
        <v>0</v>
      </c>
      <c r="EF116" s="182">
        <v>0</v>
      </c>
      <c r="EG116" s="182">
        <v>0</v>
      </c>
      <c r="EH116" s="182">
        <v>0</v>
      </c>
    </row>
    <row r="117" spans="2:138">
      <c r="B117" s="653"/>
      <c r="C117" s="653"/>
      <c r="D117" s="372"/>
      <c r="E117" s="372"/>
      <c r="F117" s="372"/>
      <c r="G117" s="208"/>
      <c r="H117" s="372"/>
      <c r="I117" s="372"/>
      <c r="J117" s="372"/>
      <c r="K117" s="372"/>
      <c r="L117" s="372"/>
      <c r="M117" s="653"/>
      <c r="N117" s="653"/>
      <c r="O117" s="653"/>
      <c r="P117" s="372"/>
      <c r="Q117" s="372"/>
      <c r="R117" s="372"/>
      <c r="S117" s="372"/>
      <c r="T117" s="372"/>
      <c r="U117" s="653"/>
      <c r="V117" s="653"/>
      <c r="W117" s="653"/>
      <c r="X117" s="208"/>
      <c r="Y117" s="372"/>
      <c r="Z117" s="372"/>
      <c r="AA117" s="372"/>
      <c r="AB117" s="372"/>
      <c r="AC117" s="372"/>
      <c r="AD117" s="653"/>
      <c r="AE117" s="653"/>
      <c r="CA117" s="155">
        <v>9</v>
      </c>
      <c r="CB117" s="182" t="str">
        <f t="shared" si="13"/>
        <v/>
      </c>
      <c r="CC117" s="182" t="str">
        <f t="shared" si="13"/>
        <v/>
      </c>
      <c r="CD117" s="182" t="str">
        <f t="shared" si="13"/>
        <v/>
      </c>
      <c r="CE117" s="182" t="str">
        <f t="shared" si="11"/>
        <v/>
      </c>
      <c r="CF117" s="182" t="str">
        <f t="shared" si="11"/>
        <v/>
      </c>
      <c r="CG117" s="182" t="str">
        <f t="shared" si="11"/>
        <v/>
      </c>
      <c r="CH117" s="182" t="str">
        <f t="shared" si="12"/>
        <v/>
      </c>
      <c r="CI117" s="182" t="str">
        <f t="shared" si="12"/>
        <v/>
      </c>
      <c r="CJ117" s="182" t="str">
        <f t="shared" si="12"/>
        <v/>
      </c>
      <c r="CL117" s="182"/>
      <c r="CM117" s="182">
        <v>0</v>
      </c>
      <c r="CN117" s="182">
        <v>0</v>
      </c>
      <c r="CO117" s="182">
        <v>0</v>
      </c>
      <c r="CP117" s="182">
        <v>0</v>
      </c>
      <c r="CQ117" s="182">
        <v>0</v>
      </c>
      <c r="CR117" s="182">
        <v>0</v>
      </c>
      <c r="CS117" s="182">
        <v>0</v>
      </c>
      <c r="CT117" s="182">
        <v>0</v>
      </c>
      <c r="CU117" s="182">
        <v>0</v>
      </c>
      <c r="CV117" s="182">
        <v>0</v>
      </c>
      <c r="CW117" s="182">
        <v>0</v>
      </c>
      <c r="CX117" s="182">
        <v>0</v>
      </c>
      <c r="CY117" s="182">
        <v>0</v>
      </c>
      <c r="CZ117" s="182">
        <v>0</v>
      </c>
      <c r="DA117" s="182">
        <v>0</v>
      </c>
      <c r="DB117" s="182">
        <v>0</v>
      </c>
      <c r="DC117" s="182">
        <v>0</v>
      </c>
      <c r="DD117" s="182">
        <v>0</v>
      </c>
      <c r="DE117" s="182">
        <v>0</v>
      </c>
      <c r="DF117" s="182">
        <v>0</v>
      </c>
      <c r="DG117" s="182">
        <v>0</v>
      </c>
      <c r="DH117" s="182">
        <v>0</v>
      </c>
      <c r="DI117" s="182">
        <v>0</v>
      </c>
      <c r="DJ117" s="182">
        <v>0</v>
      </c>
      <c r="DK117" s="182">
        <v>0</v>
      </c>
      <c r="DL117" s="182">
        <v>0</v>
      </c>
      <c r="DM117" s="182">
        <v>0</v>
      </c>
      <c r="DN117" s="182">
        <v>0</v>
      </c>
      <c r="DO117" s="182">
        <v>0</v>
      </c>
      <c r="DP117" s="182">
        <v>0</v>
      </c>
      <c r="DQ117" s="182">
        <v>0</v>
      </c>
      <c r="DR117" s="182">
        <v>0</v>
      </c>
      <c r="DS117" s="182">
        <v>0</v>
      </c>
      <c r="DT117" s="182">
        <v>0</v>
      </c>
      <c r="DU117" s="182">
        <v>0</v>
      </c>
      <c r="DV117" s="182">
        <v>0</v>
      </c>
      <c r="DW117" s="182">
        <v>0</v>
      </c>
      <c r="DX117" s="182">
        <v>0</v>
      </c>
      <c r="DY117" s="182">
        <v>0</v>
      </c>
      <c r="DZ117" s="182">
        <v>0</v>
      </c>
      <c r="EA117" s="182">
        <v>0</v>
      </c>
      <c r="EB117" s="182">
        <v>0</v>
      </c>
      <c r="EC117" s="182">
        <v>0</v>
      </c>
      <c r="ED117" s="182">
        <v>0</v>
      </c>
      <c r="EE117" s="182">
        <v>0</v>
      </c>
      <c r="EF117" s="182">
        <v>0</v>
      </c>
      <c r="EG117" s="182">
        <v>0</v>
      </c>
      <c r="EH117" s="182">
        <v>0</v>
      </c>
    </row>
    <row r="118" spans="2:138">
      <c r="B118" s="653"/>
      <c r="C118" s="653"/>
      <c r="D118" s="372"/>
      <c r="E118" s="372"/>
      <c r="F118" s="372"/>
      <c r="G118" s="208"/>
      <c r="H118" s="372"/>
      <c r="I118" s="372"/>
      <c r="J118" s="372"/>
      <c r="K118" s="372"/>
      <c r="L118" s="372"/>
      <c r="M118" s="653"/>
      <c r="N118" s="653"/>
      <c r="O118" s="653"/>
      <c r="P118" s="208"/>
      <c r="Q118" s="372"/>
      <c r="R118" s="208"/>
      <c r="S118" s="372"/>
      <c r="T118" s="208"/>
      <c r="U118" s="653"/>
      <c r="V118" s="653"/>
      <c r="W118" s="653"/>
      <c r="X118" s="208"/>
      <c r="Y118" s="372"/>
      <c r="Z118" s="372"/>
      <c r="AA118" s="372"/>
      <c r="AB118" s="372"/>
      <c r="AC118" s="372"/>
      <c r="AD118" s="653"/>
      <c r="AE118" s="653"/>
      <c r="AG118" s="155"/>
      <c r="CA118" s="155">
        <v>10</v>
      </c>
      <c r="CB118" s="182" t="str">
        <f t="shared" si="13"/>
        <v/>
      </c>
      <c r="CC118" s="182" t="str">
        <f t="shared" si="13"/>
        <v/>
      </c>
      <c r="CD118" s="182" t="str">
        <f t="shared" si="13"/>
        <v/>
      </c>
      <c r="CE118" s="182" t="str">
        <f t="shared" si="11"/>
        <v/>
      </c>
      <c r="CF118" s="182" t="str">
        <f t="shared" si="11"/>
        <v/>
      </c>
      <c r="CG118" s="182" t="str">
        <f t="shared" si="11"/>
        <v/>
      </c>
      <c r="CH118" s="182" t="str">
        <f t="shared" si="12"/>
        <v/>
      </c>
      <c r="CI118" s="182" t="str">
        <f t="shared" si="12"/>
        <v/>
      </c>
      <c r="CJ118" s="182" t="str">
        <f t="shared" si="12"/>
        <v/>
      </c>
      <c r="CL118" s="182"/>
      <c r="CM118" s="182">
        <v>0</v>
      </c>
      <c r="CN118" s="182">
        <v>0</v>
      </c>
      <c r="CO118" s="182">
        <v>0</v>
      </c>
      <c r="CP118" s="182">
        <v>0</v>
      </c>
      <c r="CQ118" s="182">
        <v>0</v>
      </c>
      <c r="CR118" s="182">
        <v>0</v>
      </c>
      <c r="CS118" s="182">
        <v>0</v>
      </c>
      <c r="CT118" s="182">
        <v>0</v>
      </c>
      <c r="CU118" s="182">
        <v>0</v>
      </c>
      <c r="CV118" s="182">
        <v>0</v>
      </c>
      <c r="CW118" s="182">
        <v>0</v>
      </c>
      <c r="CX118" s="182">
        <v>0</v>
      </c>
      <c r="CY118" s="182">
        <v>0</v>
      </c>
      <c r="CZ118" s="182">
        <v>0</v>
      </c>
      <c r="DA118" s="182">
        <v>0</v>
      </c>
      <c r="DB118" s="182">
        <v>0</v>
      </c>
      <c r="DC118" s="182">
        <v>0</v>
      </c>
      <c r="DD118" s="182">
        <v>0</v>
      </c>
      <c r="DE118" s="182">
        <v>0</v>
      </c>
      <c r="DF118" s="182">
        <v>0</v>
      </c>
      <c r="DG118" s="182">
        <v>0</v>
      </c>
      <c r="DH118" s="182">
        <v>0</v>
      </c>
      <c r="DI118" s="182">
        <v>0</v>
      </c>
      <c r="DJ118" s="182">
        <v>0</v>
      </c>
      <c r="DK118" s="182">
        <v>0</v>
      </c>
      <c r="DL118" s="182">
        <v>0</v>
      </c>
      <c r="DM118" s="182">
        <v>0</v>
      </c>
      <c r="DN118" s="182">
        <v>0</v>
      </c>
      <c r="DO118" s="182">
        <v>0</v>
      </c>
      <c r="DP118" s="182">
        <v>0</v>
      </c>
      <c r="DQ118" s="182">
        <v>0</v>
      </c>
      <c r="DR118" s="182">
        <v>0</v>
      </c>
      <c r="DS118" s="182">
        <v>0</v>
      </c>
      <c r="DT118" s="182">
        <v>0</v>
      </c>
      <c r="DU118" s="182">
        <v>0</v>
      </c>
      <c r="DV118" s="182">
        <v>0</v>
      </c>
      <c r="DW118" s="182">
        <v>0</v>
      </c>
      <c r="DX118" s="182">
        <v>0</v>
      </c>
      <c r="DY118" s="182">
        <v>0</v>
      </c>
      <c r="DZ118" s="182">
        <v>0</v>
      </c>
      <c r="EA118" s="182">
        <v>0</v>
      </c>
      <c r="EB118" s="182">
        <v>0</v>
      </c>
      <c r="EC118" s="182">
        <v>0</v>
      </c>
      <c r="ED118" s="182">
        <v>0</v>
      </c>
      <c r="EE118" s="182">
        <v>0</v>
      </c>
      <c r="EF118" s="182">
        <v>0</v>
      </c>
      <c r="EG118" s="182">
        <v>0</v>
      </c>
      <c r="EH118" s="182">
        <v>0</v>
      </c>
    </row>
    <row r="119" spans="2:138">
      <c r="B119" s="372"/>
      <c r="C119" s="372"/>
      <c r="D119" s="372"/>
      <c r="E119" s="372"/>
      <c r="F119" s="372"/>
      <c r="G119" s="208"/>
      <c r="H119" s="372"/>
      <c r="I119" s="372"/>
      <c r="J119" s="372"/>
      <c r="K119" s="372"/>
      <c r="L119" s="372"/>
      <c r="M119" s="208"/>
      <c r="N119" s="372"/>
      <c r="O119" s="372"/>
      <c r="P119" s="372"/>
      <c r="Q119" s="372"/>
      <c r="R119" s="372"/>
      <c r="S119" s="372"/>
      <c r="T119" s="372"/>
      <c r="U119" s="208"/>
      <c r="V119" s="208"/>
      <c r="W119" s="208"/>
      <c r="X119" s="208"/>
      <c r="Y119" s="372"/>
      <c r="Z119" s="372"/>
      <c r="AA119" s="372"/>
      <c r="AB119" s="372"/>
      <c r="AC119" s="372"/>
      <c r="AD119" s="208"/>
      <c r="AE119" s="372"/>
      <c r="CA119" s="155">
        <v>11</v>
      </c>
      <c r="CB119" s="182" t="str">
        <f t="shared" si="13"/>
        <v/>
      </c>
      <c r="CC119" s="182" t="str">
        <f t="shared" si="13"/>
        <v/>
      </c>
      <c r="CD119" s="182" t="str">
        <f t="shared" si="13"/>
        <v/>
      </c>
      <c r="CE119" s="182" t="str">
        <f t="shared" si="11"/>
        <v/>
      </c>
      <c r="CF119" s="182" t="str">
        <f t="shared" si="11"/>
        <v/>
      </c>
      <c r="CG119" s="182" t="str">
        <f t="shared" si="11"/>
        <v/>
      </c>
      <c r="CH119" s="182" t="str">
        <f t="shared" si="12"/>
        <v/>
      </c>
      <c r="CI119" s="182" t="str">
        <f t="shared" si="12"/>
        <v/>
      </c>
      <c r="CJ119" s="182" t="str">
        <f t="shared" si="12"/>
        <v/>
      </c>
      <c r="CL119" s="182"/>
      <c r="CM119" s="182">
        <v>0</v>
      </c>
      <c r="CN119" s="182">
        <v>0</v>
      </c>
      <c r="CO119" s="182">
        <v>0</v>
      </c>
      <c r="CP119" s="182">
        <v>0</v>
      </c>
      <c r="CQ119" s="182">
        <v>0</v>
      </c>
      <c r="CR119" s="182">
        <v>0</v>
      </c>
      <c r="CS119" s="182">
        <v>0</v>
      </c>
      <c r="CT119" s="182">
        <v>0</v>
      </c>
      <c r="CU119" s="182">
        <v>0</v>
      </c>
      <c r="CV119" s="182">
        <v>0</v>
      </c>
      <c r="CW119" s="182">
        <v>0</v>
      </c>
      <c r="CX119" s="182">
        <v>0</v>
      </c>
      <c r="CY119" s="182">
        <v>0</v>
      </c>
      <c r="CZ119" s="182">
        <v>0</v>
      </c>
      <c r="DA119" s="182">
        <v>0</v>
      </c>
      <c r="DB119" s="182">
        <v>0</v>
      </c>
      <c r="DC119" s="182">
        <v>0</v>
      </c>
      <c r="DD119" s="182">
        <v>0</v>
      </c>
      <c r="DE119" s="182">
        <v>0</v>
      </c>
      <c r="DF119" s="182">
        <v>0</v>
      </c>
      <c r="DG119" s="182">
        <v>0</v>
      </c>
      <c r="DH119" s="182">
        <v>0</v>
      </c>
      <c r="DI119" s="182">
        <v>0</v>
      </c>
      <c r="DJ119" s="182">
        <v>0</v>
      </c>
      <c r="DK119" s="182">
        <v>0</v>
      </c>
      <c r="DL119" s="182">
        <v>0</v>
      </c>
      <c r="DM119" s="182">
        <v>0</v>
      </c>
      <c r="DN119" s="182">
        <v>0</v>
      </c>
      <c r="DO119" s="182">
        <v>0</v>
      </c>
      <c r="DP119" s="182">
        <v>0</v>
      </c>
      <c r="DQ119" s="182">
        <v>0</v>
      </c>
      <c r="DR119" s="182">
        <v>0</v>
      </c>
      <c r="DS119" s="182">
        <v>0</v>
      </c>
      <c r="DT119" s="182">
        <v>0</v>
      </c>
      <c r="DU119" s="182">
        <v>0</v>
      </c>
      <c r="DV119" s="182">
        <v>0</v>
      </c>
      <c r="DW119" s="182">
        <v>0</v>
      </c>
      <c r="DX119" s="182">
        <v>0</v>
      </c>
      <c r="DY119" s="182">
        <v>0</v>
      </c>
      <c r="DZ119" s="182">
        <v>0</v>
      </c>
      <c r="EA119" s="182">
        <v>0</v>
      </c>
      <c r="EB119" s="182">
        <v>0</v>
      </c>
      <c r="EC119" s="182">
        <v>0</v>
      </c>
      <c r="ED119" s="182">
        <v>0</v>
      </c>
      <c r="EE119" s="182">
        <v>0</v>
      </c>
      <c r="EF119" s="182">
        <v>0</v>
      </c>
      <c r="EG119" s="182">
        <v>0</v>
      </c>
      <c r="EH119" s="182">
        <v>0</v>
      </c>
    </row>
    <row r="120" spans="2:138">
      <c r="B120" s="653"/>
      <c r="C120" s="653"/>
      <c r="D120" s="653"/>
      <c r="E120" s="653"/>
      <c r="F120" s="653"/>
      <c r="G120" s="372"/>
      <c r="H120" s="208"/>
      <c r="I120" s="372"/>
      <c r="J120" s="653"/>
      <c r="K120" s="653"/>
      <c r="L120" s="653"/>
      <c r="M120" s="653"/>
      <c r="N120" s="653"/>
      <c r="O120" s="653"/>
      <c r="P120" s="208"/>
      <c r="Q120" s="372"/>
      <c r="R120" s="208"/>
      <c r="S120" s="372"/>
      <c r="T120" s="372"/>
      <c r="U120" s="653"/>
      <c r="V120" s="653"/>
      <c r="W120" s="653"/>
      <c r="X120" s="653"/>
      <c r="Y120" s="653"/>
      <c r="Z120" s="653"/>
      <c r="AA120" s="372"/>
      <c r="AB120" s="653"/>
      <c r="AC120" s="653"/>
      <c r="AD120" s="653"/>
      <c r="AE120" s="653"/>
      <c r="AF120" s="201"/>
      <c r="AG120" s="201"/>
      <c r="CA120" s="155">
        <v>12</v>
      </c>
      <c r="CB120" s="182" t="str">
        <f t="shared" si="13"/>
        <v/>
      </c>
      <c r="CC120" s="182" t="str">
        <f t="shared" si="13"/>
        <v/>
      </c>
      <c r="CD120" s="182" t="str">
        <f t="shared" si="13"/>
        <v/>
      </c>
      <c r="CE120" s="182" t="str">
        <f t="shared" si="11"/>
        <v/>
      </c>
      <c r="CF120" s="182" t="str">
        <f t="shared" si="11"/>
        <v/>
      </c>
      <c r="CG120" s="182" t="str">
        <f t="shared" si="11"/>
        <v/>
      </c>
      <c r="CL120" s="182"/>
      <c r="CM120" s="182">
        <v>0</v>
      </c>
      <c r="CN120" s="182">
        <v>0</v>
      </c>
      <c r="CO120" s="182">
        <v>0</v>
      </c>
      <c r="CP120" s="182">
        <v>0</v>
      </c>
      <c r="CQ120" s="182">
        <v>0</v>
      </c>
      <c r="CR120" s="182">
        <v>0</v>
      </c>
      <c r="CS120" s="182">
        <v>0</v>
      </c>
      <c r="CT120" s="182">
        <v>0</v>
      </c>
      <c r="CU120" s="182">
        <v>0</v>
      </c>
      <c r="CV120" s="182">
        <v>0</v>
      </c>
      <c r="CW120" s="182">
        <v>0</v>
      </c>
      <c r="CX120" s="182">
        <v>0</v>
      </c>
      <c r="CY120" s="182">
        <v>0</v>
      </c>
      <c r="CZ120" s="182">
        <v>0</v>
      </c>
      <c r="DA120" s="182">
        <v>0</v>
      </c>
      <c r="DB120" s="182">
        <v>0</v>
      </c>
      <c r="DC120" s="182">
        <v>0</v>
      </c>
      <c r="DD120" s="182">
        <v>0</v>
      </c>
      <c r="DE120" s="182">
        <v>0</v>
      </c>
      <c r="DF120" s="182">
        <v>0</v>
      </c>
      <c r="DG120" s="182">
        <v>0</v>
      </c>
      <c r="DH120" s="182">
        <v>0</v>
      </c>
      <c r="DI120" s="182">
        <v>0</v>
      </c>
      <c r="DJ120" s="182">
        <v>0</v>
      </c>
      <c r="DK120" s="182">
        <v>0</v>
      </c>
      <c r="DL120" s="182">
        <v>0</v>
      </c>
      <c r="DM120" s="182">
        <v>0</v>
      </c>
      <c r="DN120" s="182">
        <v>0</v>
      </c>
      <c r="DO120" s="182">
        <v>0</v>
      </c>
      <c r="DP120" s="182">
        <v>0</v>
      </c>
      <c r="DQ120" s="182">
        <v>0</v>
      </c>
      <c r="DR120" s="182">
        <v>0</v>
      </c>
      <c r="DS120" s="182">
        <v>0</v>
      </c>
      <c r="DT120" s="182">
        <v>0</v>
      </c>
      <c r="DU120" s="182">
        <v>0</v>
      </c>
      <c r="DV120" s="182">
        <v>0</v>
      </c>
      <c r="DW120" s="182">
        <v>0</v>
      </c>
      <c r="DX120" s="182">
        <v>0</v>
      </c>
      <c r="DY120" s="182">
        <v>0</v>
      </c>
      <c r="DZ120" s="182">
        <v>0</v>
      </c>
      <c r="EA120" s="182">
        <v>0</v>
      </c>
      <c r="EB120" s="182">
        <v>0</v>
      </c>
      <c r="EC120" s="182">
        <v>0</v>
      </c>
      <c r="ED120" s="182">
        <v>0</v>
      </c>
      <c r="EE120" s="182">
        <v>0</v>
      </c>
      <c r="EF120" s="182">
        <v>0</v>
      </c>
      <c r="EG120" s="182">
        <v>0</v>
      </c>
      <c r="EH120" s="182">
        <v>0</v>
      </c>
    </row>
    <row r="121" spans="2:138">
      <c r="B121" s="653"/>
      <c r="C121" s="653"/>
      <c r="D121" s="653"/>
      <c r="E121" s="653"/>
      <c r="F121" s="653"/>
      <c r="G121" s="372"/>
      <c r="H121" s="208"/>
      <c r="I121" s="372"/>
      <c r="J121" s="653"/>
      <c r="K121" s="653"/>
      <c r="L121" s="653"/>
      <c r="M121" s="653"/>
      <c r="N121" s="653"/>
      <c r="O121" s="653"/>
      <c r="P121" s="208"/>
      <c r="Q121" s="372"/>
      <c r="R121" s="372"/>
      <c r="S121" s="372"/>
      <c r="T121" s="372"/>
      <c r="U121" s="653"/>
      <c r="V121" s="653"/>
      <c r="W121" s="653"/>
      <c r="X121" s="653"/>
      <c r="Y121" s="653"/>
      <c r="Z121" s="653"/>
      <c r="AA121" s="372"/>
      <c r="AB121" s="653"/>
      <c r="AC121" s="653"/>
      <c r="AD121" s="653"/>
      <c r="AE121" s="653"/>
      <c r="AF121" s="201"/>
      <c r="AG121" s="201"/>
    </row>
    <row r="122" spans="2:138">
      <c r="CA122" s="155" t="s">
        <v>331</v>
      </c>
      <c r="CB122" s="182" t="s">
        <v>332</v>
      </c>
      <c r="CC122" s="182"/>
      <c r="CD122" s="182"/>
      <c r="CE122" s="182" t="s">
        <v>332</v>
      </c>
      <c r="CF122" s="182"/>
      <c r="CG122" s="182"/>
      <c r="CH122" s="182" t="s">
        <v>332</v>
      </c>
      <c r="CI122" s="182"/>
      <c r="CJ122" s="182"/>
    </row>
    <row r="123" spans="2:138">
      <c r="CA123" s="155" t="s">
        <v>333</v>
      </c>
      <c r="CB123" s="182" t="s">
        <v>332</v>
      </c>
      <c r="CC123" s="182"/>
      <c r="CD123" s="182"/>
      <c r="CE123" s="182" t="s">
        <v>332</v>
      </c>
      <c r="CF123" s="182"/>
      <c r="CG123" s="182"/>
      <c r="CH123" s="182" t="s">
        <v>332</v>
      </c>
      <c r="CI123" s="182"/>
      <c r="CJ123" s="182"/>
    </row>
    <row r="124" spans="2:138" ht="7.5" customHeight="1">
      <c r="CA124" s="155" t="s">
        <v>334</v>
      </c>
      <c r="CB124" s="182" t="s">
        <v>332</v>
      </c>
      <c r="CC124" s="182"/>
      <c r="CD124" s="182"/>
      <c r="CE124" s="182" t="s">
        <v>332</v>
      </c>
      <c r="CF124" s="182"/>
      <c r="CG124" s="182"/>
      <c r="CH124" s="182" t="s">
        <v>332</v>
      </c>
      <c r="CI124" s="182"/>
      <c r="CJ124" s="182"/>
    </row>
    <row r="125" spans="2:138">
      <c r="CA125" s="155" t="s">
        <v>335</v>
      </c>
      <c r="CB125" s="182" t="s">
        <v>332</v>
      </c>
      <c r="CC125" s="182"/>
      <c r="CD125" s="182"/>
      <c r="CE125" s="182" t="s">
        <v>332</v>
      </c>
      <c r="CF125" s="182"/>
      <c r="CG125" s="182"/>
      <c r="CH125" s="182" t="s">
        <v>332</v>
      </c>
      <c r="CI125" s="182"/>
      <c r="CJ125" s="182"/>
    </row>
    <row r="126" spans="2:138">
      <c r="CA126" s="155" t="s">
        <v>515</v>
      </c>
      <c r="CB126" s="182" t="s">
        <v>332</v>
      </c>
      <c r="CC126" s="182"/>
      <c r="CD126" s="182"/>
      <c r="CE126" s="182" t="s">
        <v>332</v>
      </c>
      <c r="CF126" s="182"/>
      <c r="CG126" s="182"/>
      <c r="CH126" s="182" t="s">
        <v>332</v>
      </c>
      <c r="CI126" s="182"/>
      <c r="CJ126" s="182"/>
    </row>
    <row r="127" spans="2:138">
      <c r="CA127" s="155" t="s">
        <v>516</v>
      </c>
      <c r="CB127" s="182" t="s">
        <v>332</v>
      </c>
      <c r="CC127" s="182"/>
      <c r="CD127" s="182"/>
      <c r="CE127" s="182" t="s">
        <v>332</v>
      </c>
      <c r="CF127" s="182"/>
      <c r="CG127" s="182"/>
      <c r="CH127" s="182" t="s">
        <v>332</v>
      </c>
      <c r="CI127" s="182"/>
      <c r="CJ127" s="182"/>
    </row>
    <row r="131" spans="1:34">
      <c r="A131" s="155"/>
      <c r="B131" s="155"/>
      <c r="C131" s="155"/>
      <c r="D131" s="155"/>
      <c r="E131" s="155"/>
      <c r="F131" s="155"/>
      <c r="G131" s="155"/>
      <c r="H131" s="362"/>
      <c r="I131" s="362"/>
      <c r="J131" s="362"/>
      <c r="K131" s="362"/>
      <c r="L131" s="362"/>
      <c r="M131" s="362"/>
      <c r="N131" s="362"/>
      <c r="O131" s="362"/>
      <c r="P131" s="362"/>
      <c r="Q131" s="362"/>
      <c r="R131" s="362"/>
      <c r="S131" s="362"/>
      <c r="T131" s="362"/>
      <c r="U131" s="362"/>
      <c r="V131" s="362"/>
      <c r="W131" s="362"/>
      <c r="X131" s="362"/>
      <c r="Y131" s="362"/>
      <c r="Z131" s="362"/>
      <c r="AA131" s="362"/>
      <c r="AB131" s="362"/>
      <c r="AC131" s="362"/>
      <c r="AD131" s="362"/>
      <c r="AE131" s="362"/>
      <c r="AF131" s="362"/>
      <c r="AG131" s="155"/>
      <c r="AH131" s="155"/>
    </row>
    <row r="132" spans="1:34">
      <c r="A132" s="155"/>
      <c r="B132" s="155"/>
      <c r="C132" s="155"/>
      <c r="D132" s="155"/>
      <c r="E132" s="155"/>
      <c r="F132" s="155"/>
      <c r="G132" s="155"/>
      <c r="H132" s="362"/>
      <c r="I132" s="362"/>
      <c r="J132" s="362"/>
      <c r="K132" s="362"/>
      <c r="L132" s="362"/>
      <c r="M132" s="362"/>
      <c r="N132" s="362"/>
      <c r="O132" s="362"/>
      <c r="P132" s="362"/>
      <c r="Q132" s="362"/>
      <c r="R132" s="362"/>
      <c r="S132" s="362"/>
      <c r="T132" s="362"/>
      <c r="U132" s="362"/>
      <c r="V132" s="362"/>
      <c r="W132" s="362"/>
      <c r="X132" s="362"/>
      <c r="Y132" s="362"/>
      <c r="Z132" s="362"/>
      <c r="AA132" s="362"/>
      <c r="AB132" s="362"/>
      <c r="AC132" s="362"/>
      <c r="AD132" s="362"/>
      <c r="AE132" s="362"/>
      <c r="AF132" s="362"/>
      <c r="AG132" s="155"/>
      <c r="AH132" s="155"/>
    </row>
    <row r="133" spans="1:34">
      <c r="A133" s="155"/>
      <c r="B133" s="155"/>
      <c r="C133" s="155"/>
      <c r="D133" s="155"/>
      <c r="E133" s="155"/>
      <c r="F133" s="155"/>
      <c r="G133" s="155"/>
      <c r="H133" s="362"/>
      <c r="I133" s="362"/>
      <c r="J133" s="362"/>
      <c r="K133" s="362"/>
      <c r="L133" s="362"/>
      <c r="M133" s="362"/>
      <c r="N133" s="362"/>
      <c r="O133" s="362"/>
      <c r="P133" s="362"/>
      <c r="Q133" s="362"/>
      <c r="R133" s="362"/>
      <c r="S133" s="362"/>
      <c r="T133" s="362"/>
      <c r="U133" s="362"/>
      <c r="V133" s="362"/>
      <c r="W133" s="362"/>
      <c r="X133" s="362"/>
      <c r="Y133" s="362"/>
      <c r="Z133" s="362"/>
      <c r="AA133" s="362"/>
      <c r="AB133" s="362"/>
      <c r="AC133" s="362"/>
      <c r="AD133" s="362"/>
      <c r="AE133" s="362"/>
      <c r="AF133" s="362"/>
      <c r="AG133" s="155"/>
      <c r="AH133" s="155"/>
    </row>
    <row r="134" spans="1:34">
      <c r="A134" s="155"/>
      <c r="B134" s="155"/>
      <c r="C134" s="155"/>
      <c r="D134" s="155"/>
      <c r="E134" s="155"/>
      <c r="F134" s="155"/>
      <c r="G134" s="155"/>
      <c r="H134" s="362"/>
      <c r="I134" s="362"/>
      <c r="J134" s="362"/>
      <c r="K134" s="362"/>
      <c r="L134" s="362"/>
      <c r="M134" s="362"/>
      <c r="N134" s="362"/>
      <c r="O134" s="362"/>
      <c r="P134" s="362"/>
      <c r="Q134" s="362"/>
      <c r="R134" s="362"/>
      <c r="S134" s="362"/>
      <c r="T134" s="362"/>
      <c r="U134" s="362"/>
      <c r="V134" s="362"/>
      <c r="W134" s="362"/>
      <c r="X134" s="362"/>
      <c r="Y134" s="362"/>
      <c r="Z134" s="362"/>
      <c r="AA134" s="362"/>
      <c r="AB134" s="362"/>
      <c r="AC134" s="362"/>
      <c r="AD134" s="362"/>
      <c r="AE134" s="362"/>
      <c r="AF134" s="362"/>
      <c r="AG134" s="155"/>
      <c r="AH134" s="155"/>
    </row>
    <row r="135" spans="1:34">
      <c r="A135" s="155"/>
      <c r="B135" s="155"/>
      <c r="C135" s="155"/>
      <c r="D135" s="155"/>
      <c r="E135" s="155"/>
      <c r="F135" s="155"/>
      <c r="G135" s="155"/>
      <c r="H135" s="362"/>
      <c r="I135" s="362"/>
      <c r="J135" s="362"/>
      <c r="K135" s="362"/>
      <c r="L135" s="362"/>
      <c r="M135" s="362"/>
      <c r="N135" s="362"/>
      <c r="O135" s="362"/>
      <c r="P135" s="362"/>
      <c r="Q135" s="362"/>
      <c r="R135" s="362"/>
      <c r="S135" s="362"/>
      <c r="T135" s="362"/>
      <c r="U135" s="362"/>
      <c r="V135" s="362"/>
      <c r="W135" s="362"/>
      <c r="X135" s="362"/>
      <c r="Y135" s="362"/>
      <c r="Z135" s="362"/>
      <c r="AA135" s="362"/>
      <c r="AB135" s="362"/>
      <c r="AC135" s="362"/>
      <c r="AD135" s="362"/>
      <c r="AE135" s="362"/>
      <c r="AF135" s="362"/>
      <c r="AG135" s="155"/>
      <c r="AH135" s="155"/>
    </row>
    <row r="136" spans="1:34">
      <c r="A136" s="155"/>
      <c r="B136" s="155"/>
      <c r="C136" s="155"/>
      <c r="D136" s="155"/>
      <c r="E136" s="155"/>
      <c r="F136" s="155"/>
      <c r="G136" s="155"/>
      <c r="H136" s="362"/>
      <c r="I136" s="362"/>
      <c r="J136" s="362"/>
      <c r="K136" s="362"/>
      <c r="L136" s="362"/>
      <c r="M136" s="362"/>
      <c r="N136" s="362"/>
      <c r="O136" s="362"/>
      <c r="P136" s="362"/>
      <c r="Q136" s="362"/>
      <c r="R136" s="362"/>
      <c r="S136" s="362"/>
      <c r="T136" s="362"/>
      <c r="U136" s="362"/>
      <c r="V136" s="362"/>
      <c r="W136" s="362"/>
      <c r="X136" s="362"/>
      <c r="Y136" s="362"/>
      <c r="Z136" s="362"/>
      <c r="AA136" s="362"/>
      <c r="AB136" s="362"/>
      <c r="AC136" s="362"/>
      <c r="AD136" s="362"/>
      <c r="AE136" s="362"/>
      <c r="AF136" s="362"/>
      <c r="AG136" s="155"/>
      <c r="AH136" s="155"/>
    </row>
  </sheetData>
  <mergeCells count="254">
    <mergeCell ref="A3:B3"/>
    <mergeCell ref="C3:K3"/>
    <mergeCell ref="M3:O3"/>
    <mergeCell ref="P3:Y3"/>
    <mergeCell ref="AE3:AJ3"/>
    <mergeCell ref="A4:B4"/>
    <mergeCell ref="C4:L4"/>
    <mergeCell ref="M4:O4"/>
    <mergeCell ref="P4:Y4"/>
    <mergeCell ref="AC1:AJ1"/>
    <mergeCell ref="A5:B5"/>
    <mergeCell ref="C5:K5"/>
    <mergeCell ref="M5:O5"/>
    <mergeCell ref="P5:Y5"/>
    <mergeCell ref="A1:D2"/>
    <mergeCell ref="F1:Y2"/>
    <mergeCell ref="A11:B13"/>
    <mergeCell ref="C11:J13"/>
    <mergeCell ref="K11:N13"/>
    <mergeCell ref="O11:P11"/>
    <mergeCell ref="T11:U11"/>
    <mergeCell ref="W11:Y13"/>
    <mergeCell ref="A6:B6"/>
    <mergeCell ref="C6:K6"/>
    <mergeCell ref="M6:O6"/>
    <mergeCell ref="P6:Y6"/>
    <mergeCell ref="A10:B10"/>
    <mergeCell ref="C10:J10"/>
    <mergeCell ref="K10:Y10"/>
    <mergeCell ref="Z11:AD13"/>
    <mergeCell ref="AE11:AF13"/>
    <mergeCell ref="AG11:AI13"/>
    <mergeCell ref="AE2:AJ2"/>
    <mergeCell ref="AL11:AM13"/>
    <mergeCell ref="O12:P12"/>
    <mergeCell ref="T12:U12"/>
    <mergeCell ref="O13:P13"/>
    <mergeCell ref="T13:U13"/>
    <mergeCell ref="Z10:AD10"/>
    <mergeCell ref="AE10:AF10"/>
    <mergeCell ref="AG10:AI10"/>
    <mergeCell ref="AL10:AM10"/>
    <mergeCell ref="Z14:AD16"/>
    <mergeCell ref="AE14:AF16"/>
    <mergeCell ref="AG14:AI16"/>
    <mergeCell ref="O15:P15"/>
    <mergeCell ref="T15:U15"/>
    <mergeCell ref="O16:P16"/>
    <mergeCell ref="T16:U16"/>
    <mergeCell ref="A14:B16"/>
    <mergeCell ref="C14:J16"/>
    <mergeCell ref="K14:N16"/>
    <mergeCell ref="O14:P14"/>
    <mergeCell ref="T14:U14"/>
    <mergeCell ref="W14:Y16"/>
    <mergeCell ref="Z17:AD19"/>
    <mergeCell ref="AE17:AF19"/>
    <mergeCell ref="AG17:AI19"/>
    <mergeCell ref="O18:P18"/>
    <mergeCell ref="T18:U18"/>
    <mergeCell ref="O19:P19"/>
    <mergeCell ref="T19:U19"/>
    <mergeCell ref="A17:B19"/>
    <mergeCell ref="C17:J19"/>
    <mergeCell ref="K17:N19"/>
    <mergeCell ref="O17:P17"/>
    <mergeCell ref="T17:U17"/>
    <mergeCell ref="W17:Y19"/>
    <mergeCell ref="Z20:AD22"/>
    <mergeCell ref="AE20:AF22"/>
    <mergeCell ref="AG20:AI22"/>
    <mergeCell ref="O21:P21"/>
    <mergeCell ref="T21:U21"/>
    <mergeCell ref="O22:P22"/>
    <mergeCell ref="T22:U22"/>
    <mergeCell ref="A20:B22"/>
    <mergeCell ref="C20:J22"/>
    <mergeCell ref="K20:N22"/>
    <mergeCell ref="O20:P20"/>
    <mergeCell ref="T20:U20"/>
    <mergeCell ref="W20:Y22"/>
    <mergeCell ref="Z23:AD25"/>
    <mergeCell ref="AE23:AF25"/>
    <mergeCell ref="AG23:AI25"/>
    <mergeCell ref="O24:P24"/>
    <mergeCell ref="T24:U24"/>
    <mergeCell ref="O25:P25"/>
    <mergeCell ref="T25:U25"/>
    <mergeCell ref="A23:B25"/>
    <mergeCell ref="C23:J25"/>
    <mergeCell ref="K23:N25"/>
    <mergeCell ref="O23:P23"/>
    <mergeCell ref="T23:U23"/>
    <mergeCell ref="W23:Y25"/>
    <mergeCell ref="Z26:AD28"/>
    <mergeCell ref="AE26:AF28"/>
    <mergeCell ref="AG26:AI28"/>
    <mergeCell ref="O27:P27"/>
    <mergeCell ref="T27:U27"/>
    <mergeCell ref="O28:P28"/>
    <mergeCell ref="T28:U28"/>
    <mergeCell ref="A26:B28"/>
    <mergeCell ref="C26:J28"/>
    <mergeCell ref="K26:N28"/>
    <mergeCell ref="O26:P26"/>
    <mergeCell ref="T26:U26"/>
    <mergeCell ref="W26:Y28"/>
    <mergeCell ref="W30:Y32"/>
    <mergeCell ref="Z30:AD32"/>
    <mergeCell ref="AE30:AI32"/>
    <mergeCell ref="O31:P31"/>
    <mergeCell ref="T31:U31"/>
    <mergeCell ref="O32:P32"/>
    <mergeCell ref="T32:U32"/>
    <mergeCell ref="O29:U29"/>
    <mergeCell ref="A30:B32"/>
    <mergeCell ref="C30:J32"/>
    <mergeCell ref="K30:N32"/>
    <mergeCell ref="O30:P30"/>
    <mergeCell ref="T30:U30"/>
    <mergeCell ref="Z33:AD35"/>
    <mergeCell ref="AE33:AI35"/>
    <mergeCell ref="O34:P34"/>
    <mergeCell ref="T34:U34"/>
    <mergeCell ref="O35:P35"/>
    <mergeCell ref="T35:U35"/>
    <mergeCell ref="A33:B35"/>
    <mergeCell ref="C33:J35"/>
    <mergeCell ref="K33:N35"/>
    <mergeCell ref="O33:P33"/>
    <mergeCell ref="T33:U33"/>
    <mergeCell ref="W33:Y35"/>
    <mergeCell ref="BF41:BG42"/>
    <mergeCell ref="BS41:BT42"/>
    <mergeCell ref="A43:A66"/>
    <mergeCell ref="B43:D48"/>
    <mergeCell ref="E43:E48"/>
    <mergeCell ref="Z43:Z48"/>
    <mergeCell ref="AA43:AA48"/>
    <mergeCell ref="AB43:AB48"/>
    <mergeCell ref="AC43:AE46"/>
    <mergeCell ref="AF43:AF48"/>
    <mergeCell ref="Z39:AB42"/>
    <mergeCell ref="AC39:AE42"/>
    <mergeCell ref="AF39:AF42"/>
    <mergeCell ref="AG39:AG42"/>
    <mergeCell ref="AJ41:AJ42"/>
    <mergeCell ref="AK41:AK42"/>
    <mergeCell ref="A39:A42"/>
    <mergeCell ref="B39:D42"/>
    <mergeCell ref="F39:J42"/>
    <mergeCell ref="K39:O42"/>
    <mergeCell ref="P39:T42"/>
    <mergeCell ref="U39:Y42"/>
    <mergeCell ref="AW43:AW48"/>
    <mergeCell ref="AX43:AX48"/>
    <mergeCell ref="AY43:AY48"/>
    <mergeCell ref="BC43:BJ46"/>
    <mergeCell ref="BP43:BW46"/>
    <mergeCell ref="AC47:AC48"/>
    <mergeCell ref="AD47:AD48"/>
    <mergeCell ref="AE47:AE48"/>
    <mergeCell ref="AG43:AG48"/>
    <mergeCell ref="AH43:AH48"/>
    <mergeCell ref="AS43:AS48"/>
    <mergeCell ref="AT43:AT48"/>
    <mergeCell ref="AU43:AU48"/>
    <mergeCell ref="AV43:AV48"/>
    <mergeCell ref="AG49:AG54"/>
    <mergeCell ref="AH49:AH54"/>
    <mergeCell ref="AS49:AS54"/>
    <mergeCell ref="AT49:AT54"/>
    <mergeCell ref="AU49:AU54"/>
    <mergeCell ref="B49:D54"/>
    <mergeCell ref="E49:E54"/>
    <mergeCell ref="Z49:Z54"/>
    <mergeCell ref="AA49:AA54"/>
    <mergeCell ref="AB49:AB54"/>
    <mergeCell ref="AC49:AE52"/>
    <mergeCell ref="Z55:Z60"/>
    <mergeCell ref="AA55:AA60"/>
    <mergeCell ref="AB55:AB60"/>
    <mergeCell ref="AC55:AE58"/>
    <mergeCell ref="BS52:BT52"/>
    <mergeCell ref="BX52:BY53"/>
    <mergeCell ref="AC53:AC54"/>
    <mergeCell ref="AD53:AD54"/>
    <mergeCell ref="AE53:AE54"/>
    <mergeCell ref="BF53:BG53"/>
    <mergeCell ref="BS53:BT53"/>
    <mergeCell ref="BF54:BG54"/>
    <mergeCell ref="BS54:BT54"/>
    <mergeCell ref="AV49:AV54"/>
    <mergeCell ref="AW49:AW54"/>
    <mergeCell ref="AX49:AX54"/>
    <mergeCell ref="AY49:AY54"/>
    <mergeCell ref="BF49:BG49"/>
    <mergeCell ref="BS49:BT49"/>
    <mergeCell ref="BA52:BB53"/>
    <mergeCell ref="BF52:BG52"/>
    <mergeCell ref="BK52:BL53"/>
    <mergeCell ref="BN52:BO53"/>
    <mergeCell ref="AF49:AF54"/>
    <mergeCell ref="BN55:BQ58"/>
    <mergeCell ref="BV55:BY58"/>
    <mergeCell ref="AC59:AC60"/>
    <mergeCell ref="AD59:AD60"/>
    <mergeCell ref="AE59:AE60"/>
    <mergeCell ref="B61:D66"/>
    <mergeCell ref="E61:E66"/>
    <mergeCell ref="Z61:Z66"/>
    <mergeCell ref="AA61:AA66"/>
    <mergeCell ref="AB61:AB66"/>
    <mergeCell ref="AV55:AV60"/>
    <mergeCell ref="AW55:AW60"/>
    <mergeCell ref="AX55:AX60"/>
    <mergeCell ref="AY55:AY60"/>
    <mergeCell ref="BA55:BD58"/>
    <mergeCell ref="BI55:BL58"/>
    <mergeCell ref="AF55:AF60"/>
    <mergeCell ref="AG55:AG60"/>
    <mergeCell ref="AH55:AH60"/>
    <mergeCell ref="AS55:AS60"/>
    <mergeCell ref="AT55:AT60"/>
    <mergeCell ref="AU55:AU60"/>
    <mergeCell ref="B55:D60"/>
    <mergeCell ref="E55:E60"/>
    <mergeCell ref="AU61:AU66"/>
    <mergeCell ref="AV61:AV66"/>
    <mergeCell ref="AW61:AW66"/>
    <mergeCell ref="AX61:AX66"/>
    <mergeCell ref="AY61:AY66"/>
    <mergeCell ref="AC65:AC66"/>
    <mergeCell ref="AD65:AD66"/>
    <mergeCell ref="AE65:AE66"/>
    <mergeCell ref="AC61:AE64"/>
    <mergeCell ref="AF61:AF66"/>
    <mergeCell ref="AG61:AG66"/>
    <mergeCell ref="AH61:AH66"/>
    <mergeCell ref="AS61:AS66"/>
    <mergeCell ref="AT61:AT66"/>
    <mergeCell ref="AD117:AE118"/>
    <mergeCell ref="B120:F121"/>
    <mergeCell ref="J120:O121"/>
    <mergeCell ref="U120:Z121"/>
    <mergeCell ref="AB120:AE121"/>
    <mergeCell ref="F110:J111"/>
    <mergeCell ref="Y110:Y111"/>
    <mergeCell ref="Z110:AB111"/>
    <mergeCell ref="D112:K113"/>
    <mergeCell ref="Y112:AC113"/>
    <mergeCell ref="B117:C118"/>
    <mergeCell ref="M117:O118"/>
    <mergeCell ref="U117:W118"/>
  </mergeCells>
  <phoneticPr fontId="2"/>
  <conditionalFormatting sqref="AJ43 AJ49 AJ55 AJ61">
    <cfRule type="cellIs" dxfId="7" priority="4" stopIfTrue="1" operator="notEqual">
      <formula>3</formula>
    </cfRule>
  </conditionalFormatting>
  <conditionalFormatting sqref="AK43 AK49 AK55 AK61">
    <cfRule type="cellIs" dxfId="6" priority="3" stopIfTrue="1" operator="notEqual">
      <formula>0</formula>
    </cfRule>
  </conditionalFormatting>
  <conditionalFormatting sqref="R105 F105:P105 F69:R69">
    <cfRule type="cellIs" dxfId="5" priority="2" stopIfTrue="1" operator="greaterThan">
      <formula>0</formula>
    </cfRule>
  </conditionalFormatting>
  <conditionalFormatting sqref="T74 F52:F54 J52:J54 F58:F60 O58:O60 F64:F66 O64:P66 T64:T66 J58:K60 J64:K66">
    <cfRule type="cellIs" dxfId="4" priority="1" stopIfTrue="1" operator="equal">
      <formula>0</formula>
    </cfRule>
  </conditionalFormatting>
  <pageMargins left="0.59055118110236227" right="0.19685039370078741" top="0.47244094488188981" bottom="0.27559055118110237" header="0.31496062992125984" footer="0.23622047244094491"/>
  <pageSetup paperSize="9" scale="77" orientation="portrait" r:id="rId1"/>
  <headerFooter alignWithMargins="0"/>
  <rowBreaks count="1" manualBreakCount="1">
    <brk id="36" max="36" man="1"/>
  </rowBreaks>
  <colBreaks count="1" manualBreakCount="1">
    <brk id="51" max="12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indexed="13"/>
  </sheetPr>
  <dimension ref="A2:Q51"/>
  <sheetViews>
    <sheetView view="pageBreakPreview" zoomScale="75" zoomScaleNormal="100" workbookViewId="0">
      <selection activeCell="P29" sqref="P29"/>
    </sheetView>
  </sheetViews>
  <sheetFormatPr defaultRowHeight="13.5"/>
  <cols>
    <col min="1" max="1" width="5.5" style="23" customWidth="1"/>
    <col min="2" max="10" width="8.625" style="23" customWidth="1"/>
    <col min="11" max="11" width="12" style="23" customWidth="1"/>
    <col min="12" max="15" width="8.625" style="23" customWidth="1"/>
    <col min="16" max="16384" width="9" style="23"/>
  </cols>
  <sheetData>
    <row r="2" spans="1:14" ht="27.75" customHeight="1">
      <c r="A2" s="443" t="s">
        <v>50</v>
      </c>
      <c r="B2" s="443"/>
      <c r="C2" s="443"/>
      <c r="D2" s="443"/>
      <c r="E2" s="443"/>
      <c r="F2" s="443"/>
      <c r="G2" s="443"/>
      <c r="H2" s="443"/>
      <c r="I2" s="443"/>
      <c r="J2" s="443"/>
      <c r="K2" s="443"/>
      <c r="L2" s="443"/>
    </row>
    <row r="4" spans="1:14" ht="27.75" customHeight="1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</row>
    <row r="5" spans="1:14" ht="15" customHeight="1">
      <c r="F5" s="11"/>
      <c r="G5" s="11"/>
      <c r="H5" s="11"/>
      <c r="I5" s="11"/>
      <c r="N5" s="12"/>
    </row>
    <row r="6" spans="1:14" ht="15" customHeight="1">
      <c r="F6" s="11"/>
      <c r="G6" s="11"/>
      <c r="H6" s="11"/>
      <c r="I6" s="11"/>
    </row>
    <row r="7" spans="1:14" ht="15" customHeight="1"/>
    <row r="8" spans="1:14" ht="15" customHeight="1">
      <c r="C8" s="22"/>
      <c r="G8" s="22"/>
      <c r="J8" s="24" t="s">
        <v>48</v>
      </c>
    </row>
    <row r="9" spans="1:14" ht="15" customHeight="1">
      <c r="C9" s="22"/>
      <c r="G9" s="22"/>
    </row>
    <row r="10" spans="1:14" ht="15" customHeight="1">
      <c r="C10" s="22"/>
      <c r="G10" s="22"/>
    </row>
    <row r="11" spans="1:14" ht="15" customHeight="1">
      <c r="C11" s="21"/>
      <c r="G11" s="21"/>
    </row>
    <row r="12" spans="1:14" ht="15" customHeight="1">
      <c r="C12" s="22"/>
    </row>
    <row r="13" spans="1:14" ht="15" customHeight="1">
      <c r="C13" s="22"/>
    </row>
    <row r="14" spans="1:14" ht="15" customHeight="1">
      <c r="C14" s="22"/>
    </row>
    <row r="15" spans="1:14" ht="15" customHeight="1">
      <c r="C15" s="22"/>
    </row>
    <row r="16" spans="1:14" ht="15" customHeight="1">
      <c r="C16" s="22"/>
    </row>
    <row r="17" spans="1:17" ht="15" customHeight="1">
      <c r="B17" s="25" t="s">
        <v>48</v>
      </c>
      <c r="C17" s="22"/>
    </row>
    <row r="18" spans="1:17" ht="15" customHeight="1">
      <c r="C18" s="22"/>
    </row>
    <row r="19" spans="1:17" ht="15" customHeight="1">
      <c r="C19" s="22"/>
    </row>
    <row r="20" spans="1:17" ht="15" customHeight="1">
      <c r="C20" s="22"/>
    </row>
    <row r="21" spans="1:17" ht="15" customHeight="1">
      <c r="C21" s="22"/>
    </row>
    <row r="22" spans="1:17" ht="15" customHeight="1">
      <c r="C22" s="22"/>
    </row>
    <row r="23" spans="1:17" ht="15" customHeight="1">
      <c r="C23" s="22"/>
    </row>
    <row r="24" spans="1:17" ht="15" customHeight="1">
      <c r="C24" s="22"/>
    </row>
    <row r="25" spans="1:17" ht="15" customHeight="1">
      <c r="C25" s="22"/>
    </row>
    <row r="26" spans="1:17" ht="15" customHeight="1">
      <c r="C26" s="22"/>
    </row>
    <row r="27" spans="1:17" ht="15" customHeight="1">
      <c r="C27" s="22"/>
    </row>
    <row r="28" spans="1:17" ht="15" customHeight="1">
      <c r="C28" s="22"/>
    </row>
    <row r="29" spans="1:17" ht="15" customHeight="1">
      <c r="C29" s="22"/>
    </row>
    <row r="30" spans="1:17" ht="15" customHeight="1">
      <c r="A30" s="11"/>
      <c r="C30" s="22"/>
    </row>
    <row r="31" spans="1:17" ht="15" customHeight="1">
      <c r="A31" s="11"/>
      <c r="C31" s="22"/>
      <c r="Q31" s="26"/>
    </row>
    <row r="32" spans="1:17" ht="15" customHeight="1">
      <c r="A32" s="11"/>
      <c r="C32" s="22"/>
    </row>
    <row r="33" spans="1:17" ht="15" customHeight="1">
      <c r="A33" s="11"/>
      <c r="C33" s="22"/>
    </row>
    <row r="34" spans="1:17" ht="15" customHeight="1">
      <c r="A34" s="11"/>
      <c r="C34" s="22"/>
    </row>
    <row r="35" spans="1:17" ht="15" customHeight="1">
      <c r="C35" s="22"/>
    </row>
    <row r="36" spans="1:17" ht="15" customHeight="1">
      <c r="C36" s="22"/>
    </row>
    <row r="37" spans="1:17" ht="15" customHeight="1">
      <c r="C37" s="22"/>
    </row>
    <row r="38" spans="1:17" ht="15" customHeight="1">
      <c r="C38" s="22"/>
      <c r="Q38" s="26"/>
    </row>
    <row r="39" spans="1:17" ht="15" customHeight="1">
      <c r="C39" s="21"/>
    </row>
    <row r="40" spans="1:17" ht="15" customHeight="1">
      <c r="C40" s="22"/>
    </row>
    <row r="41" spans="1:17" ht="15" customHeight="1">
      <c r="C41" s="22"/>
      <c r="G41" s="21"/>
    </row>
    <row r="42" spans="1:17" ht="15" customHeight="1"/>
    <row r="51" spans="15:15">
      <c r="O51" s="27"/>
    </row>
  </sheetData>
  <mergeCells count="1">
    <mergeCell ref="A2:L2"/>
  </mergeCells>
  <phoneticPr fontId="2"/>
  <pageMargins left="0.74" right="0.27559055118110237" top="0.35433070866141736" bottom="0.23622047244094491" header="0.31496062992125984" footer="0.19685039370078741"/>
  <pageSetup paperSize="9" scale="95" orientation="portrait" horizontalDpi="4294967293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3" tint="0.59999389629810485"/>
  </sheetPr>
  <dimension ref="A1:ET136"/>
  <sheetViews>
    <sheetView showGridLines="0" view="pageBreakPreview" topLeftCell="A25" zoomScale="70" zoomScaleNormal="100" zoomScaleSheetLayoutView="70" workbookViewId="0">
      <selection activeCell="T28" sqref="T28:U28"/>
    </sheetView>
  </sheetViews>
  <sheetFormatPr defaultRowHeight="13.5"/>
  <cols>
    <col min="1" max="4" width="3.875" style="366" customWidth="1"/>
    <col min="5" max="5" width="7.375" style="366" hidden="1" customWidth="1"/>
    <col min="6" max="6" width="3.875" style="366" customWidth="1"/>
    <col min="7" max="7" width="3.875" style="366" hidden="1" customWidth="1"/>
    <col min="8" max="8" width="3.875" style="366" customWidth="1"/>
    <col min="9" max="9" width="3.875" style="366" hidden="1" customWidth="1"/>
    <col min="10" max="11" width="3.875" style="366" customWidth="1"/>
    <col min="12" max="12" width="3.875" style="366" hidden="1" customWidth="1"/>
    <col min="13" max="13" width="3.875" style="366" customWidth="1"/>
    <col min="14" max="14" width="3.875" style="366" hidden="1" customWidth="1"/>
    <col min="15" max="16" width="3.875" style="366" customWidth="1"/>
    <col min="17" max="17" width="3.875" style="366" hidden="1" customWidth="1"/>
    <col min="18" max="18" width="3.875" style="366" customWidth="1"/>
    <col min="19" max="19" width="3.875" style="366" hidden="1" customWidth="1"/>
    <col min="20" max="21" width="3.875" style="366" customWidth="1"/>
    <col min="22" max="22" width="3.875" style="366" hidden="1" customWidth="1"/>
    <col min="23" max="23" width="3.875" style="366" customWidth="1"/>
    <col min="24" max="24" width="3.875" style="366" hidden="1" customWidth="1"/>
    <col min="25" max="31" width="3.875" style="366" customWidth="1"/>
    <col min="32" max="32" width="14.625" style="366" customWidth="1"/>
    <col min="33" max="33" width="12.625" style="366" customWidth="1"/>
    <col min="34" max="34" width="5.125" style="366" hidden="1" customWidth="1"/>
    <col min="35" max="35" width="3.875" style="155" customWidth="1"/>
    <col min="36" max="44" width="5.625" style="155" hidden="1" customWidth="1"/>
    <col min="45" max="51" width="9" style="155" hidden="1" customWidth="1"/>
    <col min="52" max="52" width="1.75" style="155" hidden="1" customWidth="1"/>
    <col min="53" max="53" width="0.125" style="155" hidden="1" customWidth="1"/>
    <col min="54" max="56" width="3.875" style="155" hidden="1" customWidth="1"/>
    <col min="57" max="57" width="5.5" style="155" hidden="1" customWidth="1"/>
    <col min="58" max="59" width="1.875" style="155" hidden="1" customWidth="1"/>
    <col min="60" max="70" width="3.875" style="155" hidden="1" customWidth="1"/>
    <col min="71" max="72" width="1.875" style="155" hidden="1" customWidth="1"/>
    <col min="73" max="77" width="3.875" style="155" hidden="1" customWidth="1"/>
    <col min="78" max="78" width="1.875" style="155" hidden="1" customWidth="1"/>
    <col min="79" max="79" width="5.875" style="155" hidden="1" customWidth="1"/>
    <col min="80" max="138" width="9" style="155" hidden="1" customWidth="1"/>
    <col min="139" max="141" width="0" style="155" hidden="1" customWidth="1"/>
    <col min="142" max="142" width="9" style="155" hidden="1" customWidth="1"/>
    <col min="143" max="143" width="9" style="155"/>
    <col min="144" max="144" width="19.625" style="155" customWidth="1"/>
    <col min="145" max="16384" width="9" style="155"/>
  </cols>
  <sheetData>
    <row r="1" spans="1:150" ht="21" customHeight="1">
      <c r="A1" s="562" t="s">
        <v>723</v>
      </c>
      <c r="B1" s="563"/>
      <c r="C1" s="563"/>
      <c r="D1" s="564"/>
      <c r="E1" s="154"/>
      <c r="F1" s="762" t="s">
        <v>724</v>
      </c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  <c r="R1" s="563"/>
      <c r="S1" s="563"/>
      <c r="T1" s="563"/>
      <c r="U1" s="563"/>
      <c r="V1" s="563"/>
      <c r="W1" s="563"/>
      <c r="X1" s="563"/>
      <c r="Y1" s="568"/>
      <c r="Z1" s="360"/>
      <c r="AA1" s="360"/>
      <c r="AB1" s="360"/>
      <c r="AC1" s="579" t="s">
        <v>337</v>
      </c>
      <c r="AD1" s="579"/>
      <c r="AE1" s="579"/>
      <c r="AF1" s="579"/>
      <c r="AG1" s="579"/>
      <c r="AH1" s="579"/>
      <c r="AI1" s="579"/>
      <c r="AJ1" s="579"/>
      <c r="AK1" s="156"/>
      <c r="EM1" s="36" t="s">
        <v>518</v>
      </c>
      <c r="EN1" s="36" t="s">
        <v>0</v>
      </c>
    </row>
    <row r="2" spans="1:150" ht="21" customHeight="1">
      <c r="A2" s="565"/>
      <c r="B2" s="566"/>
      <c r="C2" s="566"/>
      <c r="D2" s="567"/>
      <c r="E2" s="157"/>
      <c r="F2" s="865"/>
      <c r="G2" s="566"/>
      <c r="H2" s="566"/>
      <c r="I2" s="566"/>
      <c r="J2" s="566"/>
      <c r="K2" s="566"/>
      <c r="L2" s="566"/>
      <c r="M2" s="566"/>
      <c r="N2" s="566"/>
      <c r="O2" s="566"/>
      <c r="P2" s="566"/>
      <c r="Q2" s="566"/>
      <c r="R2" s="566"/>
      <c r="S2" s="566"/>
      <c r="T2" s="566"/>
      <c r="U2" s="566"/>
      <c r="V2" s="566"/>
      <c r="W2" s="566"/>
      <c r="X2" s="566"/>
      <c r="Y2" s="569"/>
      <c r="Z2" s="367"/>
      <c r="AA2" s="158"/>
      <c r="AB2" s="158"/>
      <c r="AC2" s="13"/>
      <c r="AD2" s="333"/>
      <c r="AE2" s="570" t="s">
        <v>519</v>
      </c>
      <c r="AF2" s="570"/>
      <c r="AG2" s="570"/>
      <c r="AH2" s="570"/>
      <c r="AI2" s="570"/>
      <c r="AJ2" s="570"/>
      <c r="AK2" s="159"/>
      <c r="EM2" s="38" t="s">
        <v>12</v>
      </c>
      <c r="EN2" s="141" t="s">
        <v>481</v>
      </c>
    </row>
    <row r="3" spans="1:150" ht="21" customHeight="1">
      <c r="A3" s="571" t="s">
        <v>240</v>
      </c>
      <c r="B3" s="572"/>
      <c r="C3" s="573" t="s">
        <v>522</v>
      </c>
      <c r="D3" s="573"/>
      <c r="E3" s="573"/>
      <c r="F3" s="573"/>
      <c r="G3" s="573"/>
      <c r="H3" s="573"/>
      <c r="I3" s="573"/>
      <c r="J3" s="573"/>
      <c r="K3" s="572"/>
      <c r="L3" s="351"/>
      <c r="M3" s="574"/>
      <c r="N3" s="575"/>
      <c r="O3" s="576"/>
      <c r="P3" s="574"/>
      <c r="Q3" s="575"/>
      <c r="R3" s="575"/>
      <c r="S3" s="575"/>
      <c r="T3" s="575"/>
      <c r="U3" s="575"/>
      <c r="V3" s="575"/>
      <c r="W3" s="575"/>
      <c r="X3" s="575"/>
      <c r="Y3" s="576"/>
      <c r="Z3" s="311"/>
      <c r="AA3" s="311"/>
      <c r="AB3" s="311"/>
      <c r="AC3" s="311"/>
      <c r="AD3" s="333"/>
      <c r="AE3" s="578" t="s">
        <v>523</v>
      </c>
      <c r="AF3" s="578"/>
      <c r="AG3" s="578"/>
      <c r="AH3" s="578"/>
      <c r="AI3" s="578"/>
      <c r="AJ3" s="578"/>
      <c r="AK3" s="161"/>
      <c r="EM3" s="38" t="s">
        <v>14</v>
      </c>
      <c r="EN3" s="141" t="s">
        <v>725</v>
      </c>
    </row>
    <row r="4" spans="1:150" ht="21" customHeight="1">
      <c r="A4" s="869" t="s">
        <v>526</v>
      </c>
      <c r="B4" s="869"/>
      <c r="C4" s="571" t="s">
        <v>0</v>
      </c>
      <c r="D4" s="573"/>
      <c r="E4" s="573"/>
      <c r="F4" s="573"/>
      <c r="G4" s="573"/>
      <c r="H4" s="573"/>
      <c r="I4" s="573"/>
      <c r="J4" s="573"/>
      <c r="K4" s="573"/>
      <c r="L4" s="572"/>
      <c r="M4" s="869" t="s">
        <v>242</v>
      </c>
      <c r="N4" s="869"/>
      <c r="O4" s="869"/>
      <c r="P4" s="869" t="s">
        <v>0</v>
      </c>
      <c r="Q4" s="869"/>
      <c r="R4" s="869"/>
      <c r="S4" s="869"/>
      <c r="T4" s="869"/>
      <c r="U4" s="869"/>
      <c r="V4" s="869"/>
      <c r="W4" s="869"/>
      <c r="X4" s="869"/>
      <c r="Y4" s="869"/>
      <c r="Z4" s="311"/>
      <c r="AA4" s="311"/>
      <c r="AB4" s="311"/>
      <c r="AC4" s="311"/>
      <c r="AD4" s="311"/>
      <c r="AE4" s="311"/>
      <c r="AF4" s="312"/>
      <c r="AG4" s="354"/>
      <c r="AH4" s="354"/>
      <c r="AI4" s="354"/>
      <c r="AJ4" s="354"/>
      <c r="EM4" s="38" t="s">
        <v>16</v>
      </c>
      <c r="EN4" s="141" t="s">
        <v>726</v>
      </c>
    </row>
    <row r="5" spans="1:150" ht="21" customHeight="1">
      <c r="A5" s="511">
        <v>1</v>
      </c>
      <c r="B5" s="511"/>
      <c r="C5" s="864" t="str">
        <f>EN2</f>
        <v xml:space="preserve"> 新城ブレイカ―ズ</v>
      </c>
      <c r="D5" s="864"/>
      <c r="E5" s="864"/>
      <c r="F5" s="864"/>
      <c r="G5" s="864"/>
      <c r="H5" s="864"/>
      <c r="I5" s="864"/>
      <c r="J5" s="864"/>
      <c r="K5" s="864"/>
      <c r="L5" s="311"/>
      <c r="M5" s="511">
        <v>3</v>
      </c>
      <c r="N5" s="511"/>
      <c r="O5" s="511"/>
      <c r="P5" s="511" t="str">
        <f>EN4</f>
        <v xml:space="preserve"> おちゃめガールズ</v>
      </c>
      <c r="Q5" s="511"/>
      <c r="R5" s="511"/>
      <c r="S5" s="511"/>
      <c r="T5" s="511"/>
      <c r="U5" s="511"/>
      <c r="V5" s="511"/>
      <c r="W5" s="511"/>
      <c r="X5" s="511"/>
      <c r="Y5" s="511"/>
      <c r="Z5" s="311"/>
      <c r="AA5" s="311"/>
      <c r="AB5" s="163"/>
      <c r="AC5" s="311"/>
      <c r="AD5" s="163"/>
      <c r="AE5" s="311"/>
      <c r="AF5" s="312"/>
      <c r="AG5" s="354"/>
      <c r="AH5" s="354"/>
      <c r="AI5" s="354"/>
      <c r="AJ5" s="354"/>
      <c r="AK5" s="164"/>
      <c r="AL5" s="366"/>
      <c r="AM5" s="366"/>
      <c r="AN5" s="366"/>
      <c r="EM5" s="38" t="s">
        <v>18</v>
      </c>
      <c r="EN5" s="141" t="s">
        <v>727</v>
      </c>
      <c r="EO5" s="366"/>
      <c r="EP5" s="162"/>
      <c r="EQ5" s="362"/>
      <c r="ER5" s="362"/>
      <c r="ES5" s="362"/>
      <c r="ET5" s="362"/>
    </row>
    <row r="6" spans="1:150" ht="21" customHeight="1">
      <c r="A6" s="511">
        <v>2</v>
      </c>
      <c r="B6" s="511"/>
      <c r="C6" s="864" t="str">
        <f>EN3</f>
        <v xml:space="preserve"> ひまわりクラブ Ａ</v>
      </c>
      <c r="D6" s="864"/>
      <c r="E6" s="864"/>
      <c r="F6" s="864"/>
      <c r="G6" s="864"/>
      <c r="H6" s="864"/>
      <c r="I6" s="864"/>
      <c r="J6" s="864"/>
      <c r="K6" s="864"/>
      <c r="L6" s="311"/>
      <c r="M6" s="511">
        <v>4</v>
      </c>
      <c r="N6" s="511"/>
      <c r="O6" s="511"/>
      <c r="P6" s="511" t="str">
        <f>EN5</f>
        <v xml:space="preserve"> ひまわりクラブ Ｂ</v>
      </c>
      <c r="Q6" s="511"/>
      <c r="R6" s="511"/>
      <c r="S6" s="511"/>
      <c r="T6" s="511"/>
      <c r="U6" s="511"/>
      <c r="V6" s="511"/>
      <c r="W6" s="511"/>
      <c r="X6" s="511"/>
      <c r="Y6" s="511"/>
      <c r="Z6" s="311"/>
      <c r="AA6" s="311"/>
      <c r="AB6" s="311"/>
      <c r="AC6" s="311"/>
      <c r="AD6" s="311"/>
      <c r="AE6" s="311"/>
      <c r="AF6" s="312"/>
      <c r="AG6" s="354"/>
      <c r="AH6" s="354"/>
      <c r="AI6" s="354"/>
      <c r="AJ6" s="354"/>
      <c r="EO6" s="366"/>
      <c r="EP6" s="162"/>
      <c r="EQ6" s="362"/>
      <c r="ER6" s="362"/>
      <c r="ES6" s="362"/>
      <c r="ET6" s="362"/>
    </row>
    <row r="7" spans="1:150" ht="21" customHeight="1">
      <c r="A7" s="311"/>
      <c r="B7" s="311"/>
      <c r="C7" s="311"/>
      <c r="D7" s="311"/>
      <c r="E7" s="311"/>
      <c r="F7" s="311"/>
      <c r="G7" s="311"/>
      <c r="H7" s="311"/>
      <c r="I7" s="311"/>
      <c r="J7" s="311"/>
      <c r="K7" s="311"/>
      <c r="L7" s="311"/>
      <c r="M7" s="311"/>
      <c r="N7" s="311"/>
      <c r="O7" s="311"/>
      <c r="P7" s="311"/>
      <c r="Q7" s="311"/>
      <c r="R7" s="311"/>
      <c r="S7" s="311"/>
      <c r="T7" s="311"/>
      <c r="U7" s="311"/>
      <c r="V7" s="311"/>
      <c r="W7" s="311"/>
      <c r="X7" s="311"/>
      <c r="Y7" s="311"/>
      <c r="Z7" s="311"/>
      <c r="AA7" s="311"/>
      <c r="AB7" s="311"/>
      <c r="AC7" s="311"/>
      <c r="AD7" s="311"/>
      <c r="AE7" s="311"/>
      <c r="AF7" s="311"/>
      <c r="AG7" s="312"/>
      <c r="AH7" s="354"/>
      <c r="AI7" s="354"/>
      <c r="AJ7" s="354"/>
      <c r="AK7" s="362"/>
      <c r="EO7" s="366"/>
      <c r="EP7" s="162"/>
      <c r="EQ7" s="362"/>
      <c r="ER7" s="362"/>
      <c r="ES7" s="362"/>
      <c r="ET7" s="362"/>
    </row>
    <row r="8" spans="1:150" ht="20.25" customHeight="1">
      <c r="A8" s="350" t="s">
        <v>243</v>
      </c>
      <c r="B8" s="350"/>
      <c r="C8" s="350"/>
      <c r="D8" s="350"/>
      <c r="E8" s="350"/>
      <c r="F8" s="350"/>
      <c r="G8" s="350"/>
      <c r="H8" s="350"/>
      <c r="I8" s="350"/>
      <c r="J8" s="350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0"/>
      <c r="Y8" s="350"/>
      <c r="Z8" s="350"/>
      <c r="AA8" s="350"/>
      <c r="AB8" s="350"/>
      <c r="AC8" s="350"/>
      <c r="AD8" s="350"/>
      <c r="AE8" s="350"/>
      <c r="AF8" s="350"/>
      <c r="AG8" s="350"/>
      <c r="AH8" s="350"/>
      <c r="AI8" s="350"/>
      <c r="AJ8" s="350"/>
      <c r="AK8" s="350"/>
      <c r="AL8" s="350"/>
      <c r="AM8" s="350"/>
      <c r="EO8" s="366"/>
      <c r="EP8" s="162"/>
      <c r="EQ8" s="362"/>
      <c r="ER8" s="362"/>
      <c r="ES8" s="362"/>
      <c r="ET8" s="362"/>
    </row>
    <row r="9" spans="1:150" ht="6" customHeight="1">
      <c r="A9" s="311"/>
      <c r="B9" s="311"/>
      <c r="C9" s="311"/>
      <c r="D9" s="311"/>
      <c r="E9" s="311"/>
      <c r="F9" s="311"/>
      <c r="G9" s="311"/>
      <c r="H9" s="311"/>
      <c r="I9" s="311"/>
      <c r="J9" s="311"/>
      <c r="K9" s="311"/>
      <c r="L9" s="311"/>
      <c r="M9" s="311"/>
      <c r="N9" s="311"/>
      <c r="O9" s="311"/>
      <c r="P9" s="311"/>
      <c r="Q9" s="311"/>
      <c r="R9" s="311"/>
      <c r="S9" s="311"/>
      <c r="T9" s="311"/>
      <c r="U9" s="311"/>
      <c r="V9" s="311"/>
      <c r="W9" s="311"/>
      <c r="X9" s="311"/>
      <c r="Y9" s="311"/>
      <c r="Z9" s="311"/>
      <c r="AA9" s="311"/>
      <c r="AB9" s="311"/>
      <c r="AC9" s="311"/>
      <c r="AD9" s="311"/>
      <c r="AE9" s="311"/>
      <c r="AF9" s="311"/>
      <c r="AG9" s="311"/>
      <c r="AH9" s="311"/>
      <c r="AI9" s="333"/>
      <c r="AJ9" s="333"/>
      <c r="EO9" s="366"/>
      <c r="EP9" s="162"/>
      <c r="EQ9" s="362"/>
      <c r="ER9" s="362"/>
      <c r="ES9" s="362"/>
      <c r="ET9" s="362"/>
    </row>
    <row r="10" spans="1:150" ht="21" customHeight="1">
      <c r="A10" s="511" t="s">
        <v>536</v>
      </c>
      <c r="B10" s="511"/>
      <c r="C10" s="511" t="s">
        <v>728</v>
      </c>
      <c r="D10" s="511"/>
      <c r="E10" s="511"/>
      <c r="F10" s="511"/>
      <c r="G10" s="511"/>
      <c r="H10" s="511"/>
      <c r="I10" s="511"/>
      <c r="J10" s="511"/>
      <c r="K10" s="556" t="s">
        <v>244</v>
      </c>
      <c r="L10" s="557"/>
      <c r="M10" s="557"/>
      <c r="N10" s="557"/>
      <c r="O10" s="557"/>
      <c r="P10" s="557"/>
      <c r="Q10" s="557"/>
      <c r="R10" s="557"/>
      <c r="S10" s="557"/>
      <c r="T10" s="557"/>
      <c r="U10" s="557"/>
      <c r="V10" s="557"/>
      <c r="W10" s="557"/>
      <c r="X10" s="557"/>
      <c r="Y10" s="558"/>
      <c r="Z10" s="556" t="s">
        <v>537</v>
      </c>
      <c r="AA10" s="557"/>
      <c r="AB10" s="557"/>
      <c r="AC10" s="557"/>
      <c r="AD10" s="558"/>
      <c r="AE10" s="861" t="s">
        <v>729</v>
      </c>
      <c r="AF10" s="558"/>
      <c r="AG10" s="862" t="s">
        <v>730</v>
      </c>
      <c r="AH10" s="511"/>
      <c r="AI10" s="511"/>
      <c r="AJ10" s="352"/>
      <c r="AK10" s="381"/>
      <c r="AL10" s="863"/>
      <c r="AM10" s="863"/>
      <c r="EO10" s="360"/>
      <c r="EP10" s="166"/>
      <c r="EQ10" s="360"/>
      <c r="ER10" s="360"/>
      <c r="ES10" s="360"/>
      <c r="ET10" s="360"/>
    </row>
    <row r="11" spans="1:150" ht="21" customHeight="1">
      <c r="A11" s="511">
        <v>1</v>
      </c>
      <c r="B11" s="511"/>
      <c r="C11" s="537" t="str">
        <f>C5</f>
        <v xml:space="preserve"> 新城ブレイカ―ズ</v>
      </c>
      <c r="D11" s="538"/>
      <c r="E11" s="538"/>
      <c r="F11" s="538"/>
      <c r="G11" s="538"/>
      <c r="H11" s="538"/>
      <c r="I11" s="538"/>
      <c r="J11" s="539"/>
      <c r="K11" s="537">
        <f>COUNTIF(Q11:Q13,"〇")</f>
        <v>2</v>
      </c>
      <c r="L11" s="538"/>
      <c r="M11" s="538"/>
      <c r="N11" s="539"/>
      <c r="O11" s="537">
        <v>15</v>
      </c>
      <c r="P11" s="538"/>
      <c r="Q11" s="428" t="str">
        <f t="shared" ref="Q11:Q28" si="0">IF(O11&gt;T11,"〇","  ")</f>
        <v>〇</v>
      </c>
      <c r="R11" s="429" t="s">
        <v>539</v>
      </c>
      <c r="S11" s="430" t="str">
        <f t="shared" ref="S11:S28" si="1">IF(T11&gt;O11,"〇","  ")</f>
        <v xml:space="preserve">  </v>
      </c>
      <c r="T11" s="537">
        <v>3</v>
      </c>
      <c r="U11" s="538"/>
      <c r="V11" s="356"/>
      <c r="W11" s="537">
        <f>COUNTIF(S11:S13,"〇")</f>
        <v>0</v>
      </c>
      <c r="X11" s="538"/>
      <c r="Y11" s="539"/>
      <c r="Z11" s="473" t="str">
        <f>C6</f>
        <v xml:space="preserve"> ひまわりクラブ Ａ</v>
      </c>
      <c r="AA11" s="476"/>
      <c r="AB11" s="476"/>
      <c r="AC11" s="476"/>
      <c r="AD11" s="479"/>
      <c r="AE11" s="512" t="str">
        <f>P5</f>
        <v xml:space="preserve"> おちゃめガールズ</v>
      </c>
      <c r="AF11" s="512"/>
      <c r="AG11" s="866"/>
      <c r="AH11" s="867"/>
      <c r="AI11" s="868"/>
      <c r="AJ11" s="355"/>
      <c r="AK11" s="167"/>
      <c r="AL11" s="860">
        <f>P3</f>
        <v>0</v>
      </c>
      <c r="AM11" s="860"/>
      <c r="EO11" s="366"/>
      <c r="EP11" s="366"/>
      <c r="EQ11" s="366"/>
      <c r="ER11" s="366"/>
      <c r="ES11" s="366"/>
      <c r="ET11" s="366"/>
    </row>
    <row r="12" spans="1:150" ht="21" customHeight="1">
      <c r="A12" s="511"/>
      <c r="B12" s="511"/>
      <c r="C12" s="540"/>
      <c r="D12" s="541"/>
      <c r="E12" s="541"/>
      <c r="F12" s="541"/>
      <c r="G12" s="541"/>
      <c r="H12" s="541"/>
      <c r="I12" s="541"/>
      <c r="J12" s="542"/>
      <c r="K12" s="540"/>
      <c r="L12" s="541"/>
      <c r="M12" s="541"/>
      <c r="N12" s="542"/>
      <c r="O12" s="732">
        <v>15</v>
      </c>
      <c r="P12" s="694"/>
      <c r="Q12" s="431" t="str">
        <f t="shared" si="0"/>
        <v>〇</v>
      </c>
      <c r="R12" s="432" t="s">
        <v>540</v>
      </c>
      <c r="S12" s="431" t="str">
        <f t="shared" si="1"/>
        <v xml:space="preserve">  </v>
      </c>
      <c r="T12" s="732">
        <v>6</v>
      </c>
      <c r="U12" s="694"/>
      <c r="V12" s="383" t="str">
        <f>IF(T12&gt;O12,"〇","  ")</f>
        <v xml:space="preserve">  </v>
      </c>
      <c r="W12" s="540"/>
      <c r="X12" s="541"/>
      <c r="Y12" s="542"/>
      <c r="Z12" s="474"/>
      <c r="AA12" s="477"/>
      <c r="AB12" s="477"/>
      <c r="AC12" s="477"/>
      <c r="AD12" s="480"/>
      <c r="AE12" s="512"/>
      <c r="AF12" s="512"/>
      <c r="AG12" s="866"/>
      <c r="AH12" s="867"/>
      <c r="AI12" s="868"/>
      <c r="AJ12" s="357"/>
      <c r="AK12" s="170"/>
      <c r="AL12" s="860"/>
      <c r="AM12" s="860"/>
    </row>
    <row r="13" spans="1:150" ht="21" customHeight="1">
      <c r="A13" s="511"/>
      <c r="B13" s="511"/>
      <c r="C13" s="543"/>
      <c r="D13" s="544"/>
      <c r="E13" s="544"/>
      <c r="F13" s="544"/>
      <c r="G13" s="544"/>
      <c r="H13" s="544"/>
      <c r="I13" s="544"/>
      <c r="J13" s="545"/>
      <c r="K13" s="543"/>
      <c r="L13" s="544"/>
      <c r="M13" s="544"/>
      <c r="N13" s="545"/>
      <c r="O13" s="543"/>
      <c r="P13" s="544"/>
      <c r="Q13" s="433" t="str">
        <f t="shared" si="0"/>
        <v xml:space="preserve">  </v>
      </c>
      <c r="R13" s="434" t="s">
        <v>541</v>
      </c>
      <c r="S13" s="435" t="str">
        <f t="shared" si="1"/>
        <v xml:space="preserve">  </v>
      </c>
      <c r="T13" s="543"/>
      <c r="U13" s="544"/>
      <c r="V13" s="316" t="str">
        <f>IF(T13&gt;O13,"〇","  ")</f>
        <v xml:space="preserve">  </v>
      </c>
      <c r="W13" s="543"/>
      <c r="X13" s="544"/>
      <c r="Y13" s="545"/>
      <c r="Z13" s="475"/>
      <c r="AA13" s="478"/>
      <c r="AB13" s="478"/>
      <c r="AC13" s="478"/>
      <c r="AD13" s="481"/>
      <c r="AE13" s="512"/>
      <c r="AF13" s="512"/>
      <c r="AG13" s="866"/>
      <c r="AH13" s="867"/>
      <c r="AI13" s="868"/>
      <c r="AJ13" s="358"/>
      <c r="AK13" s="172"/>
      <c r="AL13" s="860"/>
      <c r="AM13" s="860"/>
    </row>
    <row r="14" spans="1:150" ht="21" customHeight="1">
      <c r="A14" s="511">
        <v>2</v>
      </c>
      <c r="B14" s="511"/>
      <c r="C14" s="512" t="str">
        <f>P5</f>
        <v xml:space="preserve"> おちゃめガールズ</v>
      </c>
      <c r="D14" s="512"/>
      <c r="E14" s="512"/>
      <c r="F14" s="512"/>
      <c r="G14" s="512"/>
      <c r="H14" s="512"/>
      <c r="I14" s="512"/>
      <c r="J14" s="512"/>
      <c r="K14" s="537">
        <f>COUNTIF(Q14:Q16,"〇")</f>
        <v>2</v>
      </c>
      <c r="L14" s="538"/>
      <c r="M14" s="538"/>
      <c r="N14" s="539"/>
      <c r="O14" s="731">
        <v>15</v>
      </c>
      <c r="P14" s="698"/>
      <c r="Q14" s="428" t="str">
        <f t="shared" si="0"/>
        <v>〇</v>
      </c>
      <c r="R14" s="436" t="s">
        <v>539</v>
      </c>
      <c r="S14" s="430" t="str">
        <f t="shared" si="1"/>
        <v xml:space="preserve">  </v>
      </c>
      <c r="T14" s="731">
        <v>0</v>
      </c>
      <c r="U14" s="698"/>
      <c r="V14" s="382"/>
      <c r="W14" s="537">
        <f>COUNTIF(S14:S16,"〇")</f>
        <v>0</v>
      </c>
      <c r="X14" s="538"/>
      <c r="Y14" s="539"/>
      <c r="Z14" s="473" t="str">
        <f>P6</f>
        <v xml:space="preserve"> ひまわりクラブ Ｂ</v>
      </c>
      <c r="AA14" s="476"/>
      <c r="AB14" s="476"/>
      <c r="AC14" s="476"/>
      <c r="AD14" s="479"/>
      <c r="AE14" s="512" t="str">
        <f>C5</f>
        <v xml:space="preserve"> 新城ブレイカ―ズ</v>
      </c>
      <c r="AF14" s="512"/>
      <c r="AG14" s="512"/>
      <c r="AH14" s="512"/>
      <c r="AI14" s="512"/>
      <c r="AJ14" s="357"/>
      <c r="AK14" s="169"/>
      <c r="AL14" s="169"/>
      <c r="AM14" s="169"/>
    </row>
    <row r="15" spans="1:150" ht="21" customHeight="1">
      <c r="A15" s="511"/>
      <c r="B15" s="511"/>
      <c r="C15" s="512"/>
      <c r="D15" s="512"/>
      <c r="E15" s="512"/>
      <c r="F15" s="512"/>
      <c r="G15" s="512"/>
      <c r="H15" s="512"/>
      <c r="I15" s="512"/>
      <c r="J15" s="512"/>
      <c r="K15" s="540"/>
      <c r="L15" s="541"/>
      <c r="M15" s="541"/>
      <c r="N15" s="542"/>
      <c r="O15" s="732">
        <v>15</v>
      </c>
      <c r="P15" s="694"/>
      <c r="Q15" s="431" t="str">
        <f t="shared" si="0"/>
        <v>〇</v>
      </c>
      <c r="R15" s="432" t="s">
        <v>540</v>
      </c>
      <c r="S15" s="431" t="str">
        <f t="shared" si="1"/>
        <v xml:space="preserve">  </v>
      </c>
      <c r="T15" s="732">
        <v>6</v>
      </c>
      <c r="U15" s="694"/>
      <c r="V15" s="383"/>
      <c r="W15" s="540"/>
      <c r="X15" s="541"/>
      <c r="Y15" s="542"/>
      <c r="Z15" s="474"/>
      <c r="AA15" s="477"/>
      <c r="AB15" s="477"/>
      <c r="AC15" s="477"/>
      <c r="AD15" s="480"/>
      <c r="AE15" s="512"/>
      <c r="AF15" s="512"/>
      <c r="AG15" s="512"/>
      <c r="AH15" s="512"/>
      <c r="AI15" s="512"/>
      <c r="AJ15" s="357"/>
      <c r="AK15" s="169"/>
      <c r="AL15" s="169"/>
      <c r="AM15" s="169"/>
    </row>
    <row r="16" spans="1:150" ht="21" customHeight="1">
      <c r="A16" s="511"/>
      <c r="B16" s="511"/>
      <c r="C16" s="512"/>
      <c r="D16" s="512"/>
      <c r="E16" s="512"/>
      <c r="F16" s="512"/>
      <c r="G16" s="512"/>
      <c r="H16" s="512"/>
      <c r="I16" s="512"/>
      <c r="J16" s="512"/>
      <c r="K16" s="543"/>
      <c r="L16" s="544"/>
      <c r="M16" s="544"/>
      <c r="N16" s="545"/>
      <c r="O16" s="733"/>
      <c r="P16" s="735"/>
      <c r="Q16" s="433" t="str">
        <f t="shared" si="0"/>
        <v xml:space="preserve">  </v>
      </c>
      <c r="R16" s="437" t="s">
        <v>541</v>
      </c>
      <c r="S16" s="435" t="str">
        <f t="shared" si="1"/>
        <v xml:space="preserve">  </v>
      </c>
      <c r="T16" s="733"/>
      <c r="U16" s="734"/>
      <c r="V16" s="384"/>
      <c r="W16" s="543"/>
      <c r="X16" s="544"/>
      <c r="Y16" s="545"/>
      <c r="Z16" s="475"/>
      <c r="AA16" s="478"/>
      <c r="AB16" s="478"/>
      <c r="AC16" s="478"/>
      <c r="AD16" s="481"/>
      <c r="AE16" s="512"/>
      <c r="AF16" s="512"/>
      <c r="AG16" s="512"/>
      <c r="AH16" s="512"/>
      <c r="AI16" s="512"/>
      <c r="AJ16" s="357"/>
      <c r="AK16" s="169"/>
      <c r="AL16" s="169"/>
      <c r="AM16" s="169"/>
    </row>
    <row r="17" spans="1:39" ht="21" customHeight="1">
      <c r="A17" s="511">
        <v>3</v>
      </c>
      <c r="B17" s="511"/>
      <c r="C17" s="512" t="str">
        <f>C6</f>
        <v xml:space="preserve"> ひまわりクラブ Ａ</v>
      </c>
      <c r="D17" s="512"/>
      <c r="E17" s="512"/>
      <c r="F17" s="512"/>
      <c r="G17" s="512"/>
      <c r="H17" s="512"/>
      <c r="I17" s="512"/>
      <c r="J17" s="512"/>
      <c r="K17" s="537">
        <f>COUNTIF(Q17:Q19,"〇")</f>
        <v>0</v>
      </c>
      <c r="L17" s="538"/>
      <c r="M17" s="538"/>
      <c r="N17" s="539"/>
      <c r="O17" s="731">
        <v>7</v>
      </c>
      <c r="P17" s="698"/>
      <c r="Q17" s="428" t="str">
        <f t="shared" si="0"/>
        <v xml:space="preserve">  </v>
      </c>
      <c r="R17" s="436" t="s">
        <v>539</v>
      </c>
      <c r="S17" s="430" t="str">
        <f t="shared" si="1"/>
        <v>〇</v>
      </c>
      <c r="T17" s="731">
        <v>15</v>
      </c>
      <c r="U17" s="698"/>
      <c r="V17" s="382"/>
      <c r="W17" s="537">
        <f>COUNTIF(S17:S19,"〇")</f>
        <v>2</v>
      </c>
      <c r="X17" s="538"/>
      <c r="Y17" s="539"/>
      <c r="Z17" s="473" t="str">
        <f>P5</f>
        <v xml:space="preserve"> おちゃめガールズ</v>
      </c>
      <c r="AA17" s="476"/>
      <c r="AB17" s="476"/>
      <c r="AC17" s="476"/>
      <c r="AD17" s="479"/>
      <c r="AE17" s="512" t="str">
        <f>P6</f>
        <v xml:space="preserve"> ひまわりクラブ Ｂ</v>
      </c>
      <c r="AF17" s="512"/>
      <c r="AG17" s="512"/>
      <c r="AH17" s="512"/>
      <c r="AI17" s="512"/>
      <c r="AJ17" s="357"/>
      <c r="AK17" s="169"/>
      <c r="AL17" s="169"/>
      <c r="AM17" s="169"/>
    </row>
    <row r="18" spans="1:39" ht="21" customHeight="1">
      <c r="A18" s="511"/>
      <c r="B18" s="511"/>
      <c r="C18" s="512"/>
      <c r="D18" s="512"/>
      <c r="E18" s="512"/>
      <c r="F18" s="512"/>
      <c r="G18" s="512"/>
      <c r="H18" s="512"/>
      <c r="I18" s="512"/>
      <c r="J18" s="512"/>
      <c r="K18" s="540"/>
      <c r="L18" s="541"/>
      <c r="M18" s="541"/>
      <c r="N18" s="542"/>
      <c r="O18" s="732">
        <v>11</v>
      </c>
      <c r="P18" s="694"/>
      <c r="Q18" s="431" t="str">
        <f t="shared" si="0"/>
        <v xml:space="preserve">  </v>
      </c>
      <c r="R18" s="432" t="s">
        <v>540</v>
      </c>
      <c r="S18" s="431" t="str">
        <f t="shared" si="1"/>
        <v>〇</v>
      </c>
      <c r="T18" s="732">
        <v>15</v>
      </c>
      <c r="U18" s="694"/>
      <c r="V18" s="383"/>
      <c r="W18" s="540"/>
      <c r="X18" s="541"/>
      <c r="Y18" s="542"/>
      <c r="Z18" s="474"/>
      <c r="AA18" s="477"/>
      <c r="AB18" s="477"/>
      <c r="AC18" s="477"/>
      <c r="AD18" s="480"/>
      <c r="AE18" s="512"/>
      <c r="AF18" s="512"/>
      <c r="AG18" s="512"/>
      <c r="AH18" s="512"/>
      <c r="AI18" s="512"/>
      <c r="AJ18" s="357"/>
      <c r="AK18" s="169"/>
      <c r="AL18" s="169"/>
      <c r="AM18" s="169"/>
    </row>
    <row r="19" spans="1:39" ht="21" customHeight="1">
      <c r="A19" s="511"/>
      <c r="B19" s="511"/>
      <c r="C19" s="512"/>
      <c r="D19" s="512"/>
      <c r="E19" s="512"/>
      <c r="F19" s="512"/>
      <c r="G19" s="512"/>
      <c r="H19" s="512"/>
      <c r="I19" s="512"/>
      <c r="J19" s="512"/>
      <c r="K19" s="543"/>
      <c r="L19" s="544"/>
      <c r="M19" s="544"/>
      <c r="N19" s="545"/>
      <c r="O19" s="733"/>
      <c r="P19" s="734"/>
      <c r="Q19" s="433" t="str">
        <f t="shared" si="0"/>
        <v xml:space="preserve">  </v>
      </c>
      <c r="R19" s="437" t="s">
        <v>541</v>
      </c>
      <c r="S19" s="435" t="str">
        <f t="shared" si="1"/>
        <v xml:space="preserve">  </v>
      </c>
      <c r="T19" s="733"/>
      <c r="U19" s="734"/>
      <c r="V19" s="384"/>
      <c r="W19" s="543"/>
      <c r="X19" s="544"/>
      <c r="Y19" s="545"/>
      <c r="Z19" s="475"/>
      <c r="AA19" s="478"/>
      <c r="AB19" s="478"/>
      <c r="AC19" s="478"/>
      <c r="AD19" s="481"/>
      <c r="AE19" s="512"/>
      <c r="AF19" s="512"/>
      <c r="AG19" s="512"/>
      <c r="AH19" s="512"/>
      <c r="AI19" s="512"/>
      <c r="AJ19" s="357"/>
      <c r="AK19" s="169"/>
      <c r="AL19" s="169"/>
      <c r="AM19" s="169"/>
    </row>
    <row r="20" spans="1:39" ht="21" customHeight="1">
      <c r="A20" s="511">
        <v>4</v>
      </c>
      <c r="B20" s="511"/>
      <c r="C20" s="512" t="str">
        <f>C5</f>
        <v xml:space="preserve"> 新城ブレイカ―ズ</v>
      </c>
      <c r="D20" s="512"/>
      <c r="E20" s="512"/>
      <c r="F20" s="512"/>
      <c r="G20" s="512"/>
      <c r="H20" s="512"/>
      <c r="I20" s="512"/>
      <c r="J20" s="512"/>
      <c r="K20" s="537">
        <f>COUNTIF(Q20:Q22,"〇")</f>
        <v>2</v>
      </c>
      <c r="L20" s="538"/>
      <c r="M20" s="538"/>
      <c r="N20" s="539"/>
      <c r="O20" s="731">
        <v>15</v>
      </c>
      <c r="P20" s="698"/>
      <c r="Q20" s="428" t="str">
        <f t="shared" si="0"/>
        <v>〇</v>
      </c>
      <c r="R20" s="436" t="s">
        <v>539</v>
      </c>
      <c r="S20" s="430" t="str">
        <f t="shared" si="1"/>
        <v xml:space="preserve">  </v>
      </c>
      <c r="T20" s="731">
        <v>4</v>
      </c>
      <c r="U20" s="698"/>
      <c r="V20" s="382"/>
      <c r="W20" s="537">
        <f>COUNTIF(S20:S22,"〇")</f>
        <v>0</v>
      </c>
      <c r="X20" s="538"/>
      <c r="Y20" s="539"/>
      <c r="Z20" s="473" t="str">
        <f>P6</f>
        <v xml:space="preserve"> ひまわりクラブ Ｂ</v>
      </c>
      <c r="AA20" s="476"/>
      <c r="AB20" s="476"/>
      <c r="AC20" s="476"/>
      <c r="AD20" s="479"/>
      <c r="AE20" s="512" t="str">
        <f>C6</f>
        <v xml:space="preserve"> ひまわりクラブ Ａ</v>
      </c>
      <c r="AF20" s="512"/>
      <c r="AG20" s="512"/>
      <c r="AH20" s="512"/>
      <c r="AI20" s="512"/>
      <c r="AJ20" s="357"/>
      <c r="AK20" s="169"/>
      <c r="AL20" s="169"/>
      <c r="AM20" s="169"/>
    </row>
    <row r="21" spans="1:39" ht="21" customHeight="1">
      <c r="A21" s="511"/>
      <c r="B21" s="511"/>
      <c r="C21" s="512"/>
      <c r="D21" s="512"/>
      <c r="E21" s="512"/>
      <c r="F21" s="512"/>
      <c r="G21" s="512"/>
      <c r="H21" s="512"/>
      <c r="I21" s="512"/>
      <c r="J21" s="512"/>
      <c r="K21" s="540"/>
      <c r="L21" s="541"/>
      <c r="M21" s="541"/>
      <c r="N21" s="542"/>
      <c r="O21" s="732">
        <v>15</v>
      </c>
      <c r="P21" s="694"/>
      <c r="Q21" s="431" t="str">
        <f t="shared" si="0"/>
        <v>〇</v>
      </c>
      <c r="R21" s="432" t="s">
        <v>540</v>
      </c>
      <c r="S21" s="431" t="str">
        <f t="shared" si="1"/>
        <v xml:space="preserve">  </v>
      </c>
      <c r="T21" s="732">
        <v>4</v>
      </c>
      <c r="U21" s="694"/>
      <c r="V21" s="383"/>
      <c r="W21" s="540"/>
      <c r="X21" s="541"/>
      <c r="Y21" s="542"/>
      <c r="Z21" s="474"/>
      <c r="AA21" s="477"/>
      <c r="AB21" s="477"/>
      <c r="AC21" s="477"/>
      <c r="AD21" s="480"/>
      <c r="AE21" s="512"/>
      <c r="AF21" s="512"/>
      <c r="AG21" s="512"/>
      <c r="AH21" s="512"/>
      <c r="AI21" s="512"/>
      <c r="AJ21" s="357"/>
      <c r="AK21" s="169"/>
      <c r="AL21" s="169"/>
      <c r="AM21" s="169"/>
    </row>
    <row r="22" spans="1:39" ht="21" customHeight="1">
      <c r="A22" s="511"/>
      <c r="B22" s="511"/>
      <c r="C22" s="512"/>
      <c r="D22" s="512"/>
      <c r="E22" s="512"/>
      <c r="F22" s="512"/>
      <c r="G22" s="512"/>
      <c r="H22" s="512"/>
      <c r="I22" s="512"/>
      <c r="J22" s="512"/>
      <c r="K22" s="543"/>
      <c r="L22" s="544"/>
      <c r="M22" s="544"/>
      <c r="N22" s="545"/>
      <c r="O22" s="733"/>
      <c r="P22" s="735"/>
      <c r="Q22" s="433" t="str">
        <f t="shared" si="0"/>
        <v xml:space="preserve">  </v>
      </c>
      <c r="R22" s="437" t="s">
        <v>541</v>
      </c>
      <c r="S22" s="435" t="str">
        <f t="shared" si="1"/>
        <v xml:space="preserve">  </v>
      </c>
      <c r="T22" s="733"/>
      <c r="U22" s="734"/>
      <c r="V22" s="384"/>
      <c r="W22" s="543"/>
      <c r="X22" s="544"/>
      <c r="Y22" s="545"/>
      <c r="Z22" s="475"/>
      <c r="AA22" s="478"/>
      <c r="AB22" s="478"/>
      <c r="AC22" s="478"/>
      <c r="AD22" s="481"/>
      <c r="AE22" s="512"/>
      <c r="AF22" s="512"/>
      <c r="AG22" s="512"/>
      <c r="AH22" s="512"/>
      <c r="AI22" s="512"/>
      <c r="AJ22" s="357"/>
      <c r="AK22" s="169"/>
      <c r="AL22" s="169"/>
      <c r="AM22" s="169"/>
    </row>
    <row r="23" spans="1:39" ht="21" customHeight="1">
      <c r="A23" s="511">
        <v>5</v>
      </c>
      <c r="B23" s="511"/>
      <c r="C23" s="512" t="str">
        <f>C6</f>
        <v xml:space="preserve"> ひまわりクラブ Ａ</v>
      </c>
      <c r="D23" s="512"/>
      <c r="E23" s="512"/>
      <c r="F23" s="512"/>
      <c r="G23" s="512"/>
      <c r="H23" s="512"/>
      <c r="I23" s="512"/>
      <c r="J23" s="512"/>
      <c r="K23" s="537">
        <f>COUNTIF(Q23:Q25,"〇")</f>
        <v>2</v>
      </c>
      <c r="L23" s="538"/>
      <c r="M23" s="538"/>
      <c r="N23" s="539"/>
      <c r="O23" s="731">
        <v>15</v>
      </c>
      <c r="P23" s="699"/>
      <c r="Q23" s="428" t="str">
        <f t="shared" si="0"/>
        <v>〇</v>
      </c>
      <c r="R23" s="436" t="s">
        <v>539</v>
      </c>
      <c r="S23" s="430" t="str">
        <f t="shared" si="1"/>
        <v xml:space="preserve">  </v>
      </c>
      <c r="T23" s="731">
        <v>8</v>
      </c>
      <c r="U23" s="698"/>
      <c r="V23" s="382"/>
      <c r="W23" s="537">
        <f>COUNTIF(S23:S25,"〇")</f>
        <v>1</v>
      </c>
      <c r="X23" s="538"/>
      <c r="Y23" s="539"/>
      <c r="Z23" s="473" t="str">
        <f>P6</f>
        <v xml:space="preserve"> ひまわりクラブ Ｂ</v>
      </c>
      <c r="AA23" s="476"/>
      <c r="AB23" s="476"/>
      <c r="AC23" s="476"/>
      <c r="AD23" s="479"/>
      <c r="AE23" s="512" t="str">
        <f>P5</f>
        <v xml:space="preserve"> おちゃめガールズ</v>
      </c>
      <c r="AF23" s="512"/>
      <c r="AG23" s="512"/>
      <c r="AH23" s="512"/>
      <c r="AI23" s="512"/>
      <c r="AJ23" s="357"/>
      <c r="AK23" s="169"/>
      <c r="AL23" s="169"/>
      <c r="AM23" s="169"/>
    </row>
    <row r="24" spans="1:39" ht="21" customHeight="1">
      <c r="A24" s="511"/>
      <c r="B24" s="511"/>
      <c r="C24" s="512"/>
      <c r="D24" s="512"/>
      <c r="E24" s="512"/>
      <c r="F24" s="512"/>
      <c r="G24" s="512"/>
      <c r="H24" s="512"/>
      <c r="I24" s="512"/>
      <c r="J24" s="512"/>
      <c r="K24" s="540"/>
      <c r="L24" s="541"/>
      <c r="M24" s="541"/>
      <c r="N24" s="542"/>
      <c r="O24" s="732">
        <v>8</v>
      </c>
      <c r="P24" s="695"/>
      <c r="Q24" s="431" t="str">
        <f t="shared" si="0"/>
        <v xml:space="preserve">  </v>
      </c>
      <c r="R24" s="432" t="s">
        <v>540</v>
      </c>
      <c r="S24" s="431" t="str">
        <f t="shared" si="1"/>
        <v>〇</v>
      </c>
      <c r="T24" s="732">
        <v>15</v>
      </c>
      <c r="U24" s="694"/>
      <c r="V24" s="383"/>
      <c r="W24" s="540"/>
      <c r="X24" s="541"/>
      <c r="Y24" s="542"/>
      <c r="Z24" s="474"/>
      <c r="AA24" s="477"/>
      <c r="AB24" s="477"/>
      <c r="AC24" s="477"/>
      <c r="AD24" s="480"/>
      <c r="AE24" s="512"/>
      <c r="AF24" s="512"/>
      <c r="AG24" s="512"/>
      <c r="AH24" s="512"/>
      <c r="AI24" s="512"/>
      <c r="AJ24" s="357"/>
      <c r="AK24" s="169"/>
      <c r="AL24" s="169"/>
      <c r="AM24" s="169"/>
    </row>
    <row r="25" spans="1:39" ht="21" customHeight="1">
      <c r="A25" s="511"/>
      <c r="B25" s="511"/>
      <c r="C25" s="512"/>
      <c r="D25" s="512"/>
      <c r="E25" s="512"/>
      <c r="F25" s="512"/>
      <c r="G25" s="512"/>
      <c r="H25" s="512"/>
      <c r="I25" s="512"/>
      <c r="J25" s="512"/>
      <c r="K25" s="543"/>
      <c r="L25" s="544"/>
      <c r="M25" s="544"/>
      <c r="N25" s="545"/>
      <c r="O25" s="733">
        <v>15</v>
      </c>
      <c r="P25" s="735"/>
      <c r="Q25" s="433" t="str">
        <f t="shared" si="0"/>
        <v>〇</v>
      </c>
      <c r="R25" s="437" t="s">
        <v>541</v>
      </c>
      <c r="S25" s="435" t="str">
        <f t="shared" si="1"/>
        <v xml:space="preserve">  </v>
      </c>
      <c r="T25" s="733">
        <v>4</v>
      </c>
      <c r="U25" s="734"/>
      <c r="V25" s="384"/>
      <c r="W25" s="543"/>
      <c r="X25" s="544"/>
      <c r="Y25" s="545"/>
      <c r="Z25" s="475"/>
      <c r="AA25" s="478"/>
      <c r="AB25" s="478"/>
      <c r="AC25" s="478"/>
      <c r="AD25" s="481"/>
      <c r="AE25" s="512"/>
      <c r="AF25" s="512"/>
      <c r="AG25" s="512"/>
      <c r="AH25" s="512"/>
      <c r="AI25" s="512"/>
      <c r="AJ25" s="357"/>
      <c r="AK25" s="169"/>
      <c r="AL25" s="169"/>
      <c r="AM25" s="169"/>
    </row>
    <row r="26" spans="1:39" ht="21" customHeight="1">
      <c r="A26" s="511">
        <v>6</v>
      </c>
      <c r="B26" s="511"/>
      <c r="C26" s="512" t="str">
        <f>C5</f>
        <v xml:space="preserve"> 新城ブレイカ―ズ</v>
      </c>
      <c r="D26" s="512"/>
      <c r="E26" s="512"/>
      <c r="F26" s="512"/>
      <c r="G26" s="512"/>
      <c r="H26" s="512"/>
      <c r="I26" s="512"/>
      <c r="J26" s="512"/>
      <c r="K26" s="537">
        <f>COUNTIF(Q26:Q28,"〇")</f>
        <v>0</v>
      </c>
      <c r="L26" s="538"/>
      <c r="M26" s="538"/>
      <c r="N26" s="539"/>
      <c r="O26" s="731">
        <v>12</v>
      </c>
      <c r="P26" s="699"/>
      <c r="Q26" s="428" t="str">
        <f t="shared" si="0"/>
        <v xml:space="preserve">  </v>
      </c>
      <c r="R26" s="436" t="s">
        <v>539</v>
      </c>
      <c r="S26" s="430" t="str">
        <f t="shared" si="1"/>
        <v>〇</v>
      </c>
      <c r="T26" s="731">
        <v>15</v>
      </c>
      <c r="U26" s="698"/>
      <c r="V26" s="382"/>
      <c r="W26" s="537">
        <f>COUNTIF(S26:S28,"〇")</f>
        <v>2</v>
      </c>
      <c r="X26" s="538"/>
      <c r="Y26" s="539"/>
      <c r="Z26" s="473" t="str">
        <f>P5</f>
        <v xml:space="preserve"> おちゃめガールズ</v>
      </c>
      <c r="AA26" s="476"/>
      <c r="AB26" s="476"/>
      <c r="AC26" s="476"/>
      <c r="AD26" s="479"/>
      <c r="AE26" s="512" t="str">
        <f>C6</f>
        <v xml:space="preserve"> ひまわりクラブ Ａ</v>
      </c>
      <c r="AF26" s="512"/>
      <c r="AG26" s="512"/>
      <c r="AH26" s="512"/>
      <c r="AI26" s="512"/>
      <c r="AJ26" s="357"/>
      <c r="AK26" s="169"/>
      <c r="AL26" s="169"/>
      <c r="AM26" s="169"/>
    </row>
    <row r="27" spans="1:39" ht="21" customHeight="1">
      <c r="A27" s="511"/>
      <c r="B27" s="511"/>
      <c r="C27" s="512"/>
      <c r="D27" s="512"/>
      <c r="E27" s="512"/>
      <c r="F27" s="512"/>
      <c r="G27" s="512"/>
      <c r="H27" s="512"/>
      <c r="I27" s="512"/>
      <c r="J27" s="512"/>
      <c r="K27" s="540"/>
      <c r="L27" s="541"/>
      <c r="M27" s="541"/>
      <c r="N27" s="542"/>
      <c r="O27" s="732">
        <v>14</v>
      </c>
      <c r="P27" s="695"/>
      <c r="Q27" s="431" t="str">
        <f t="shared" si="0"/>
        <v xml:space="preserve">  </v>
      </c>
      <c r="R27" s="432" t="s">
        <v>540</v>
      </c>
      <c r="S27" s="431" t="str">
        <f t="shared" si="1"/>
        <v>〇</v>
      </c>
      <c r="T27" s="732">
        <v>16</v>
      </c>
      <c r="U27" s="694"/>
      <c r="V27" s="383"/>
      <c r="W27" s="540"/>
      <c r="X27" s="541"/>
      <c r="Y27" s="542"/>
      <c r="Z27" s="474"/>
      <c r="AA27" s="477"/>
      <c r="AB27" s="477"/>
      <c r="AC27" s="477"/>
      <c r="AD27" s="480"/>
      <c r="AE27" s="512"/>
      <c r="AF27" s="512"/>
      <c r="AG27" s="512"/>
      <c r="AH27" s="512"/>
      <c r="AI27" s="512"/>
      <c r="AJ27" s="357"/>
      <c r="AK27" s="169"/>
      <c r="AL27" s="169"/>
      <c r="AM27" s="169"/>
    </row>
    <row r="28" spans="1:39" ht="18.75" customHeight="1">
      <c r="A28" s="511"/>
      <c r="B28" s="511"/>
      <c r="C28" s="512"/>
      <c r="D28" s="512"/>
      <c r="E28" s="512"/>
      <c r="F28" s="512"/>
      <c r="G28" s="512"/>
      <c r="H28" s="512"/>
      <c r="I28" s="512"/>
      <c r="J28" s="512"/>
      <c r="K28" s="543"/>
      <c r="L28" s="544"/>
      <c r="M28" s="544"/>
      <c r="N28" s="545"/>
      <c r="O28" s="733"/>
      <c r="P28" s="735"/>
      <c r="Q28" s="433" t="str">
        <f t="shared" si="0"/>
        <v xml:space="preserve">  </v>
      </c>
      <c r="R28" s="437" t="s">
        <v>541</v>
      </c>
      <c r="S28" s="435" t="str">
        <f t="shared" si="1"/>
        <v xml:space="preserve">  </v>
      </c>
      <c r="T28" s="733"/>
      <c r="U28" s="734"/>
      <c r="V28" s="384"/>
      <c r="W28" s="543"/>
      <c r="X28" s="544"/>
      <c r="Y28" s="545"/>
      <c r="Z28" s="475"/>
      <c r="AA28" s="478"/>
      <c r="AB28" s="478"/>
      <c r="AC28" s="478"/>
      <c r="AD28" s="481"/>
      <c r="AE28" s="512"/>
      <c r="AF28" s="512"/>
      <c r="AG28" s="512"/>
      <c r="AH28" s="512"/>
      <c r="AI28" s="512"/>
      <c r="AJ28" s="357"/>
      <c r="AK28" s="169"/>
      <c r="AL28" s="169"/>
      <c r="AM28" s="169"/>
    </row>
    <row r="29" spans="1:39" ht="21" hidden="1" customHeight="1">
      <c r="A29" s="438"/>
      <c r="B29" s="438"/>
      <c r="C29" s="438"/>
      <c r="D29" s="438"/>
      <c r="E29" s="438"/>
      <c r="F29" s="438"/>
      <c r="G29" s="438"/>
      <c r="H29" s="438"/>
      <c r="I29" s="438"/>
      <c r="J29" s="438"/>
      <c r="K29" s="438"/>
      <c r="L29" s="438"/>
      <c r="M29" s="438"/>
      <c r="N29" s="438"/>
      <c r="O29" s="859" t="s">
        <v>731</v>
      </c>
      <c r="P29" s="859"/>
      <c r="Q29" s="859"/>
      <c r="R29" s="859"/>
      <c r="S29" s="859"/>
      <c r="T29" s="859"/>
      <c r="U29" s="859"/>
      <c r="V29" s="438"/>
      <c r="W29" s="438"/>
      <c r="X29" s="438"/>
      <c r="Y29" s="438"/>
      <c r="Z29" s="438"/>
      <c r="AA29" s="438"/>
      <c r="AB29" s="438"/>
      <c r="AC29" s="438"/>
      <c r="AD29" s="438"/>
      <c r="AE29" s="438"/>
      <c r="AF29" s="438"/>
      <c r="AG29" s="438"/>
      <c r="AH29" s="438"/>
      <c r="AI29" s="438"/>
      <c r="AJ29" s="317"/>
      <c r="AK29" s="173"/>
      <c r="AL29" s="173"/>
      <c r="AM29" s="174"/>
    </row>
    <row r="30" spans="1:39" ht="21" customHeight="1">
      <c r="A30" s="511">
        <v>7</v>
      </c>
      <c r="B30" s="511"/>
      <c r="C30" s="512" t="str">
        <f>BA55</f>
        <v xml:space="preserve"> ひまわりクラブ Ａ</v>
      </c>
      <c r="D30" s="512"/>
      <c r="E30" s="512"/>
      <c r="F30" s="512"/>
      <c r="G30" s="512"/>
      <c r="H30" s="512"/>
      <c r="I30" s="512"/>
      <c r="J30" s="512"/>
      <c r="K30" s="537">
        <f>COUNTIF(Q30:Q32,"〇")</f>
        <v>0</v>
      </c>
      <c r="L30" s="538"/>
      <c r="M30" s="538"/>
      <c r="N30" s="539"/>
      <c r="O30" s="537"/>
      <c r="P30" s="538"/>
      <c r="Q30" s="428" t="str">
        <f t="shared" ref="Q30:Q35" si="2">IF(O30&gt;T30,"〇","  ")</f>
        <v xml:space="preserve">  </v>
      </c>
      <c r="R30" s="429" t="s">
        <v>539</v>
      </c>
      <c r="S30" s="430" t="str">
        <f t="shared" ref="S30:S35" si="3">IF(T30&gt;O30,"〇","  ")</f>
        <v xml:space="preserve">  </v>
      </c>
      <c r="T30" s="537"/>
      <c r="U30" s="538"/>
      <c r="V30" s="356"/>
      <c r="W30" s="537">
        <f>COUNTIF(S30:S32,"〇")</f>
        <v>0</v>
      </c>
      <c r="X30" s="538"/>
      <c r="Y30" s="539"/>
      <c r="Z30" s="473" t="str">
        <f>BI55</f>
        <v xml:space="preserve"> ひまわりクラブ Ｂ</v>
      </c>
      <c r="AA30" s="476"/>
      <c r="AB30" s="476"/>
      <c r="AC30" s="476"/>
      <c r="AD30" s="479"/>
      <c r="AE30" s="850" t="s">
        <v>472</v>
      </c>
      <c r="AF30" s="851"/>
      <c r="AG30" s="851"/>
      <c r="AH30" s="851"/>
      <c r="AI30" s="852"/>
      <c r="AJ30" s="357"/>
      <c r="AK30" s="169"/>
      <c r="AL30" s="169"/>
      <c r="AM30" s="169"/>
    </row>
    <row r="31" spans="1:39" ht="21" customHeight="1">
      <c r="A31" s="511"/>
      <c r="B31" s="511"/>
      <c r="C31" s="512"/>
      <c r="D31" s="512"/>
      <c r="E31" s="512"/>
      <c r="F31" s="512"/>
      <c r="G31" s="512"/>
      <c r="H31" s="512"/>
      <c r="I31" s="512"/>
      <c r="J31" s="512"/>
      <c r="K31" s="540"/>
      <c r="L31" s="541"/>
      <c r="M31" s="541"/>
      <c r="N31" s="542"/>
      <c r="O31" s="732"/>
      <c r="P31" s="694"/>
      <c r="Q31" s="431" t="str">
        <f t="shared" si="2"/>
        <v xml:space="preserve">  </v>
      </c>
      <c r="R31" s="432" t="s">
        <v>540</v>
      </c>
      <c r="S31" s="431" t="str">
        <f t="shared" si="3"/>
        <v xml:space="preserve">  </v>
      </c>
      <c r="T31" s="732"/>
      <c r="U31" s="694"/>
      <c r="V31" s="383" t="str">
        <f>IF(T32&gt;O32,"〇","  ")</f>
        <v xml:space="preserve">  </v>
      </c>
      <c r="W31" s="540"/>
      <c r="X31" s="541"/>
      <c r="Y31" s="542"/>
      <c r="Z31" s="474"/>
      <c r="AA31" s="477"/>
      <c r="AB31" s="477"/>
      <c r="AC31" s="477"/>
      <c r="AD31" s="480"/>
      <c r="AE31" s="853"/>
      <c r="AF31" s="854"/>
      <c r="AG31" s="854"/>
      <c r="AH31" s="854"/>
      <c r="AI31" s="855"/>
      <c r="AJ31" s="357"/>
      <c r="AK31" s="169"/>
      <c r="AL31" s="169"/>
      <c r="AM31" s="169"/>
    </row>
    <row r="32" spans="1:39" ht="21" customHeight="1">
      <c r="A32" s="511"/>
      <c r="B32" s="511"/>
      <c r="C32" s="512"/>
      <c r="D32" s="512"/>
      <c r="E32" s="512"/>
      <c r="F32" s="512"/>
      <c r="G32" s="512"/>
      <c r="H32" s="512"/>
      <c r="I32" s="512"/>
      <c r="J32" s="512"/>
      <c r="K32" s="543"/>
      <c r="L32" s="544"/>
      <c r="M32" s="544"/>
      <c r="N32" s="545"/>
      <c r="O32" s="543"/>
      <c r="P32" s="544"/>
      <c r="Q32" s="433" t="str">
        <f t="shared" si="2"/>
        <v xml:space="preserve">  </v>
      </c>
      <c r="R32" s="434" t="s">
        <v>541</v>
      </c>
      <c r="S32" s="435" t="str">
        <f t="shared" si="3"/>
        <v xml:space="preserve">  </v>
      </c>
      <c r="T32" s="543"/>
      <c r="U32" s="544"/>
      <c r="V32" s="316" t="str">
        <f>IF(T33&gt;O33,"〇","  ")</f>
        <v xml:space="preserve">  </v>
      </c>
      <c r="W32" s="543"/>
      <c r="X32" s="544"/>
      <c r="Y32" s="545"/>
      <c r="Z32" s="475"/>
      <c r="AA32" s="478"/>
      <c r="AB32" s="478"/>
      <c r="AC32" s="478"/>
      <c r="AD32" s="481"/>
      <c r="AE32" s="856"/>
      <c r="AF32" s="857"/>
      <c r="AG32" s="857"/>
      <c r="AH32" s="857"/>
      <c r="AI32" s="858"/>
      <c r="AJ32" s="357"/>
      <c r="AK32" s="169"/>
      <c r="AL32" s="169"/>
      <c r="AM32" s="169"/>
    </row>
    <row r="33" spans="1:77" ht="21" customHeight="1">
      <c r="A33" s="511">
        <v>8</v>
      </c>
      <c r="B33" s="511"/>
      <c r="C33" s="512" t="str">
        <f>BN55</f>
        <v xml:space="preserve"> おちゃめガールズ</v>
      </c>
      <c r="D33" s="512"/>
      <c r="E33" s="512"/>
      <c r="F33" s="512"/>
      <c r="G33" s="512"/>
      <c r="H33" s="512"/>
      <c r="I33" s="512"/>
      <c r="J33" s="512"/>
      <c r="K33" s="537">
        <f>COUNTIF(Q33:Q36,"〇")</f>
        <v>0</v>
      </c>
      <c r="L33" s="538"/>
      <c r="M33" s="538"/>
      <c r="N33" s="539"/>
      <c r="O33" s="537"/>
      <c r="P33" s="538"/>
      <c r="Q33" s="428" t="str">
        <f t="shared" si="2"/>
        <v xml:space="preserve">  </v>
      </c>
      <c r="R33" s="429" t="s">
        <v>539</v>
      </c>
      <c r="S33" s="430" t="str">
        <f t="shared" si="3"/>
        <v xml:space="preserve">  </v>
      </c>
      <c r="T33" s="537"/>
      <c r="U33" s="538"/>
      <c r="V33" s="356"/>
      <c r="W33" s="537">
        <f>COUNTIF(S33:S35,"〇")</f>
        <v>0</v>
      </c>
      <c r="X33" s="538"/>
      <c r="Y33" s="539"/>
      <c r="Z33" s="473" t="str">
        <f>BV55</f>
        <v xml:space="preserve"> 新城ブレイカ―ズ</v>
      </c>
      <c r="AA33" s="476"/>
      <c r="AB33" s="476"/>
      <c r="AC33" s="476"/>
      <c r="AD33" s="479"/>
      <c r="AE33" s="850" t="s">
        <v>473</v>
      </c>
      <c r="AF33" s="851"/>
      <c r="AG33" s="851"/>
      <c r="AH33" s="851"/>
      <c r="AI33" s="852"/>
      <c r="AJ33" s="357"/>
      <c r="AK33" s="169"/>
      <c r="AL33" s="169"/>
      <c r="AM33" s="169"/>
    </row>
    <row r="34" spans="1:77" ht="21" customHeight="1">
      <c r="A34" s="511"/>
      <c r="B34" s="511"/>
      <c r="C34" s="512"/>
      <c r="D34" s="512"/>
      <c r="E34" s="512"/>
      <c r="F34" s="512"/>
      <c r="G34" s="512"/>
      <c r="H34" s="512"/>
      <c r="I34" s="512"/>
      <c r="J34" s="512"/>
      <c r="K34" s="540"/>
      <c r="L34" s="541"/>
      <c r="M34" s="541"/>
      <c r="N34" s="542"/>
      <c r="O34" s="732"/>
      <c r="P34" s="694"/>
      <c r="Q34" s="431" t="str">
        <f t="shared" si="2"/>
        <v xml:space="preserve">  </v>
      </c>
      <c r="R34" s="432" t="s">
        <v>540</v>
      </c>
      <c r="S34" s="431" t="str">
        <f t="shared" si="3"/>
        <v xml:space="preserve">  </v>
      </c>
      <c r="T34" s="732"/>
      <c r="U34" s="694"/>
      <c r="V34" s="383" t="str">
        <f>IF(T35&gt;O35,"〇","  ")</f>
        <v xml:space="preserve">  </v>
      </c>
      <c r="W34" s="540"/>
      <c r="X34" s="541"/>
      <c r="Y34" s="542"/>
      <c r="Z34" s="474"/>
      <c r="AA34" s="477"/>
      <c r="AB34" s="477"/>
      <c r="AC34" s="477"/>
      <c r="AD34" s="480"/>
      <c r="AE34" s="853"/>
      <c r="AF34" s="854"/>
      <c r="AG34" s="854"/>
      <c r="AH34" s="854"/>
      <c r="AI34" s="855"/>
      <c r="AJ34" s="357"/>
      <c r="AK34" s="169"/>
      <c r="AL34" s="169"/>
      <c r="AM34" s="169"/>
    </row>
    <row r="35" spans="1:77" ht="21" customHeight="1">
      <c r="A35" s="511"/>
      <c r="B35" s="511"/>
      <c r="C35" s="512"/>
      <c r="D35" s="512"/>
      <c r="E35" s="512"/>
      <c r="F35" s="512"/>
      <c r="G35" s="512"/>
      <c r="H35" s="512"/>
      <c r="I35" s="512"/>
      <c r="J35" s="512"/>
      <c r="K35" s="543"/>
      <c r="L35" s="544"/>
      <c r="M35" s="544"/>
      <c r="N35" s="545"/>
      <c r="O35" s="543"/>
      <c r="P35" s="544"/>
      <c r="Q35" s="439" t="str">
        <f t="shared" si="2"/>
        <v xml:space="preserve">  </v>
      </c>
      <c r="R35" s="434" t="s">
        <v>541</v>
      </c>
      <c r="S35" s="435" t="str">
        <f t="shared" si="3"/>
        <v xml:space="preserve">  </v>
      </c>
      <c r="T35" s="543"/>
      <c r="U35" s="544"/>
      <c r="V35" s="359" t="str">
        <f>IF(T36&gt;O36,"〇","  ")</f>
        <v xml:space="preserve">  </v>
      </c>
      <c r="W35" s="543"/>
      <c r="X35" s="544"/>
      <c r="Y35" s="545"/>
      <c r="Z35" s="475"/>
      <c r="AA35" s="478"/>
      <c r="AB35" s="478"/>
      <c r="AC35" s="478"/>
      <c r="AD35" s="481"/>
      <c r="AE35" s="856"/>
      <c r="AF35" s="857"/>
      <c r="AG35" s="857"/>
      <c r="AH35" s="857"/>
      <c r="AI35" s="858"/>
      <c r="AJ35" s="333"/>
      <c r="AK35" s="175"/>
      <c r="AL35" s="175"/>
      <c r="AM35" s="175"/>
    </row>
    <row r="36" spans="1:77" ht="15" customHeight="1"/>
    <row r="37" spans="1:77" s="366" customFormat="1" ht="18" customHeight="1">
      <c r="A37" s="360" t="s">
        <v>245</v>
      </c>
      <c r="B37" s="350"/>
      <c r="C37" s="350"/>
      <c r="D37" s="350"/>
      <c r="E37" s="350"/>
      <c r="F37" s="350"/>
      <c r="G37" s="350"/>
      <c r="H37" s="350"/>
      <c r="I37" s="350"/>
      <c r="J37" s="350"/>
      <c r="K37" s="350"/>
      <c r="L37" s="350"/>
      <c r="M37" s="350"/>
      <c r="N37" s="350"/>
      <c r="O37" s="350"/>
      <c r="P37" s="350"/>
      <c r="Q37" s="350"/>
      <c r="R37" s="350"/>
      <c r="S37" s="350"/>
      <c r="T37" s="350"/>
      <c r="U37" s="350"/>
      <c r="V37" s="350"/>
      <c r="W37" s="350"/>
      <c r="X37" s="350"/>
      <c r="Y37" s="350"/>
      <c r="Z37" s="350"/>
      <c r="AA37" s="350"/>
      <c r="AB37" s="350"/>
      <c r="AC37" s="350"/>
      <c r="AD37" s="350"/>
      <c r="AE37" s="350"/>
      <c r="AF37" s="350"/>
      <c r="AG37" s="350"/>
      <c r="AH37" s="350"/>
      <c r="AI37" s="350"/>
      <c r="AJ37" s="350"/>
      <c r="AK37" s="350"/>
      <c r="AL37" s="350"/>
      <c r="AM37" s="350"/>
    </row>
    <row r="38" spans="1:77" s="366" customFormat="1" ht="6" customHeight="1" thickBot="1">
      <c r="K38" s="371"/>
      <c r="L38" s="371"/>
      <c r="M38" s="371"/>
      <c r="N38" s="371"/>
      <c r="O38" s="371"/>
      <c r="AC38" s="176"/>
      <c r="AD38" s="371"/>
      <c r="AE38" s="371"/>
      <c r="AF38" s="371"/>
      <c r="AG38" s="371"/>
      <c r="AH38" s="362"/>
    </row>
    <row r="39" spans="1:77" s="366" customFormat="1" ht="15" customHeight="1">
      <c r="A39" s="835" t="s">
        <v>543</v>
      </c>
      <c r="B39" s="638" t="s">
        <v>247</v>
      </c>
      <c r="C39" s="628"/>
      <c r="D39" s="643"/>
      <c r="E39" s="369"/>
      <c r="F39" s="838" t="str">
        <f>B43</f>
        <v xml:space="preserve"> 新城ブレイカ―ズ</v>
      </c>
      <c r="G39" s="839"/>
      <c r="H39" s="839"/>
      <c r="I39" s="839"/>
      <c r="J39" s="839"/>
      <c r="K39" s="844" t="str">
        <f>B49</f>
        <v xml:space="preserve"> ひまわりクラブ Ａ</v>
      </c>
      <c r="L39" s="829"/>
      <c r="M39" s="829"/>
      <c r="N39" s="829"/>
      <c r="O39" s="845"/>
      <c r="P39" s="839" t="str">
        <f>B55</f>
        <v xml:space="preserve"> おちゃめガールズ</v>
      </c>
      <c r="Q39" s="839"/>
      <c r="R39" s="839"/>
      <c r="S39" s="839"/>
      <c r="T39" s="839"/>
      <c r="U39" s="839" t="str">
        <f>B61</f>
        <v xml:space="preserve"> ひまわりクラブ Ｂ</v>
      </c>
      <c r="V39" s="839"/>
      <c r="W39" s="839"/>
      <c r="X39" s="839"/>
      <c r="Y39" s="839"/>
      <c r="Z39" s="638" t="s">
        <v>248</v>
      </c>
      <c r="AA39" s="628"/>
      <c r="AB39" s="629"/>
      <c r="AC39" s="627" t="s">
        <v>249</v>
      </c>
      <c r="AD39" s="628"/>
      <c r="AE39" s="629"/>
      <c r="AF39" s="833" t="s">
        <v>250</v>
      </c>
      <c r="AG39" s="661" t="s">
        <v>251</v>
      </c>
      <c r="AH39" s="362"/>
    </row>
    <row r="40" spans="1:77" s="366" customFormat="1" ht="15" customHeight="1">
      <c r="A40" s="836"/>
      <c r="B40" s="615"/>
      <c r="C40" s="501"/>
      <c r="D40" s="644"/>
      <c r="E40" s="362"/>
      <c r="F40" s="840"/>
      <c r="G40" s="841"/>
      <c r="H40" s="841"/>
      <c r="I40" s="841"/>
      <c r="J40" s="841"/>
      <c r="K40" s="846"/>
      <c r="L40" s="796"/>
      <c r="M40" s="796"/>
      <c r="N40" s="796"/>
      <c r="O40" s="847"/>
      <c r="P40" s="841"/>
      <c r="Q40" s="841"/>
      <c r="R40" s="841"/>
      <c r="S40" s="841"/>
      <c r="T40" s="841"/>
      <c r="U40" s="841"/>
      <c r="V40" s="841"/>
      <c r="W40" s="841"/>
      <c r="X40" s="841"/>
      <c r="Y40" s="841"/>
      <c r="Z40" s="615"/>
      <c r="AA40" s="501"/>
      <c r="AB40" s="502"/>
      <c r="AC40" s="500"/>
      <c r="AD40" s="501"/>
      <c r="AE40" s="502"/>
      <c r="AF40" s="509"/>
      <c r="AG40" s="662"/>
      <c r="AH40" s="362"/>
    </row>
    <row r="41" spans="1:77" s="366" customFormat="1" ht="15" customHeight="1">
      <c r="A41" s="836"/>
      <c r="B41" s="615"/>
      <c r="C41" s="501"/>
      <c r="D41" s="644"/>
      <c r="E41" s="362"/>
      <c r="F41" s="840"/>
      <c r="G41" s="841"/>
      <c r="H41" s="841"/>
      <c r="I41" s="841"/>
      <c r="J41" s="841"/>
      <c r="K41" s="846"/>
      <c r="L41" s="796"/>
      <c r="M41" s="796"/>
      <c r="N41" s="796"/>
      <c r="O41" s="847"/>
      <c r="P41" s="841"/>
      <c r="Q41" s="841"/>
      <c r="R41" s="841"/>
      <c r="S41" s="841"/>
      <c r="T41" s="841"/>
      <c r="U41" s="841"/>
      <c r="V41" s="841"/>
      <c r="W41" s="841"/>
      <c r="X41" s="841"/>
      <c r="Y41" s="841"/>
      <c r="Z41" s="615"/>
      <c r="AA41" s="501"/>
      <c r="AB41" s="502"/>
      <c r="AC41" s="500"/>
      <c r="AD41" s="501"/>
      <c r="AE41" s="502"/>
      <c r="AF41" s="509"/>
      <c r="AG41" s="662"/>
      <c r="AH41" s="362"/>
      <c r="AJ41" s="456" t="s">
        <v>252</v>
      </c>
      <c r="AK41" s="485" t="s">
        <v>544</v>
      </c>
      <c r="BF41" s="664" t="s">
        <v>253</v>
      </c>
      <c r="BG41" s="664"/>
      <c r="BS41" s="664" t="s">
        <v>254</v>
      </c>
      <c r="BT41" s="664"/>
    </row>
    <row r="42" spans="1:77" s="366" customFormat="1" ht="15" customHeight="1" thickBot="1">
      <c r="A42" s="837"/>
      <c r="B42" s="642"/>
      <c r="C42" s="618"/>
      <c r="D42" s="645"/>
      <c r="E42" s="371"/>
      <c r="F42" s="842"/>
      <c r="G42" s="843"/>
      <c r="H42" s="843"/>
      <c r="I42" s="843"/>
      <c r="J42" s="843"/>
      <c r="K42" s="848"/>
      <c r="L42" s="799"/>
      <c r="M42" s="799"/>
      <c r="N42" s="799"/>
      <c r="O42" s="849"/>
      <c r="P42" s="843"/>
      <c r="Q42" s="843"/>
      <c r="R42" s="843"/>
      <c r="S42" s="843"/>
      <c r="T42" s="843"/>
      <c r="U42" s="843"/>
      <c r="V42" s="843"/>
      <c r="W42" s="843"/>
      <c r="X42" s="843"/>
      <c r="Y42" s="843"/>
      <c r="Z42" s="642"/>
      <c r="AA42" s="618"/>
      <c r="AB42" s="604"/>
      <c r="AC42" s="617"/>
      <c r="AD42" s="618"/>
      <c r="AE42" s="604"/>
      <c r="AF42" s="834"/>
      <c r="AG42" s="663"/>
      <c r="AH42" s="362"/>
      <c r="AJ42" s="456"/>
      <c r="AK42" s="456"/>
      <c r="BF42" s="822"/>
      <c r="BG42" s="822"/>
      <c r="BS42" s="822"/>
      <c r="BT42" s="822"/>
    </row>
    <row r="43" spans="1:77" ht="18" customHeight="1">
      <c r="A43" s="825" t="str">
        <f>C3</f>
        <v>Ａグループ</v>
      </c>
      <c r="B43" s="828" t="str">
        <f>C5</f>
        <v xml:space="preserve"> 新城ブレイカ―ズ</v>
      </c>
      <c r="C43" s="829"/>
      <c r="D43" s="830"/>
      <c r="E43" s="831" t="str">
        <f>IF($CB$105="A",CD107,IF($CB$105="B",CG107,CJ107))</f>
        <v/>
      </c>
      <c r="F43" s="177"/>
      <c r="G43" s="177"/>
      <c r="H43" s="177"/>
      <c r="I43" s="177"/>
      <c r="J43" s="178"/>
      <c r="K43" s="179">
        <f>COUNTIF(L46:L48,"○")</f>
        <v>2</v>
      </c>
      <c r="L43" s="179"/>
      <c r="M43" s="179" t="s">
        <v>546</v>
      </c>
      <c r="N43" s="179"/>
      <c r="O43" s="180">
        <f>COUNTIF(N46:N48,"○")</f>
        <v>0</v>
      </c>
      <c r="P43" s="179">
        <f>COUNTIF(Q46:Q48,"○")</f>
        <v>0</v>
      </c>
      <c r="Q43" s="179"/>
      <c r="R43" s="179" t="s">
        <v>552</v>
      </c>
      <c r="S43" s="179"/>
      <c r="T43" s="180">
        <f>COUNTIF(S46:S48,"○")</f>
        <v>2</v>
      </c>
      <c r="U43" s="179">
        <f>COUNTIF(V46:V48,"○")</f>
        <v>2</v>
      </c>
      <c r="V43" s="179"/>
      <c r="W43" s="179" t="s">
        <v>556</v>
      </c>
      <c r="X43" s="179"/>
      <c r="Y43" s="181">
        <f>COUNTIF(X46:X48,"○")</f>
        <v>0</v>
      </c>
      <c r="Z43" s="638">
        <f>COUNTIF(F44:Y44,"○")</f>
        <v>2</v>
      </c>
      <c r="AA43" s="628" t="s">
        <v>549</v>
      </c>
      <c r="AB43" s="629">
        <f>COUNTIF(J45:Y45,"○")</f>
        <v>1</v>
      </c>
      <c r="AC43" s="627">
        <f>IF(AE47=0,10,AC47/AE47)</f>
        <v>2</v>
      </c>
      <c r="AD43" s="628"/>
      <c r="AE43" s="629"/>
      <c r="AF43" s="832">
        <f>SUM(F46:F48,K46:K48,P46:P48,U46:U48)/SUM(J46:J48,O46:O48,T46:T48,Y46:Y48)</f>
        <v>1.7916666666666667</v>
      </c>
      <c r="AG43" s="824">
        <f>IF(AJ$69=AJ$68,RANK(AX43,AX$43:AX$66,0),"")</f>
        <v>2</v>
      </c>
      <c r="AH43" s="615" t="str">
        <f>B43</f>
        <v xml:space="preserve"> 新城ブレイカ―ズ</v>
      </c>
      <c r="AJ43" s="155">
        <f>SUM(Z43:AB48)</f>
        <v>3</v>
      </c>
      <c r="AK43" s="155">
        <f>AL43-AM43</f>
        <v>0</v>
      </c>
      <c r="AL43" s="155">
        <f>SUM(F43:Y43)</f>
        <v>6</v>
      </c>
      <c r="AM43" s="155">
        <f>SUM(AC47:AE48)</f>
        <v>6</v>
      </c>
      <c r="AS43" s="456">
        <f>RANK(Z43,Z43:Z66,1)</f>
        <v>3</v>
      </c>
      <c r="AT43" s="456">
        <f>RANK(AY43,AY43:AY66,1)</f>
        <v>3</v>
      </c>
      <c r="AU43" s="456">
        <f>RANK(AF43,AF43:AF66,1)</f>
        <v>3</v>
      </c>
      <c r="AV43" s="456">
        <f>AS43*100</f>
        <v>300</v>
      </c>
      <c r="AW43" s="456">
        <f>AT43*10</f>
        <v>30</v>
      </c>
      <c r="AX43" s="456">
        <f>SUM(AU43:AW48)</f>
        <v>333</v>
      </c>
      <c r="AY43" s="456">
        <f>AC43-AE43</f>
        <v>2</v>
      </c>
      <c r="AZ43" s="366"/>
      <c r="BA43" s="182"/>
      <c r="BB43" s="182"/>
      <c r="BC43" s="815" t="str">
        <f>IF(OR(BD49=2,BI49=2),IF(BD49=2,BA55,BI55),"")</f>
        <v/>
      </c>
      <c r="BD43" s="816"/>
      <c r="BE43" s="816"/>
      <c r="BF43" s="816"/>
      <c r="BG43" s="816"/>
      <c r="BH43" s="816"/>
      <c r="BI43" s="816"/>
      <c r="BJ43" s="817"/>
      <c r="BK43" s="183"/>
      <c r="BL43" s="183"/>
      <c r="BM43" s="183"/>
      <c r="BN43" s="183"/>
      <c r="BO43" s="183"/>
      <c r="BP43" s="815" t="str">
        <f>IF(OR(BQ49=2,BV49=2),IF(BQ49=2,BN55,BV55),"")</f>
        <v/>
      </c>
      <c r="BQ43" s="816"/>
      <c r="BR43" s="816"/>
      <c r="BS43" s="816"/>
      <c r="BT43" s="816"/>
      <c r="BU43" s="816"/>
      <c r="BV43" s="816"/>
      <c r="BW43" s="817"/>
      <c r="BX43" s="182"/>
      <c r="BY43" s="182"/>
    </row>
    <row r="44" spans="1:77" ht="13.5" hidden="1" customHeight="1">
      <c r="A44" s="826"/>
      <c r="B44" s="795"/>
      <c r="C44" s="796"/>
      <c r="D44" s="797"/>
      <c r="E44" s="802"/>
      <c r="F44" s="184"/>
      <c r="G44" s="184"/>
      <c r="H44" s="184"/>
      <c r="I44" s="184"/>
      <c r="J44" s="185"/>
      <c r="K44" s="362" t="str">
        <f>IF(K43&gt;O43,"○","　")</f>
        <v>○</v>
      </c>
      <c r="L44" s="362"/>
      <c r="M44" s="362"/>
      <c r="N44" s="362"/>
      <c r="O44" s="363"/>
      <c r="P44" s="362" t="str">
        <f>IF(P43&gt;T43,"○","　")</f>
        <v>　</v>
      </c>
      <c r="Q44" s="362"/>
      <c r="R44" s="362"/>
      <c r="S44" s="362"/>
      <c r="T44" s="363"/>
      <c r="U44" s="362" t="str">
        <f>IF(U43&gt;Y43,"○","　")</f>
        <v>○</v>
      </c>
      <c r="V44" s="362"/>
      <c r="W44" s="362"/>
      <c r="X44" s="362"/>
      <c r="Y44" s="370"/>
      <c r="Z44" s="615"/>
      <c r="AA44" s="501"/>
      <c r="AB44" s="502"/>
      <c r="AC44" s="500"/>
      <c r="AD44" s="501"/>
      <c r="AE44" s="502"/>
      <c r="AF44" s="782"/>
      <c r="AG44" s="784"/>
      <c r="AH44" s="615"/>
      <c r="AS44" s="456"/>
      <c r="AT44" s="456"/>
      <c r="AU44" s="456"/>
      <c r="AV44" s="456"/>
      <c r="AW44" s="456"/>
      <c r="AX44" s="456"/>
      <c r="AY44" s="456"/>
      <c r="AZ44" s="366"/>
      <c r="BA44" s="182"/>
      <c r="BB44" s="182"/>
      <c r="BC44" s="818"/>
      <c r="BD44" s="819"/>
      <c r="BE44" s="819"/>
      <c r="BF44" s="819"/>
      <c r="BG44" s="819"/>
      <c r="BH44" s="819"/>
      <c r="BI44" s="819"/>
      <c r="BJ44" s="820"/>
      <c r="BK44" s="183"/>
      <c r="BL44" s="183"/>
      <c r="BM44" s="183"/>
      <c r="BN44" s="183"/>
      <c r="BO44" s="183"/>
      <c r="BP44" s="818"/>
      <c r="BQ44" s="819"/>
      <c r="BR44" s="819"/>
      <c r="BS44" s="819"/>
      <c r="BT44" s="819"/>
      <c r="BU44" s="819"/>
      <c r="BV44" s="819"/>
      <c r="BW44" s="820"/>
      <c r="BX44" s="182"/>
      <c r="BY44" s="182"/>
    </row>
    <row r="45" spans="1:77" ht="13.5" hidden="1" customHeight="1">
      <c r="A45" s="826"/>
      <c r="B45" s="795"/>
      <c r="C45" s="796"/>
      <c r="D45" s="797"/>
      <c r="E45" s="802"/>
      <c r="F45" s="184"/>
      <c r="G45" s="184"/>
      <c r="H45" s="184"/>
      <c r="I45" s="184"/>
      <c r="J45" s="185"/>
      <c r="K45" s="362"/>
      <c r="L45" s="362"/>
      <c r="M45" s="362"/>
      <c r="N45" s="362"/>
      <c r="O45" s="363" t="str">
        <f>IF(O43&gt;K43,"○","　")</f>
        <v>　</v>
      </c>
      <c r="P45" s="362"/>
      <c r="Q45" s="362"/>
      <c r="R45" s="362"/>
      <c r="S45" s="362"/>
      <c r="T45" s="363" t="str">
        <f>IF(T43&gt;P43,"○","　")</f>
        <v>○</v>
      </c>
      <c r="U45" s="362"/>
      <c r="V45" s="362"/>
      <c r="W45" s="362"/>
      <c r="X45" s="362"/>
      <c r="Y45" s="370" t="str">
        <f>IF(Y43&gt;U43,"○","　")</f>
        <v>　</v>
      </c>
      <c r="Z45" s="615"/>
      <c r="AA45" s="501"/>
      <c r="AB45" s="502"/>
      <c r="AC45" s="500"/>
      <c r="AD45" s="501"/>
      <c r="AE45" s="502"/>
      <c r="AF45" s="782"/>
      <c r="AG45" s="784"/>
      <c r="AH45" s="615"/>
      <c r="AS45" s="456"/>
      <c r="AT45" s="456"/>
      <c r="AU45" s="456"/>
      <c r="AV45" s="456"/>
      <c r="AW45" s="456"/>
      <c r="AX45" s="456"/>
      <c r="AY45" s="456"/>
      <c r="AZ45" s="366"/>
      <c r="BA45" s="182"/>
      <c r="BB45" s="182"/>
      <c r="BC45" s="818"/>
      <c r="BD45" s="819"/>
      <c r="BE45" s="819"/>
      <c r="BF45" s="819"/>
      <c r="BG45" s="819"/>
      <c r="BH45" s="819"/>
      <c r="BI45" s="819"/>
      <c r="BJ45" s="820"/>
      <c r="BK45" s="183"/>
      <c r="BL45" s="183"/>
      <c r="BM45" s="183"/>
      <c r="BN45" s="183"/>
      <c r="BO45" s="183"/>
      <c r="BP45" s="818"/>
      <c r="BQ45" s="819"/>
      <c r="BR45" s="819"/>
      <c r="BS45" s="819"/>
      <c r="BT45" s="819"/>
      <c r="BU45" s="819"/>
      <c r="BV45" s="819"/>
      <c r="BW45" s="820"/>
      <c r="BX45" s="182"/>
      <c r="BY45" s="182"/>
    </row>
    <row r="46" spans="1:77" ht="18" customHeight="1">
      <c r="A46" s="826"/>
      <c r="B46" s="795"/>
      <c r="C46" s="796"/>
      <c r="D46" s="797"/>
      <c r="E46" s="802"/>
      <c r="F46" s="184"/>
      <c r="G46" s="184"/>
      <c r="H46" s="184"/>
      <c r="I46" s="184"/>
      <c r="J46" s="185"/>
      <c r="K46" s="362">
        <f>O11</f>
        <v>15</v>
      </c>
      <c r="L46" s="362" t="str">
        <f>IF(K46&gt;O46,"○","　")</f>
        <v>○</v>
      </c>
      <c r="M46" s="362" t="s">
        <v>549</v>
      </c>
      <c r="N46" s="362" t="str">
        <f>IF(O46&gt;K46,"○","　")</f>
        <v>　</v>
      </c>
      <c r="O46" s="363">
        <f>T11</f>
        <v>3</v>
      </c>
      <c r="P46" s="362">
        <f>O26</f>
        <v>12</v>
      </c>
      <c r="Q46" s="362" t="str">
        <f>IF(P46&gt;T46,"○","　")</f>
        <v>　</v>
      </c>
      <c r="R46" s="362" t="s">
        <v>549</v>
      </c>
      <c r="S46" s="362" t="str">
        <f>IF(T46&gt;P46,"○","　")</f>
        <v>○</v>
      </c>
      <c r="T46" s="363">
        <f>T26</f>
        <v>15</v>
      </c>
      <c r="U46" s="362">
        <f>O20</f>
        <v>15</v>
      </c>
      <c r="V46" s="362" t="str">
        <f>IF(U46&gt;Y46,"○","　")</f>
        <v>○</v>
      </c>
      <c r="W46" s="362" t="s">
        <v>549</v>
      </c>
      <c r="X46" s="362" t="str">
        <f>IF(Y46&gt;U46,"○","　")</f>
        <v>　</v>
      </c>
      <c r="Y46" s="370">
        <f>T20</f>
        <v>4</v>
      </c>
      <c r="Z46" s="615"/>
      <c r="AA46" s="501"/>
      <c r="AB46" s="502"/>
      <c r="AC46" s="500"/>
      <c r="AD46" s="501"/>
      <c r="AE46" s="502"/>
      <c r="AF46" s="782"/>
      <c r="AG46" s="784"/>
      <c r="AH46" s="615"/>
      <c r="AS46" s="456"/>
      <c r="AT46" s="456"/>
      <c r="AU46" s="456"/>
      <c r="AV46" s="456"/>
      <c r="AW46" s="456"/>
      <c r="AX46" s="456"/>
      <c r="AY46" s="456"/>
      <c r="AZ46" s="366"/>
      <c r="BA46" s="182"/>
      <c r="BB46" s="182"/>
      <c r="BC46" s="821"/>
      <c r="BD46" s="822"/>
      <c r="BE46" s="822"/>
      <c r="BF46" s="822"/>
      <c r="BG46" s="822"/>
      <c r="BH46" s="822"/>
      <c r="BI46" s="822"/>
      <c r="BJ46" s="823"/>
      <c r="BK46" s="183"/>
      <c r="BL46" s="183"/>
      <c r="BM46" s="183"/>
      <c r="BN46" s="183"/>
      <c r="BO46" s="183"/>
      <c r="BP46" s="821"/>
      <c r="BQ46" s="822"/>
      <c r="BR46" s="822"/>
      <c r="BS46" s="822"/>
      <c r="BT46" s="822"/>
      <c r="BU46" s="822"/>
      <c r="BV46" s="822"/>
      <c r="BW46" s="823"/>
      <c r="BX46" s="182"/>
      <c r="BY46" s="182"/>
    </row>
    <row r="47" spans="1:77" ht="18" customHeight="1">
      <c r="A47" s="826"/>
      <c r="B47" s="795"/>
      <c r="C47" s="796"/>
      <c r="D47" s="797"/>
      <c r="E47" s="802"/>
      <c r="F47" s="184"/>
      <c r="G47" s="184"/>
      <c r="H47" s="184"/>
      <c r="I47" s="184"/>
      <c r="J47" s="185"/>
      <c r="K47" s="362">
        <f>O12</f>
        <v>15</v>
      </c>
      <c r="L47" s="362" t="str">
        <f>IF(K47&gt;O47,"○","　")</f>
        <v>○</v>
      </c>
      <c r="M47" s="362" t="s">
        <v>255</v>
      </c>
      <c r="N47" s="362" t="str">
        <f>IF(O47&gt;K47,"○","　")</f>
        <v>　</v>
      </c>
      <c r="O47" s="363">
        <f>T12</f>
        <v>6</v>
      </c>
      <c r="P47" s="362">
        <f>O27</f>
        <v>14</v>
      </c>
      <c r="Q47" s="362" t="str">
        <f>IF(P47&gt;T47,"○","　")</f>
        <v>　</v>
      </c>
      <c r="R47" s="362" t="s">
        <v>255</v>
      </c>
      <c r="S47" s="362" t="str">
        <f>IF(T47&gt;P47,"○","　")</f>
        <v>○</v>
      </c>
      <c r="T47" s="363">
        <f>T27</f>
        <v>16</v>
      </c>
      <c r="U47" s="362">
        <f>O21</f>
        <v>15</v>
      </c>
      <c r="V47" s="362" t="str">
        <f>IF(U47&gt;Y47,"○","　")</f>
        <v>○</v>
      </c>
      <c r="W47" s="362" t="s">
        <v>255</v>
      </c>
      <c r="X47" s="362" t="str">
        <f>IF(Y47&gt;U47,"○","　")</f>
        <v>　</v>
      </c>
      <c r="Y47" s="370">
        <f>T21</f>
        <v>4</v>
      </c>
      <c r="Z47" s="615"/>
      <c r="AA47" s="501"/>
      <c r="AB47" s="502"/>
      <c r="AC47" s="500">
        <f>SUM(F43,K43,P43,U43)</f>
        <v>4</v>
      </c>
      <c r="AD47" s="501" t="s">
        <v>255</v>
      </c>
      <c r="AE47" s="502">
        <f>SUM(J43,O43,T43,Y43)</f>
        <v>2</v>
      </c>
      <c r="AF47" s="782"/>
      <c r="AG47" s="784"/>
      <c r="AH47" s="615"/>
      <c r="AS47" s="456"/>
      <c r="AT47" s="456"/>
      <c r="AU47" s="456"/>
      <c r="AV47" s="456"/>
      <c r="AW47" s="456"/>
      <c r="AX47" s="456"/>
      <c r="AY47" s="456"/>
      <c r="AZ47" s="366"/>
      <c r="BA47" s="182"/>
      <c r="BB47" s="182"/>
      <c r="BC47" s="182"/>
      <c r="BD47" s="182"/>
      <c r="BE47" s="182"/>
      <c r="BF47" s="182"/>
      <c r="BG47" s="186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6"/>
      <c r="BU47" s="182"/>
      <c r="BV47" s="182"/>
      <c r="BW47" s="182"/>
      <c r="BX47" s="182"/>
      <c r="BY47" s="182"/>
    </row>
    <row r="48" spans="1:77" ht="18" customHeight="1">
      <c r="A48" s="826"/>
      <c r="B48" s="811"/>
      <c r="C48" s="812"/>
      <c r="D48" s="813"/>
      <c r="E48" s="814"/>
      <c r="F48" s="187"/>
      <c r="G48" s="187"/>
      <c r="H48" s="187"/>
      <c r="I48" s="187"/>
      <c r="J48" s="188"/>
      <c r="K48" s="362">
        <f>O13</f>
        <v>0</v>
      </c>
      <c r="L48" s="362" t="str">
        <f>IF(K48&gt;O48,"○","　")</f>
        <v>　</v>
      </c>
      <c r="M48" s="362" t="s">
        <v>255</v>
      </c>
      <c r="N48" s="362" t="str">
        <f>IF(O48&gt;K48,"○","　")</f>
        <v>　</v>
      </c>
      <c r="O48" s="363">
        <f>T13</f>
        <v>0</v>
      </c>
      <c r="P48" s="362">
        <f>O28</f>
        <v>0</v>
      </c>
      <c r="Q48" s="362" t="str">
        <f>IF(P48&gt;T48,"○","　")</f>
        <v>　</v>
      </c>
      <c r="R48" s="362" t="s">
        <v>255</v>
      </c>
      <c r="S48" s="362" t="str">
        <f>IF(T48&gt;P48,"○","　")</f>
        <v>　</v>
      </c>
      <c r="T48" s="363">
        <f>T28</f>
        <v>0</v>
      </c>
      <c r="U48" s="362">
        <f>O22</f>
        <v>0</v>
      </c>
      <c r="V48" s="362" t="str">
        <f>IF(U48&gt;Y48,"○","　")</f>
        <v>　</v>
      </c>
      <c r="W48" s="362" t="s">
        <v>255</v>
      </c>
      <c r="X48" s="362" t="str">
        <f>IF(Y48&gt;U48,"○","　")</f>
        <v>　</v>
      </c>
      <c r="Y48" s="370">
        <f>T22</f>
        <v>0</v>
      </c>
      <c r="Z48" s="615"/>
      <c r="AA48" s="501"/>
      <c r="AB48" s="502"/>
      <c r="AC48" s="503"/>
      <c r="AD48" s="504"/>
      <c r="AE48" s="505"/>
      <c r="AF48" s="810"/>
      <c r="AG48" s="784"/>
      <c r="AH48" s="615"/>
      <c r="AS48" s="456"/>
      <c r="AT48" s="456"/>
      <c r="AU48" s="456"/>
      <c r="AV48" s="456"/>
      <c r="AW48" s="456"/>
      <c r="AX48" s="456"/>
      <c r="AY48" s="456"/>
      <c r="AZ48" s="366"/>
      <c r="BA48" s="182"/>
      <c r="BB48" s="182"/>
      <c r="BC48" s="189"/>
      <c r="BD48" s="182"/>
      <c r="BE48" s="182"/>
      <c r="BF48" s="190"/>
      <c r="BG48" s="182"/>
      <c r="BH48" s="182"/>
      <c r="BI48" s="182"/>
      <c r="BJ48" s="182"/>
      <c r="BK48" s="182"/>
      <c r="BL48" s="182"/>
      <c r="BM48" s="182"/>
      <c r="BN48" s="182"/>
      <c r="BO48" s="182"/>
      <c r="BP48" s="189"/>
      <c r="BQ48" s="182"/>
      <c r="BR48" s="182"/>
      <c r="BS48" s="190"/>
      <c r="BT48" s="182"/>
      <c r="BU48" s="182"/>
      <c r="BV48" s="182"/>
      <c r="BW48" s="182"/>
      <c r="BX48" s="182"/>
      <c r="BY48" s="182"/>
    </row>
    <row r="49" spans="1:78" ht="18" customHeight="1">
      <c r="A49" s="826"/>
      <c r="B49" s="792" t="str">
        <f>C6</f>
        <v xml:space="preserve"> ひまわりクラブ Ａ</v>
      </c>
      <c r="C49" s="793"/>
      <c r="D49" s="794"/>
      <c r="E49" s="801" t="str">
        <f>IF($CB$105="A",CD108,IF($CB$105="B",CG108,CJ108))</f>
        <v/>
      </c>
      <c r="F49" s="191">
        <f>COUNTIF(G52:G54,"○")</f>
        <v>0</v>
      </c>
      <c r="G49" s="191"/>
      <c r="H49" s="191" t="str">
        <f>M43</f>
        <v>①</v>
      </c>
      <c r="I49" s="191"/>
      <c r="J49" s="192">
        <f>COUNTIF(I52:I54,"○")</f>
        <v>2</v>
      </c>
      <c r="K49" s="193"/>
      <c r="L49" s="194"/>
      <c r="M49" s="194"/>
      <c r="N49" s="194"/>
      <c r="O49" s="195"/>
      <c r="P49" s="191">
        <f>COUNTIF(Q52:Q54,"○")</f>
        <v>0</v>
      </c>
      <c r="Q49" s="191"/>
      <c r="R49" s="191" t="s">
        <v>554</v>
      </c>
      <c r="S49" s="191"/>
      <c r="T49" s="192">
        <f>COUNTIF(S52:S54,"○")</f>
        <v>2</v>
      </c>
      <c r="U49" s="191">
        <f>COUNTIF(V52:V54,"○")</f>
        <v>2</v>
      </c>
      <c r="V49" s="191"/>
      <c r="W49" s="191" t="s">
        <v>548</v>
      </c>
      <c r="X49" s="191"/>
      <c r="Y49" s="196">
        <f>COUNTIF(X52:X54,"○")</f>
        <v>1</v>
      </c>
      <c r="Z49" s="804">
        <f>COUNTIF(F50:Y50,"○")</f>
        <v>1</v>
      </c>
      <c r="AA49" s="806" t="s">
        <v>255</v>
      </c>
      <c r="AB49" s="808">
        <f>COUNTIF(J51:Y51,"○")</f>
        <v>2</v>
      </c>
      <c r="AC49" s="497">
        <f>IF(AE53=0,10,AC53/AE53)</f>
        <v>0.4</v>
      </c>
      <c r="AD49" s="498"/>
      <c r="AE49" s="499"/>
      <c r="AF49" s="781">
        <f>SUM(F52:F54,K52:K54,P52:P54,U52:U54)/SUM(J52:J54,O52:O54,T52:T54,Y52:Y54)</f>
        <v>0.74712643678160917</v>
      </c>
      <c r="AG49" s="784">
        <f>IF(AJ$69=AJ$68,RANK(AX49,AX$43:AX$66,0),"")</f>
        <v>3</v>
      </c>
      <c r="AH49" s="615" t="str">
        <f>B49</f>
        <v xml:space="preserve"> ひまわりクラブ Ａ</v>
      </c>
      <c r="AJ49" s="155">
        <f>SUM(Z49:AB54)</f>
        <v>3</v>
      </c>
      <c r="AK49" s="155">
        <f>AL49-AM49</f>
        <v>0</v>
      </c>
      <c r="AL49" s="155">
        <f>SUM(F49:Y49)</f>
        <v>7</v>
      </c>
      <c r="AM49" s="155">
        <f>SUM(AC53:AE54)</f>
        <v>7</v>
      </c>
      <c r="AS49" s="456">
        <f>RANK(Z49,Z43:Z66,1)</f>
        <v>2</v>
      </c>
      <c r="AT49" s="456">
        <f>RANK(AY49,AY43:AY66,1)</f>
        <v>2</v>
      </c>
      <c r="AU49" s="456">
        <f>RANK(AF49,AF43:AF66,1)</f>
        <v>2</v>
      </c>
      <c r="AV49" s="456">
        <f>AS49*100</f>
        <v>200</v>
      </c>
      <c r="AW49" s="456">
        <f>AT49*10</f>
        <v>20</v>
      </c>
      <c r="AX49" s="456">
        <f>SUM(AU49:AW54)</f>
        <v>222</v>
      </c>
      <c r="AY49" s="456">
        <f>AC49-AE49</f>
        <v>0.4</v>
      </c>
      <c r="AZ49" s="366"/>
      <c r="BA49" s="182"/>
      <c r="BB49" s="182"/>
      <c r="BC49" s="186"/>
      <c r="BD49" s="361">
        <f>COUNTIF(BE52:BE54,"○")</f>
        <v>0</v>
      </c>
      <c r="BE49" s="361"/>
      <c r="BF49" s="498" t="s">
        <v>547</v>
      </c>
      <c r="BG49" s="498"/>
      <c r="BH49" s="361"/>
      <c r="BI49" s="361">
        <f>COUNTIF(BH52:BH54,"○")</f>
        <v>0</v>
      </c>
      <c r="BJ49" s="197"/>
      <c r="BK49" s="182"/>
      <c r="BL49" s="182"/>
      <c r="BM49" s="182"/>
      <c r="BN49" s="182"/>
      <c r="BO49" s="182"/>
      <c r="BP49" s="186"/>
      <c r="BQ49" s="361">
        <f>COUNTIF(BR52:BR54,"○")</f>
        <v>0</v>
      </c>
      <c r="BR49" s="361"/>
      <c r="BS49" s="498" t="s">
        <v>555</v>
      </c>
      <c r="BT49" s="498"/>
      <c r="BU49" s="361"/>
      <c r="BV49" s="361">
        <f>COUNTIF(BU52:BU54,"○")</f>
        <v>0</v>
      </c>
      <c r="BW49" s="197"/>
      <c r="BX49" s="182"/>
      <c r="BY49" s="182"/>
    </row>
    <row r="50" spans="1:78" ht="13.5" hidden="1" customHeight="1">
      <c r="A50" s="826"/>
      <c r="B50" s="795"/>
      <c r="C50" s="796"/>
      <c r="D50" s="797"/>
      <c r="E50" s="802"/>
      <c r="F50" s="362" t="str">
        <f>IF(F49&gt;J49,"○","　")</f>
        <v>　</v>
      </c>
      <c r="G50" s="362"/>
      <c r="H50" s="362"/>
      <c r="I50" s="362"/>
      <c r="J50" s="363"/>
      <c r="K50" s="198"/>
      <c r="L50" s="184"/>
      <c r="M50" s="184"/>
      <c r="N50" s="184"/>
      <c r="O50" s="185"/>
      <c r="P50" s="362" t="str">
        <f>IF(P49&gt;T49,"○","　")</f>
        <v>　</v>
      </c>
      <c r="Q50" s="362"/>
      <c r="R50" s="362"/>
      <c r="S50" s="362"/>
      <c r="T50" s="363"/>
      <c r="U50" s="362" t="str">
        <f>IF(U49&gt;Y49,"○","　")</f>
        <v>○</v>
      </c>
      <c r="V50" s="362"/>
      <c r="W50" s="362"/>
      <c r="X50" s="362"/>
      <c r="Y50" s="370"/>
      <c r="Z50" s="804"/>
      <c r="AA50" s="806"/>
      <c r="AB50" s="808"/>
      <c r="AC50" s="500"/>
      <c r="AD50" s="501"/>
      <c r="AE50" s="502"/>
      <c r="AF50" s="782"/>
      <c r="AG50" s="784"/>
      <c r="AH50" s="615"/>
      <c r="AS50" s="456"/>
      <c r="AT50" s="456"/>
      <c r="AU50" s="456"/>
      <c r="AV50" s="456"/>
      <c r="AW50" s="456"/>
      <c r="AX50" s="456"/>
      <c r="AY50" s="456"/>
      <c r="AZ50" s="366"/>
      <c r="BA50" s="182"/>
      <c r="BB50" s="199"/>
      <c r="BC50" s="182"/>
      <c r="BD50" s="362" t="str">
        <f>IF(BD49&gt;BI49,"○","　")</f>
        <v>　</v>
      </c>
      <c r="BE50" s="362"/>
      <c r="BF50" s="362"/>
      <c r="BG50" s="362"/>
      <c r="BH50" s="362"/>
      <c r="BI50" s="362"/>
      <c r="BJ50" s="199"/>
      <c r="BK50" s="182"/>
      <c r="BL50" s="182"/>
      <c r="BM50" s="182"/>
      <c r="BN50" s="182"/>
      <c r="BO50" s="199"/>
      <c r="BP50" s="182"/>
      <c r="BQ50" s="362" t="str">
        <f>IF(BQ49&gt;BV49,"○","　")</f>
        <v>　</v>
      </c>
      <c r="BR50" s="362"/>
      <c r="BS50" s="362"/>
      <c r="BT50" s="362"/>
      <c r="BU50" s="362"/>
      <c r="BV50" s="362"/>
      <c r="BW50" s="199"/>
      <c r="BX50" s="182"/>
      <c r="BY50" s="182"/>
    </row>
    <row r="51" spans="1:78" ht="13.5" hidden="1" customHeight="1">
      <c r="A51" s="826"/>
      <c r="B51" s="795"/>
      <c r="C51" s="796"/>
      <c r="D51" s="797"/>
      <c r="E51" s="802"/>
      <c r="F51" s="362"/>
      <c r="G51" s="362"/>
      <c r="H51" s="362"/>
      <c r="I51" s="362"/>
      <c r="J51" s="363" t="str">
        <f>IF(J49&gt;F49,"○","　")</f>
        <v>○</v>
      </c>
      <c r="K51" s="198"/>
      <c r="L51" s="184"/>
      <c r="M51" s="184"/>
      <c r="N51" s="184"/>
      <c r="O51" s="185"/>
      <c r="P51" s="362"/>
      <c r="Q51" s="362"/>
      <c r="R51" s="362"/>
      <c r="S51" s="362"/>
      <c r="T51" s="363" t="str">
        <f>IF(T49&gt;P49,"○","　")</f>
        <v>○</v>
      </c>
      <c r="U51" s="362"/>
      <c r="V51" s="362"/>
      <c r="W51" s="362"/>
      <c r="X51" s="362"/>
      <c r="Y51" s="370" t="str">
        <f>IF(Y49&gt;U49,"○","　")</f>
        <v>　</v>
      </c>
      <c r="Z51" s="804"/>
      <c r="AA51" s="806"/>
      <c r="AB51" s="808"/>
      <c r="AC51" s="500"/>
      <c r="AD51" s="501"/>
      <c r="AE51" s="502"/>
      <c r="AF51" s="782"/>
      <c r="AG51" s="784"/>
      <c r="AH51" s="615"/>
      <c r="AS51" s="456"/>
      <c r="AT51" s="456"/>
      <c r="AU51" s="456"/>
      <c r="AV51" s="456"/>
      <c r="AW51" s="456"/>
      <c r="AX51" s="456"/>
      <c r="AY51" s="456"/>
      <c r="AZ51" s="366"/>
      <c r="BA51" s="182"/>
      <c r="BB51" s="199"/>
      <c r="BC51" s="182"/>
      <c r="BD51" s="362"/>
      <c r="BE51" s="362"/>
      <c r="BF51" s="362"/>
      <c r="BG51" s="362"/>
      <c r="BH51" s="362"/>
      <c r="BI51" s="362" t="str">
        <f>IF(BI49&gt;BD49,"○","　")</f>
        <v>　</v>
      </c>
      <c r="BJ51" s="199"/>
      <c r="BK51" s="182"/>
      <c r="BL51" s="182"/>
      <c r="BM51" s="182"/>
      <c r="BN51" s="182"/>
      <c r="BO51" s="199"/>
      <c r="BP51" s="182"/>
      <c r="BQ51" s="362"/>
      <c r="BR51" s="362"/>
      <c r="BS51" s="362"/>
      <c r="BT51" s="362"/>
      <c r="BU51" s="362"/>
      <c r="BV51" s="362" t="str">
        <f>IF(BV49&gt;BQ49,"○","　")</f>
        <v>　</v>
      </c>
      <c r="BW51" s="199"/>
      <c r="BX51" s="182"/>
      <c r="BY51" s="182"/>
    </row>
    <row r="52" spans="1:78" ht="18" customHeight="1">
      <c r="A52" s="826"/>
      <c r="B52" s="795"/>
      <c r="C52" s="796"/>
      <c r="D52" s="797"/>
      <c r="E52" s="802"/>
      <c r="F52" s="362">
        <f>O46</f>
        <v>3</v>
      </c>
      <c r="G52" s="362" t="str">
        <f>IF(F52&gt;J52,"○","　")</f>
        <v>　</v>
      </c>
      <c r="H52" s="362" t="s">
        <v>549</v>
      </c>
      <c r="I52" s="362" t="str">
        <f>IF(J52&gt;F52,"○","　")</f>
        <v>○</v>
      </c>
      <c r="J52" s="363">
        <f>K46</f>
        <v>15</v>
      </c>
      <c r="K52" s="198"/>
      <c r="L52" s="184"/>
      <c r="M52" s="184"/>
      <c r="N52" s="184"/>
      <c r="O52" s="185"/>
      <c r="P52" s="362">
        <f>O17</f>
        <v>7</v>
      </c>
      <c r="Q52" s="362" t="str">
        <f>IF(P52&gt;T52,"○","　")</f>
        <v>　</v>
      </c>
      <c r="R52" s="362" t="s">
        <v>549</v>
      </c>
      <c r="S52" s="362" t="str">
        <f>IF(T52&gt;P52,"○","　")</f>
        <v>○</v>
      </c>
      <c r="T52" s="363">
        <f>T17</f>
        <v>15</v>
      </c>
      <c r="U52" s="362">
        <f>O23</f>
        <v>15</v>
      </c>
      <c r="V52" s="362" t="str">
        <f>IF(U52&gt;Y52,"○","　")</f>
        <v>○</v>
      </c>
      <c r="W52" s="362" t="s">
        <v>549</v>
      </c>
      <c r="X52" s="362" t="str">
        <f>IF(Y52&gt;U52,"○","　")</f>
        <v>　</v>
      </c>
      <c r="Y52" s="370">
        <f>T23</f>
        <v>8</v>
      </c>
      <c r="Z52" s="804"/>
      <c r="AA52" s="806"/>
      <c r="AB52" s="808"/>
      <c r="AC52" s="500"/>
      <c r="AD52" s="501"/>
      <c r="AE52" s="502"/>
      <c r="AF52" s="782"/>
      <c r="AG52" s="784"/>
      <c r="AH52" s="615"/>
      <c r="AS52" s="456"/>
      <c r="AT52" s="456"/>
      <c r="AU52" s="456"/>
      <c r="AV52" s="456"/>
      <c r="AW52" s="456"/>
      <c r="AX52" s="456"/>
      <c r="AY52" s="456"/>
      <c r="AZ52" s="366"/>
      <c r="BA52" s="456" t="s">
        <v>256</v>
      </c>
      <c r="BB52" s="502"/>
      <c r="BC52" s="182"/>
      <c r="BD52" s="362">
        <f>O30</f>
        <v>0</v>
      </c>
      <c r="BE52" s="362" t="str">
        <f>IF(BD52&gt;BI52,"○","　")</f>
        <v>　</v>
      </c>
      <c r="BF52" s="501" t="s">
        <v>549</v>
      </c>
      <c r="BG52" s="501"/>
      <c r="BH52" s="362" t="str">
        <f>IF(BI52&gt;BD52,"○","　")</f>
        <v>　</v>
      </c>
      <c r="BI52" s="362">
        <f>T30</f>
        <v>0</v>
      </c>
      <c r="BJ52" s="199"/>
      <c r="BK52" s="500" t="s">
        <v>257</v>
      </c>
      <c r="BL52" s="456"/>
      <c r="BM52" s="182"/>
      <c r="BN52" s="456" t="s">
        <v>254</v>
      </c>
      <c r="BO52" s="502"/>
      <c r="BP52" s="182"/>
      <c r="BQ52" s="362">
        <f>O33</f>
        <v>0</v>
      </c>
      <c r="BR52" s="362" t="str">
        <f>IF(BQ52&gt;BV52,"○","　")</f>
        <v>　</v>
      </c>
      <c r="BS52" s="501" t="s">
        <v>549</v>
      </c>
      <c r="BT52" s="501"/>
      <c r="BU52" s="362" t="str">
        <f>IF(BV52&gt;BQ52,"○","　")</f>
        <v>　</v>
      </c>
      <c r="BV52" s="362">
        <f>T33</f>
        <v>0</v>
      </c>
      <c r="BW52" s="199"/>
      <c r="BX52" s="500" t="s">
        <v>253</v>
      </c>
      <c r="BY52" s="456"/>
    </row>
    <row r="53" spans="1:78" ht="18" customHeight="1">
      <c r="A53" s="826"/>
      <c r="B53" s="795"/>
      <c r="C53" s="796"/>
      <c r="D53" s="797"/>
      <c r="E53" s="802"/>
      <c r="F53" s="362">
        <f>O47</f>
        <v>6</v>
      </c>
      <c r="G53" s="362" t="str">
        <f>IF(F53&gt;J53,"○","　")</f>
        <v>　</v>
      </c>
      <c r="H53" s="362" t="s">
        <v>549</v>
      </c>
      <c r="I53" s="362" t="str">
        <f>IF(J53&gt;F53,"○","　")</f>
        <v>○</v>
      </c>
      <c r="J53" s="363">
        <f>K47</f>
        <v>15</v>
      </c>
      <c r="K53" s="198"/>
      <c r="L53" s="184"/>
      <c r="M53" s="184"/>
      <c r="N53" s="184"/>
      <c r="O53" s="185"/>
      <c r="P53" s="362">
        <f>O18</f>
        <v>11</v>
      </c>
      <c r="Q53" s="362" t="str">
        <f>IF(P53&gt;T53,"○","　")</f>
        <v>　</v>
      </c>
      <c r="R53" s="362" t="s">
        <v>255</v>
      </c>
      <c r="S53" s="362" t="str">
        <f>IF(T53&gt;P53,"○","　")</f>
        <v>○</v>
      </c>
      <c r="T53" s="363">
        <f>T18</f>
        <v>15</v>
      </c>
      <c r="U53" s="362">
        <f>O24</f>
        <v>8</v>
      </c>
      <c r="V53" s="362" t="str">
        <f>IF(U53&gt;Y53,"○","　")</f>
        <v>　</v>
      </c>
      <c r="W53" s="362" t="s">
        <v>255</v>
      </c>
      <c r="X53" s="362" t="str">
        <f>IF(Y53&gt;U53,"○","　")</f>
        <v>○</v>
      </c>
      <c r="Y53" s="370">
        <f>T24</f>
        <v>15</v>
      </c>
      <c r="Z53" s="804"/>
      <c r="AA53" s="806"/>
      <c r="AB53" s="808"/>
      <c r="AC53" s="500">
        <f>SUM(F49,K49,P49,U49)</f>
        <v>2</v>
      </c>
      <c r="AD53" s="501" t="s">
        <v>255</v>
      </c>
      <c r="AE53" s="502">
        <f>SUM(J49,O49,T49,Y49)</f>
        <v>5</v>
      </c>
      <c r="AF53" s="782"/>
      <c r="AG53" s="784"/>
      <c r="AH53" s="615"/>
      <c r="AS53" s="456"/>
      <c r="AT53" s="456"/>
      <c r="AU53" s="456"/>
      <c r="AV53" s="456"/>
      <c r="AW53" s="456"/>
      <c r="AX53" s="456"/>
      <c r="AY53" s="456"/>
      <c r="AZ53" s="366"/>
      <c r="BA53" s="456"/>
      <c r="BB53" s="502"/>
      <c r="BC53" s="182"/>
      <c r="BD53" s="362">
        <f>O31</f>
        <v>0</v>
      </c>
      <c r="BE53" s="362" t="str">
        <f>IF(BD53&gt;BI53,"○","　")</f>
        <v>　</v>
      </c>
      <c r="BF53" s="501" t="s">
        <v>549</v>
      </c>
      <c r="BG53" s="501"/>
      <c r="BH53" s="362" t="str">
        <f>IF(BI53&gt;BD53,"○","　")</f>
        <v>　</v>
      </c>
      <c r="BI53" s="362">
        <f>T31</f>
        <v>0</v>
      </c>
      <c r="BJ53" s="199"/>
      <c r="BK53" s="500"/>
      <c r="BL53" s="456"/>
      <c r="BM53" s="182"/>
      <c r="BN53" s="456"/>
      <c r="BO53" s="502"/>
      <c r="BP53" s="182"/>
      <c r="BQ53" s="362">
        <f>O34</f>
        <v>0</v>
      </c>
      <c r="BR53" s="362" t="str">
        <f>IF(BQ53&gt;BV53,"○","　")</f>
        <v>　</v>
      </c>
      <c r="BS53" s="501" t="s">
        <v>549</v>
      </c>
      <c r="BT53" s="501"/>
      <c r="BU53" s="362" t="str">
        <f>IF(BV53&gt;BQ53,"○","　")</f>
        <v>　</v>
      </c>
      <c r="BV53" s="362">
        <f>T34</f>
        <v>0</v>
      </c>
      <c r="BW53" s="199"/>
      <c r="BX53" s="500"/>
      <c r="BY53" s="456"/>
    </row>
    <row r="54" spans="1:78" ht="18" customHeight="1">
      <c r="A54" s="826"/>
      <c r="B54" s="811"/>
      <c r="C54" s="812"/>
      <c r="D54" s="813"/>
      <c r="E54" s="814"/>
      <c r="F54" s="362">
        <f>O48</f>
        <v>0</v>
      </c>
      <c r="G54" s="362" t="str">
        <f>IF(F54&gt;J54,"○","　")</f>
        <v>　</v>
      </c>
      <c r="H54" s="362" t="s">
        <v>549</v>
      </c>
      <c r="I54" s="362" t="str">
        <f>IF(J54&gt;F54,"○","　")</f>
        <v>　</v>
      </c>
      <c r="J54" s="363">
        <f>K48</f>
        <v>0</v>
      </c>
      <c r="K54" s="200"/>
      <c r="L54" s="187"/>
      <c r="M54" s="187"/>
      <c r="N54" s="187"/>
      <c r="O54" s="188"/>
      <c r="P54" s="362">
        <f>O19</f>
        <v>0</v>
      </c>
      <c r="Q54" s="362" t="str">
        <f>IF(P54&gt;T54,"○","　")</f>
        <v>　</v>
      </c>
      <c r="R54" s="362" t="s">
        <v>255</v>
      </c>
      <c r="S54" s="362" t="str">
        <f>IF(T54&gt;P54,"○","　")</f>
        <v>　</v>
      </c>
      <c r="T54" s="363">
        <f>T19</f>
        <v>0</v>
      </c>
      <c r="U54" s="362">
        <f>O25</f>
        <v>15</v>
      </c>
      <c r="V54" s="362" t="str">
        <f>IF(U54&gt;Y54,"○","　")</f>
        <v>○</v>
      </c>
      <c r="W54" s="362" t="s">
        <v>255</v>
      </c>
      <c r="X54" s="362" t="str">
        <f>IF(Y54&gt;U54,"○","　")</f>
        <v>　</v>
      </c>
      <c r="Y54" s="370">
        <f>T25</f>
        <v>4</v>
      </c>
      <c r="Z54" s="804"/>
      <c r="AA54" s="806"/>
      <c r="AB54" s="808"/>
      <c r="AC54" s="503"/>
      <c r="AD54" s="504"/>
      <c r="AE54" s="505"/>
      <c r="AF54" s="810"/>
      <c r="AG54" s="784"/>
      <c r="AH54" s="615"/>
      <c r="AS54" s="456"/>
      <c r="AT54" s="456"/>
      <c r="AU54" s="456"/>
      <c r="AV54" s="456"/>
      <c r="AW54" s="456"/>
      <c r="AX54" s="456"/>
      <c r="AY54" s="456"/>
      <c r="AZ54" s="366"/>
      <c r="BA54" s="182"/>
      <c r="BB54" s="199"/>
      <c r="BC54" s="182"/>
      <c r="BD54" s="362">
        <f>O32</f>
        <v>0</v>
      </c>
      <c r="BE54" s="362" t="str">
        <f>IF(BD54&gt;BI54,"○","　")</f>
        <v>　</v>
      </c>
      <c r="BF54" s="501" t="s">
        <v>549</v>
      </c>
      <c r="BG54" s="501"/>
      <c r="BH54" s="362" t="str">
        <f>IF(BI54&gt;BD54,"○","　")</f>
        <v>　</v>
      </c>
      <c r="BI54" s="362">
        <f>T32</f>
        <v>0</v>
      </c>
      <c r="BJ54" s="199"/>
      <c r="BK54" s="182"/>
      <c r="BL54" s="182"/>
      <c r="BM54" s="182"/>
      <c r="BN54" s="182"/>
      <c r="BO54" s="199"/>
      <c r="BP54" s="182"/>
      <c r="BQ54" s="362">
        <f>O35</f>
        <v>0</v>
      </c>
      <c r="BR54" s="362" t="str">
        <f>IF(BQ54&gt;BV54,"○","　")</f>
        <v>　</v>
      </c>
      <c r="BS54" s="501" t="s">
        <v>549</v>
      </c>
      <c r="BT54" s="501"/>
      <c r="BU54" s="362" t="str">
        <f>IF(BV54&gt;BQ54,"○","　")</f>
        <v>　</v>
      </c>
      <c r="BV54" s="362">
        <f>T35</f>
        <v>0</v>
      </c>
      <c r="BW54" s="199"/>
      <c r="BX54" s="182"/>
      <c r="BY54" s="182"/>
    </row>
    <row r="55" spans="1:78" ht="18" customHeight="1">
      <c r="A55" s="826"/>
      <c r="B55" s="792" t="str">
        <f>P5</f>
        <v xml:space="preserve"> おちゃめガールズ</v>
      </c>
      <c r="C55" s="793"/>
      <c r="D55" s="794"/>
      <c r="E55" s="801" t="str">
        <f>IF($CB$105="A",CD109,IF($CB$105="B",CG109,CJ109))</f>
        <v/>
      </c>
      <c r="F55" s="191">
        <f>COUNTIF(G58:G60,"○")</f>
        <v>2</v>
      </c>
      <c r="G55" s="191"/>
      <c r="H55" s="191" t="str">
        <f>R43</f>
        <v>⑥</v>
      </c>
      <c r="I55" s="191"/>
      <c r="J55" s="192">
        <f>COUNTIF(I58:I60,"○")</f>
        <v>0</v>
      </c>
      <c r="K55" s="191">
        <f>COUNTIF(L58:L60,"○")</f>
        <v>2</v>
      </c>
      <c r="L55" s="191"/>
      <c r="M55" s="191" t="str">
        <f>R49</f>
        <v>③</v>
      </c>
      <c r="N55" s="191"/>
      <c r="O55" s="192">
        <f>COUNTIF(N58:N60,"○")</f>
        <v>0</v>
      </c>
      <c r="P55" s="193"/>
      <c r="Q55" s="194"/>
      <c r="R55" s="194"/>
      <c r="S55" s="194"/>
      <c r="T55" s="195"/>
      <c r="U55" s="191">
        <f>COUNTIF(V58:V60,"○")</f>
        <v>2</v>
      </c>
      <c r="V55" s="191"/>
      <c r="W55" s="191" t="s">
        <v>550</v>
      </c>
      <c r="X55" s="191"/>
      <c r="Y55" s="196">
        <f>COUNTIF(X58:X60,"○")</f>
        <v>0</v>
      </c>
      <c r="Z55" s="804">
        <f>COUNTIF(F56:Y56,"○")</f>
        <v>3</v>
      </c>
      <c r="AA55" s="806" t="s">
        <v>255</v>
      </c>
      <c r="AB55" s="808">
        <f>COUNTIF(J57:Y57,"○")</f>
        <v>0</v>
      </c>
      <c r="AC55" s="497">
        <f>IF(AE59=0,10,AC59/AE59)</f>
        <v>10</v>
      </c>
      <c r="AD55" s="498"/>
      <c r="AE55" s="499"/>
      <c r="AF55" s="781">
        <f>SUM(F58:F60,K58:K60,P58:P60,U58:U60)/SUM(J58:J60,O58:O60,T58:T60,Y58:Y60)</f>
        <v>1.82</v>
      </c>
      <c r="AG55" s="784">
        <f>IF(AJ$69=AJ$68,RANK(AX55,AX$43:AX$66,0),"")</f>
        <v>1</v>
      </c>
      <c r="AH55" s="615" t="str">
        <f>B55</f>
        <v xml:space="preserve"> おちゃめガールズ</v>
      </c>
      <c r="AJ55" s="155">
        <f>SUM(Z55:AB60)</f>
        <v>3</v>
      </c>
      <c r="AK55" s="155">
        <f>AL55-AM55</f>
        <v>0</v>
      </c>
      <c r="AL55" s="155">
        <f>SUM(F55:Y55)</f>
        <v>6</v>
      </c>
      <c r="AM55" s="155">
        <f>SUM(AC59:AE60)</f>
        <v>6</v>
      </c>
      <c r="AS55" s="456">
        <f>RANK(Z55,Z43:Z66,1)</f>
        <v>4</v>
      </c>
      <c r="AT55" s="456">
        <f>RANK(AY55,AY43:AY66,1)</f>
        <v>4</v>
      </c>
      <c r="AU55" s="456">
        <f>RANK(AF55,AF43:AF66,1)</f>
        <v>4</v>
      </c>
      <c r="AV55" s="456">
        <f>AS55*100</f>
        <v>400</v>
      </c>
      <c r="AW55" s="456">
        <f>AT55*10</f>
        <v>40</v>
      </c>
      <c r="AX55" s="456">
        <f>SUM(AU55:AW60)</f>
        <v>444</v>
      </c>
      <c r="AY55" s="456">
        <f>AC55-AE55</f>
        <v>10</v>
      </c>
      <c r="AZ55" s="366"/>
      <c r="BA55" s="497" t="str">
        <f>IF(AG43="","３位",VLOOKUP(3,AG43:AH66,2,FALSE))</f>
        <v xml:space="preserve"> ひまわりクラブ Ａ</v>
      </c>
      <c r="BB55" s="498"/>
      <c r="BC55" s="498"/>
      <c r="BD55" s="499"/>
      <c r="BE55" s="182"/>
      <c r="BF55" s="182"/>
      <c r="BG55" s="182"/>
      <c r="BH55" s="182"/>
      <c r="BI55" s="497" t="str">
        <f>IF(AG43="","４位",VLOOKUP(4,AG43:AH66,2,FALSE))</f>
        <v xml:space="preserve"> ひまわりクラブ Ｂ</v>
      </c>
      <c r="BJ55" s="498"/>
      <c r="BK55" s="498"/>
      <c r="BL55" s="499"/>
      <c r="BM55" s="182"/>
      <c r="BN55" s="786" t="str">
        <f>IF(AG43="","１位",VLOOKUP(1,AG43:AH66,2,FALSE))</f>
        <v xml:space="preserve"> おちゃめガールズ</v>
      </c>
      <c r="BO55" s="787"/>
      <c r="BP55" s="787"/>
      <c r="BQ55" s="788"/>
      <c r="BR55" s="182"/>
      <c r="BS55" s="182"/>
      <c r="BT55" s="182"/>
      <c r="BU55" s="182"/>
      <c r="BV55" s="497" t="str">
        <f>IF(AG43="","２位",VLOOKUP(2,AG43:AH66,2,FALSE))</f>
        <v xml:space="preserve"> 新城ブレイカ―ズ</v>
      </c>
      <c r="BW55" s="498"/>
      <c r="BX55" s="498"/>
      <c r="BY55" s="499"/>
      <c r="BZ55" s="201"/>
    </row>
    <row r="56" spans="1:78" ht="13.5" hidden="1" customHeight="1">
      <c r="A56" s="826"/>
      <c r="B56" s="795"/>
      <c r="C56" s="796"/>
      <c r="D56" s="797"/>
      <c r="E56" s="802"/>
      <c r="F56" s="362" t="str">
        <f>IF(F55&gt;J55,"○","　")</f>
        <v>○</v>
      </c>
      <c r="G56" s="362"/>
      <c r="H56" s="362"/>
      <c r="I56" s="362"/>
      <c r="J56" s="363"/>
      <c r="K56" s="362" t="str">
        <f>IF(K55&gt;O55,"○","　")</f>
        <v>○</v>
      </c>
      <c r="L56" s="362"/>
      <c r="M56" s="362"/>
      <c r="N56" s="362"/>
      <c r="O56" s="363"/>
      <c r="P56" s="198"/>
      <c r="Q56" s="184"/>
      <c r="R56" s="184"/>
      <c r="S56" s="184"/>
      <c r="T56" s="185"/>
      <c r="U56" s="362" t="str">
        <f>IF(U55&gt;Y55,"○","　")</f>
        <v>○</v>
      </c>
      <c r="V56" s="362"/>
      <c r="W56" s="362"/>
      <c r="X56" s="362"/>
      <c r="Y56" s="370"/>
      <c r="Z56" s="804"/>
      <c r="AA56" s="806"/>
      <c r="AB56" s="808"/>
      <c r="AC56" s="500"/>
      <c r="AD56" s="501"/>
      <c r="AE56" s="502"/>
      <c r="AF56" s="782"/>
      <c r="AG56" s="784"/>
      <c r="AH56" s="615"/>
      <c r="AS56" s="456"/>
      <c r="AT56" s="456"/>
      <c r="AU56" s="456"/>
      <c r="AV56" s="456"/>
      <c r="AW56" s="456"/>
      <c r="AX56" s="456"/>
      <c r="AY56" s="456"/>
      <c r="AZ56" s="366"/>
      <c r="BA56" s="500"/>
      <c r="BB56" s="501"/>
      <c r="BC56" s="501"/>
      <c r="BD56" s="502"/>
      <c r="BE56" s="182"/>
      <c r="BF56" s="182"/>
      <c r="BG56" s="182"/>
      <c r="BH56" s="182"/>
      <c r="BI56" s="500"/>
      <c r="BJ56" s="501"/>
      <c r="BK56" s="501"/>
      <c r="BL56" s="502"/>
      <c r="BM56" s="182"/>
      <c r="BN56" s="652"/>
      <c r="BO56" s="653"/>
      <c r="BP56" s="653"/>
      <c r="BQ56" s="654"/>
      <c r="BR56" s="182"/>
      <c r="BS56" s="182"/>
      <c r="BT56" s="182"/>
      <c r="BU56" s="182"/>
      <c r="BV56" s="500"/>
      <c r="BW56" s="501"/>
      <c r="BX56" s="501"/>
      <c r="BY56" s="502"/>
      <c r="BZ56" s="201"/>
    </row>
    <row r="57" spans="1:78" ht="13.5" hidden="1" customHeight="1">
      <c r="A57" s="826"/>
      <c r="B57" s="795"/>
      <c r="C57" s="796"/>
      <c r="D57" s="797"/>
      <c r="E57" s="802"/>
      <c r="F57" s="362"/>
      <c r="G57" s="362"/>
      <c r="H57" s="362"/>
      <c r="I57" s="362"/>
      <c r="J57" s="363" t="str">
        <f>IF(J55&gt;F55,"○","　")</f>
        <v>　</v>
      </c>
      <c r="K57" s="362"/>
      <c r="L57" s="362"/>
      <c r="M57" s="362"/>
      <c r="N57" s="362"/>
      <c r="O57" s="363" t="str">
        <f>IF(O55&gt;K55,"○","　")</f>
        <v>　</v>
      </c>
      <c r="P57" s="198"/>
      <c r="Q57" s="184"/>
      <c r="R57" s="184"/>
      <c r="S57" s="184"/>
      <c r="T57" s="185"/>
      <c r="U57" s="362"/>
      <c r="V57" s="362"/>
      <c r="W57" s="362"/>
      <c r="X57" s="362"/>
      <c r="Y57" s="370" t="str">
        <f>IF(Y55&gt;U55,"○","　")</f>
        <v>　</v>
      </c>
      <c r="Z57" s="804"/>
      <c r="AA57" s="806"/>
      <c r="AB57" s="808"/>
      <c r="AC57" s="500"/>
      <c r="AD57" s="501"/>
      <c r="AE57" s="502"/>
      <c r="AF57" s="782"/>
      <c r="AG57" s="784"/>
      <c r="AH57" s="615"/>
      <c r="AS57" s="456"/>
      <c r="AT57" s="456"/>
      <c r="AU57" s="456"/>
      <c r="AV57" s="456"/>
      <c r="AW57" s="456"/>
      <c r="AX57" s="456"/>
      <c r="AY57" s="456"/>
      <c r="AZ57" s="366"/>
      <c r="BA57" s="500"/>
      <c r="BB57" s="501"/>
      <c r="BC57" s="501"/>
      <c r="BD57" s="502"/>
      <c r="BE57" s="182"/>
      <c r="BF57" s="182"/>
      <c r="BG57" s="182"/>
      <c r="BH57" s="182"/>
      <c r="BI57" s="500"/>
      <c r="BJ57" s="501"/>
      <c r="BK57" s="501"/>
      <c r="BL57" s="502"/>
      <c r="BM57" s="182"/>
      <c r="BN57" s="652"/>
      <c r="BO57" s="653"/>
      <c r="BP57" s="653"/>
      <c r="BQ57" s="654"/>
      <c r="BR57" s="182"/>
      <c r="BS57" s="182"/>
      <c r="BT57" s="182"/>
      <c r="BU57" s="182"/>
      <c r="BV57" s="500"/>
      <c r="BW57" s="501"/>
      <c r="BX57" s="501"/>
      <c r="BY57" s="502"/>
      <c r="BZ57" s="201"/>
    </row>
    <row r="58" spans="1:78" ht="18" customHeight="1">
      <c r="A58" s="826"/>
      <c r="B58" s="795"/>
      <c r="C58" s="796"/>
      <c r="D58" s="797"/>
      <c r="E58" s="802"/>
      <c r="F58" s="362">
        <f>T46</f>
        <v>15</v>
      </c>
      <c r="G58" s="362" t="str">
        <f>IF(F58&gt;J58,"○","　")</f>
        <v>○</v>
      </c>
      <c r="H58" s="362" t="s">
        <v>549</v>
      </c>
      <c r="I58" s="362" t="str">
        <f>IF(J58&gt;F58,"○","　")</f>
        <v>　</v>
      </c>
      <c r="J58" s="363">
        <f>P46</f>
        <v>12</v>
      </c>
      <c r="K58" s="362">
        <f>T52</f>
        <v>15</v>
      </c>
      <c r="L58" s="362" t="str">
        <f>IF(K58&gt;O58,"○","　")</f>
        <v>○</v>
      </c>
      <c r="M58" s="362" t="s">
        <v>549</v>
      </c>
      <c r="N58" s="362" t="str">
        <f>IF(O58&gt;K58,"○","　")</f>
        <v>　</v>
      </c>
      <c r="O58" s="363">
        <f>P52</f>
        <v>7</v>
      </c>
      <c r="P58" s="198"/>
      <c r="Q58" s="184"/>
      <c r="R58" s="184"/>
      <c r="S58" s="184"/>
      <c r="T58" s="185"/>
      <c r="U58" s="362">
        <f>O14</f>
        <v>15</v>
      </c>
      <c r="V58" s="362" t="str">
        <f>IF(U58&gt;Y58,"○","　")</f>
        <v>○</v>
      </c>
      <c r="W58" s="362" t="s">
        <v>549</v>
      </c>
      <c r="X58" s="362" t="str">
        <f>IF(Y58&gt;U58,"○","　")</f>
        <v>　</v>
      </c>
      <c r="Y58" s="370">
        <f>T14</f>
        <v>0</v>
      </c>
      <c r="Z58" s="804"/>
      <c r="AA58" s="806"/>
      <c r="AB58" s="808"/>
      <c r="AC58" s="500"/>
      <c r="AD58" s="501"/>
      <c r="AE58" s="502"/>
      <c r="AF58" s="782"/>
      <c r="AG58" s="784"/>
      <c r="AH58" s="615"/>
      <c r="AS58" s="456"/>
      <c r="AT58" s="456"/>
      <c r="AU58" s="456"/>
      <c r="AV58" s="456"/>
      <c r="AW58" s="456"/>
      <c r="AX58" s="456"/>
      <c r="AY58" s="456"/>
      <c r="AZ58" s="366"/>
      <c r="BA58" s="503"/>
      <c r="BB58" s="504"/>
      <c r="BC58" s="504"/>
      <c r="BD58" s="505"/>
      <c r="BE58" s="182"/>
      <c r="BF58" s="182"/>
      <c r="BG58" s="182"/>
      <c r="BH58" s="182"/>
      <c r="BI58" s="503"/>
      <c r="BJ58" s="504"/>
      <c r="BK58" s="504"/>
      <c r="BL58" s="505"/>
      <c r="BM58" s="182"/>
      <c r="BN58" s="789"/>
      <c r="BO58" s="790"/>
      <c r="BP58" s="790"/>
      <c r="BQ58" s="791"/>
      <c r="BR58" s="182"/>
      <c r="BS58" s="182"/>
      <c r="BT58" s="182"/>
      <c r="BU58" s="182"/>
      <c r="BV58" s="503"/>
      <c r="BW58" s="504"/>
      <c r="BX58" s="504"/>
      <c r="BY58" s="505"/>
      <c r="BZ58" s="201"/>
    </row>
    <row r="59" spans="1:78" ht="18" customHeight="1">
      <c r="A59" s="826"/>
      <c r="B59" s="795"/>
      <c r="C59" s="796"/>
      <c r="D59" s="797"/>
      <c r="E59" s="802"/>
      <c r="F59" s="362">
        <f>T47</f>
        <v>16</v>
      </c>
      <c r="G59" s="362" t="str">
        <f>IF(F59&gt;J59,"○","　")</f>
        <v>○</v>
      </c>
      <c r="H59" s="362" t="s">
        <v>549</v>
      </c>
      <c r="I59" s="362" t="str">
        <f>IF(J59&gt;F59,"○","　")</f>
        <v>　</v>
      </c>
      <c r="J59" s="363">
        <f>P47</f>
        <v>14</v>
      </c>
      <c r="K59" s="362">
        <f>T53</f>
        <v>15</v>
      </c>
      <c r="L59" s="362" t="str">
        <f>IF(K59&gt;O59,"○","　")</f>
        <v>○</v>
      </c>
      <c r="M59" s="362" t="s">
        <v>255</v>
      </c>
      <c r="N59" s="362" t="str">
        <f>IF(O59&gt;K59,"○","　")</f>
        <v>　</v>
      </c>
      <c r="O59" s="363">
        <f>P53</f>
        <v>11</v>
      </c>
      <c r="P59" s="198"/>
      <c r="Q59" s="184"/>
      <c r="R59" s="184"/>
      <c r="S59" s="184"/>
      <c r="T59" s="185"/>
      <c r="U59" s="362">
        <f>O15</f>
        <v>15</v>
      </c>
      <c r="V59" s="362" t="str">
        <f>IF(U59&gt;Y59,"○","　")</f>
        <v>○</v>
      </c>
      <c r="W59" s="362" t="s">
        <v>255</v>
      </c>
      <c r="X59" s="362" t="str">
        <f>IF(Y59&gt;U59,"○","　")</f>
        <v>　</v>
      </c>
      <c r="Y59" s="370">
        <f>T15</f>
        <v>6</v>
      </c>
      <c r="Z59" s="804"/>
      <c r="AA59" s="806"/>
      <c r="AB59" s="808"/>
      <c r="AC59" s="500">
        <f>SUM(F55,K55,P55,U55)</f>
        <v>6</v>
      </c>
      <c r="AD59" s="501" t="s">
        <v>255</v>
      </c>
      <c r="AE59" s="502">
        <f>SUM(J55,O55,T55,Y55)</f>
        <v>0</v>
      </c>
      <c r="AF59" s="782"/>
      <c r="AG59" s="784"/>
      <c r="AH59" s="615"/>
      <c r="AS59" s="456"/>
      <c r="AT59" s="456"/>
      <c r="AU59" s="456"/>
      <c r="AV59" s="456"/>
      <c r="AW59" s="456"/>
      <c r="AX59" s="456"/>
      <c r="AY59" s="456"/>
      <c r="AZ59" s="366"/>
      <c r="BL59" s="202"/>
      <c r="BY59" s="202"/>
      <c r="BZ59" s="202"/>
    </row>
    <row r="60" spans="1:78" ht="18" customHeight="1">
      <c r="A60" s="826"/>
      <c r="B60" s="811"/>
      <c r="C60" s="812"/>
      <c r="D60" s="813"/>
      <c r="E60" s="814"/>
      <c r="F60" s="362">
        <f>T48</f>
        <v>0</v>
      </c>
      <c r="G60" s="362" t="str">
        <f>IF(F60&gt;J60,"○","　")</f>
        <v>　</v>
      </c>
      <c r="H60" s="362" t="s">
        <v>549</v>
      </c>
      <c r="I60" s="362" t="str">
        <f>IF(J60&gt;F60,"○","　")</f>
        <v>　</v>
      </c>
      <c r="J60" s="363">
        <f>P48</f>
        <v>0</v>
      </c>
      <c r="K60" s="364">
        <f>T54</f>
        <v>0</v>
      </c>
      <c r="L60" s="364" t="str">
        <f>IF(K60&gt;O60,"○","　")</f>
        <v>　</v>
      </c>
      <c r="M60" s="364" t="s">
        <v>255</v>
      </c>
      <c r="N60" s="364" t="str">
        <f>IF(O60&gt;K60,"○","　")</f>
        <v>　</v>
      </c>
      <c r="O60" s="365">
        <f>P54</f>
        <v>0</v>
      </c>
      <c r="P60" s="200"/>
      <c r="Q60" s="187"/>
      <c r="R60" s="187"/>
      <c r="S60" s="187"/>
      <c r="T60" s="188"/>
      <c r="U60" s="362">
        <f>O16</f>
        <v>0</v>
      </c>
      <c r="V60" s="362" t="str">
        <f>IF(U60&gt;Y60,"○","　")</f>
        <v>　</v>
      </c>
      <c r="W60" s="362" t="s">
        <v>255</v>
      </c>
      <c r="X60" s="362" t="str">
        <f>IF(Y60&gt;U60,"○","　")</f>
        <v>　</v>
      </c>
      <c r="Y60" s="370">
        <f>T16</f>
        <v>0</v>
      </c>
      <c r="Z60" s="804"/>
      <c r="AA60" s="806"/>
      <c r="AB60" s="808"/>
      <c r="AC60" s="503"/>
      <c r="AD60" s="504"/>
      <c r="AE60" s="505"/>
      <c r="AF60" s="810"/>
      <c r="AG60" s="784"/>
      <c r="AH60" s="615"/>
      <c r="AS60" s="456"/>
      <c r="AT60" s="456"/>
      <c r="AU60" s="456"/>
      <c r="AV60" s="456"/>
      <c r="AW60" s="456"/>
      <c r="AX60" s="456"/>
      <c r="AY60" s="456"/>
      <c r="AZ60" s="366"/>
    </row>
    <row r="61" spans="1:78" ht="18" customHeight="1">
      <c r="A61" s="826"/>
      <c r="B61" s="792" t="str">
        <f>P6</f>
        <v xml:space="preserve"> ひまわりクラブ Ｂ</v>
      </c>
      <c r="C61" s="793"/>
      <c r="D61" s="794"/>
      <c r="E61" s="801" t="str">
        <f>IF($CB$105="A",CD111,IF($CB$105="B",CG111,CJ111))</f>
        <v/>
      </c>
      <c r="F61" s="191">
        <f>COUNTIF(G64:G66,"○")</f>
        <v>0</v>
      </c>
      <c r="G61" s="191"/>
      <c r="H61" s="191" t="str">
        <f>W43</f>
        <v>④</v>
      </c>
      <c r="I61" s="191"/>
      <c r="J61" s="192">
        <f>COUNTIF(I64:I66,"○")</f>
        <v>2</v>
      </c>
      <c r="K61" s="191">
        <f>COUNTIF(L64:L66,"○")</f>
        <v>1</v>
      </c>
      <c r="L61" s="191"/>
      <c r="M61" s="191" t="str">
        <f>W49</f>
        <v>⑤</v>
      </c>
      <c r="N61" s="191"/>
      <c r="O61" s="192">
        <f>COUNTIF(N64:N66,"○")</f>
        <v>2</v>
      </c>
      <c r="P61" s="191">
        <f>COUNTIF(Q64:Q66,"○")</f>
        <v>0</v>
      </c>
      <c r="Q61" s="191"/>
      <c r="R61" s="191" t="str">
        <f>W55</f>
        <v>②</v>
      </c>
      <c r="S61" s="191"/>
      <c r="T61" s="192">
        <f>COUNTIF(S64:S66,"○")</f>
        <v>2</v>
      </c>
      <c r="U61" s="193"/>
      <c r="V61" s="194"/>
      <c r="W61" s="194"/>
      <c r="X61" s="194"/>
      <c r="Y61" s="203"/>
      <c r="Z61" s="804">
        <f>COUNTIF(F62:Y62,"○")</f>
        <v>0</v>
      </c>
      <c r="AA61" s="806" t="s">
        <v>255</v>
      </c>
      <c r="AB61" s="808">
        <f>COUNTIF(J63:Y63,"○")</f>
        <v>3</v>
      </c>
      <c r="AC61" s="497">
        <f>IF(AE65=0,10,AC65/AE65)</f>
        <v>0.16666666666666666</v>
      </c>
      <c r="AD61" s="498"/>
      <c r="AE61" s="499"/>
      <c r="AF61" s="781">
        <f>SUM(F64:F66,K64:K66,P64:P66,U64:U66)/SUM(J64:J66,O64:O66,T64:T66,Y64:Y66)</f>
        <v>0.41836734693877553</v>
      </c>
      <c r="AG61" s="784">
        <f>IF(AJ$69=AJ$68,RANK(AX61,AX$43:AX$66,0),"")</f>
        <v>4</v>
      </c>
      <c r="AH61" s="615" t="str">
        <f>B61</f>
        <v xml:space="preserve"> ひまわりクラブ Ｂ</v>
      </c>
      <c r="AJ61" s="155">
        <f>SUM(Z61:AB66)</f>
        <v>3</v>
      </c>
      <c r="AK61" s="155">
        <f>AL61-AM61</f>
        <v>0</v>
      </c>
      <c r="AL61" s="155">
        <f>SUM(F61:Y61)</f>
        <v>7</v>
      </c>
      <c r="AM61" s="155">
        <f>SUM(AC65:AE66)</f>
        <v>7</v>
      </c>
      <c r="AS61" s="456">
        <f>RANK(Z61,Z43:Z66,1)</f>
        <v>1</v>
      </c>
      <c r="AT61" s="456">
        <f>RANK(AY61,AY43:AY66,1)</f>
        <v>1</v>
      </c>
      <c r="AU61" s="456">
        <f>RANK(AF61,AF43:AF66,1)</f>
        <v>1</v>
      </c>
      <c r="AV61" s="456">
        <f>AS61*100</f>
        <v>100</v>
      </c>
      <c r="AW61" s="456">
        <f>AT61*10</f>
        <v>10</v>
      </c>
      <c r="AX61" s="456">
        <f>SUM(AU61:AW66)</f>
        <v>111</v>
      </c>
      <c r="AY61" s="456">
        <f>AC61-AE61</f>
        <v>0.16666666666666666</v>
      </c>
      <c r="AZ61" s="366"/>
    </row>
    <row r="62" spans="1:78" ht="13.5" hidden="1" customHeight="1">
      <c r="A62" s="826"/>
      <c r="B62" s="795"/>
      <c r="C62" s="796"/>
      <c r="D62" s="797"/>
      <c r="E62" s="802"/>
      <c r="F62" s="362" t="str">
        <f>IF(F61&gt;J61,"○","　")</f>
        <v>　</v>
      </c>
      <c r="G62" s="362"/>
      <c r="H62" s="362"/>
      <c r="I62" s="362"/>
      <c r="J62" s="363"/>
      <c r="K62" s="362" t="str">
        <f>IF(K61&gt;O61,"○","　")</f>
        <v>　</v>
      </c>
      <c r="L62" s="362"/>
      <c r="M62" s="362"/>
      <c r="N62" s="362"/>
      <c r="O62" s="363"/>
      <c r="P62" s="362" t="str">
        <f>IF(P61&gt;T61,"○","　")</f>
        <v>　</v>
      </c>
      <c r="Q62" s="362"/>
      <c r="R62" s="362"/>
      <c r="S62" s="362"/>
      <c r="T62" s="363"/>
      <c r="U62" s="198"/>
      <c r="V62" s="184"/>
      <c r="W62" s="184"/>
      <c r="X62" s="184"/>
      <c r="Y62" s="204"/>
      <c r="Z62" s="804"/>
      <c r="AA62" s="806"/>
      <c r="AB62" s="808"/>
      <c r="AC62" s="500"/>
      <c r="AD62" s="501"/>
      <c r="AE62" s="502"/>
      <c r="AF62" s="782"/>
      <c r="AG62" s="784"/>
      <c r="AH62" s="615"/>
      <c r="AS62" s="456"/>
      <c r="AT62" s="456"/>
      <c r="AU62" s="456"/>
      <c r="AV62" s="456"/>
      <c r="AW62" s="456"/>
      <c r="AX62" s="456"/>
      <c r="AY62" s="456"/>
      <c r="AZ62" s="366"/>
    </row>
    <row r="63" spans="1:78" ht="13.5" hidden="1" customHeight="1">
      <c r="A63" s="826"/>
      <c r="B63" s="795"/>
      <c r="C63" s="796"/>
      <c r="D63" s="797"/>
      <c r="E63" s="802"/>
      <c r="F63" s="362"/>
      <c r="G63" s="362"/>
      <c r="H63" s="362"/>
      <c r="I63" s="362"/>
      <c r="J63" s="363" t="str">
        <f>IF(J61&gt;F61,"○","　")</f>
        <v>○</v>
      </c>
      <c r="K63" s="362"/>
      <c r="L63" s="362"/>
      <c r="M63" s="362"/>
      <c r="N63" s="362"/>
      <c r="O63" s="363" t="str">
        <f>IF(O61&gt;K61,"○","　")</f>
        <v>○</v>
      </c>
      <c r="P63" s="362"/>
      <c r="Q63" s="362"/>
      <c r="R63" s="362"/>
      <c r="S63" s="362"/>
      <c r="T63" s="363" t="str">
        <f>IF(T61&gt;P61,"○","　")</f>
        <v>○</v>
      </c>
      <c r="U63" s="198"/>
      <c r="V63" s="184"/>
      <c r="W63" s="184"/>
      <c r="X63" s="184"/>
      <c r="Y63" s="204"/>
      <c r="Z63" s="804"/>
      <c r="AA63" s="806"/>
      <c r="AB63" s="808"/>
      <c r="AC63" s="500"/>
      <c r="AD63" s="501"/>
      <c r="AE63" s="502"/>
      <c r="AF63" s="782"/>
      <c r="AG63" s="784"/>
      <c r="AH63" s="615"/>
      <c r="AS63" s="456"/>
      <c r="AT63" s="456"/>
      <c r="AU63" s="456"/>
      <c r="AV63" s="456"/>
      <c r="AW63" s="456"/>
      <c r="AX63" s="456"/>
      <c r="AY63" s="456"/>
      <c r="AZ63" s="366"/>
    </row>
    <row r="64" spans="1:78" ht="18" customHeight="1">
      <c r="A64" s="826"/>
      <c r="B64" s="795"/>
      <c r="C64" s="796"/>
      <c r="D64" s="797"/>
      <c r="E64" s="802"/>
      <c r="F64" s="362">
        <f>Y46</f>
        <v>4</v>
      </c>
      <c r="G64" s="362" t="str">
        <f>IF(F64&gt;J64,"○","　")</f>
        <v>　</v>
      </c>
      <c r="H64" s="362" t="s">
        <v>549</v>
      </c>
      <c r="I64" s="362" t="str">
        <f>IF(J64&gt;F64,"○","　")</f>
        <v>○</v>
      </c>
      <c r="J64" s="363">
        <f>U46</f>
        <v>15</v>
      </c>
      <c r="K64" s="362">
        <f>Y52</f>
        <v>8</v>
      </c>
      <c r="L64" s="362" t="str">
        <f>IF(K64&gt;O64,"○","　")</f>
        <v>　</v>
      </c>
      <c r="M64" s="362" t="s">
        <v>549</v>
      </c>
      <c r="N64" s="362" t="str">
        <f>IF(O64&gt;K64,"○","　")</f>
        <v>○</v>
      </c>
      <c r="O64" s="363">
        <f>U52</f>
        <v>15</v>
      </c>
      <c r="P64" s="362">
        <f>Y58</f>
        <v>0</v>
      </c>
      <c r="Q64" s="362" t="str">
        <f>IF(P64&gt;T64,"○","　")</f>
        <v>　</v>
      </c>
      <c r="R64" s="362" t="s">
        <v>549</v>
      </c>
      <c r="S64" s="362" t="str">
        <f>IF(T64&gt;P64,"○","　")</f>
        <v>○</v>
      </c>
      <c r="T64" s="363">
        <f>U58</f>
        <v>15</v>
      </c>
      <c r="U64" s="198"/>
      <c r="V64" s="184"/>
      <c r="W64" s="184"/>
      <c r="X64" s="184"/>
      <c r="Y64" s="204"/>
      <c r="Z64" s="804"/>
      <c r="AA64" s="806"/>
      <c r="AB64" s="808"/>
      <c r="AC64" s="500"/>
      <c r="AD64" s="501"/>
      <c r="AE64" s="502"/>
      <c r="AF64" s="782"/>
      <c r="AG64" s="784"/>
      <c r="AH64" s="615"/>
      <c r="AS64" s="456"/>
      <c r="AT64" s="456"/>
      <c r="AU64" s="456"/>
      <c r="AV64" s="456"/>
      <c r="AW64" s="456"/>
      <c r="AX64" s="456"/>
      <c r="AY64" s="456"/>
      <c r="AZ64" s="366"/>
    </row>
    <row r="65" spans="1:150" ht="18" customHeight="1">
      <c r="A65" s="826"/>
      <c r="B65" s="795"/>
      <c r="C65" s="796"/>
      <c r="D65" s="797"/>
      <c r="E65" s="802"/>
      <c r="F65" s="362">
        <f>Y47</f>
        <v>4</v>
      </c>
      <c r="G65" s="362" t="str">
        <f>IF(F65&gt;J65,"○","　")</f>
        <v>　</v>
      </c>
      <c r="H65" s="362" t="s">
        <v>255</v>
      </c>
      <c r="I65" s="362" t="str">
        <f>IF(J65&gt;F65,"○","　")</f>
        <v>○</v>
      </c>
      <c r="J65" s="363">
        <f>U47</f>
        <v>15</v>
      </c>
      <c r="K65" s="362">
        <f>Y53</f>
        <v>15</v>
      </c>
      <c r="L65" s="362" t="str">
        <f>IF(K65&gt;O65,"○","　")</f>
        <v>○</v>
      </c>
      <c r="M65" s="362" t="s">
        <v>255</v>
      </c>
      <c r="N65" s="362" t="str">
        <f>IF(O65&gt;K65,"○","　")</f>
        <v>　</v>
      </c>
      <c r="O65" s="363">
        <f>U53</f>
        <v>8</v>
      </c>
      <c r="P65" s="362">
        <f>Y59</f>
        <v>6</v>
      </c>
      <c r="Q65" s="362" t="str">
        <f>IF(P65&gt;T65,"○","　")</f>
        <v>　</v>
      </c>
      <c r="R65" s="362" t="s">
        <v>255</v>
      </c>
      <c r="S65" s="362" t="str">
        <f>IF(T65&gt;P65,"○","　")</f>
        <v>○</v>
      </c>
      <c r="T65" s="363">
        <f>U59</f>
        <v>15</v>
      </c>
      <c r="U65" s="198"/>
      <c r="V65" s="184"/>
      <c r="W65" s="184"/>
      <c r="X65" s="184"/>
      <c r="Y65" s="204"/>
      <c r="Z65" s="804"/>
      <c r="AA65" s="806"/>
      <c r="AB65" s="808"/>
      <c r="AC65" s="500">
        <f>SUM(F61,K61,P61,U61)</f>
        <v>1</v>
      </c>
      <c r="AD65" s="501" t="s">
        <v>255</v>
      </c>
      <c r="AE65" s="502">
        <f>SUM(J61,O61,T61,Y61)</f>
        <v>6</v>
      </c>
      <c r="AF65" s="782"/>
      <c r="AG65" s="784"/>
      <c r="AH65" s="615"/>
      <c r="AS65" s="456"/>
      <c r="AT65" s="456"/>
      <c r="AU65" s="456"/>
      <c r="AV65" s="456"/>
      <c r="AW65" s="456"/>
      <c r="AX65" s="456"/>
      <c r="AY65" s="456"/>
      <c r="AZ65" s="366"/>
    </row>
    <row r="66" spans="1:150" ht="18" customHeight="1" thickBot="1">
      <c r="A66" s="827"/>
      <c r="B66" s="798"/>
      <c r="C66" s="799"/>
      <c r="D66" s="800"/>
      <c r="E66" s="803"/>
      <c r="F66" s="371">
        <f>Y48</f>
        <v>0</v>
      </c>
      <c r="G66" s="371" t="str">
        <f>IF(F66&gt;J66,"○","　")</f>
        <v>　</v>
      </c>
      <c r="H66" s="371" t="s">
        <v>255</v>
      </c>
      <c r="I66" s="371" t="str">
        <f>IF(J66&gt;F66,"○","　")</f>
        <v>　</v>
      </c>
      <c r="J66" s="373">
        <f>U48</f>
        <v>0</v>
      </c>
      <c r="K66" s="371">
        <f>Y54</f>
        <v>4</v>
      </c>
      <c r="L66" s="371" t="str">
        <f>IF(K66&gt;O66,"○","　")</f>
        <v>　</v>
      </c>
      <c r="M66" s="371" t="s">
        <v>255</v>
      </c>
      <c r="N66" s="371" t="str">
        <f>IF(O66&gt;K66,"○","　")</f>
        <v>○</v>
      </c>
      <c r="O66" s="373">
        <f>U54</f>
        <v>15</v>
      </c>
      <c r="P66" s="371">
        <f>Y60</f>
        <v>0</v>
      </c>
      <c r="Q66" s="371" t="str">
        <f>IF(P66&gt;T66,"○","　")</f>
        <v>　</v>
      </c>
      <c r="R66" s="371" t="s">
        <v>255</v>
      </c>
      <c r="S66" s="371" t="str">
        <f>IF(T66&gt;P66,"○","　")</f>
        <v>　</v>
      </c>
      <c r="T66" s="373">
        <f>U60</f>
        <v>0</v>
      </c>
      <c r="U66" s="205"/>
      <c r="V66" s="206"/>
      <c r="W66" s="206"/>
      <c r="X66" s="206"/>
      <c r="Y66" s="207"/>
      <c r="Z66" s="805"/>
      <c r="AA66" s="807"/>
      <c r="AB66" s="809"/>
      <c r="AC66" s="617"/>
      <c r="AD66" s="618"/>
      <c r="AE66" s="604"/>
      <c r="AF66" s="783"/>
      <c r="AG66" s="785"/>
      <c r="AH66" s="615"/>
      <c r="AS66" s="456"/>
      <c r="AT66" s="456"/>
      <c r="AU66" s="456"/>
      <c r="AV66" s="456"/>
      <c r="AW66" s="456"/>
      <c r="AX66" s="456"/>
      <c r="AY66" s="456"/>
      <c r="AZ66" s="366"/>
    </row>
    <row r="67" spans="1:150">
      <c r="J67" s="368"/>
      <c r="K67" s="368"/>
    </row>
    <row r="68" spans="1:150" ht="13.5" hidden="1" customHeight="1">
      <c r="F68" s="378">
        <v>1</v>
      </c>
      <c r="G68" s="378"/>
      <c r="H68" s="378">
        <v>2</v>
      </c>
      <c r="I68" s="378"/>
      <c r="J68" s="379"/>
      <c r="K68" s="379"/>
      <c r="L68" s="378"/>
      <c r="M68" s="378">
        <v>5</v>
      </c>
      <c r="N68" s="378"/>
      <c r="O68" s="378">
        <v>6</v>
      </c>
      <c r="P68" s="378">
        <v>7</v>
      </c>
      <c r="Q68" s="378">
        <v>6</v>
      </c>
      <c r="R68" s="378">
        <v>8</v>
      </c>
      <c r="AJ68" s="155">
        <v>12</v>
      </c>
    </row>
    <row r="69" spans="1:150" ht="13.5" hidden="1" customHeight="1">
      <c r="F69" s="378">
        <f>SUM(K46:K48,O46:O48)</f>
        <v>39</v>
      </c>
      <c r="G69" s="378" t="e">
        <f>SUM(#REF!)</f>
        <v>#REF!</v>
      </c>
      <c r="H69" s="378">
        <f>SUM(U58:U60,Y58:Y60)</f>
        <v>36</v>
      </c>
      <c r="I69" s="378" t="e">
        <f>SUM(#REF!)</f>
        <v>#REF!</v>
      </c>
      <c r="J69" s="378">
        <f>SUM(P52:P54,T52:T54)</f>
        <v>48</v>
      </c>
      <c r="K69" s="378">
        <f>SUM(U46:U48,Y46:Y48)</f>
        <v>38</v>
      </c>
      <c r="L69" s="378" t="e">
        <f>SUM(#REF!)</f>
        <v>#REF!</v>
      </c>
      <c r="M69" s="378">
        <f>SUM(U52:U54,Y52:Y54)</f>
        <v>65</v>
      </c>
      <c r="N69" s="378" t="e">
        <f>SUM(#REF!)</f>
        <v>#REF!</v>
      </c>
      <c r="O69" s="378">
        <f>SUM(P46:P48,T46:T48)</f>
        <v>57</v>
      </c>
      <c r="P69" s="378">
        <f>SUM(BD52:BD54,BI52:BI54)</f>
        <v>0</v>
      </c>
      <c r="Q69" s="378">
        <f>SUM(R46:R48,V46:V48)</f>
        <v>0</v>
      </c>
      <c r="R69" s="378">
        <f>SUM(BQ52:BQ54,BV52:BV54)</f>
        <v>0</v>
      </c>
      <c r="AJ69" s="155">
        <f>SUM(AJ43:AJ66)</f>
        <v>12</v>
      </c>
    </row>
    <row r="70" spans="1:150" ht="13.5" hidden="1" customHeight="1"/>
    <row r="71" spans="1:150" ht="13.5" hidden="1" customHeight="1"/>
    <row r="72" spans="1:150" ht="13.5" hidden="1" customHeight="1"/>
    <row r="73" spans="1:150" ht="13.5" hidden="1" customHeight="1"/>
    <row r="74" spans="1:150" ht="13.5" hidden="1" customHeight="1"/>
    <row r="75" spans="1:150" ht="13.5" hidden="1" customHeight="1"/>
    <row r="76" spans="1:150" ht="13.5" hidden="1" customHeight="1"/>
    <row r="77" spans="1:150" ht="13.5" hidden="1" customHeight="1"/>
    <row r="78" spans="1:150" s="366" customFormat="1" ht="13.5" hidden="1" customHeight="1">
      <c r="AI78" s="155"/>
      <c r="AJ78" s="155"/>
      <c r="AK78" s="155"/>
      <c r="AL78" s="155"/>
      <c r="AM78" s="155"/>
      <c r="AN78" s="155"/>
      <c r="AO78" s="155"/>
      <c r="AP78" s="155"/>
      <c r="AQ78" s="155"/>
      <c r="AR78" s="155"/>
      <c r="AS78" s="155"/>
      <c r="AT78" s="155"/>
      <c r="AU78" s="155"/>
      <c r="AV78" s="155"/>
      <c r="AW78" s="155"/>
      <c r="AX78" s="155"/>
      <c r="AY78" s="155"/>
      <c r="AZ78" s="155"/>
      <c r="BA78" s="155"/>
      <c r="BB78" s="155"/>
      <c r="BC78" s="155"/>
      <c r="BD78" s="155"/>
      <c r="BE78" s="155"/>
      <c r="BF78" s="155"/>
      <c r="BG78" s="155"/>
      <c r="BH78" s="155"/>
      <c r="BI78" s="155"/>
      <c r="BJ78" s="155"/>
      <c r="BK78" s="155"/>
      <c r="BL78" s="155"/>
      <c r="BM78" s="155"/>
      <c r="BN78" s="155"/>
      <c r="BO78" s="155"/>
      <c r="BP78" s="155"/>
      <c r="BQ78" s="155"/>
      <c r="BR78" s="155"/>
      <c r="BS78" s="155"/>
      <c r="BT78" s="155"/>
      <c r="BU78" s="155"/>
      <c r="BV78" s="155"/>
      <c r="BW78" s="155"/>
      <c r="BX78" s="155"/>
      <c r="BY78" s="155"/>
      <c r="BZ78" s="155"/>
      <c r="CA78" s="155"/>
      <c r="CB78" s="155"/>
      <c r="CC78" s="155"/>
      <c r="CD78" s="155"/>
      <c r="CE78" s="155"/>
      <c r="CF78" s="155"/>
      <c r="CG78" s="155"/>
      <c r="CH78" s="155"/>
      <c r="CI78" s="155"/>
      <c r="CJ78" s="155"/>
      <c r="CK78" s="155"/>
      <c r="CL78" s="155"/>
      <c r="CM78" s="155"/>
      <c r="CN78" s="155"/>
      <c r="CO78" s="155"/>
      <c r="CP78" s="155"/>
      <c r="CQ78" s="155"/>
      <c r="CR78" s="155"/>
      <c r="CS78" s="155"/>
      <c r="CT78" s="155"/>
      <c r="CU78" s="155"/>
      <c r="CV78" s="155"/>
      <c r="CW78" s="155"/>
      <c r="CX78" s="155"/>
      <c r="CY78" s="155"/>
      <c r="CZ78" s="155"/>
      <c r="DA78" s="155"/>
      <c r="DB78" s="155"/>
      <c r="DC78" s="155"/>
      <c r="DD78" s="155"/>
      <c r="DE78" s="155"/>
      <c r="DF78" s="155"/>
      <c r="DG78" s="155"/>
      <c r="DH78" s="155"/>
      <c r="DI78" s="155"/>
      <c r="DJ78" s="155"/>
      <c r="DK78" s="155"/>
      <c r="DL78" s="155"/>
      <c r="DM78" s="155"/>
      <c r="DN78" s="155"/>
      <c r="DO78" s="155"/>
      <c r="DP78" s="155"/>
      <c r="DQ78" s="155"/>
      <c r="DR78" s="155"/>
      <c r="DS78" s="155"/>
      <c r="DT78" s="155"/>
      <c r="DU78" s="155"/>
      <c r="DV78" s="155"/>
      <c r="DW78" s="155"/>
      <c r="DX78" s="155"/>
      <c r="DY78" s="155"/>
      <c r="DZ78" s="155"/>
      <c r="EA78" s="155"/>
      <c r="EB78" s="155"/>
      <c r="EC78" s="155"/>
      <c r="ED78" s="155"/>
      <c r="EE78" s="155"/>
      <c r="EF78" s="155"/>
      <c r="EG78" s="155"/>
      <c r="EH78" s="155"/>
      <c r="EI78" s="155"/>
      <c r="EJ78" s="155"/>
      <c r="EK78" s="155"/>
      <c r="EL78" s="155"/>
      <c r="EM78" s="155"/>
      <c r="EN78" s="155"/>
      <c r="EO78" s="155"/>
      <c r="EP78" s="155"/>
      <c r="EQ78" s="155"/>
      <c r="ER78" s="155"/>
      <c r="ES78" s="155"/>
      <c r="ET78" s="155"/>
    </row>
    <row r="79" spans="1:150" s="366" customFormat="1" ht="13.5" hidden="1" customHeight="1">
      <c r="AI79" s="155"/>
      <c r="AJ79" s="155"/>
      <c r="AK79" s="155"/>
      <c r="AL79" s="155"/>
      <c r="AM79" s="155"/>
      <c r="AN79" s="155"/>
      <c r="AO79" s="155"/>
      <c r="AP79" s="155"/>
      <c r="AQ79" s="155"/>
      <c r="AR79" s="155"/>
      <c r="AS79" s="155"/>
      <c r="AT79" s="155"/>
      <c r="AU79" s="155"/>
      <c r="AV79" s="155"/>
      <c r="AW79" s="155"/>
      <c r="AX79" s="155"/>
      <c r="AY79" s="155"/>
      <c r="AZ79" s="155"/>
      <c r="BA79" s="155"/>
      <c r="BB79" s="155"/>
      <c r="BC79" s="155"/>
      <c r="BD79" s="155"/>
      <c r="BE79" s="155"/>
      <c r="BF79" s="155"/>
      <c r="BG79" s="155"/>
      <c r="BH79" s="155"/>
      <c r="BI79" s="155"/>
      <c r="BJ79" s="155"/>
      <c r="BK79" s="155"/>
      <c r="BL79" s="155"/>
      <c r="BM79" s="155"/>
      <c r="BN79" s="155"/>
      <c r="BO79" s="155"/>
      <c r="BP79" s="155"/>
      <c r="BQ79" s="155"/>
      <c r="BR79" s="155"/>
      <c r="BS79" s="155"/>
      <c r="BT79" s="155"/>
      <c r="BU79" s="155"/>
      <c r="BV79" s="155"/>
      <c r="BW79" s="155"/>
      <c r="BX79" s="155"/>
      <c r="BY79" s="155"/>
      <c r="BZ79" s="155"/>
      <c r="CA79" s="155"/>
      <c r="CB79" s="155"/>
      <c r="CC79" s="155"/>
      <c r="CD79" s="155"/>
      <c r="CE79" s="155"/>
      <c r="CF79" s="155"/>
      <c r="CG79" s="155"/>
      <c r="CH79" s="155"/>
      <c r="CI79" s="155"/>
      <c r="CJ79" s="155"/>
      <c r="CK79" s="155"/>
      <c r="CL79" s="155"/>
      <c r="CM79" s="155"/>
      <c r="CN79" s="155"/>
      <c r="CO79" s="155"/>
      <c r="CP79" s="155"/>
      <c r="CQ79" s="155"/>
      <c r="CR79" s="155"/>
      <c r="CS79" s="155"/>
      <c r="CT79" s="155"/>
      <c r="CU79" s="155"/>
      <c r="CV79" s="155"/>
      <c r="CW79" s="155"/>
      <c r="CX79" s="155"/>
      <c r="CY79" s="155"/>
      <c r="CZ79" s="155"/>
      <c r="DA79" s="155"/>
      <c r="DB79" s="155"/>
      <c r="DC79" s="155"/>
      <c r="DD79" s="155"/>
      <c r="DE79" s="155"/>
      <c r="DF79" s="155"/>
      <c r="DG79" s="155"/>
      <c r="DH79" s="155"/>
      <c r="DI79" s="155"/>
      <c r="DJ79" s="155"/>
      <c r="DK79" s="155"/>
      <c r="DL79" s="155"/>
      <c r="DM79" s="155"/>
      <c r="DN79" s="155"/>
      <c r="DO79" s="155"/>
      <c r="DP79" s="155"/>
      <c r="DQ79" s="155"/>
      <c r="DR79" s="155"/>
      <c r="DS79" s="155"/>
      <c r="DT79" s="155"/>
      <c r="DU79" s="155"/>
      <c r="DV79" s="155"/>
      <c r="DW79" s="155"/>
      <c r="DX79" s="155"/>
      <c r="DY79" s="155"/>
      <c r="DZ79" s="155"/>
      <c r="EA79" s="155"/>
      <c r="EB79" s="155"/>
      <c r="EC79" s="155"/>
      <c r="ED79" s="155"/>
      <c r="EE79" s="155"/>
      <c r="EF79" s="155"/>
      <c r="EG79" s="155"/>
      <c r="EH79" s="155"/>
      <c r="EI79" s="155"/>
      <c r="EJ79" s="155"/>
      <c r="EK79" s="155"/>
      <c r="EL79" s="155"/>
      <c r="EM79" s="155"/>
      <c r="EN79" s="155"/>
      <c r="EO79" s="155"/>
      <c r="EP79" s="155"/>
      <c r="EQ79" s="155"/>
      <c r="ER79" s="155"/>
      <c r="ES79" s="155"/>
      <c r="ET79" s="155"/>
    </row>
    <row r="80" spans="1:150" s="366" customFormat="1" ht="13.5" hidden="1" customHeight="1">
      <c r="AI80" s="155"/>
      <c r="AJ80" s="155"/>
      <c r="AK80" s="155"/>
      <c r="AL80" s="155"/>
      <c r="AM80" s="155"/>
      <c r="AN80" s="155"/>
      <c r="AO80" s="155"/>
      <c r="AP80" s="155"/>
      <c r="AQ80" s="155"/>
      <c r="AR80" s="155"/>
      <c r="AS80" s="155"/>
      <c r="AT80" s="155"/>
      <c r="AU80" s="155"/>
      <c r="AV80" s="155"/>
      <c r="AW80" s="155"/>
      <c r="AX80" s="155"/>
      <c r="AY80" s="155"/>
      <c r="AZ80" s="155"/>
      <c r="BA80" s="155"/>
      <c r="BB80" s="155"/>
      <c r="BC80" s="155"/>
      <c r="BD80" s="155"/>
      <c r="BE80" s="155"/>
      <c r="BF80" s="155"/>
      <c r="BG80" s="155"/>
      <c r="BH80" s="155"/>
      <c r="BI80" s="155"/>
      <c r="BJ80" s="155"/>
      <c r="BK80" s="155"/>
      <c r="BL80" s="155"/>
      <c r="BM80" s="155"/>
      <c r="BN80" s="155"/>
      <c r="BO80" s="155"/>
      <c r="BP80" s="155"/>
      <c r="BQ80" s="155"/>
      <c r="BR80" s="155"/>
      <c r="BS80" s="155"/>
      <c r="BT80" s="155"/>
      <c r="BU80" s="155"/>
      <c r="BV80" s="155"/>
      <c r="BW80" s="155"/>
      <c r="BX80" s="155"/>
      <c r="BY80" s="155"/>
      <c r="BZ80" s="155"/>
      <c r="CA80" s="155"/>
      <c r="CB80" s="155"/>
      <c r="CC80" s="155"/>
      <c r="CD80" s="155"/>
      <c r="CE80" s="155"/>
      <c r="CF80" s="155"/>
      <c r="CG80" s="155"/>
      <c r="CH80" s="155"/>
      <c r="CI80" s="155"/>
      <c r="CJ80" s="155"/>
      <c r="CK80" s="155"/>
      <c r="CL80" s="155"/>
      <c r="CM80" s="155"/>
      <c r="CN80" s="155"/>
      <c r="CO80" s="155"/>
      <c r="CP80" s="155"/>
      <c r="CQ80" s="155"/>
      <c r="CR80" s="155"/>
      <c r="CS80" s="155"/>
      <c r="CT80" s="155"/>
      <c r="CU80" s="155"/>
      <c r="CV80" s="155"/>
      <c r="CW80" s="155"/>
      <c r="CX80" s="155"/>
      <c r="CY80" s="155"/>
      <c r="CZ80" s="155"/>
      <c r="DA80" s="155"/>
      <c r="DB80" s="155"/>
      <c r="DC80" s="155"/>
      <c r="DD80" s="155"/>
      <c r="DE80" s="155"/>
      <c r="DF80" s="155"/>
      <c r="DG80" s="155"/>
      <c r="DH80" s="155"/>
      <c r="DI80" s="155"/>
      <c r="DJ80" s="155"/>
      <c r="DK80" s="155"/>
      <c r="DL80" s="155"/>
      <c r="DM80" s="155"/>
      <c r="DN80" s="155"/>
      <c r="DO80" s="155"/>
      <c r="DP80" s="155"/>
      <c r="DQ80" s="155"/>
      <c r="DR80" s="155"/>
      <c r="DS80" s="155"/>
      <c r="DT80" s="155"/>
      <c r="DU80" s="155"/>
      <c r="DV80" s="155"/>
      <c r="DW80" s="155"/>
      <c r="DX80" s="155"/>
      <c r="DY80" s="155"/>
      <c r="DZ80" s="155"/>
      <c r="EA80" s="155"/>
      <c r="EB80" s="155"/>
      <c r="EC80" s="155"/>
      <c r="ED80" s="155"/>
      <c r="EE80" s="155"/>
      <c r="EF80" s="155"/>
      <c r="EG80" s="155"/>
      <c r="EH80" s="155"/>
      <c r="EI80" s="155"/>
      <c r="EJ80" s="155"/>
      <c r="EK80" s="155"/>
      <c r="EL80" s="155"/>
      <c r="EM80" s="155"/>
      <c r="EN80" s="155"/>
      <c r="EO80" s="155"/>
      <c r="EP80" s="155"/>
      <c r="EQ80" s="155"/>
      <c r="ER80" s="155"/>
      <c r="ES80" s="155"/>
      <c r="ET80" s="155"/>
    </row>
    <row r="81" s="366" customFormat="1" ht="13.5" hidden="1" customHeight="1"/>
    <row r="82" s="366" customFormat="1" ht="13.5" hidden="1" customHeight="1"/>
    <row r="83" s="366" customFormat="1" ht="13.5" hidden="1" customHeight="1"/>
    <row r="84" s="366" customFormat="1" ht="13.5" hidden="1" customHeight="1"/>
    <row r="85" s="366" customFormat="1" ht="13.5" hidden="1" customHeight="1"/>
    <row r="86" s="366" customFormat="1" ht="13.5" hidden="1" customHeight="1"/>
    <row r="87" s="366" customFormat="1" ht="13.5" hidden="1" customHeight="1"/>
    <row r="88" s="366" customFormat="1" ht="13.5" hidden="1" customHeight="1"/>
    <row r="89" s="366" customFormat="1" ht="13.5" hidden="1" customHeight="1"/>
    <row r="90" s="366" customFormat="1" ht="13.5" hidden="1" customHeight="1"/>
    <row r="91" s="366" customFormat="1" ht="13.5" hidden="1" customHeight="1"/>
    <row r="92" s="366" customFormat="1" ht="13.5" hidden="1" customHeight="1"/>
    <row r="93" s="366" customFormat="1" ht="13.5" hidden="1" customHeight="1"/>
    <row r="94" s="366" customFormat="1" ht="13.5" hidden="1" customHeight="1"/>
    <row r="95" s="366" customFormat="1" ht="13.5" hidden="1" customHeight="1"/>
    <row r="96" s="366" customFormat="1" ht="13.5" hidden="1" customHeight="1"/>
    <row r="97" spans="1:138" ht="13.5" hidden="1" customHeight="1">
      <c r="A97" s="155"/>
    </row>
    <row r="98" spans="1:138" ht="13.5" hidden="1" customHeight="1">
      <c r="A98" s="155"/>
    </row>
    <row r="99" spans="1:138" ht="13.5" hidden="1" customHeight="1">
      <c r="A99" s="155"/>
    </row>
    <row r="100" spans="1:138" ht="13.5" hidden="1" customHeight="1">
      <c r="A100" s="155"/>
    </row>
    <row r="101" spans="1:138" ht="13.5" hidden="1" customHeight="1">
      <c r="A101" s="155"/>
    </row>
    <row r="102" spans="1:138" ht="13.5" hidden="1" customHeight="1">
      <c r="A102" s="155"/>
    </row>
    <row r="103" spans="1:138" hidden="1">
      <c r="A103" s="155"/>
      <c r="CB103" s="155" t="s">
        <v>558</v>
      </c>
      <c r="CE103" s="155" t="s">
        <v>559</v>
      </c>
      <c r="CH103" s="155" t="s">
        <v>560</v>
      </c>
    </row>
    <row r="104" spans="1:138" hidden="1">
      <c r="A104" s="155"/>
      <c r="F104" s="378">
        <v>1</v>
      </c>
      <c r="G104" s="378"/>
      <c r="H104" s="378">
        <v>2</v>
      </c>
      <c r="I104" s="378"/>
      <c r="J104" s="378">
        <v>3</v>
      </c>
      <c r="K104" s="378">
        <v>4</v>
      </c>
      <c r="L104" s="378"/>
      <c r="M104" s="378">
        <v>5</v>
      </c>
      <c r="N104" s="378"/>
      <c r="O104" s="378">
        <v>6</v>
      </c>
      <c r="P104" s="378">
        <v>7</v>
      </c>
      <c r="Q104" s="378">
        <v>6</v>
      </c>
      <c r="R104" s="378">
        <v>8</v>
      </c>
      <c r="CB104" s="155" t="s">
        <v>0</v>
      </c>
      <c r="CE104" s="155" t="s">
        <v>0</v>
      </c>
      <c r="CH104" s="155" t="s">
        <v>0</v>
      </c>
    </row>
    <row r="105" spans="1:138" hidden="1">
      <c r="A105" s="155"/>
      <c r="F105" s="378">
        <f t="shared" ref="F105:P105" si="4">F69</f>
        <v>39</v>
      </c>
      <c r="G105" s="378" t="e">
        <f t="shared" si="4"/>
        <v>#REF!</v>
      </c>
      <c r="H105" s="378">
        <f t="shared" si="4"/>
        <v>36</v>
      </c>
      <c r="I105" s="378" t="e">
        <f t="shared" si="4"/>
        <v>#REF!</v>
      </c>
      <c r="J105" s="378">
        <f t="shared" si="4"/>
        <v>48</v>
      </c>
      <c r="K105" s="378">
        <f t="shared" si="4"/>
        <v>38</v>
      </c>
      <c r="L105" s="378" t="e">
        <f t="shared" si="4"/>
        <v>#REF!</v>
      </c>
      <c r="M105" s="378">
        <f t="shared" si="4"/>
        <v>65</v>
      </c>
      <c r="N105" s="378" t="e">
        <f t="shared" si="4"/>
        <v>#REF!</v>
      </c>
      <c r="O105" s="378">
        <f t="shared" si="4"/>
        <v>57</v>
      </c>
      <c r="P105" s="378">
        <f t="shared" si="4"/>
        <v>0</v>
      </c>
      <c r="R105" s="378">
        <f>R69</f>
        <v>0</v>
      </c>
      <c r="CB105" s="366" t="str">
        <f>IF(CB106&lt;7,"A",IF(CB106&gt;12,"C","B"))</f>
        <v>A</v>
      </c>
      <c r="CC105" s="366"/>
      <c r="CD105" s="366"/>
      <c r="CE105" s="366"/>
      <c r="CF105" s="366"/>
      <c r="CG105" s="366"/>
      <c r="CH105" s="366"/>
      <c r="CI105" s="366"/>
      <c r="CJ105" s="366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</row>
    <row r="106" spans="1:138" hidden="1">
      <c r="A106" s="155"/>
      <c r="CB106" s="366">
        <f>B37</f>
        <v>0</v>
      </c>
      <c r="CC106" s="366"/>
      <c r="CD106" s="366"/>
      <c r="CE106" s="366">
        <f>CB106</f>
        <v>0</v>
      </c>
      <c r="CF106" s="366"/>
      <c r="CG106" s="366"/>
      <c r="CH106" s="366">
        <f>CB106</f>
        <v>0</v>
      </c>
      <c r="CI106" s="366"/>
      <c r="CJ106" s="366"/>
      <c r="CL106" s="182"/>
      <c r="CM106" s="182">
        <v>1</v>
      </c>
      <c r="CN106" s="182"/>
      <c r="CO106" s="182"/>
      <c r="CP106" s="182">
        <v>2</v>
      </c>
      <c r="CQ106" s="182"/>
      <c r="CR106" s="182"/>
      <c r="CS106" s="182">
        <v>3</v>
      </c>
      <c r="CT106" s="182"/>
      <c r="CU106" s="182"/>
      <c r="CV106" s="182">
        <v>4</v>
      </c>
      <c r="CW106" s="182"/>
      <c r="CX106" s="182"/>
      <c r="CY106" s="182">
        <v>5</v>
      </c>
      <c r="CZ106" s="182"/>
      <c r="DA106" s="182"/>
      <c r="DB106" s="182">
        <v>6</v>
      </c>
      <c r="DC106" s="182"/>
      <c r="DD106" s="182"/>
      <c r="DE106" s="182">
        <v>7</v>
      </c>
      <c r="DF106" s="182"/>
      <c r="DG106" s="182"/>
      <c r="DH106" s="182">
        <v>8</v>
      </c>
      <c r="DI106" s="182"/>
      <c r="DJ106" s="182"/>
      <c r="DK106" s="182">
        <v>9</v>
      </c>
      <c r="DL106" s="182"/>
      <c r="DM106" s="182"/>
      <c r="DN106" s="182">
        <v>10</v>
      </c>
      <c r="DO106" s="182"/>
      <c r="DP106" s="182"/>
      <c r="DQ106" s="182">
        <v>11</v>
      </c>
      <c r="DR106" s="182"/>
      <c r="DS106" s="182"/>
      <c r="DT106" s="182">
        <v>12</v>
      </c>
      <c r="DU106" s="182"/>
      <c r="DV106" s="182"/>
      <c r="DW106" s="182">
        <v>13</v>
      </c>
      <c r="DX106" s="182"/>
      <c r="DY106" s="182"/>
      <c r="DZ106" s="182">
        <v>14</v>
      </c>
      <c r="EA106" s="182"/>
      <c r="EB106" s="182"/>
      <c r="EC106" s="182">
        <v>15</v>
      </c>
      <c r="ED106" s="182"/>
      <c r="EE106" s="182"/>
      <c r="EF106" s="182">
        <v>16</v>
      </c>
      <c r="EG106" s="182"/>
      <c r="EH106" s="182"/>
    </row>
    <row r="107" spans="1:138" hidden="1">
      <c r="A107" s="155"/>
      <c r="CA107" s="155">
        <v>1</v>
      </c>
      <c r="CB107" s="182" t="str">
        <f t="shared" ref="CB107:CD109" si="5">IF($CB$106=1,CM107,IF($CB$106=2,CP107,IF($CB$106=3,CS107,IF($CB$106=4,CV107,IF($CB$106=5,CY107,IF($CB$106=6,DB107,""))))))</f>
        <v/>
      </c>
      <c r="CC107" s="182" t="str">
        <f t="shared" si="5"/>
        <v/>
      </c>
      <c r="CD107" s="182" t="str">
        <f t="shared" si="5"/>
        <v/>
      </c>
      <c r="CE107" s="182" t="str">
        <f t="shared" ref="CE107:CG109" si="6">IF($CB$106=7,DE107,IF($CB$106=8,DH107,IF($CB$106=9,DK107,IF($CB$106=10,DN107,IF($CB$106=11,DQ107,IF($CB$106=12,DT107,""))))))</f>
        <v/>
      </c>
      <c r="CF107" s="182" t="str">
        <f t="shared" si="6"/>
        <v/>
      </c>
      <c r="CG107" s="182" t="str">
        <f t="shared" si="6"/>
        <v/>
      </c>
      <c r="CH107" s="182" t="str">
        <f t="shared" ref="CH107:CJ109" si="7">IF($CB$106=13,DW107,IF($CB$106=14,DZ107,IF($CB$106=15,EC107,IF($CB$106=16,EF107,""))))</f>
        <v/>
      </c>
      <c r="CI107" s="182" t="str">
        <f t="shared" si="7"/>
        <v/>
      </c>
      <c r="CJ107" s="182" t="str">
        <f t="shared" si="7"/>
        <v/>
      </c>
      <c r="CL107" s="182"/>
      <c r="CM107" s="182">
        <v>1</v>
      </c>
      <c r="CN107" s="182" t="s">
        <v>258</v>
      </c>
      <c r="CO107" s="182" t="s">
        <v>259</v>
      </c>
      <c r="CP107" s="182">
        <v>1</v>
      </c>
      <c r="CQ107" s="182" t="s">
        <v>260</v>
      </c>
      <c r="CR107" s="182" t="s">
        <v>261</v>
      </c>
      <c r="CS107" s="182">
        <v>1</v>
      </c>
      <c r="CT107" s="182" t="s">
        <v>262</v>
      </c>
      <c r="CU107" s="182" t="s">
        <v>261</v>
      </c>
      <c r="CV107" s="182">
        <v>1</v>
      </c>
      <c r="CW107" s="182" t="s">
        <v>263</v>
      </c>
      <c r="CX107" s="182" t="s">
        <v>264</v>
      </c>
      <c r="CY107" s="182">
        <v>1</v>
      </c>
      <c r="CZ107" s="182" t="s">
        <v>265</v>
      </c>
      <c r="DA107" s="182" t="s">
        <v>266</v>
      </c>
      <c r="DB107" s="182" t="s">
        <v>267</v>
      </c>
      <c r="DC107" s="182" t="s">
        <v>268</v>
      </c>
      <c r="DD107" s="182" t="s">
        <v>269</v>
      </c>
      <c r="DE107" s="182" t="s">
        <v>270</v>
      </c>
      <c r="DF107" s="182" t="s">
        <v>260</v>
      </c>
      <c r="DG107" s="182" t="s">
        <v>261</v>
      </c>
      <c r="DH107" s="182" t="s">
        <v>271</v>
      </c>
      <c r="DI107" s="182" t="s">
        <v>272</v>
      </c>
      <c r="DJ107" s="182" t="s">
        <v>273</v>
      </c>
      <c r="DK107" s="182" t="s">
        <v>274</v>
      </c>
      <c r="DL107" s="182" t="s">
        <v>272</v>
      </c>
      <c r="DM107" s="182" t="s">
        <v>273</v>
      </c>
      <c r="DN107" s="182" t="s">
        <v>275</v>
      </c>
      <c r="DO107" s="182" t="s">
        <v>276</v>
      </c>
      <c r="DP107" s="182" t="s">
        <v>269</v>
      </c>
      <c r="DQ107" s="182">
        <v>0</v>
      </c>
      <c r="DR107" s="182">
        <v>0</v>
      </c>
      <c r="DS107" s="182">
        <v>0</v>
      </c>
      <c r="DT107" s="182">
        <v>0</v>
      </c>
      <c r="DU107" s="182">
        <v>0</v>
      </c>
      <c r="DV107" s="182">
        <v>0</v>
      </c>
      <c r="DW107" s="182" t="s">
        <v>275</v>
      </c>
      <c r="DX107" s="182" t="s">
        <v>276</v>
      </c>
      <c r="DY107" s="182" t="s">
        <v>269</v>
      </c>
      <c r="DZ107" s="182">
        <v>0</v>
      </c>
      <c r="EA107" s="182">
        <v>0</v>
      </c>
      <c r="EB107" s="182">
        <v>0</v>
      </c>
      <c r="EC107" s="182">
        <v>0</v>
      </c>
      <c r="ED107" s="182">
        <v>0</v>
      </c>
      <c r="EE107" s="182">
        <v>0</v>
      </c>
      <c r="EF107" s="182">
        <v>0</v>
      </c>
      <c r="EG107" s="182">
        <v>0</v>
      </c>
      <c r="EH107" s="182">
        <v>0</v>
      </c>
    </row>
    <row r="108" spans="1:138" hidden="1">
      <c r="A108" s="155"/>
      <c r="CA108" s="155">
        <v>2</v>
      </c>
      <c r="CB108" s="182" t="str">
        <f t="shared" si="5"/>
        <v/>
      </c>
      <c r="CC108" s="182" t="str">
        <f t="shared" si="5"/>
        <v/>
      </c>
      <c r="CD108" s="182" t="str">
        <f t="shared" si="5"/>
        <v/>
      </c>
      <c r="CE108" s="182" t="str">
        <f t="shared" si="6"/>
        <v/>
      </c>
      <c r="CF108" s="182" t="str">
        <f t="shared" si="6"/>
        <v/>
      </c>
      <c r="CG108" s="182" t="str">
        <f t="shared" si="6"/>
        <v/>
      </c>
      <c r="CH108" s="182" t="str">
        <f t="shared" si="7"/>
        <v/>
      </c>
      <c r="CI108" s="182" t="str">
        <f t="shared" si="7"/>
        <v/>
      </c>
      <c r="CJ108" s="182" t="str">
        <f t="shared" si="7"/>
        <v/>
      </c>
      <c r="CL108" s="182"/>
      <c r="CM108" s="182">
        <v>2</v>
      </c>
      <c r="CN108" s="182" t="s">
        <v>277</v>
      </c>
      <c r="CO108" s="182" t="s">
        <v>269</v>
      </c>
      <c r="CP108" s="182">
        <v>2</v>
      </c>
      <c r="CQ108" s="182" t="s">
        <v>276</v>
      </c>
      <c r="CR108" s="182" t="s">
        <v>269</v>
      </c>
      <c r="CS108" s="182">
        <v>2</v>
      </c>
      <c r="CT108" s="182" t="s">
        <v>278</v>
      </c>
      <c r="CU108" s="182" t="s">
        <v>261</v>
      </c>
      <c r="CV108" s="182">
        <v>2</v>
      </c>
      <c r="CW108" s="182" t="s">
        <v>279</v>
      </c>
      <c r="CX108" s="182" t="s">
        <v>261</v>
      </c>
      <c r="CY108" s="182">
        <v>2</v>
      </c>
      <c r="CZ108" s="182" t="s">
        <v>280</v>
      </c>
      <c r="DA108" s="182" t="s">
        <v>281</v>
      </c>
      <c r="DB108" s="182" t="s">
        <v>282</v>
      </c>
      <c r="DC108" s="182" t="s">
        <v>283</v>
      </c>
      <c r="DD108" s="182" t="s">
        <v>261</v>
      </c>
      <c r="DE108" s="182" t="s">
        <v>284</v>
      </c>
      <c r="DF108" s="182" t="s">
        <v>258</v>
      </c>
      <c r="DG108" s="182" t="s">
        <v>259</v>
      </c>
      <c r="DH108" s="182" t="s">
        <v>285</v>
      </c>
      <c r="DI108" s="182" t="s">
        <v>258</v>
      </c>
      <c r="DJ108" s="182" t="s">
        <v>259</v>
      </c>
      <c r="DK108" s="182" t="s">
        <v>286</v>
      </c>
      <c r="DL108" s="182" t="s">
        <v>287</v>
      </c>
      <c r="DM108" s="182" t="s">
        <v>259</v>
      </c>
      <c r="DN108" s="182" t="s">
        <v>288</v>
      </c>
      <c r="DO108" s="182" t="s">
        <v>289</v>
      </c>
      <c r="DP108" s="182" t="s">
        <v>290</v>
      </c>
      <c r="DQ108" s="182">
        <v>0</v>
      </c>
      <c r="DR108" s="182">
        <v>0</v>
      </c>
      <c r="DS108" s="182">
        <v>0</v>
      </c>
      <c r="DT108" s="182">
        <v>0</v>
      </c>
      <c r="DU108" s="182">
        <v>0</v>
      </c>
      <c r="DV108" s="182">
        <v>0</v>
      </c>
      <c r="DW108" s="182" t="s">
        <v>288</v>
      </c>
      <c r="DX108" s="182" t="s">
        <v>289</v>
      </c>
      <c r="DY108" s="182" t="s">
        <v>290</v>
      </c>
      <c r="DZ108" s="182">
        <v>0</v>
      </c>
      <c r="EA108" s="182">
        <v>0</v>
      </c>
      <c r="EB108" s="182">
        <v>0</v>
      </c>
      <c r="EC108" s="182">
        <v>0</v>
      </c>
      <c r="ED108" s="182">
        <v>0</v>
      </c>
      <c r="EE108" s="182">
        <v>0</v>
      </c>
      <c r="EF108" s="182">
        <v>0</v>
      </c>
      <c r="EG108" s="182">
        <v>0</v>
      </c>
      <c r="EH108" s="182">
        <v>0</v>
      </c>
    </row>
    <row r="109" spans="1:138" hidden="1">
      <c r="A109" s="155"/>
      <c r="CA109" s="155">
        <v>3</v>
      </c>
      <c r="CB109" s="182" t="str">
        <f t="shared" si="5"/>
        <v/>
      </c>
      <c r="CC109" s="182" t="str">
        <f t="shared" si="5"/>
        <v/>
      </c>
      <c r="CD109" s="182" t="str">
        <f t="shared" si="5"/>
        <v/>
      </c>
      <c r="CE109" s="182" t="str">
        <f t="shared" si="6"/>
        <v/>
      </c>
      <c r="CF109" s="182" t="str">
        <f t="shared" si="6"/>
        <v/>
      </c>
      <c r="CG109" s="182" t="str">
        <f t="shared" si="6"/>
        <v/>
      </c>
      <c r="CH109" s="182" t="str">
        <f t="shared" si="7"/>
        <v/>
      </c>
      <c r="CI109" s="182" t="str">
        <f t="shared" si="7"/>
        <v/>
      </c>
      <c r="CJ109" s="182" t="str">
        <f t="shared" si="7"/>
        <v/>
      </c>
      <c r="CL109" s="182"/>
      <c r="CM109" s="182">
        <v>3</v>
      </c>
      <c r="CN109" s="182" t="s">
        <v>291</v>
      </c>
      <c r="CO109" s="182" t="s">
        <v>292</v>
      </c>
      <c r="CP109" s="182">
        <v>3</v>
      </c>
      <c r="CQ109" s="182" t="s">
        <v>293</v>
      </c>
      <c r="CR109" s="182" t="s">
        <v>292</v>
      </c>
      <c r="CS109" s="182">
        <v>3</v>
      </c>
      <c r="CT109" s="182" t="s">
        <v>294</v>
      </c>
      <c r="CU109" s="182" t="s">
        <v>295</v>
      </c>
      <c r="CV109" s="182">
        <v>3</v>
      </c>
      <c r="CW109" s="182" t="s">
        <v>296</v>
      </c>
      <c r="CX109" s="182" t="s">
        <v>266</v>
      </c>
      <c r="CY109" s="182">
        <v>3</v>
      </c>
      <c r="CZ109" s="182" t="s">
        <v>297</v>
      </c>
      <c r="DA109" s="182" t="s">
        <v>259</v>
      </c>
      <c r="DB109" s="182" t="s">
        <v>298</v>
      </c>
      <c r="DC109" s="182" t="s">
        <v>299</v>
      </c>
      <c r="DD109" s="182" t="s">
        <v>261</v>
      </c>
      <c r="DE109" s="182" t="s">
        <v>300</v>
      </c>
      <c r="DF109" s="182" t="s">
        <v>301</v>
      </c>
      <c r="DG109" s="182" t="s">
        <v>266</v>
      </c>
      <c r="DH109" s="182" t="s">
        <v>302</v>
      </c>
      <c r="DI109" s="182" t="s">
        <v>303</v>
      </c>
      <c r="DJ109" s="182" t="s">
        <v>295</v>
      </c>
      <c r="DK109" s="182" t="s">
        <v>304</v>
      </c>
      <c r="DL109" s="182" t="s">
        <v>305</v>
      </c>
      <c r="DM109" s="182" t="s">
        <v>306</v>
      </c>
      <c r="DN109" s="182" t="s">
        <v>307</v>
      </c>
      <c r="DO109" s="182" t="s">
        <v>289</v>
      </c>
      <c r="DP109" s="182" t="s">
        <v>290</v>
      </c>
      <c r="DQ109" s="182">
        <v>0</v>
      </c>
      <c r="DR109" s="182">
        <v>0</v>
      </c>
      <c r="DS109" s="182">
        <v>0</v>
      </c>
      <c r="DT109" s="182">
        <v>0</v>
      </c>
      <c r="DU109" s="182">
        <v>0</v>
      </c>
      <c r="DV109" s="182">
        <v>0</v>
      </c>
      <c r="DW109" s="182" t="s">
        <v>307</v>
      </c>
      <c r="DX109" s="182" t="s">
        <v>289</v>
      </c>
      <c r="DY109" s="182" t="s">
        <v>290</v>
      </c>
      <c r="DZ109" s="182">
        <v>0</v>
      </c>
      <c r="EA109" s="182">
        <v>0</v>
      </c>
      <c r="EB109" s="182">
        <v>0</v>
      </c>
      <c r="EC109" s="182">
        <v>0</v>
      </c>
      <c r="ED109" s="182">
        <v>0</v>
      </c>
      <c r="EE109" s="182">
        <v>0</v>
      </c>
      <c r="EF109" s="182">
        <v>0</v>
      </c>
      <c r="EG109" s="182">
        <v>0</v>
      </c>
      <c r="EH109" s="182">
        <v>0</v>
      </c>
    </row>
    <row r="110" spans="1:138">
      <c r="A110" s="155"/>
      <c r="B110" s="372"/>
      <c r="C110" s="372"/>
      <c r="D110" s="372"/>
      <c r="E110" s="372"/>
      <c r="F110" s="550"/>
      <c r="G110" s="550"/>
      <c r="H110" s="550"/>
      <c r="I110" s="550"/>
      <c r="J110" s="550"/>
      <c r="K110" s="372"/>
      <c r="L110" s="372"/>
      <c r="M110" s="372"/>
      <c r="N110" s="372"/>
      <c r="O110" s="372"/>
      <c r="P110" s="372"/>
      <c r="Q110" s="372"/>
      <c r="R110" s="372"/>
      <c r="S110" s="372"/>
      <c r="T110" s="372"/>
      <c r="U110" s="372"/>
      <c r="V110" s="372"/>
      <c r="W110" s="372"/>
      <c r="X110" s="372"/>
      <c r="Y110" s="780"/>
      <c r="Z110" s="550"/>
      <c r="AA110" s="550"/>
      <c r="AB110" s="550"/>
      <c r="AC110" s="372"/>
      <c r="AD110" s="372"/>
      <c r="AE110" s="372"/>
      <c r="CB110" s="182"/>
      <c r="CC110" s="182"/>
      <c r="CD110" s="182"/>
      <c r="CE110" s="182"/>
      <c r="CF110" s="182"/>
      <c r="CG110" s="182"/>
      <c r="CH110" s="182"/>
      <c r="CI110" s="182"/>
      <c r="CJ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</row>
    <row r="111" spans="1:138" ht="13.5" customHeight="1">
      <c r="A111" s="155"/>
      <c r="B111" s="372"/>
      <c r="C111" s="372"/>
      <c r="D111" s="372"/>
      <c r="E111" s="372"/>
      <c r="F111" s="550"/>
      <c r="G111" s="550"/>
      <c r="H111" s="550"/>
      <c r="I111" s="550"/>
      <c r="J111" s="550"/>
      <c r="K111" s="372"/>
      <c r="L111" s="372"/>
      <c r="M111" s="372"/>
      <c r="N111" s="372"/>
      <c r="O111" s="372"/>
      <c r="P111" s="372"/>
      <c r="Q111" s="372"/>
      <c r="R111" s="372"/>
      <c r="S111" s="372"/>
      <c r="T111" s="372"/>
      <c r="U111" s="372"/>
      <c r="V111" s="372"/>
      <c r="W111" s="372"/>
      <c r="X111" s="372"/>
      <c r="Y111" s="780"/>
      <c r="Z111" s="550"/>
      <c r="AA111" s="550"/>
      <c r="AB111" s="550"/>
      <c r="AC111" s="372"/>
      <c r="AD111" s="372"/>
      <c r="AE111" s="372"/>
      <c r="CA111" s="155">
        <v>4</v>
      </c>
      <c r="CB111" s="182" t="str">
        <f t="shared" ref="CB111:CD113" si="8">IF($CB$106=1,CM111,IF($CB$106=2,CP111,IF($CB$106=3,CS111,IF($CB$106=4,CV111,IF($CB$106=5,CY111,IF($CB$106=6,DB111,""))))))</f>
        <v/>
      </c>
      <c r="CC111" s="182" t="str">
        <f t="shared" si="8"/>
        <v/>
      </c>
      <c r="CD111" s="182" t="str">
        <f t="shared" si="8"/>
        <v/>
      </c>
      <c r="CE111" s="182" t="str">
        <f t="shared" ref="CE111:CG113" si="9">IF($CB$106=7,DE111,IF($CB$106=8,DH111,IF($CB$106=9,DK111,IF($CB$106=10,DN111,IF($CB$106=11,DQ111,IF($CB$106=12,DT111,""))))))</f>
        <v/>
      </c>
      <c r="CF111" s="182" t="str">
        <f t="shared" si="9"/>
        <v/>
      </c>
      <c r="CG111" s="182" t="str">
        <f t="shared" si="9"/>
        <v/>
      </c>
      <c r="CH111" s="182" t="str">
        <f t="shared" ref="CH111:CJ113" si="10">IF($CB$106=13,DW111,IF($CB$106=14,DZ111,IF($CB$106=15,EC111,IF($CB$106=16,EF111,""))))</f>
        <v/>
      </c>
      <c r="CI111" s="182" t="str">
        <f t="shared" si="10"/>
        <v/>
      </c>
      <c r="CJ111" s="182" t="str">
        <f t="shared" si="10"/>
        <v/>
      </c>
      <c r="CL111" s="182"/>
      <c r="CM111" s="182">
        <v>4</v>
      </c>
      <c r="CN111" s="182" t="s">
        <v>308</v>
      </c>
      <c r="CO111" s="182" t="s">
        <v>309</v>
      </c>
      <c r="CP111" s="182">
        <v>4</v>
      </c>
      <c r="CQ111" s="182" t="s">
        <v>310</v>
      </c>
      <c r="CR111" s="182" t="s">
        <v>281</v>
      </c>
      <c r="CS111" s="182">
        <v>4</v>
      </c>
      <c r="CT111" s="182" t="s">
        <v>311</v>
      </c>
      <c r="CU111" s="182" t="s">
        <v>264</v>
      </c>
      <c r="CV111" s="182">
        <v>4</v>
      </c>
      <c r="CW111" s="182" t="s">
        <v>312</v>
      </c>
      <c r="CX111" s="182" t="s">
        <v>313</v>
      </c>
      <c r="CY111" s="182">
        <v>4</v>
      </c>
      <c r="CZ111" s="182" t="s">
        <v>314</v>
      </c>
      <c r="DA111" s="182" t="s">
        <v>290</v>
      </c>
      <c r="DB111" s="182" t="s">
        <v>315</v>
      </c>
      <c r="DC111" s="182" t="s">
        <v>316</v>
      </c>
      <c r="DD111" s="182" t="s">
        <v>306</v>
      </c>
      <c r="DE111" s="182" t="s">
        <v>317</v>
      </c>
      <c r="DF111" s="182" t="s">
        <v>318</v>
      </c>
      <c r="DG111" s="182" t="s">
        <v>319</v>
      </c>
      <c r="DH111" s="182" t="s">
        <v>320</v>
      </c>
      <c r="DI111" s="182" t="s">
        <v>293</v>
      </c>
      <c r="DJ111" s="182" t="s">
        <v>292</v>
      </c>
      <c r="DK111" s="182" t="s">
        <v>321</v>
      </c>
      <c r="DL111" s="182" t="s">
        <v>280</v>
      </c>
      <c r="DM111" s="182" t="s">
        <v>281</v>
      </c>
      <c r="DN111" s="182" t="s">
        <v>322</v>
      </c>
      <c r="DO111" s="182" t="s">
        <v>323</v>
      </c>
      <c r="DP111" s="182" t="s">
        <v>292</v>
      </c>
      <c r="DQ111" s="182">
        <v>0</v>
      </c>
      <c r="DR111" s="182">
        <v>0</v>
      </c>
      <c r="DS111" s="182">
        <v>0</v>
      </c>
      <c r="DT111" s="182">
        <v>0</v>
      </c>
      <c r="DU111" s="182">
        <v>0</v>
      </c>
      <c r="DV111" s="182">
        <v>0</v>
      </c>
      <c r="DW111" s="182" t="s">
        <v>322</v>
      </c>
      <c r="DX111" s="182" t="s">
        <v>323</v>
      </c>
      <c r="DY111" s="182" t="s">
        <v>292</v>
      </c>
      <c r="DZ111" s="182">
        <v>0</v>
      </c>
      <c r="EA111" s="182">
        <v>0</v>
      </c>
      <c r="EB111" s="182">
        <v>0</v>
      </c>
      <c r="EC111" s="182">
        <v>0</v>
      </c>
      <c r="ED111" s="182">
        <v>0</v>
      </c>
      <c r="EE111" s="182">
        <v>0</v>
      </c>
      <c r="EF111" s="182">
        <v>0</v>
      </c>
      <c r="EG111" s="182">
        <v>0</v>
      </c>
      <c r="EH111" s="182">
        <v>0</v>
      </c>
    </row>
    <row r="112" spans="1:138">
      <c r="A112" s="155"/>
      <c r="B112" s="372"/>
      <c r="C112" s="372"/>
      <c r="D112" s="653"/>
      <c r="E112" s="653"/>
      <c r="F112" s="653"/>
      <c r="G112" s="653"/>
      <c r="H112" s="653"/>
      <c r="I112" s="653"/>
      <c r="J112" s="653"/>
      <c r="K112" s="653"/>
      <c r="L112" s="208"/>
      <c r="M112" s="208"/>
      <c r="N112" s="372"/>
      <c r="O112" s="372"/>
      <c r="P112" s="372"/>
      <c r="Q112" s="372"/>
      <c r="R112" s="372"/>
      <c r="S112" s="372"/>
      <c r="T112" s="372"/>
      <c r="U112" s="208"/>
      <c r="V112" s="208"/>
      <c r="W112" s="208"/>
      <c r="X112" s="208"/>
      <c r="Y112" s="653"/>
      <c r="Z112" s="653"/>
      <c r="AA112" s="653"/>
      <c r="AB112" s="653"/>
      <c r="AC112" s="653"/>
      <c r="AD112" s="372"/>
      <c r="AE112" s="372"/>
      <c r="AF112" s="362"/>
      <c r="CA112" s="155">
        <v>5</v>
      </c>
      <c r="CB112" s="182" t="str">
        <f t="shared" si="8"/>
        <v/>
      </c>
      <c r="CC112" s="182" t="str">
        <f t="shared" si="8"/>
        <v/>
      </c>
      <c r="CD112" s="182" t="str">
        <f t="shared" si="8"/>
        <v/>
      </c>
      <c r="CE112" s="182" t="str">
        <f t="shared" si="9"/>
        <v/>
      </c>
      <c r="CF112" s="182" t="str">
        <f t="shared" si="9"/>
        <v/>
      </c>
      <c r="CG112" s="182" t="str">
        <f t="shared" si="9"/>
        <v/>
      </c>
      <c r="CH112" s="182" t="str">
        <f t="shared" si="10"/>
        <v/>
      </c>
      <c r="CI112" s="182" t="str">
        <f t="shared" si="10"/>
        <v/>
      </c>
      <c r="CJ112" s="182" t="str">
        <f t="shared" si="10"/>
        <v/>
      </c>
      <c r="CL112" s="182"/>
      <c r="CM112" s="182">
        <v>0</v>
      </c>
      <c r="CN112" s="182" t="s">
        <v>324</v>
      </c>
      <c r="CO112" s="182" t="s">
        <v>319</v>
      </c>
      <c r="CP112" s="182">
        <v>0</v>
      </c>
      <c r="CQ112" s="182">
        <v>0</v>
      </c>
      <c r="CR112" s="182">
        <v>0</v>
      </c>
      <c r="CS112" s="182">
        <v>0</v>
      </c>
      <c r="CT112" s="182">
        <v>0</v>
      </c>
      <c r="CU112" s="182">
        <v>0</v>
      </c>
      <c r="CV112" s="182">
        <v>5</v>
      </c>
      <c r="CW112" s="182" t="s">
        <v>287</v>
      </c>
      <c r="CX112" s="182" t="s">
        <v>259</v>
      </c>
      <c r="CY112" s="182">
        <v>5</v>
      </c>
      <c r="CZ112" s="182" t="s">
        <v>325</v>
      </c>
      <c r="DA112" s="182" t="s">
        <v>326</v>
      </c>
      <c r="DB112" s="182" t="s">
        <v>327</v>
      </c>
      <c r="DC112" s="182" t="s">
        <v>328</v>
      </c>
      <c r="DD112" s="182" t="s">
        <v>269</v>
      </c>
      <c r="DE112" s="182">
        <v>0</v>
      </c>
      <c r="DF112" s="182">
        <v>0</v>
      </c>
      <c r="DG112" s="182">
        <v>0</v>
      </c>
      <c r="DH112" s="182">
        <v>0</v>
      </c>
      <c r="DI112" s="182">
        <v>0</v>
      </c>
      <c r="DJ112" s="182">
        <v>0</v>
      </c>
      <c r="DK112" s="182" t="s">
        <v>329</v>
      </c>
      <c r="DL112" s="182" t="s">
        <v>301</v>
      </c>
      <c r="DM112" s="182" t="s">
        <v>266</v>
      </c>
      <c r="DN112" s="182" t="s">
        <v>330</v>
      </c>
      <c r="DO112" s="182" t="s">
        <v>311</v>
      </c>
      <c r="DP112" s="182" t="s">
        <v>264</v>
      </c>
      <c r="DQ112" s="182">
        <v>0</v>
      </c>
      <c r="DR112" s="182">
        <v>0</v>
      </c>
      <c r="DS112" s="182">
        <v>0</v>
      </c>
      <c r="DT112" s="182">
        <v>0</v>
      </c>
      <c r="DU112" s="182">
        <v>0</v>
      </c>
      <c r="DV112" s="182">
        <v>0</v>
      </c>
      <c r="DW112" s="182" t="s">
        <v>330</v>
      </c>
      <c r="DX112" s="182" t="s">
        <v>311</v>
      </c>
      <c r="DY112" s="182" t="s">
        <v>264</v>
      </c>
      <c r="DZ112" s="182">
        <v>0</v>
      </c>
      <c r="EA112" s="182">
        <v>0</v>
      </c>
      <c r="EB112" s="182">
        <v>0</v>
      </c>
      <c r="EC112" s="182">
        <v>0</v>
      </c>
      <c r="ED112" s="182">
        <v>0</v>
      </c>
      <c r="EE112" s="182">
        <v>0</v>
      </c>
      <c r="EF112" s="182">
        <v>0</v>
      </c>
      <c r="EG112" s="182">
        <v>0</v>
      </c>
      <c r="EH112" s="182">
        <v>0</v>
      </c>
    </row>
    <row r="113" spans="2:138">
      <c r="B113" s="372"/>
      <c r="C113" s="372"/>
      <c r="D113" s="653"/>
      <c r="E113" s="653"/>
      <c r="F113" s="653"/>
      <c r="G113" s="653"/>
      <c r="H113" s="653"/>
      <c r="I113" s="653"/>
      <c r="J113" s="653"/>
      <c r="K113" s="653"/>
      <c r="L113" s="208"/>
      <c r="M113" s="208"/>
      <c r="N113" s="372"/>
      <c r="O113" s="372"/>
      <c r="P113" s="372"/>
      <c r="Q113" s="372"/>
      <c r="R113" s="372"/>
      <c r="S113" s="372"/>
      <c r="T113" s="372"/>
      <c r="U113" s="208"/>
      <c r="V113" s="208"/>
      <c r="W113" s="208"/>
      <c r="X113" s="208"/>
      <c r="Y113" s="653"/>
      <c r="Z113" s="653"/>
      <c r="AA113" s="653"/>
      <c r="AB113" s="653"/>
      <c r="AC113" s="653"/>
      <c r="AD113" s="372"/>
      <c r="AE113" s="372"/>
      <c r="AF113" s="362"/>
      <c r="CA113" s="155">
        <v>6</v>
      </c>
      <c r="CB113" s="182" t="str">
        <f t="shared" si="8"/>
        <v/>
      </c>
      <c r="CC113" s="182" t="str">
        <f t="shared" si="8"/>
        <v/>
      </c>
      <c r="CD113" s="182" t="str">
        <f t="shared" si="8"/>
        <v/>
      </c>
      <c r="CE113" s="182" t="str">
        <f t="shared" si="9"/>
        <v/>
      </c>
      <c r="CF113" s="182" t="str">
        <f t="shared" si="9"/>
        <v/>
      </c>
      <c r="CG113" s="182" t="str">
        <f t="shared" si="9"/>
        <v/>
      </c>
      <c r="CH113" s="182" t="str">
        <f t="shared" si="10"/>
        <v/>
      </c>
      <c r="CI113" s="182" t="str">
        <f t="shared" si="10"/>
        <v/>
      </c>
      <c r="CJ113" s="182" t="str">
        <f t="shared" si="10"/>
        <v/>
      </c>
      <c r="CL113" s="182"/>
      <c r="CM113" s="182">
        <v>0</v>
      </c>
      <c r="CN113" s="182">
        <v>0</v>
      </c>
      <c r="CO113" s="182">
        <v>0</v>
      </c>
      <c r="CP113" s="182">
        <v>0</v>
      </c>
      <c r="CQ113" s="182">
        <v>0</v>
      </c>
      <c r="CR113" s="182">
        <v>0</v>
      </c>
      <c r="CS113" s="182">
        <v>0</v>
      </c>
      <c r="CT113" s="182">
        <v>0</v>
      </c>
      <c r="CU113" s="182">
        <v>0</v>
      </c>
      <c r="CV113" s="182">
        <v>0</v>
      </c>
      <c r="CW113" s="182">
        <v>0</v>
      </c>
      <c r="CX113" s="182">
        <v>0</v>
      </c>
      <c r="CY113" s="182">
        <v>6</v>
      </c>
      <c r="CZ113" s="182">
        <v>0</v>
      </c>
      <c r="DA113" s="182">
        <v>0</v>
      </c>
      <c r="DB113" s="182">
        <v>0</v>
      </c>
      <c r="DC113" s="182">
        <v>0</v>
      </c>
      <c r="DD113" s="182">
        <v>0</v>
      </c>
      <c r="DE113" s="182">
        <v>0</v>
      </c>
      <c r="DF113" s="182">
        <v>0</v>
      </c>
      <c r="DG113" s="182">
        <v>0</v>
      </c>
      <c r="DH113" s="182">
        <v>0</v>
      </c>
      <c r="DI113" s="182">
        <v>0</v>
      </c>
      <c r="DJ113" s="182">
        <v>0</v>
      </c>
      <c r="DK113" s="182">
        <v>0</v>
      </c>
      <c r="DL113" s="182">
        <v>0</v>
      </c>
      <c r="DM113" s="182">
        <v>0</v>
      </c>
      <c r="DN113" s="182">
        <v>0</v>
      </c>
      <c r="DO113" s="182">
        <v>0</v>
      </c>
      <c r="DP113" s="182">
        <v>0</v>
      </c>
      <c r="DQ113" s="182">
        <v>0</v>
      </c>
      <c r="DR113" s="182">
        <v>0</v>
      </c>
      <c r="DS113" s="182">
        <v>0</v>
      </c>
      <c r="DT113" s="182">
        <v>0</v>
      </c>
      <c r="DU113" s="182">
        <v>0</v>
      </c>
      <c r="DV113" s="182">
        <v>0</v>
      </c>
      <c r="DW113" s="182">
        <v>0</v>
      </c>
      <c r="DX113" s="182">
        <v>0</v>
      </c>
      <c r="DY113" s="182">
        <v>0</v>
      </c>
      <c r="DZ113" s="182">
        <v>0</v>
      </c>
      <c r="EA113" s="182">
        <v>0</v>
      </c>
      <c r="EB113" s="182">
        <v>0</v>
      </c>
      <c r="EC113" s="182">
        <v>0</v>
      </c>
      <c r="ED113" s="182">
        <v>0</v>
      </c>
      <c r="EE113" s="182">
        <v>0</v>
      </c>
      <c r="EF113" s="182">
        <v>0</v>
      </c>
      <c r="EG113" s="182">
        <v>0</v>
      </c>
      <c r="EH113" s="182">
        <v>0</v>
      </c>
    </row>
    <row r="114" spans="2:138" ht="13.5" customHeight="1">
      <c r="B114" s="372"/>
      <c r="C114" s="372"/>
      <c r="D114" s="372"/>
      <c r="E114" s="372"/>
      <c r="F114" s="372"/>
      <c r="G114" s="372"/>
      <c r="H114" s="372"/>
      <c r="I114" s="372"/>
      <c r="J114" s="372"/>
      <c r="K114" s="372"/>
      <c r="L114" s="372"/>
      <c r="M114" s="372"/>
      <c r="N114" s="372"/>
      <c r="O114" s="372"/>
      <c r="P114" s="372"/>
      <c r="Q114" s="372"/>
      <c r="R114" s="372"/>
      <c r="S114" s="372"/>
      <c r="T114" s="372"/>
      <c r="U114" s="372"/>
      <c r="V114" s="372"/>
      <c r="W114" s="372"/>
      <c r="X114" s="372"/>
      <c r="Y114" s="372"/>
      <c r="Z114" s="372"/>
      <c r="AA114" s="372"/>
      <c r="AB114" s="372"/>
      <c r="AC114" s="372"/>
      <c r="AD114" s="372"/>
      <c r="AE114" s="372"/>
      <c r="AF114" s="362"/>
      <c r="CB114" s="182"/>
      <c r="CC114" s="182"/>
      <c r="CD114" s="182"/>
      <c r="CE114" s="182"/>
      <c r="CF114" s="182"/>
      <c r="CG114" s="182"/>
      <c r="CH114" s="182"/>
      <c r="CI114" s="182"/>
      <c r="CJ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</row>
    <row r="115" spans="2:138">
      <c r="B115" s="372"/>
      <c r="C115" s="372"/>
      <c r="D115" s="372"/>
      <c r="E115" s="372"/>
      <c r="F115" s="372"/>
      <c r="G115" s="372"/>
      <c r="H115" s="372"/>
      <c r="I115" s="372"/>
      <c r="J115" s="372"/>
      <c r="K115" s="372"/>
      <c r="L115" s="372"/>
      <c r="M115" s="372"/>
      <c r="N115" s="372"/>
      <c r="O115" s="372"/>
      <c r="P115" s="372"/>
      <c r="Q115" s="372"/>
      <c r="R115" s="372"/>
      <c r="S115" s="372"/>
      <c r="T115" s="372"/>
      <c r="U115" s="372"/>
      <c r="V115" s="372"/>
      <c r="W115" s="372"/>
      <c r="X115" s="372"/>
      <c r="Y115" s="372"/>
      <c r="Z115" s="372"/>
      <c r="AA115" s="372"/>
      <c r="AB115" s="372"/>
      <c r="AC115" s="372"/>
      <c r="AD115" s="372"/>
      <c r="AE115" s="372"/>
      <c r="CA115" s="155">
        <v>7</v>
      </c>
      <c r="CB115" s="182" t="str">
        <f>IF($CB$106=1,$CM115,IF($CB$106=2,$CP115,IF($CB$106=3,$CS115,IF($CB$106=4,$CV115,IF($CB$106=5,$CY115,IF($CB$106=6,$DB115,""))))))</f>
        <v/>
      </c>
      <c r="CC115" s="182" t="str">
        <f>IF($CB$106=1,$CM115,IF($CB$106=2,$CP115,IF($CB$106=3,$CS115,IF($CB$106=4,$CV115,IF($CB$106=5,$CY115,IF($CB$106=6,$DB115,""))))))</f>
        <v/>
      </c>
      <c r="CD115" s="182" t="str">
        <f>IF($CB$106=1,$CM115,IF($CB$106=2,$CP115,IF($CB$106=3,$CS115,IF($CB$106=4,$CV115,IF($CB$106=5,$CY115,IF($CB$106=6,$DB115,""))))))</f>
        <v/>
      </c>
      <c r="CE115" s="182" t="str">
        <f t="shared" ref="CE115:CG120" si="11">IF($CB$106=7,DE115,IF($CB$106=8,DH115,IF($CB$106=9,DK115,IF($CB$106=10,DN115,IF($CB$106=11,DQ115,IF($CB$106=12,DT115,""))))))</f>
        <v/>
      </c>
      <c r="CF115" s="182" t="str">
        <f t="shared" si="11"/>
        <v/>
      </c>
      <c r="CG115" s="182" t="str">
        <f t="shared" si="11"/>
        <v/>
      </c>
      <c r="CH115" s="182" t="str">
        <f t="shared" ref="CH115:CJ119" si="12">IF($CB$106=13,DW115,IF($CB$106=14,DZ115,IF($CB$106=15,EC115,IF($CB$106=16,EF115,""))))</f>
        <v/>
      </c>
      <c r="CI115" s="182" t="str">
        <f t="shared" si="12"/>
        <v/>
      </c>
      <c r="CJ115" s="182" t="str">
        <f t="shared" si="12"/>
        <v/>
      </c>
      <c r="CL115" s="182"/>
      <c r="CM115" s="182">
        <v>0</v>
      </c>
      <c r="CN115" s="182">
        <v>0</v>
      </c>
      <c r="CO115" s="182">
        <v>0</v>
      </c>
      <c r="CP115" s="182">
        <v>0</v>
      </c>
      <c r="CQ115" s="182">
        <v>0</v>
      </c>
      <c r="CR115" s="182">
        <v>0</v>
      </c>
      <c r="CS115" s="182">
        <v>0</v>
      </c>
      <c r="CT115" s="182">
        <v>0</v>
      </c>
      <c r="CU115" s="182">
        <v>0</v>
      </c>
      <c r="CV115" s="182">
        <v>0</v>
      </c>
      <c r="CW115" s="182">
        <v>0</v>
      </c>
      <c r="CX115" s="182">
        <v>0</v>
      </c>
      <c r="CY115" s="182">
        <v>0</v>
      </c>
      <c r="CZ115" s="182">
        <v>0</v>
      </c>
      <c r="DA115" s="182">
        <v>0</v>
      </c>
      <c r="DB115" s="182">
        <v>0</v>
      </c>
      <c r="DC115" s="182">
        <v>0</v>
      </c>
      <c r="DD115" s="182">
        <v>0</v>
      </c>
      <c r="DE115" s="182">
        <v>0</v>
      </c>
      <c r="DF115" s="182">
        <v>0</v>
      </c>
      <c r="DG115" s="182">
        <v>0</v>
      </c>
      <c r="DH115" s="182">
        <v>0</v>
      </c>
      <c r="DI115" s="182">
        <v>0</v>
      </c>
      <c r="DJ115" s="182">
        <v>0</v>
      </c>
      <c r="DK115" s="182">
        <v>0</v>
      </c>
      <c r="DL115" s="182">
        <v>0</v>
      </c>
      <c r="DM115" s="182">
        <v>0</v>
      </c>
      <c r="DN115" s="182">
        <v>0</v>
      </c>
      <c r="DO115" s="182">
        <v>0</v>
      </c>
      <c r="DP115" s="182">
        <v>0</v>
      </c>
      <c r="DQ115" s="182">
        <v>0</v>
      </c>
      <c r="DR115" s="182">
        <v>0</v>
      </c>
      <c r="DS115" s="182">
        <v>0</v>
      </c>
      <c r="DT115" s="182">
        <v>0</v>
      </c>
      <c r="DU115" s="182">
        <v>0</v>
      </c>
      <c r="DV115" s="182">
        <v>0</v>
      </c>
      <c r="DW115" s="182">
        <v>0</v>
      </c>
      <c r="DX115" s="182">
        <v>0</v>
      </c>
      <c r="DY115" s="182">
        <v>0</v>
      </c>
      <c r="DZ115" s="182">
        <v>0</v>
      </c>
      <c r="EA115" s="182">
        <v>0</v>
      </c>
      <c r="EB115" s="182">
        <v>0</v>
      </c>
      <c r="EC115" s="182">
        <v>0</v>
      </c>
      <c r="ED115" s="182">
        <v>0</v>
      </c>
      <c r="EE115" s="182">
        <v>0</v>
      </c>
      <c r="EF115" s="182">
        <v>0</v>
      </c>
      <c r="EG115" s="182">
        <v>0</v>
      </c>
      <c r="EH115" s="182">
        <v>0</v>
      </c>
    </row>
    <row r="116" spans="2:138">
      <c r="B116" s="372"/>
      <c r="C116" s="372"/>
      <c r="D116" s="372"/>
      <c r="E116" s="372"/>
      <c r="F116" s="372"/>
      <c r="G116" s="208"/>
      <c r="H116" s="372"/>
      <c r="I116" s="372"/>
      <c r="J116" s="372"/>
      <c r="K116" s="372"/>
      <c r="L116" s="372"/>
      <c r="M116" s="208"/>
      <c r="N116" s="372"/>
      <c r="O116" s="372"/>
      <c r="P116" s="372"/>
      <c r="Q116" s="372"/>
      <c r="R116" s="372"/>
      <c r="S116" s="372"/>
      <c r="T116" s="372"/>
      <c r="U116" s="208"/>
      <c r="V116" s="208"/>
      <c r="W116" s="208"/>
      <c r="X116" s="208"/>
      <c r="Y116" s="372"/>
      <c r="Z116" s="372"/>
      <c r="AA116" s="372"/>
      <c r="AB116" s="372"/>
      <c r="AC116" s="372"/>
      <c r="AD116" s="208"/>
      <c r="AE116" s="372"/>
      <c r="CA116" s="155">
        <v>8</v>
      </c>
      <c r="CB116" s="182" t="str">
        <f t="shared" ref="CB116:CD120" si="13">IF($CB$106=1,CM116,IF($CB$106=2,CP116,IF($CB$106=3,CS116,IF($CB$106=4,CV116,IF($CB$106=5,CY116,IF($CB$106=6,DB116,""))))))</f>
        <v/>
      </c>
      <c r="CC116" s="182" t="str">
        <f t="shared" si="13"/>
        <v/>
      </c>
      <c r="CD116" s="182" t="str">
        <f t="shared" si="13"/>
        <v/>
      </c>
      <c r="CE116" s="182" t="str">
        <f t="shared" si="11"/>
        <v/>
      </c>
      <c r="CF116" s="182" t="str">
        <f t="shared" si="11"/>
        <v/>
      </c>
      <c r="CG116" s="182" t="str">
        <f t="shared" si="11"/>
        <v/>
      </c>
      <c r="CH116" s="182" t="str">
        <f t="shared" si="12"/>
        <v/>
      </c>
      <c r="CI116" s="182" t="str">
        <f t="shared" si="12"/>
        <v/>
      </c>
      <c r="CJ116" s="182" t="str">
        <f t="shared" si="12"/>
        <v/>
      </c>
      <c r="CL116" s="182"/>
      <c r="CM116" s="182">
        <v>0</v>
      </c>
      <c r="CN116" s="182">
        <v>0</v>
      </c>
      <c r="CO116" s="182">
        <v>0</v>
      </c>
      <c r="CP116" s="182">
        <v>0</v>
      </c>
      <c r="CQ116" s="182">
        <v>0</v>
      </c>
      <c r="CR116" s="182">
        <v>0</v>
      </c>
      <c r="CS116" s="182">
        <v>0</v>
      </c>
      <c r="CT116" s="182">
        <v>0</v>
      </c>
      <c r="CU116" s="182">
        <v>0</v>
      </c>
      <c r="CV116" s="182">
        <v>0</v>
      </c>
      <c r="CW116" s="182">
        <v>0</v>
      </c>
      <c r="CX116" s="182">
        <v>0</v>
      </c>
      <c r="CY116" s="182">
        <v>0</v>
      </c>
      <c r="CZ116" s="182">
        <v>0</v>
      </c>
      <c r="DA116" s="182">
        <v>0</v>
      </c>
      <c r="DB116" s="182">
        <v>0</v>
      </c>
      <c r="DC116" s="182">
        <v>0</v>
      </c>
      <c r="DD116" s="182">
        <v>0</v>
      </c>
      <c r="DE116" s="182">
        <v>0</v>
      </c>
      <c r="DF116" s="182">
        <v>0</v>
      </c>
      <c r="DG116" s="182">
        <v>0</v>
      </c>
      <c r="DH116" s="182">
        <v>0</v>
      </c>
      <c r="DI116" s="182">
        <v>0</v>
      </c>
      <c r="DJ116" s="182">
        <v>0</v>
      </c>
      <c r="DK116" s="182">
        <v>0</v>
      </c>
      <c r="DL116" s="182">
        <v>0</v>
      </c>
      <c r="DM116" s="182">
        <v>0</v>
      </c>
      <c r="DN116" s="182">
        <v>0</v>
      </c>
      <c r="DO116" s="182">
        <v>0</v>
      </c>
      <c r="DP116" s="182">
        <v>0</v>
      </c>
      <c r="DQ116" s="182">
        <v>0</v>
      </c>
      <c r="DR116" s="182">
        <v>0</v>
      </c>
      <c r="DS116" s="182">
        <v>0</v>
      </c>
      <c r="DT116" s="182">
        <v>0</v>
      </c>
      <c r="DU116" s="182">
        <v>0</v>
      </c>
      <c r="DV116" s="182">
        <v>0</v>
      </c>
      <c r="DW116" s="182">
        <v>0</v>
      </c>
      <c r="DX116" s="182">
        <v>0</v>
      </c>
      <c r="DY116" s="182">
        <v>0</v>
      </c>
      <c r="DZ116" s="182">
        <v>0</v>
      </c>
      <c r="EA116" s="182">
        <v>0</v>
      </c>
      <c r="EB116" s="182">
        <v>0</v>
      </c>
      <c r="EC116" s="182">
        <v>0</v>
      </c>
      <c r="ED116" s="182">
        <v>0</v>
      </c>
      <c r="EE116" s="182">
        <v>0</v>
      </c>
      <c r="EF116" s="182">
        <v>0</v>
      </c>
      <c r="EG116" s="182">
        <v>0</v>
      </c>
      <c r="EH116" s="182">
        <v>0</v>
      </c>
    </row>
    <row r="117" spans="2:138">
      <c r="B117" s="653"/>
      <c r="C117" s="653"/>
      <c r="D117" s="372"/>
      <c r="E117" s="372"/>
      <c r="F117" s="372"/>
      <c r="G117" s="208"/>
      <c r="H117" s="372"/>
      <c r="I117" s="372"/>
      <c r="J117" s="372"/>
      <c r="K117" s="372"/>
      <c r="L117" s="372"/>
      <c r="M117" s="653"/>
      <c r="N117" s="653"/>
      <c r="O117" s="653"/>
      <c r="P117" s="372"/>
      <c r="Q117" s="372"/>
      <c r="R117" s="372"/>
      <c r="S117" s="372"/>
      <c r="T117" s="372"/>
      <c r="U117" s="653"/>
      <c r="V117" s="653"/>
      <c r="W117" s="653"/>
      <c r="X117" s="208"/>
      <c r="Y117" s="372"/>
      <c r="Z117" s="372"/>
      <c r="AA117" s="372"/>
      <c r="AB117" s="372"/>
      <c r="AC117" s="372"/>
      <c r="AD117" s="653"/>
      <c r="AE117" s="653"/>
      <c r="CA117" s="155">
        <v>9</v>
      </c>
      <c r="CB117" s="182" t="str">
        <f t="shared" si="13"/>
        <v/>
      </c>
      <c r="CC117" s="182" t="str">
        <f t="shared" si="13"/>
        <v/>
      </c>
      <c r="CD117" s="182" t="str">
        <f t="shared" si="13"/>
        <v/>
      </c>
      <c r="CE117" s="182" t="str">
        <f t="shared" si="11"/>
        <v/>
      </c>
      <c r="CF117" s="182" t="str">
        <f t="shared" si="11"/>
        <v/>
      </c>
      <c r="CG117" s="182" t="str">
        <f t="shared" si="11"/>
        <v/>
      </c>
      <c r="CH117" s="182" t="str">
        <f t="shared" si="12"/>
        <v/>
      </c>
      <c r="CI117" s="182" t="str">
        <f t="shared" si="12"/>
        <v/>
      </c>
      <c r="CJ117" s="182" t="str">
        <f t="shared" si="12"/>
        <v/>
      </c>
      <c r="CL117" s="182"/>
      <c r="CM117" s="182">
        <v>0</v>
      </c>
      <c r="CN117" s="182">
        <v>0</v>
      </c>
      <c r="CO117" s="182">
        <v>0</v>
      </c>
      <c r="CP117" s="182">
        <v>0</v>
      </c>
      <c r="CQ117" s="182">
        <v>0</v>
      </c>
      <c r="CR117" s="182">
        <v>0</v>
      </c>
      <c r="CS117" s="182">
        <v>0</v>
      </c>
      <c r="CT117" s="182">
        <v>0</v>
      </c>
      <c r="CU117" s="182">
        <v>0</v>
      </c>
      <c r="CV117" s="182">
        <v>0</v>
      </c>
      <c r="CW117" s="182">
        <v>0</v>
      </c>
      <c r="CX117" s="182">
        <v>0</v>
      </c>
      <c r="CY117" s="182">
        <v>0</v>
      </c>
      <c r="CZ117" s="182">
        <v>0</v>
      </c>
      <c r="DA117" s="182">
        <v>0</v>
      </c>
      <c r="DB117" s="182">
        <v>0</v>
      </c>
      <c r="DC117" s="182">
        <v>0</v>
      </c>
      <c r="DD117" s="182">
        <v>0</v>
      </c>
      <c r="DE117" s="182">
        <v>0</v>
      </c>
      <c r="DF117" s="182">
        <v>0</v>
      </c>
      <c r="DG117" s="182">
        <v>0</v>
      </c>
      <c r="DH117" s="182">
        <v>0</v>
      </c>
      <c r="DI117" s="182">
        <v>0</v>
      </c>
      <c r="DJ117" s="182">
        <v>0</v>
      </c>
      <c r="DK117" s="182">
        <v>0</v>
      </c>
      <c r="DL117" s="182">
        <v>0</v>
      </c>
      <c r="DM117" s="182">
        <v>0</v>
      </c>
      <c r="DN117" s="182">
        <v>0</v>
      </c>
      <c r="DO117" s="182">
        <v>0</v>
      </c>
      <c r="DP117" s="182">
        <v>0</v>
      </c>
      <c r="DQ117" s="182">
        <v>0</v>
      </c>
      <c r="DR117" s="182">
        <v>0</v>
      </c>
      <c r="DS117" s="182">
        <v>0</v>
      </c>
      <c r="DT117" s="182">
        <v>0</v>
      </c>
      <c r="DU117" s="182">
        <v>0</v>
      </c>
      <c r="DV117" s="182">
        <v>0</v>
      </c>
      <c r="DW117" s="182">
        <v>0</v>
      </c>
      <c r="DX117" s="182">
        <v>0</v>
      </c>
      <c r="DY117" s="182">
        <v>0</v>
      </c>
      <c r="DZ117" s="182">
        <v>0</v>
      </c>
      <c r="EA117" s="182">
        <v>0</v>
      </c>
      <c r="EB117" s="182">
        <v>0</v>
      </c>
      <c r="EC117" s="182">
        <v>0</v>
      </c>
      <c r="ED117" s="182">
        <v>0</v>
      </c>
      <c r="EE117" s="182">
        <v>0</v>
      </c>
      <c r="EF117" s="182">
        <v>0</v>
      </c>
      <c r="EG117" s="182">
        <v>0</v>
      </c>
      <c r="EH117" s="182">
        <v>0</v>
      </c>
    </row>
    <row r="118" spans="2:138">
      <c r="B118" s="653"/>
      <c r="C118" s="653"/>
      <c r="D118" s="372"/>
      <c r="E118" s="372"/>
      <c r="F118" s="372"/>
      <c r="G118" s="208"/>
      <c r="H118" s="372"/>
      <c r="I118" s="372"/>
      <c r="J118" s="372"/>
      <c r="K118" s="372"/>
      <c r="L118" s="372"/>
      <c r="M118" s="653"/>
      <c r="N118" s="653"/>
      <c r="O118" s="653"/>
      <c r="P118" s="208"/>
      <c r="Q118" s="372"/>
      <c r="R118" s="208"/>
      <c r="S118" s="372"/>
      <c r="T118" s="208"/>
      <c r="U118" s="653"/>
      <c r="V118" s="653"/>
      <c r="W118" s="653"/>
      <c r="X118" s="208"/>
      <c r="Y118" s="372"/>
      <c r="Z118" s="372"/>
      <c r="AA118" s="372"/>
      <c r="AB118" s="372"/>
      <c r="AC118" s="372"/>
      <c r="AD118" s="653"/>
      <c r="AE118" s="653"/>
      <c r="AG118" s="155"/>
      <c r="CA118" s="155">
        <v>10</v>
      </c>
      <c r="CB118" s="182" t="str">
        <f t="shared" si="13"/>
        <v/>
      </c>
      <c r="CC118" s="182" t="str">
        <f t="shared" si="13"/>
        <v/>
      </c>
      <c r="CD118" s="182" t="str">
        <f t="shared" si="13"/>
        <v/>
      </c>
      <c r="CE118" s="182" t="str">
        <f t="shared" si="11"/>
        <v/>
      </c>
      <c r="CF118" s="182" t="str">
        <f t="shared" si="11"/>
        <v/>
      </c>
      <c r="CG118" s="182" t="str">
        <f t="shared" si="11"/>
        <v/>
      </c>
      <c r="CH118" s="182" t="str">
        <f t="shared" si="12"/>
        <v/>
      </c>
      <c r="CI118" s="182" t="str">
        <f t="shared" si="12"/>
        <v/>
      </c>
      <c r="CJ118" s="182" t="str">
        <f t="shared" si="12"/>
        <v/>
      </c>
      <c r="CL118" s="182"/>
      <c r="CM118" s="182">
        <v>0</v>
      </c>
      <c r="CN118" s="182">
        <v>0</v>
      </c>
      <c r="CO118" s="182">
        <v>0</v>
      </c>
      <c r="CP118" s="182">
        <v>0</v>
      </c>
      <c r="CQ118" s="182">
        <v>0</v>
      </c>
      <c r="CR118" s="182">
        <v>0</v>
      </c>
      <c r="CS118" s="182">
        <v>0</v>
      </c>
      <c r="CT118" s="182">
        <v>0</v>
      </c>
      <c r="CU118" s="182">
        <v>0</v>
      </c>
      <c r="CV118" s="182">
        <v>0</v>
      </c>
      <c r="CW118" s="182">
        <v>0</v>
      </c>
      <c r="CX118" s="182">
        <v>0</v>
      </c>
      <c r="CY118" s="182">
        <v>0</v>
      </c>
      <c r="CZ118" s="182">
        <v>0</v>
      </c>
      <c r="DA118" s="182">
        <v>0</v>
      </c>
      <c r="DB118" s="182">
        <v>0</v>
      </c>
      <c r="DC118" s="182">
        <v>0</v>
      </c>
      <c r="DD118" s="182">
        <v>0</v>
      </c>
      <c r="DE118" s="182">
        <v>0</v>
      </c>
      <c r="DF118" s="182">
        <v>0</v>
      </c>
      <c r="DG118" s="182">
        <v>0</v>
      </c>
      <c r="DH118" s="182">
        <v>0</v>
      </c>
      <c r="DI118" s="182">
        <v>0</v>
      </c>
      <c r="DJ118" s="182">
        <v>0</v>
      </c>
      <c r="DK118" s="182">
        <v>0</v>
      </c>
      <c r="DL118" s="182">
        <v>0</v>
      </c>
      <c r="DM118" s="182">
        <v>0</v>
      </c>
      <c r="DN118" s="182">
        <v>0</v>
      </c>
      <c r="DO118" s="182">
        <v>0</v>
      </c>
      <c r="DP118" s="182">
        <v>0</v>
      </c>
      <c r="DQ118" s="182">
        <v>0</v>
      </c>
      <c r="DR118" s="182">
        <v>0</v>
      </c>
      <c r="DS118" s="182">
        <v>0</v>
      </c>
      <c r="DT118" s="182">
        <v>0</v>
      </c>
      <c r="DU118" s="182">
        <v>0</v>
      </c>
      <c r="DV118" s="182">
        <v>0</v>
      </c>
      <c r="DW118" s="182">
        <v>0</v>
      </c>
      <c r="DX118" s="182">
        <v>0</v>
      </c>
      <c r="DY118" s="182">
        <v>0</v>
      </c>
      <c r="DZ118" s="182">
        <v>0</v>
      </c>
      <c r="EA118" s="182">
        <v>0</v>
      </c>
      <c r="EB118" s="182">
        <v>0</v>
      </c>
      <c r="EC118" s="182">
        <v>0</v>
      </c>
      <c r="ED118" s="182">
        <v>0</v>
      </c>
      <c r="EE118" s="182">
        <v>0</v>
      </c>
      <c r="EF118" s="182">
        <v>0</v>
      </c>
      <c r="EG118" s="182">
        <v>0</v>
      </c>
      <c r="EH118" s="182">
        <v>0</v>
      </c>
    </row>
    <row r="119" spans="2:138">
      <c r="B119" s="372"/>
      <c r="C119" s="372"/>
      <c r="D119" s="372"/>
      <c r="E119" s="372"/>
      <c r="F119" s="372"/>
      <c r="G119" s="208"/>
      <c r="H119" s="372"/>
      <c r="I119" s="372"/>
      <c r="J119" s="372"/>
      <c r="K119" s="372"/>
      <c r="L119" s="372"/>
      <c r="M119" s="208"/>
      <c r="N119" s="372"/>
      <c r="O119" s="372"/>
      <c r="P119" s="372"/>
      <c r="Q119" s="372"/>
      <c r="R119" s="372"/>
      <c r="S119" s="372"/>
      <c r="T119" s="372"/>
      <c r="U119" s="208"/>
      <c r="V119" s="208"/>
      <c r="W119" s="208"/>
      <c r="X119" s="208"/>
      <c r="Y119" s="372"/>
      <c r="Z119" s="372"/>
      <c r="AA119" s="372"/>
      <c r="AB119" s="372"/>
      <c r="AC119" s="372"/>
      <c r="AD119" s="208"/>
      <c r="AE119" s="372"/>
      <c r="CA119" s="155">
        <v>11</v>
      </c>
      <c r="CB119" s="182" t="str">
        <f t="shared" si="13"/>
        <v/>
      </c>
      <c r="CC119" s="182" t="str">
        <f t="shared" si="13"/>
        <v/>
      </c>
      <c r="CD119" s="182" t="str">
        <f t="shared" si="13"/>
        <v/>
      </c>
      <c r="CE119" s="182" t="str">
        <f t="shared" si="11"/>
        <v/>
      </c>
      <c r="CF119" s="182" t="str">
        <f t="shared" si="11"/>
        <v/>
      </c>
      <c r="CG119" s="182" t="str">
        <f t="shared" si="11"/>
        <v/>
      </c>
      <c r="CH119" s="182" t="str">
        <f t="shared" si="12"/>
        <v/>
      </c>
      <c r="CI119" s="182" t="str">
        <f t="shared" si="12"/>
        <v/>
      </c>
      <c r="CJ119" s="182" t="str">
        <f t="shared" si="12"/>
        <v/>
      </c>
      <c r="CL119" s="182"/>
      <c r="CM119" s="182">
        <v>0</v>
      </c>
      <c r="CN119" s="182">
        <v>0</v>
      </c>
      <c r="CO119" s="182">
        <v>0</v>
      </c>
      <c r="CP119" s="182">
        <v>0</v>
      </c>
      <c r="CQ119" s="182">
        <v>0</v>
      </c>
      <c r="CR119" s="182">
        <v>0</v>
      </c>
      <c r="CS119" s="182">
        <v>0</v>
      </c>
      <c r="CT119" s="182">
        <v>0</v>
      </c>
      <c r="CU119" s="182">
        <v>0</v>
      </c>
      <c r="CV119" s="182">
        <v>0</v>
      </c>
      <c r="CW119" s="182">
        <v>0</v>
      </c>
      <c r="CX119" s="182">
        <v>0</v>
      </c>
      <c r="CY119" s="182">
        <v>0</v>
      </c>
      <c r="CZ119" s="182">
        <v>0</v>
      </c>
      <c r="DA119" s="182">
        <v>0</v>
      </c>
      <c r="DB119" s="182">
        <v>0</v>
      </c>
      <c r="DC119" s="182">
        <v>0</v>
      </c>
      <c r="DD119" s="182">
        <v>0</v>
      </c>
      <c r="DE119" s="182">
        <v>0</v>
      </c>
      <c r="DF119" s="182">
        <v>0</v>
      </c>
      <c r="DG119" s="182">
        <v>0</v>
      </c>
      <c r="DH119" s="182">
        <v>0</v>
      </c>
      <c r="DI119" s="182">
        <v>0</v>
      </c>
      <c r="DJ119" s="182">
        <v>0</v>
      </c>
      <c r="DK119" s="182">
        <v>0</v>
      </c>
      <c r="DL119" s="182">
        <v>0</v>
      </c>
      <c r="DM119" s="182">
        <v>0</v>
      </c>
      <c r="DN119" s="182">
        <v>0</v>
      </c>
      <c r="DO119" s="182">
        <v>0</v>
      </c>
      <c r="DP119" s="182">
        <v>0</v>
      </c>
      <c r="DQ119" s="182">
        <v>0</v>
      </c>
      <c r="DR119" s="182">
        <v>0</v>
      </c>
      <c r="DS119" s="182">
        <v>0</v>
      </c>
      <c r="DT119" s="182">
        <v>0</v>
      </c>
      <c r="DU119" s="182">
        <v>0</v>
      </c>
      <c r="DV119" s="182">
        <v>0</v>
      </c>
      <c r="DW119" s="182">
        <v>0</v>
      </c>
      <c r="DX119" s="182">
        <v>0</v>
      </c>
      <c r="DY119" s="182">
        <v>0</v>
      </c>
      <c r="DZ119" s="182">
        <v>0</v>
      </c>
      <c r="EA119" s="182">
        <v>0</v>
      </c>
      <c r="EB119" s="182">
        <v>0</v>
      </c>
      <c r="EC119" s="182">
        <v>0</v>
      </c>
      <c r="ED119" s="182">
        <v>0</v>
      </c>
      <c r="EE119" s="182">
        <v>0</v>
      </c>
      <c r="EF119" s="182">
        <v>0</v>
      </c>
      <c r="EG119" s="182">
        <v>0</v>
      </c>
      <c r="EH119" s="182">
        <v>0</v>
      </c>
    </row>
    <row r="120" spans="2:138">
      <c r="B120" s="653"/>
      <c r="C120" s="653"/>
      <c r="D120" s="653"/>
      <c r="E120" s="653"/>
      <c r="F120" s="653"/>
      <c r="G120" s="372"/>
      <c r="H120" s="208"/>
      <c r="I120" s="372"/>
      <c r="J120" s="653"/>
      <c r="K120" s="653"/>
      <c r="L120" s="653"/>
      <c r="M120" s="653"/>
      <c r="N120" s="653"/>
      <c r="O120" s="653"/>
      <c r="P120" s="208"/>
      <c r="Q120" s="372"/>
      <c r="R120" s="208"/>
      <c r="S120" s="372"/>
      <c r="T120" s="372"/>
      <c r="U120" s="653"/>
      <c r="V120" s="653"/>
      <c r="W120" s="653"/>
      <c r="X120" s="653"/>
      <c r="Y120" s="653"/>
      <c r="Z120" s="653"/>
      <c r="AA120" s="372"/>
      <c r="AB120" s="653"/>
      <c r="AC120" s="653"/>
      <c r="AD120" s="653"/>
      <c r="AE120" s="653"/>
      <c r="AF120" s="201"/>
      <c r="AG120" s="201"/>
      <c r="CA120" s="155">
        <v>12</v>
      </c>
      <c r="CB120" s="182" t="str">
        <f t="shared" si="13"/>
        <v/>
      </c>
      <c r="CC120" s="182" t="str">
        <f t="shared" si="13"/>
        <v/>
      </c>
      <c r="CD120" s="182" t="str">
        <f t="shared" si="13"/>
        <v/>
      </c>
      <c r="CE120" s="182" t="str">
        <f t="shared" si="11"/>
        <v/>
      </c>
      <c r="CF120" s="182" t="str">
        <f t="shared" si="11"/>
        <v/>
      </c>
      <c r="CG120" s="182" t="str">
        <f t="shared" si="11"/>
        <v/>
      </c>
      <c r="CL120" s="182"/>
      <c r="CM120" s="182">
        <v>0</v>
      </c>
      <c r="CN120" s="182">
        <v>0</v>
      </c>
      <c r="CO120" s="182">
        <v>0</v>
      </c>
      <c r="CP120" s="182">
        <v>0</v>
      </c>
      <c r="CQ120" s="182">
        <v>0</v>
      </c>
      <c r="CR120" s="182">
        <v>0</v>
      </c>
      <c r="CS120" s="182">
        <v>0</v>
      </c>
      <c r="CT120" s="182">
        <v>0</v>
      </c>
      <c r="CU120" s="182">
        <v>0</v>
      </c>
      <c r="CV120" s="182">
        <v>0</v>
      </c>
      <c r="CW120" s="182">
        <v>0</v>
      </c>
      <c r="CX120" s="182">
        <v>0</v>
      </c>
      <c r="CY120" s="182">
        <v>0</v>
      </c>
      <c r="CZ120" s="182">
        <v>0</v>
      </c>
      <c r="DA120" s="182">
        <v>0</v>
      </c>
      <c r="DB120" s="182">
        <v>0</v>
      </c>
      <c r="DC120" s="182">
        <v>0</v>
      </c>
      <c r="DD120" s="182">
        <v>0</v>
      </c>
      <c r="DE120" s="182">
        <v>0</v>
      </c>
      <c r="DF120" s="182">
        <v>0</v>
      </c>
      <c r="DG120" s="182">
        <v>0</v>
      </c>
      <c r="DH120" s="182">
        <v>0</v>
      </c>
      <c r="DI120" s="182">
        <v>0</v>
      </c>
      <c r="DJ120" s="182">
        <v>0</v>
      </c>
      <c r="DK120" s="182">
        <v>0</v>
      </c>
      <c r="DL120" s="182">
        <v>0</v>
      </c>
      <c r="DM120" s="182">
        <v>0</v>
      </c>
      <c r="DN120" s="182">
        <v>0</v>
      </c>
      <c r="DO120" s="182">
        <v>0</v>
      </c>
      <c r="DP120" s="182">
        <v>0</v>
      </c>
      <c r="DQ120" s="182">
        <v>0</v>
      </c>
      <c r="DR120" s="182">
        <v>0</v>
      </c>
      <c r="DS120" s="182">
        <v>0</v>
      </c>
      <c r="DT120" s="182">
        <v>0</v>
      </c>
      <c r="DU120" s="182">
        <v>0</v>
      </c>
      <c r="DV120" s="182">
        <v>0</v>
      </c>
      <c r="DW120" s="182">
        <v>0</v>
      </c>
      <c r="DX120" s="182">
        <v>0</v>
      </c>
      <c r="DY120" s="182">
        <v>0</v>
      </c>
      <c r="DZ120" s="182">
        <v>0</v>
      </c>
      <c r="EA120" s="182">
        <v>0</v>
      </c>
      <c r="EB120" s="182">
        <v>0</v>
      </c>
      <c r="EC120" s="182">
        <v>0</v>
      </c>
      <c r="ED120" s="182">
        <v>0</v>
      </c>
      <c r="EE120" s="182">
        <v>0</v>
      </c>
      <c r="EF120" s="182">
        <v>0</v>
      </c>
      <c r="EG120" s="182">
        <v>0</v>
      </c>
      <c r="EH120" s="182">
        <v>0</v>
      </c>
    </row>
    <row r="121" spans="2:138">
      <c r="B121" s="653"/>
      <c r="C121" s="653"/>
      <c r="D121" s="653"/>
      <c r="E121" s="653"/>
      <c r="F121" s="653"/>
      <c r="G121" s="372"/>
      <c r="H121" s="208"/>
      <c r="I121" s="372"/>
      <c r="J121" s="653"/>
      <c r="K121" s="653"/>
      <c r="L121" s="653"/>
      <c r="M121" s="653"/>
      <c r="N121" s="653"/>
      <c r="O121" s="653"/>
      <c r="P121" s="208"/>
      <c r="Q121" s="372"/>
      <c r="R121" s="372"/>
      <c r="S121" s="372"/>
      <c r="T121" s="372"/>
      <c r="U121" s="653"/>
      <c r="V121" s="653"/>
      <c r="W121" s="653"/>
      <c r="X121" s="653"/>
      <c r="Y121" s="653"/>
      <c r="Z121" s="653"/>
      <c r="AA121" s="372"/>
      <c r="AB121" s="653"/>
      <c r="AC121" s="653"/>
      <c r="AD121" s="653"/>
      <c r="AE121" s="653"/>
      <c r="AF121" s="201"/>
      <c r="AG121" s="201"/>
    </row>
    <row r="122" spans="2:138">
      <c r="CA122" s="155" t="s">
        <v>331</v>
      </c>
      <c r="CB122" s="182" t="s">
        <v>332</v>
      </c>
      <c r="CC122" s="182"/>
      <c r="CD122" s="182"/>
      <c r="CE122" s="182" t="s">
        <v>332</v>
      </c>
      <c r="CF122" s="182"/>
      <c r="CG122" s="182"/>
      <c r="CH122" s="182" t="s">
        <v>332</v>
      </c>
      <c r="CI122" s="182"/>
      <c r="CJ122" s="182"/>
    </row>
    <row r="123" spans="2:138">
      <c r="CA123" s="155" t="s">
        <v>333</v>
      </c>
      <c r="CB123" s="182" t="s">
        <v>332</v>
      </c>
      <c r="CC123" s="182"/>
      <c r="CD123" s="182"/>
      <c r="CE123" s="182" t="s">
        <v>332</v>
      </c>
      <c r="CF123" s="182"/>
      <c r="CG123" s="182"/>
      <c r="CH123" s="182" t="s">
        <v>332</v>
      </c>
      <c r="CI123" s="182"/>
      <c r="CJ123" s="182"/>
    </row>
    <row r="124" spans="2:138" ht="7.5" customHeight="1">
      <c r="CA124" s="155" t="s">
        <v>334</v>
      </c>
      <c r="CB124" s="182" t="s">
        <v>332</v>
      </c>
      <c r="CC124" s="182"/>
      <c r="CD124" s="182"/>
      <c r="CE124" s="182" t="s">
        <v>332</v>
      </c>
      <c r="CF124" s="182"/>
      <c r="CG124" s="182"/>
      <c r="CH124" s="182" t="s">
        <v>332</v>
      </c>
      <c r="CI124" s="182"/>
      <c r="CJ124" s="182"/>
    </row>
    <row r="125" spans="2:138">
      <c r="CA125" s="155" t="s">
        <v>335</v>
      </c>
      <c r="CB125" s="182" t="s">
        <v>332</v>
      </c>
      <c r="CC125" s="182"/>
      <c r="CD125" s="182"/>
      <c r="CE125" s="182" t="s">
        <v>332</v>
      </c>
      <c r="CF125" s="182"/>
      <c r="CG125" s="182"/>
      <c r="CH125" s="182" t="s">
        <v>332</v>
      </c>
      <c r="CI125" s="182"/>
      <c r="CJ125" s="182"/>
    </row>
    <row r="126" spans="2:138">
      <c r="CA126" s="155" t="s">
        <v>732</v>
      </c>
      <c r="CB126" s="182" t="s">
        <v>332</v>
      </c>
      <c r="CC126" s="182"/>
      <c r="CD126" s="182"/>
      <c r="CE126" s="182" t="s">
        <v>332</v>
      </c>
      <c r="CF126" s="182"/>
      <c r="CG126" s="182"/>
      <c r="CH126" s="182" t="s">
        <v>332</v>
      </c>
      <c r="CI126" s="182"/>
      <c r="CJ126" s="182"/>
    </row>
    <row r="127" spans="2:138">
      <c r="CA127" s="155" t="s">
        <v>733</v>
      </c>
      <c r="CB127" s="182" t="s">
        <v>332</v>
      </c>
      <c r="CC127" s="182"/>
      <c r="CD127" s="182"/>
      <c r="CE127" s="182" t="s">
        <v>332</v>
      </c>
      <c r="CF127" s="182"/>
      <c r="CG127" s="182"/>
      <c r="CH127" s="182" t="s">
        <v>332</v>
      </c>
      <c r="CI127" s="182"/>
      <c r="CJ127" s="182"/>
    </row>
    <row r="131" spans="1:34">
      <c r="A131" s="155"/>
      <c r="B131" s="155"/>
      <c r="C131" s="155"/>
      <c r="D131" s="155"/>
      <c r="E131" s="155"/>
      <c r="F131" s="155"/>
      <c r="G131" s="155"/>
      <c r="H131" s="362"/>
      <c r="I131" s="362"/>
      <c r="J131" s="362"/>
      <c r="K131" s="362"/>
      <c r="L131" s="362"/>
      <c r="M131" s="362"/>
      <c r="N131" s="362"/>
      <c r="O131" s="362"/>
      <c r="P131" s="362"/>
      <c r="Q131" s="362"/>
      <c r="R131" s="362"/>
      <c r="S131" s="362"/>
      <c r="T131" s="362"/>
      <c r="U131" s="362"/>
      <c r="V131" s="362"/>
      <c r="W131" s="362"/>
      <c r="X131" s="362"/>
      <c r="Y131" s="362"/>
      <c r="Z131" s="362"/>
      <c r="AA131" s="362"/>
      <c r="AB131" s="362"/>
      <c r="AC131" s="362"/>
      <c r="AD131" s="362"/>
      <c r="AE131" s="362"/>
      <c r="AF131" s="362"/>
      <c r="AG131" s="155"/>
      <c r="AH131" s="155"/>
    </row>
    <row r="132" spans="1:34">
      <c r="A132" s="155"/>
      <c r="B132" s="155"/>
      <c r="C132" s="155"/>
      <c r="D132" s="155"/>
      <c r="E132" s="155"/>
      <c r="F132" s="155"/>
      <c r="G132" s="155"/>
      <c r="H132" s="362"/>
      <c r="I132" s="362"/>
      <c r="J132" s="362"/>
      <c r="K132" s="362"/>
      <c r="L132" s="362"/>
      <c r="M132" s="362"/>
      <c r="N132" s="362"/>
      <c r="O132" s="362"/>
      <c r="P132" s="362"/>
      <c r="Q132" s="362"/>
      <c r="R132" s="362"/>
      <c r="S132" s="362"/>
      <c r="T132" s="362"/>
      <c r="U132" s="362"/>
      <c r="V132" s="362"/>
      <c r="W132" s="362"/>
      <c r="X132" s="362"/>
      <c r="Y132" s="362"/>
      <c r="Z132" s="362"/>
      <c r="AA132" s="362"/>
      <c r="AB132" s="362"/>
      <c r="AC132" s="362"/>
      <c r="AD132" s="362"/>
      <c r="AE132" s="362"/>
      <c r="AF132" s="362"/>
      <c r="AG132" s="155"/>
      <c r="AH132" s="155"/>
    </row>
    <row r="133" spans="1:34">
      <c r="A133" s="155"/>
      <c r="B133" s="155"/>
      <c r="C133" s="155"/>
      <c r="D133" s="155"/>
      <c r="E133" s="155"/>
      <c r="F133" s="155"/>
      <c r="G133" s="155"/>
      <c r="H133" s="362"/>
      <c r="I133" s="362"/>
      <c r="J133" s="362"/>
      <c r="K133" s="362"/>
      <c r="L133" s="362"/>
      <c r="M133" s="362"/>
      <c r="N133" s="362"/>
      <c r="O133" s="362"/>
      <c r="P133" s="362"/>
      <c r="Q133" s="362"/>
      <c r="R133" s="362"/>
      <c r="S133" s="362"/>
      <c r="T133" s="362"/>
      <c r="U133" s="362"/>
      <c r="V133" s="362"/>
      <c r="W133" s="362"/>
      <c r="X133" s="362"/>
      <c r="Y133" s="362"/>
      <c r="Z133" s="362"/>
      <c r="AA133" s="362"/>
      <c r="AB133" s="362"/>
      <c r="AC133" s="362"/>
      <c r="AD133" s="362"/>
      <c r="AE133" s="362"/>
      <c r="AF133" s="362"/>
      <c r="AG133" s="155"/>
      <c r="AH133" s="155"/>
    </row>
    <row r="134" spans="1:34">
      <c r="A134" s="155"/>
      <c r="B134" s="155"/>
      <c r="C134" s="155"/>
      <c r="D134" s="155"/>
      <c r="E134" s="155"/>
      <c r="F134" s="155"/>
      <c r="G134" s="155"/>
      <c r="H134" s="362"/>
      <c r="I134" s="362"/>
      <c r="J134" s="362"/>
      <c r="K134" s="362"/>
      <c r="L134" s="362"/>
      <c r="M134" s="362"/>
      <c r="N134" s="362"/>
      <c r="O134" s="362"/>
      <c r="P134" s="362"/>
      <c r="Q134" s="362"/>
      <c r="R134" s="362"/>
      <c r="S134" s="362"/>
      <c r="T134" s="362"/>
      <c r="U134" s="362"/>
      <c r="V134" s="362"/>
      <c r="W134" s="362"/>
      <c r="X134" s="362"/>
      <c r="Y134" s="362"/>
      <c r="Z134" s="362"/>
      <c r="AA134" s="362"/>
      <c r="AB134" s="362"/>
      <c r="AC134" s="362"/>
      <c r="AD134" s="362"/>
      <c r="AE134" s="362"/>
      <c r="AF134" s="362"/>
      <c r="AG134" s="155"/>
      <c r="AH134" s="155"/>
    </row>
    <row r="135" spans="1:34">
      <c r="A135" s="155"/>
      <c r="B135" s="155"/>
      <c r="C135" s="155"/>
      <c r="D135" s="155"/>
      <c r="E135" s="155"/>
      <c r="F135" s="155"/>
      <c r="G135" s="155"/>
      <c r="H135" s="362"/>
      <c r="I135" s="362"/>
      <c r="J135" s="362"/>
      <c r="K135" s="362"/>
      <c r="L135" s="362"/>
      <c r="M135" s="362"/>
      <c r="N135" s="362"/>
      <c r="O135" s="362"/>
      <c r="P135" s="362"/>
      <c r="Q135" s="362"/>
      <c r="R135" s="362"/>
      <c r="S135" s="362"/>
      <c r="T135" s="362"/>
      <c r="U135" s="362"/>
      <c r="V135" s="362"/>
      <c r="W135" s="362"/>
      <c r="X135" s="362"/>
      <c r="Y135" s="362"/>
      <c r="Z135" s="362"/>
      <c r="AA135" s="362"/>
      <c r="AB135" s="362"/>
      <c r="AC135" s="362"/>
      <c r="AD135" s="362"/>
      <c r="AE135" s="362"/>
      <c r="AF135" s="362"/>
      <c r="AG135" s="155"/>
      <c r="AH135" s="155"/>
    </row>
    <row r="136" spans="1:34">
      <c r="A136" s="155"/>
      <c r="B136" s="155"/>
      <c r="C136" s="155"/>
      <c r="D136" s="155"/>
      <c r="E136" s="155"/>
      <c r="F136" s="155"/>
      <c r="G136" s="155"/>
      <c r="H136" s="362"/>
      <c r="I136" s="362"/>
      <c r="J136" s="362"/>
      <c r="K136" s="362"/>
      <c r="L136" s="362"/>
      <c r="M136" s="362"/>
      <c r="N136" s="362"/>
      <c r="O136" s="362"/>
      <c r="P136" s="362"/>
      <c r="Q136" s="362"/>
      <c r="R136" s="362"/>
      <c r="S136" s="362"/>
      <c r="T136" s="362"/>
      <c r="U136" s="362"/>
      <c r="V136" s="362"/>
      <c r="W136" s="362"/>
      <c r="X136" s="362"/>
      <c r="Y136" s="362"/>
      <c r="Z136" s="362"/>
      <c r="AA136" s="362"/>
      <c r="AB136" s="362"/>
      <c r="AC136" s="362"/>
      <c r="AD136" s="362"/>
      <c r="AE136" s="362"/>
      <c r="AF136" s="362"/>
      <c r="AG136" s="155"/>
      <c r="AH136" s="155"/>
    </row>
  </sheetData>
  <mergeCells count="254">
    <mergeCell ref="A3:B3"/>
    <mergeCell ref="C3:K3"/>
    <mergeCell ref="M3:O3"/>
    <mergeCell ref="P3:Y3"/>
    <mergeCell ref="AE3:AJ3"/>
    <mergeCell ref="A4:B4"/>
    <mergeCell ref="C4:L4"/>
    <mergeCell ref="M4:O4"/>
    <mergeCell ref="P4:Y4"/>
    <mergeCell ref="AC1:AJ1"/>
    <mergeCell ref="A5:B5"/>
    <mergeCell ref="C5:K5"/>
    <mergeCell ref="M5:O5"/>
    <mergeCell ref="P5:Y5"/>
    <mergeCell ref="A1:D2"/>
    <mergeCell ref="F1:Y2"/>
    <mergeCell ref="A11:B13"/>
    <mergeCell ref="C11:J13"/>
    <mergeCell ref="K11:N13"/>
    <mergeCell ref="O11:P11"/>
    <mergeCell ref="T11:U11"/>
    <mergeCell ref="W11:Y13"/>
    <mergeCell ref="A6:B6"/>
    <mergeCell ref="C6:K6"/>
    <mergeCell ref="M6:O6"/>
    <mergeCell ref="P6:Y6"/>
    <mergeCell ref="A10:B10"/>
    <mergeCell ref="C10:J10"/>
    <mergeCell ref="K10:Y10"/>
    <mergeCell ref="Z11:AD13"/>
    <mergeCell ref="AE11:AF13"/>
    <mergeCell ref="AG11:AI13"/>
    <mergeCell ref="AE2:AJ2"/>
    <mergeCell ref="AL11:AM13"/>
    <mergeCell ref="O12:P12"/>
    <mergeCell ref="T12:U12"/>
    <mergeCell ref="O13:P13"/>
    <mergeCell ref="T13:U13"/>
    <mergeCell ref="Z10:AD10"/>
    <mergeCell ref="AE10:AF10"/>
    <mergeCell ref="AG10:AI10"/>
    <mergeCell ref="AL10:AM10"/>
    <mergeCell ref="Z14:AD16"/>
    <mergeCell ref="AE14:AF16"/>
    <mergeCell ref="AG14:AI16"/>
    <mergeCell ref="O15:P15"/>
    <mergeCell ref="T15:U15"/>
    <mergeCell ref="O16:P16"/>
    <mergeCell ref="T16:U16"/>
    <mergeCell ref="A14:B16"/>
    <mergeCell ref="C14:J16"/>
    <mergeCell ref="K14:N16"/>
    <mergeCell ref="O14:P14"/>
    <mergeCell ref="T14:U14"/>
    <mergeCell ref="W14:Y16"/>
    <mergeCell ref="Z17:AD19"/>
    <mergeCell ref="AE17:AF19"/>
    <mergeCell ref="AG17:AI19"/>
    <mergeCell ref="O18:P18"/>
    <mergeCell ref="T18:U18"/>
    <mergeCell ref="O19:P19"/>
    <mergeCell ref="T19:U19"/>
    <mergeCell ref="A17:B19"/>
    <mergeCell ref="C17:J19"/>
    <mergeCell ref="K17:N19"/>
    <mergeCell ref="O17:P17"/>
    <mergeCell ref="T17:U17"/>
    <mergeCell ref="W17:Y19"/>
    <mergeCell ref="Z20:AD22"/>
    <mergeCell ref="AE20:AF22"/>
    <mergeCell ref="AG20:AI22"/>
    <mergeCell ref="O21:P21"/>
    <mergeCell ref="T21:U21"/>
    <mergeCell ref="O22:P22"/>
    <mergeCell ref="T22:U22"/>
    <mergeCell ref="A20:B22"/>
    <mergeCell ref="C20:J22"/>
    <mergeCell ref="K20:N22"/>
    <mergeCell ref="O20:P20"/>
    <mergeCell ref="T20:U20"/>
    <mergeCell ref="W20:Y22"/>
    <mergeCell ref="Z23:AD25"/>
    <mergeCell ref="AE23:AF25"/>
    <mergeCell ref="AG23:AI25"/>
    <mergeCell ref="O24:P24"/>
    <mergeCell ref="T24:U24"/>
    <mergeCell ref="O25:P25"/>
    <mergeCell ref="T25:U25"/>
    <mergeCell ref="A23:B25"/>
    <mergeCell ref="C23:J25"/>
    <mergeCell ref="K23:N25"/>
    <mergeCell ref="O23:P23"/>
    <mergeCell ref="T23:U23"/>
    <mergeCell ref="W23:Y25"/>
    <mergeCell ref="Z26:AD28"/>
    <mergeCell ref="AE26:AF28"/>
    <mergeCell ref="AG26:AI28"/>
    <mergeCell ref="O27:P27"/>
    <mergeCell ref="T27:U27"/>
    <mergeCell ref="O28:P28"/>
    <mergeCell ref="T28:U28"/>
    <mergeCell ref="A26:B28"/>
    <mergeCell ref="C26:J28"/>
    <mergeCell ref="K26:N28"/>
    <mergeCell ref="O26:P26"/>
    <mergeCell ref="T26:U26"/>
    <mergeCell ref="W26:Y28"/>
    <mergeCell ref="W30:Y32"/>
    <mergeCell ref="Z30:AD32"/>
    <mergeCell ref="AE30:AI32"/>
    <mergeCell ref="O31:P31"/>
    <mergeCell ref="T31:U31"/>
    <mergeCell ref="O32:P32"/>
    <mergeCell ref="T32:U32"/>
    <mergeCell ref="O29:U29"/>
    <mergeCell ref="A30:B32"/>
    <mergeCell ref="C30:J32"/>
    <mergeCell ref="K30:N32"/>
    <mergeCell ref="O30:P30"/>
    <mergeCell ref="T30:U30"/>
    <mergeCell ref="Z33:AD35"/>
    <mergeCell ref="AE33:AI35"/>
    <mergeCell ref="O34:P34"/>
    <mergeCell ref="T34:U34"/>
    <mergeCell ref="O35:P35"/>
    <mergeCell ref="T35:U35"/>
    <mergeCell ref="A33:B35"/>
    <mergeCell ref="C33:J35"/>
    <mergeCell ref="K33:N35"/>
    <mergeCell ref="O33:P33"/>
    <mergeCell ref="T33:U33"/>
    <mergeCell ref="W33:Y35"/>
    <mergeCell ref="BF41:BG42"/>
    <mergeCell ref="BS41:BT42"/>
    <mergeCell ref="A43:A66"/>
    <mergeCell ref="B43:D48"/>
    <mergeCell ref="E43:E48"/>
    <mergeCell ref="Z43:Z48"/>
    <mergeCell ref="AA43:AA48"/>
    <mergeCell ref="AB43:AB48"/>
    <mergeCell ref="AC43:AE46"/>
    <mergeCell ref="AF43:AF48"/>
    <mergeCell ref="Z39:AB42"/>
    <mergeCell ref="AC39:AE42"/>
    <mergeCell ref="AF39:AF42"/>
    <mergeCell ref="AG39:AG42"/>
    <mergeCell ref="AJ41:AJ42"/>
    <mergeCell ref="AK41:AK42"/>
    <mergeCell ref="A39:A42"/>
    <mergeCell ref="B39:D42"/>
    <mergeCell ref="F39:J42"/>
    <mergeCell ref="K39:O42"/>
    <mergeCell ref="P39:T42"/>
    <mergeCell ref="U39:Y42"/>
    <mergeCell ref="AW43:AW48"/>
    <mergeCell ref="AX43:AX48"/>
    <mergeCell ref="AY43:AY48"/>
    <mergeCell ref="BC43:BJ46"/>
    <mergeCell ref="BP43:BW46"/>
    <mergeCell ref="AC47:AC48"/>
    <mergeCell ref="AD47:AD48"/>
    <mergeCell ref="AE47:AE48"/>
    <mergeCell ref="AG43:AG48"/>
    <mergeCell ref="AH43:AH48"/>
    <mergeCell ref="AS43:AS48"/>
    <mergeCell ref="AT43:AT48"/>
    <mergeCell ref="AU43:AU48"/>
    <mergeCell ref="AV43:AV48"/>
    <mergeCell ref="AG49:AG54"/>
    <mergeCell ref="AH49:AH54"/>
    <mergeCell ref="AS49:AS54"/>
    <mergeCell ref="AT49:AT54"/>
    <mergeCell ref="AU49:AU54"/>
    <mergeCell ref="B49:D54"/>
    <mergeCell ref="E49:E54"/>
    <mergeCell ref="Z49:Z54"/>
    <mergeCell ref="AA49:AA54"/>
    <mergeCell ref="AB49:AB54"/>
    <mergeCell ref="AC49:AE52"/>
    <mergeCell ref="Z55:Z60"/>
    <mergeCell ref="AA55:AA60"/>
    <mergeCell ref="AB55:AB60"/>
    <mergeCell ref="AC55:AE58"/>
    <mergeCell ref="BS52:BT52"/>
    <mergeCell ref="BX52:BY53"/>
    <mergeCell ref="AC53:AC54"/>
    <mergeCell ref="AD53:AD54"/>
    <mergeCell ref="AE53:AE54"/>
    <mergeCell ref="BF53:BG53"/>
    <mergeCell ref="BS53:BT53"/>
    <mergeCell ref="BF54:BG54"/>
    <mergeCell ref="BS54:BT54"/>
    <mergeCell ref="AV49:AV54"/>
    <mergeCell ref="AW49:AW54"/>
    <mergeCell ref="AX49:AX54"/>
    <mergeCell ref="AY49:AY54"/>
    <mergeCell ref="BF49:BG49"/>
    <mergeCell ref="BS49:BT49"/>
    <mergeCell ref="BA52:BB53"/>
    <mergeCell ref="BF52:BG52"/>
    <mergeCell ref="BK52:BL53"/>
    <mergeCell ref="BN52:BO53"/>
    <mergeCell ref="AF49:AF54"/>
    <mergeCell ref="BN55:BQ58"/>
    <mergeCell ref="BV55:BY58"/>
    <mergeCell ref="AC59:AC60"/>
    <mergeCell ref="AD59:AD60"/>
    <mergeCell ref="AE59:AE60"/>
    <mergeCell ref="B61:D66"/>
    <mergeCell ref="E61:E66"/>
    <mergeCell ref="Z61:Z66"/>
    <mergeCell ref="AA61:AA66"/>
    <mergeCell ref="AB61:AB66"/>
    <mergeCell ref="AV55:AV60"/>
    <mergeCell ref="AW55:AW60"/>
    <mergeCell ref="AX55:AX60"/>
    <mergeCell ref="AY55:AY60"/>
    <mergeCell ref="BA55:BD58"/>
    <mergeCell ref="BI55:BL58"/>
    <mergeCell ref="AF55:AF60"/>
    <mergeCell ref="AG55:AG60"/>
    <mergeCell ref="AH55:AH60"/>
    <mergeCell ref="AS55:AS60"/>
    <mergeCell ref="AT55:AT60"/>
    <mergeCell ref="AU55:AU60"/>
    <mergeCell ref="B55:D60"/>
    <mergeCell ref="E55:E60"/>
    <mergeCell ref="AU61:AU66"/>
    <mergeCell ref="AV61:AV66"/>
    <mergeCell ref="AW61:AW66"/>
    <mergeCell ref="AX61:AX66"/>
    <mergeCell ref="AY61:AY66"/>
    <mergeCell ref="AC65:AC66"/>
    <mergeCell ref="AD65:AD66"/>
    <mergeCell ref="AE65:AE66"/>
    <mergeCell ref="AC61:AE64"/>
    <mergeCell ref="AF61:AF66"/>
    <mergeCell ref="AG61:AG66"/>
    <mergeCell ref="AH61:AH66"/>
    <mergeCell ref="AS61:AS66"/>
    <mergeCell ref="AT61:AT66"/>
    <mergeCell ref="AD117:AE118"/>
    <mergeCell ref="B120:F121"/>
    <mergeCell ref="J120:O121"/>
    <mergeCell ref="U120:Z121"/>
    <mergeCell ref="AB120:AE121"/>
    <mergeCell ref="F110:J111"/>
    <mergeCell ref="Y110:Y111"/>
    <mergeCell ref="Z110:AB111"/>
    <mergeCell ref="D112:K113"/>
    <mergeCell ref="Y112:AC113"/>
    <mergeCell ref="B117:C118"/>
    <mergeCell ref="M117:O118"/>
    <mergeCell ref="U117:W118"/>
  </mergeCells>
  <phoneticPr fontId="2"/>
  <conditionalFormatting sqref="AJ43 AJ49 AJ55 AJ61">
    <cfRule type="cellIs" dxfId="3" priority="4" stopIfTrue="1" operator="notEqual">
      <formula>3</formula>
    </cfRule>
  </conditionalFormatting>
  <conditionalFormatting sqref="AK43 AK49 AK55 AK61">
    <cfRule type="cellIs" dxfId="2" priority="3" stopIfTrue="1" operator="notEqual">
      <formula>0</formula>
    </cfRule>
  </conditionalFormatting>
  <conditionalFormatting sqref="R105 F105:P105 F69:R69">
    <cfRule type="cellIs" dxfId="1" priority="2" stopIfTrue="1" operator="greaterThan">
      <formula>0</formula>
    </cfRule>
  </conditionalFormatting>
  <conditionalFormatting sqref="T74 F52:F54 J52:J54 F58:F60 O58:O60 F64:F66 O64:P66 T64:T66 J58:K60 J64:K66">
    <cfRule type="cellIs" dxfId="0" priority="1" stopIfTrue="1" operator="equal">
      <formula>0</formula>
    </cfRule>
  </conditionalFormatting>
  <pageMargins left="0.59055118110236227" right="0.19685039370078741" top="0.47244094488188981" bottom="0.27559055118110237" header="0.31496062992125984" footer="0.23622047244094491"/>
  <pageSetup paperSize="9" scale="77" orientation="portrait" r:id="rId1"/>
  <headerFooter alignWithMargins="0"/>
  <rowBreaks count="1" manualBreakCount="1">
    <brk id="36" max="36" man="1"/>
  </rowBreaks>
  <colBreaks count="1" manualBreakCount="1">
    <brk id="51" max="121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indexed="11"/>
  </sheetPr>
  <dimension ref="A1:AT101"/>
  <sheetViews>
    <sheetView view="pageBreakPreview" zoomScaleNormal="100" zoomScaleSheetLayoutView="100" workbookViewId="0">
      <selection activeCell="C9" sqref="C9"/>
    </sheetView>
  </sheetViews>
  <sheetFormatPr defaultRowHeight="13.5"/>
  <cols>
    <col min="1" max="1" width="4.625" style="41" customWidth="1"/>
    <col min="2" max="2" width="1" style="41" customWidth="1"/>
    <col min="3" max="3" width="18.625" style="41" customWidth="1"/>
    <col min="4" max="4" width="10.625" style="41" customWidth="1"/>
    <col min="5" max="5" width="9.625" style="41" customWidth="1"/>
    <col min="6" max="6" width="2.875" style="41" customWidth="1"/>
    <col min="7" max="7" width="4.625" style="41" customWidth="1"/>
    <col min="8" max="8" width="1" style="41" customWidth="1"/>
    <col min="9" max="9" width="18.625" style="41" customWidth="1"/>
    <col min="10" max="10" width="10.625" style="41" customWidth="1"/>
    <col min="11" max="11" width="9.625" style="41" customWidth="1"/>
    <col min="12" max="12" width="3.625" style="41" customWidth="1"/>
    <col min="13" max="45" width="5.5" style="41" customWidth="1"/>
    <col min="46" max="16384" width="9" style="41"/>
  </cols>
  <sheetData>
    <row r="1" spans="1:46" ht="24" customHeight="1">
      <c r="A1" s="446" t="s">
        <v>105</v>
      </c>
      <c r="B1" s="446"/>
      <c r="C1" s="446"/>
      <c r="D1" s="446"/>
      <c r="E1" s="446"/>
      <c r="F1" s="446"/>
      <c r="G1" s="446"/>
      <c r="H1" s="446"/>
      <c r="I1" s="446"/>
      <c r="J1" s="446"/>
      <c r="K1" s="446"/>
      <c r="L1" s="446"/>
    </row>
    <row r="2" spans="1:46" ht="12" customHeight="1">
      <c r="A2" s="42"/>
      <c r="B2" s="42"/>
    </row>
    <row r="3" spans="1:46" ht="18" customHeight="1">
      <c r="I3" s="447"/>
      <c r="J3" s="447"/>
      <c r="K3" s="447"/>
    </row>
    <row r="4" spans="1:46" ht="6" customHeight="1">
      <c r="I4" s="43"/>
      <c r="J4" s="43"/>
      <c r="K4" s="43"/>
    </row>
    <row r="5" spans="1:46" ht="18" customHeight="1">
      <c r="A5" s="448" t="s">
        <v>86</v>
      </c>
      <c r="B5" s="448"/>
      <c r="C5" s="448"/>
      <c r="D5" s="448"/>
      <c r="E5" s="448"/>
      <c r="F5" s="448"/>
      <c r="G5" s="448"/>
      <c r="H5" s="448"/>
      <c r="I5" s="448"/>
      <c r="J5" s="448"/>
      <c r="K5" s="448"/>
      <c r="L5" s="44"/>
    </row>
    <row r="6" spans="1:46" ht="12" customHeight="1">
      <c r="A6" s="44"/>
      <c r="B6" s="44"/>
      <c r="C6" s="44"/>
      <c r="D6" s="44"/>
      <c r="E6" s="44"/>
      <c r="F6" s="44"/>
      <c r="G6" s="44"/>
      <c r="H6" s="44"/>
      <c r="I6" s="44"/>
      <c r="J6" s="44"/>
      <c r="K6" s="44"/>
      <c r="L6" s="44"/>
      <c r="M6" s="34"/>
      <c r="N6" s="34"/>
      <c r="O6" s="34"/>
    </row>
    <row r="7" spans="1:46" ht="19.5" customHeight="1">
      <c r="A7" s="445" t="s">
        <v>111</v>
      </c>
      <c r="B7" s="445"/>
      <c r="C7" s="445"/>
      <c r="D7" s="445"/>
      <c r="E7" s="118" t="s">
        <v>106</v>
      </c>
      <c r="F7" s="47"/>
      <c r="G7" s="445" t="s">
        <v>111</v>
      </c>
      <c r="H7" s="445"/>
      <c r="I7" s="445"/>
      <c r="J7" s="445"/>
      <c r="M7" s="33"/>
    </row>
    <row r="8" spans="1:46" ht="24" customHeight="1">
      <c r="A8" s="48" t="s">
        <v>87</v>
      </c>
      <c r="B8" s="49"/>
      <c r="C8" s="50" t="s">
        <v>0</v>
      </c>
      <c r="D8" s="48" t="s">
        <v>141</v>
      </c>
      <c r="E8" s="48" t="s">
        <v>24</v>
      </c>
      <c r="G8" s="48" t="s">
        <v>63</v>
      </c>
      <c r="H8" s="49"/>
      <c r="I8" s="50" t="s">
        <v>0</v>
      </c>
      <c r="J8" s="48" t="s">
        <v>141</v>
      </c>
      <c r="K8" s="48" t="s">
        <v>24</v>
      </c>
      <c r="N8" s="142"/>
      <c r="O8" s="51"/>
      <c r="P8" s="51"/>
      <c r="Q8" s="51"/>
      <c r="R8" s="142"/>
      <c r="S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</row>
    <row r="9" spans="1:46" ht="24" customHeight="1">
      <c r="A9" s="48">
        <v>1</v>
      </c>
      <c r="B9" s="49"/>
      <c r="C9" s="28" t="s">
        <v>182</v>
      </c>
      <c r="D9" s="52" t="s">
        <v>144</v>
      </c>
      <c r="E9" s="53" t="s">
        <v>25</v>
      </c>
      <c r="G9" s="48">
        <v>18</v>
      </c>
      <c r="H9" s="49"/>
      <c r="I9" s="28" t="s">
        <v>166</v>
      </c>
      <c r="J9" s="52" t="s">
        <v>145</v>
      </c>
      <c r="K9" s="53" t="s">
        <v>25</v>
      </c>
      <c r="N9" s="142"/>
      <c r="O9" s="51"/>
      <c r="P9" s="51"/>
      <c r="Q9" s="51"/>
      <c r="R9" s="142"/>
      <c r="S9" s="51"/>
      <c r="V9" s="57"/>
      <c r="W9" s="56"/>
      <c r="X9" s="58"/>
      <c r="Y9" s="59"/>
      <c r="Z9" s="60"/>
      <c r="AA9" s="60"/>
      <c r="AB9" s="60"/>
      <c r="AC9" s="60"/>
      <c r="AD9" s="60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</row>
    <row r="10" spans="1:46" ht="24" customHeight="1">
      <c r="A10" s="48">
        <v>2</v>
      </c>
      <c r="B10" s="49"/>
      <c r="C10" s="28" t="s">
        <v>183</v>
      </c>
      <c r="D10" s="52" t="s">
        <v>142</v>
      </c>
      <c r="E10" s="53" t="s">
        <v>25</v>
      </c>
      <c r="G10" s="48">
        <v>19</v>
      </c>
      <c r="H10" s="49"/>
      <c r="I10" s="28" t="s">
        <v>167</v>
      </c>
      <c r="J10" s="52" t="s">
        <v>146</v>
      </c>
      <c r="K10" s="53" t="s">
        <v>25</v>
      </c>
      <c r="N10" s="142"/>
      <c r="O10" s="51"/>
      <c r="P10" s="51"/>
      <c r="Q10" s="51"/>
      <c r="R10" s="142"/>
      <c r="S10" s="143"/>
      <c r="V10" s="55"/>
      <c r="W10" s="55"/>
      <c r="X10" s="55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</row>
    <row r="11" spans="1:46" ht="24" customHeight="1">
      <c r="A11" s="48">
        <v>3</v>
      </c>
      <c r="B11" s="49"/>
      <c r="C11" s="28" t="s">
        <v>184</v>
      </c>
      <c r="D11" s="48" t="s">
        <v>145</v>
      </c>
      <c r="E11" s="53" t="s">
        <v>25</v>
      </c>
      <c r="G11" s="48">
        <v>20</v>
      </c>
      <c r="H11" s="49"/>
      <c r="I11" s="28" t="s">
        <v>168</v>
      </c>
      <c r="J11" s="52" t="s">
        <v>146</v>
      </c>
      <c r="K11" s="53" t="s">
        <v>25</v>
      </c>
      <c r="N11" s="142"/>
      <c r="O11" s="51"/>
      <c r="P11" s="51"/>
      <c r="Q11" s="51"/>
      <c r="R11" s="142"/>
      <c r="S11" s="51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  <c r="AS11" s="60"/>
      <c r="AT11" s="60"/>
    </row>
    <row r="12" spans="1:46" ht="24" customHeight="1">
      <c r="A12" s="48">
        <v>4</v>
      </c>
      <c r="B12" s="49"/>
      <c r="C12" s="28" t="s">
        <v>185</v>
      </c>
      <c r="D12" s="52" t="s">
        <v>146</v>
      </c>
      <c r="E12" s="53" t="s">
        <v>25</v>
      </c>
      <c r="G12" s="48">
        <v>21</v>
      </c>
      <c r="H12" s="49"/>
      <c r="I12" s="28" t="s">
        <v>484</v>
      </c>
      <c r="J12" s="52" t="s">
        <v>143</v>
      </c>
      <c r="K12" s="53" t="s">
        <v>25</v>
      </c>
      <c r="N12" s="142"/>
      <c r="O12" s="51"/>
      <c r="P12" s="51"/>
      <c r="Q12" s="51"/>
      <c r="R12" s="142"/>
      <c r="S12" s="51"/>
      <c r="V12" s="30"/>
      <c r="W12" s="30"/>
      <c r="X12" s="30"/>
      <c r="Y12" s="30"/>
      <c r="Z12" s="3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</row>
    <row r="13" spans="1:46" ht="24" customHeight="1">
      <c r="A13" s="48">
        <v>5</v>
      </c>
      <c r="B13" s="49"/>
      <c r="C13" s="28" t="s">
        <v>186</v>
      </c>
      <c r="D13" s="52" t="s">
        <v>143</v>
      </c>
      <c r="E13" s="53" t="s">
        <v>25</v>
      </c>
      <c r="G13" s="48">
        <v>22</v>
      </c>
      <c r="H13" s="49"/>
      <c r="I13" s="28" t="s">
        <v>169</v>
      </c>
      <c r="J13" s="52" t="s">
        <v>145</v>
      </c>
      <c r="K13" s="53" t="s">
        <v>25</v>
      </c>
      <c r="N13" s="142"/>
      <c r="O13" s="51"/>
      <c r="P13" s="51"/>
      <c r="Q13" s="51"/>
      <c r="R13" s="142"/>
      <c r="S13" s="51"/>
      <c r="V13" s="30"/>
      <c r="W13" s="30"/>
      <c r="X13" s="30"/>
      <c r="Y13" s="30"/>
      <c r="Z13" s="3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  <c r="AS13" s="60"/>
      <c r="AT13" s="60"/>
    </row>
    <row r="14" spans="1:46" ht="24" customHeight="1">
      <c r="A14" s="48">
        <v>6</v>
      </c>
      <c r="B14" s="49"/>
      <c r="C14" s="28" t="s">
        <v>156</v>
      </c>
      <c r="D14" s="52" t="s">
        <v>147</v>
      </c>
      <c r="E14" s="53" t="s">
        <v>25</v>
      </c>
      <c r="G14" s="48">
        <v>23</v>
      </c>
      <c r="H14" s="49"/>
      <c r="I14" s="28" t="s">
        <v>170</v>
      </c>
      <c r="J14" s="52" t="s">
        <v>142</v>
      </c>
      <c r="K14" s="53" t="s">
        <v>25</v>
      </c>
      <c r="N14" s="142"/>
      <c r="O14" s="51"/>
      <c r="P14" s="51"/>
      <c r="Q14" s="51"/>
      <c r="R14" s="142"/>
      <c r="S14" s="51"/>
      <c r="V14" s="30"/>
      <c r="W14" s="30"/>
      <c r="X14" s="30"/>
      <c r="Y14" s="30"/>
      <c r="Z14" s="30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60"/>
      <c r="AP14" s="60"/>
      <c r="AQ14" s="60"/>
      <c r="AR14" s="60"/>
      <c r="AS14" s="60"/>
      <c r="AT14" s="60"/>
    </row>
    <row r="15" spans="1:46" ht="24" customHeight="1">
      <c r="A15" s="48">
        <v>7</v>
      </c>
      <c r="B15" s="49"/>
      <c r="C15" s="28" t="s">
        <v>187</v>
      </c>
      <c r="D15" s="52" t="s">
        <v>353</v>
      </c>
      <c r="E15" s="53" t="s">
        <v>25</v>
      </c>
      <c r="G15" s="48">
        <v>24</v>
      </c>
      <c r="H15" s="49"/>
      <c r="I15" s="144" t="s">
        <v>123</v>
      </c>
      <c r="J15" s="48" t="s">
        <v>149</v>
      </c>
      <c r="K15" s="53" t="s">
        <v>26</v>
      </c>
      <c r="N15" s="142"/>
      <c r="O15" s="51"/>
      <c r="P15" s="51"/>
      <c r="Q15" s="51"/>
      <c r="R15" s="142"/>
      <c r="S15" s="51"/>
    </row>
    <row r="16" spans="1:46" ht="24" customHeight="1">
      <c r="A16" s="48">
        <v>8</v>
      </c>
      <c r="B16" s="49"/>
      <c r="C16" s="28" t="s">
        <v>188</v>
      </c>
      <c r="D16" s="52" t="s">
        <v>142</v>
      </c>
      <c r="E16" s="53" t="s">
        <v>25</v>
      </c>
      <c r="G16" s="48">
        <v>25</v>
      </c>
      <c r="H16" s="49"/>
      <c r="I16" s="144" t="s">
        <v>124</v>
      </c>
      <c r="J16" s="52" t="s">
        <v>144</v>
      </c>
      <c r="K16" s="53" t="s">
        <v>26</v>
      </c>
      <c r="N16" s="142"/>
      <c r="O16" s="143"/>
      <c r="P16" s="51"/>
      <c r="Q16" s="51"/>
      <c r="R16" s="142"/>
      <c r="S16" s="51"/>
    </row>
    <row r="17" spans="1:20" ht="24" customHeight="1">
      <c r="A17" s="48">
        <v>9</v>
      </c>
      <c r="B17" s="49"/>
      <c r="C17" s="28" t="s">
        <v>157</v>
      </c>
      <c r="D17" s="52" t="s">
        <v>143</v>
      </c>
      <c r="E17" s="53" t="s">
        <v>25</v>
      </c>
      <c r="G17" s="48">
        <v>26</v>
      </c>
      <c r="H17" s="49"/>
      <c r="I17" s="28" t="s">
        <v>127</v>
      </c>
      <c r="J17" s="48" t="s">
        <v>143</v>
      </c>
      <c r="K17" s="53" t="s">
        <v>26</v>
      </c>
      <c r="N17" s="142"/>
      <c r="O17" s="51"/>
      <c r="P17" s="51"/>
      <c r="Q17" s="51"/>
      <c r="R17" s="142"/>
      <c r="S17" s="51"/>
    </row>
    <row r="18" spans="1:20" ht="24" customHeight="1">
      <c r="A18" s="48">
        <v>10</v>
      </c>
      <c r="B18" s="49"/>
      <c r="C18" s="28" t="s">
        <v>158</v>
      </c>
      <c r="D18" s="48" t="s">
        <v>145</v>
      </c>
      <c r="E18" s="53" t="s">
        <v>25</v>
      </c>
      <c r="G18" s="48">
        <v>27</v>
      </c>
      <c r="H18" s="49"/>
      <c r="I18" s="28" t="s">
        <v>171</v>
      </c>
      <c r="J18" s="52" t="s">
        <v>145</v>
      </c>
      <c r="K18" s="53" t="s">
        <v>26</v>
      </c>
      <c r="N18" s="142"/>
      <c r="O18" s="143"/>
      <c r="P18" s="51"/>
      <c r="Q18" s="51"/>
      <c r="R18" s="142"/>
      <c r="S18" s="51"/>
    </row>
    <row r="19" spans="1:20" ht="24" customHeight="1">
      <c r="A19" s="48">
        <v>11</v>
      </c>
      <c r="B19" s="49"/>
      <c r="C19" s="28" t="s">
        <v>159</v>
      </c>
      <c r="D19" s="52" t="s">
        <v>146</v>
      </c>
      <c r="E19" s="53" t="s">
        <v>25</v>
      </c>
      <c r="G19" s="48">
        <v>28</v>
      </c>
      <c r="H19" s="49"/>
      <c r="I19" s="28" t="s">
        <v>172</v>
      </c>
      <c r="J19" s="52" t="s">
        <v>142</v>
      </c>
      <c r="K19" s="53" t="s">
        <v>26</v>
      </c>
      <c r="N19" s="142"/>
      <c r="O19" s="143"/>
      <c r="P19" s="51"/>
      <c r="Q19" s="51"/>
      <c r="R19" s="142"/>
      <c r="S19" s="51"/>
    </row>
    <row r="20" spans="1:20" ht="24" customHeight="1">
      <c r="A20" s="48">
        <v>12</v>
      </c>
      <c r="B20" s="49"/>
      <c r="C20" s="28" t="s">
        <v>160</v>
      </c>
      <c r="D20" s="52" t="s">
        <v>147</v>
      </c>
      <c r="E20" s="53" t="s">
        <v>25</v>
      </c>
      <c r="G20" s="48">
        <v>29</v>
      </c>
      <c r="H20" s="49"/>
      <c r="I20" s="28" t="s">
        <v>173</v>
      </c>
      <c r="J20" s="52" t="s">
        <v>143</v>
      </c>
      <c r="K20" s="53" t="s">
        <v>26</v>
      </c>
      <c r="N20" s="142"/>
      <c r="O20" s="51"/>
      <c r="P20" s="51"/>
      <c r="Q20" s="51"/>
      <c r="R20" s="142"/>
      <c r="S20" s="51"/>
    </row>
    <row r="21" spans="1:20" ht="24" customHeight="1">
      <c r="A21" s="48">
        <v>13</v>
      </c>
      <c r="B21" s="49"/>
      <c r="C21" s="28" t="s">
        <v>161</v>
      </c>
      <c r="D21" s="52" t="s">
        <v>148</v>
      </c>
      <c r="E21" s="53" t="s">
        <v>25</v>
      </c>
      <c r="G21" s="48">
        <v>30</v>
      </c>
      <c r="H21" s="49"/>
      <c r="I21" s="28" t="s">
        <v>174</v>
      </c>
      <c r="J21" s="52" t="s">
        <v>147</v>
      </c>
      <c r="K21" s="53" t="s">
        <v>28</v>
      </c>
      <c r="N21" s="142"/>
      <c r="O21" s="51"/>
      <c r="P21" s="51"/>
      <c r="Q21" s="51"/>
      <c r="R21" s="142"/>
      <c r="S21" s="51"/>
    </row>
    <row r="22" spans="1:20" ht="24" customHeight="1">
      <c r="A22" s="48">
        <v>14</v>
      </c>
      <c r="B22" s="49"/>
      <c r="C22" s="28" t="s">
        <v>162</v>
      </c>
      <c r="D22" s="52" t="s">
        <v>144</v>
      </c>
      <c r="E22" s="53" t="s">
        <v>25</v>
      </c>
      <c r="G22" s="48">
        <v>31</v>
      </c>
      <c r="H22" s="49"/>
      <c r="I22" s="144" t="s">
        <v>175</v>
      </c>
      <c r="J22" s="52" t="s">
        <v>147</v>
      </c>
      <c r="K22" s="53" t="s">
        <v>28</v>
      </c>
      <c r="N22" s="142"/>
      <c r="O22" s="51"/>
      <c r="P22" s="51"/>
      <c r="Q22" s="51"/>
      <c r="R22" s="142"/>
      <c r="S22" s="51"/>
    </row>
    <row r="23" spans="1:20" ht="24" customHeight="1">
      <c r="A23" s="48">
        <v>15</v>
      </c>
      <c r="B23" s="49"/>
      <c r="C23" s="28" t="s">
        <v>163</v>
      </c>
      <c r="D23" s="52" t="s">
        <v>144</v>
      </c>
      <c r="E23" s="53" t="s">
        <v>25</v>
      </c>
      <c r="G23" s="48">
        <v>32</v>
      </c>
      <c r="H23" s="68"/>
      <c r="I23" s="339" t="s">
        <v>354</v>
      </c>
      <c r="J23" s="52" t="s">
        <v>142</v>
      </c>
      <c r="K23" s="53" t="s">
        <v>28</v>
      </c>
      <c r="N23" s="142"/>
      <c r="O23" s="51"/>
      <c r="P23" s="51"/>
      <c r="Q23" s="51"/>
      <c r="R23" s="51"/>
      <c r="S23" s="51"/>
    </row>
    <row r="24" spans="1:20" ht="24" customHeight="1">
      <c r="A24" s="48">
        <v>16</v>
      </c>
      <c r="B24" s="49"/>
      <c r="C24" s="28" t="s">
        <v>164</v>
      </c>
      <c r="D24" s="52" t="s">
        <v>143</v>
      </c>
      <c r="E24" s="53" t="s">
        <v>25</v>
      </c>
      <c r="G24" s="48">
        <v>33</v>
      </c>
      <c r="H24" s="49"/>
      <c r="I24" s="28" t="s">
        <v>176</v>
      </c>
      <c r="J24" s="52" t="s">
        <v>146</v>
      </c>
      <c r="K24" s="53" t="s">
        <v>68</v>
      </c>
      <c r="N24" s="142"/>
      <c r="O24" s="51"/>
      <c r="P24" s="51"/>
      <c r="Q24" s="51"/>
      <c r="R24" s="51"/>
      <c r="S24" s="51"/>
    </row>
    <row r="25" spans="1:20" ht="24" customHeight="1">
      <c r="A25" s="48">
        <v>17</v>
      </c>
      <c r="B25" s="49"/>
      <c r="C25" s="28" t="s">
        <v>126</v>
      </c>
      <c r="D25" s="52" t="s">
        <v>142</v>
      </c>
      <c r="E25" s="53" t="s">
        <v>25</v>
      </c>
      <c r="G25" s="48">
        <v>34</v>
      </c>
      <c r="H25" s="49"/>
      <c r="I25" s="144" t="s">
        <v>177</v>
      </c>
      <c r="J25" s="52" t="s">
        <v>147</v>
      </c>
      <c r="K25" s="53" t="s">
        <v>67</v>
      </c>
      <c r="N25" s="142"/>
      <c r="O25" s="51"/>
      <c r="P25" s="51"/>
      <c r="Q25" s="51"/>
      <c r="R25" s="51"/>
      <c r="S25" s="51"/>
    </row>
    <row r="26" spans="1:20" ht="24" customHeight="1">
      <c r="A26" s="62"/>
      <c r="B26" s="62"/>
      <c r="C26" s="29"/>
      <c r="D26" s="63"/>
      <c r="E26" s="64"/>
      <c r="G26" s="62"/>
      <c r="H26" s="62"/>
      <c r="I26" s="29"/>
      <c r="J26" s="63"/>
      <c r="K26" s="64"/>
      <c r="N26" s="142"/>
      <c r="O26" s="51"/>
      <c r="P26" s="51"/>
      <c r="Q26" s="51"/>
      <c r="R26" s="51"/>
      <c r="S26" s="51"/>
    </row>
    <row r="27" spans="1:20" ht="6" customHeight="1">
      <c r="A27" s="123"/>
      <c r="B27" s="123"/>
      <c r="C27" s="124"/>
      <c r="D27" s="125"/>
      <c r="E27" s="126"/>
      <c r="F27" s="122"/>
      <c r="G27" s="123"/>
      <c r="H27" s="123"/>
      <c r="I27" s="124"/>
      <c r="J27" s="125"/>
      <c r="K27" s="126"/>
    </row>
    <row r="28" spans="1:20" ht="24" customHeight="1"/>
    <row r="29" spans="1:20" ht="24" customHeight="1">
      <c r="A29" s="444" t="s">
        <v>110</v>
      </c>
      <c r="B29" s="444"/>
      <c r="C29" s="444"/>
      <c r="D29" s="444"/>
      <c r="E29" s="117" t="s">
        <v>115</v>
      </c>
      <c r="G29" s="444" t="s">
        <v>110</v>
      </c>
      <c r="H29" s="444"/>
      <c r="I29" s="444"/>
      <c r="J29" s="444"/>
      <c r="N29" s="142"/>
      <c r="O29" s="143"/>
      <c r="P29" s="145"/>
      <c r="Q29" s="51"/>
      <c r="R29" s="142"/>
      <c r="T29" s="145"/>
    </row>
    <row r="30" spans="1:20" ht="24" customHeight="1">
      <c r="A30" s="48" t="s">
        <v>87</v>
      </c>
      <c r="B30" s="49"/>
      <c r="C30" s="50" t="s">
        <v>0</v>
      </c>
      <c r="D30" s="48" t="s">
        <v>141</v>
      </c>
      <c r="E30" s="48" t="s">
        <v>24</v>
      </c>
      <c r="G30" s="48" t="s">
        <v>63</v>
      </c>
      <c r="H30" s="49"/>
      <c r="I30" s="50" t="s">
        <v>0</v>
      </c>
      <c r="J30" s="48" t="s">
        <v>141</v>
      </c>
      <c r="K30" s="48" t="s">
        <v>24</v>
      </c>
      <c r="N30" s="142"/>
      <c r="O30" s="51"/>
      <c r="P30" s="145"/>
      <c r="Q30" s="51"/>
      <c r="R30" s="142"/>
      <c r="T30" s="145"/>
    </row>
    <row r="31" spans="1:20" ht="24" customHeight="1">
      <c r="A31" s="48">
        <v>1</v>
      </c>
      <c r="B31" s="49"/>
      <c r="C31" s="28" t="s">
        <v>193</v>
      </c>
      <c r="D31" s="66" t="s">
        <v>355</v>
      </c>
      <c r="E31" s="53" t="s">
        <v>25</v>
      </c>
      <c r="G31" s="54">
        <v>12</v>
      </c>
      <c r="H31" s="68"/>
      <c r="I31" s="75" t="s">
        <v>195</v>
      </c>
      <c r="J31" s="66" t="s">
        <v>356</v>
      </c>
      <c r="K31" s="53" t="s">
        <v>25</v>
      </c>
      <c r="N31" s="142"/>
      <c r="P31" s="145"/>
      <c r="Q31" s="51"/>
      <c r="R31" s="142"/>
      <c r="T31" s="145"/>
    </row>
    <row r="32" spans="1:20" ht="24" customHeight="1">
      <c r="A32" s="48">
        <v>2</v>
      </c>
      <c r="B32" s="49"/>
      <c r="C32" s="31" t="s">
        <v>178</v>
      </c>
      <c r="D32" s="66" t="s">
        <v>356</v>
      </c>
      <c r="E32" s="53" t="s">
        <v>25</v>
      </c>
      <c r="G32" s="48">
        <v>13</v>
      </c>
      <c r="H32" s="49"/>
      <c r="I32" s="146" t="s">
        <v>196</v>
      </c>
      <c r="J32" s="66" t="s">
        <v>358</v>
      </c>
      <c r="K32" s="53" t="s">
        <v>25</v>
      </c>
      <c r="N32" s="142"/>
      <c r="P32" s="145"/>
      <c r="Q32" s="45"/>
      <c r="R32" s="142"/>
      <c r="T32" s="145"/>
    </row>
    <row r="33" spans="1:20" ht="24" customHeight="1">
      <c r="A33" s="48">
        <v>3</v>
      </c>
      <c r="B33" s="49"/>
      <c r="C33" s="31" t="s">
        <v>179</v>
      </c>
      <c r="D33" s="66" t="s">
        <v>357</v>
      </c>
      <c r="E33" s="53" t="s">
        <v>25</v>
      </c>
      <c r="G33" s="48">
        <v>14</v>
      </c>
      <c r="H33" s="49"/>
      <c r="I33" s="146" t="s">
        <v>131</v>
      </c>
      <c r="J33" s="66" t="s">
        <v>358</v>
      </c>
      <c r="K33" s="53" t="s">
        <v>25</v>
      </c>
      <c r="N33" s="142"/>
      <c r="O33" s="51"/>
      <c r="P33" s="145"/>
      <c r="Q33" s="62"/>
      <c r="R33" s="142"/>
      <c r="S33" s="143"/>
      <c r="T33" s="145"/>
    </row>
    <row r="34" spans="1:20" ht="24" customHeight="1">
      <c r="A34" s="48">
        <v>4</v>
      </c>
      <c r="B34" s="49"/>
      <c r="C34" s="75" t="s">
        <v>180</v>
      </c>
      <c r="D34" s="66" t="s">
        <v>358</v>
      </c>
      <c r="E34" s="53" t="s">
        <v>25</v>
      </c>
      <c r="G34" s="61">
        <v>15</v>
      </c>
      <c r="H34" s="73"/>
      <c r="I34" s="308" t="s">
        <v>198</v>
      </c>
      <c r="J34" s="66" t="s">
        <v>355</v>
      </c>
      <c r="K34" s="53" t="s">
        <v>26</v>
      </c>
      <c r="N34" s="62"/>
      <c r="O34" s="62"/>
      <c r="P34" s="29"/>
      <c r="Q34" s="29"/>
      <c r="R34" s="67"/>
      <c r="S34" s="64"/>
      <c r="T34" s="51"/>
    </row>
    <row r="35" spans="1:20" ht="24" customHeight="1">
      <c r="A35" s="48">
        <v>5</v>
      </c>
      <c r="B35" s="49"/>
      <c r="C35" s="28" t="s">
        <v>189</v>
      </c>
      <c r="D35" s="66" t="s">
        <v>355</v>
      </c>
      <c r="E35" s="53" t="s">
        <v>25</v>
      </c>
      <c r="G35" s="48">
        <v>16</v>
      </c>
      <c r="H35" s="49"/>
      <c r="I35" s="28" t="s">
        <v>132</v>
      </c>
      <c r="J35" s="66" t="s">
        <v>358</v>
      </c>
      <c r="K35" s="53" t="s">
        <v>26</v>
      </c>
      <c r="N35" s="142"/>
      <c r="P35" s="147"/>
      <c r="Q35" s="29"/>
      <c r="R35" s="142"/>
      <c r="T35" s="145"/>
    </row>
    <row r="36" spans="1:20" ht="24" customHeight="1">
      <c r="A36" s="54">
        <v>6</v>
      </c>
      <c r="B36" s="68"/>
      <c r="C36" s="75" t="s">
        <v>181</v>
      </c>
      <c r="D36" s="66" t="s">
        <v>356</v>
      </c>
      <c r="E36" s="53" t="s">
        <v>25</v>
      </c>
      <c r="G36" s="48">
        <v>17</v>
      </c>
      <c r="H36" s="49"/>
      <c r="I36" s="28" t="s">
        <v>190</v>
      </c>
      <c r="J36" s="66" t="s">
        <v>355</v>
      </c>
      <c r="K36" s="53" t="s">
        <v>26</v>
      </c>
      <c r="N36" s="142"/>
      <c r="P36" s="147"/>
      <c r="Q36" s="29"/>
      <c r="R36" s="142"/>
      <c r="T36" s="145"/>
    </row>
    <row r="37" spans="1:20" ht="24" customHeight="1">
      <c r="A37" s="48">
        <v>7</v>
      </c>
      <c r="B37" s="49"/>
      <c r="C37" s="148" t="s">
        <v>191</v>
      </c>
      <c r="D37" s="66" t="s">
        <v>356</v>
      </c>
      <c r="E37" s="53" t="s">
        <v>25</v>
      </c>
      <c r="G37" s="48">
        <v>18</v>
      </c>
      <c r="H37" s="68"/>
      <c r="I37" s="75" t="s">
        <v>199</v>
      </c>
      <c r="J37" s="66" t="s">
        <v>355</v>
      </c>
      <c r="K37" s="53" t="s">
        <v>26</v>
      </c>
      <c r="N37" s="142"/>
      <c r="O37" s="143"/>
      <c r="P37" s="147"/>
      <c r="Q37" s="29"/>
      <c r="R37" s="142"/>
      <c r="T37" s="145"/>
    </row>
    <row r="38" spans="1:20" s="51" customFormat="1" ht="24" customHeight="1">
      <c r="A38" s="54">
        <v>8</v>
      </c>
      <c r="B38" s="68"/>
      <c r="C38" s="75" t="s">
        <v>192</v>
      </c>
      <c r="D38" s="66" t="s">
        <v>356</v>
      </c>
      <c r="E38" s="53" t="s">
        <v>25</v>
      </c>
      <c r="G38" s="48">
        <v>19</v>
      </c>
      <c r="H38" s="49"/>
      <c r="I38" s="28" t="s">
        <v>200</v>
      </c>
      <c r="J38" s="66" t="s">
        <v>355</v>
      </c>
      <c r="K38" s="53" t="s">
        <v>28</v>
      </c>
      <c r="N38" s="142"/>
      <c r="P38" s="147"/>
      <c r="Q38" s="29"/>
      <c r="R38" s="142"/>
      <c r="T38" s="145"/>
    </row>
    <row r="39" spans="1:20" ht="24" customHeight="1">
      <c r="A39" s="48">
        <v>9</v>
      </c>
      <c r="B39" s="49"/>
      <c r="C39" s="28" t="s">
        <v>201</v>
      </c>
      <c r="D39" s="66" t="s">
        <v>358</v>
      </c>
      <c r="E39" s="53" t="s">
        <v>25</v>
      </c>
      <c r="G39" s="48">
        <v>20</v>
      </c>
      <c r="H39" s="116"/>
      <c r="I39" s="75" t="s">
        <v>194</v>
      </c>
      <c r="J39" s="66" t="s">
        <v>358</v>
      </c>
      <c r="K39" s="53" t="s">
        <v>28</v>
      </c>
      <c r="N39" s="142"/>
      <c r="O39" s="149"/>
      <c r="P39" s="147"/>
      <c r="Q39" s="29"/>
      <c r="R39" s="142"/>
      <c r="T39" s="145"/>
    </row>
    <row r="40" spans="1:20" ht="24" customHeight="1">
      <c r="A40" s="61">
        <v>10</v>
      </c>
      <c r="B40" s="73"/>
      <c r="C40" s="75" t="s">
        <v>202</v>
      </c>
      <c r="D40" s="66" t="s">
        <v>358</v>
      </c>
      <c r="E40" s="53" t="s">
        <v>25</v>
      </c>
      <c r="G40" s="48">
        <v>21</v>
      </c>
      <c r="H40" s="49"/>
      <c r="I40" s="31" t="s">
        <v>203</v>
      </c>
      <c r="J40" s="66" t="s">
        <v>356</v>
      </c>
      <c r="K40" s="53" t="s">
        <v>28</v>
      </c>
      <c r="N40" s="142"/>
      <c r="P40" s="147"/>
      <c r="Q40" s="51"/>
      <c r="R40" s="51"/>
      <c r="S40" s="51"/>
      <c r="T40" s="51"/>
    </row>
    <row r="41" spans="1:20" ht="24" customHeight="1">
      <c r="A41" s="48">
        <v>11</v>
      </c>
      <c r="B41" s="49"/>
      <c r="C41" s="150" t="s">
        <v>204</v>
      </c>
      <c r="D41" s="66" t="s">
        <v>356</v>
      </c>
      <c r="E41" s="53" t="s">
        <v>25</v>
      </c>
    </row>
    <row r="42" spans="1:20" ht="19.5" customHeight="1">
      <c r="G42" s="62"/>
      <c r="H42" s="62"/>
      <c r="I42" s="29"/>
      <c r="J42" s="67"/>
      <c r="K42" s="64"/>
      <c r="N42" s="62"/>
      <c r="O42" s="51"/>
      <c r="P42" s="51"/>
      <c r="Q42" s="51"/>
      <c r="R42" s="62"/>
      <c r="S42" s="64"/>
    </row>
    <row r="43" spans="1:20" ht="24" customHeight="1">
      <c r="A43" s="446" t="s">
        <v>105</v>
      </c>
      <c r="B43" s="446"/>
      <c r="C43" s="446"/>
      <c r="D43" s="446"/>
      <c r="E43" s="446"/>
      <c r="F43" s="446"/>
      <c r="G43" s="446"/>
      <c r="H43" s="446"/>
      <c r="I43" s="446"/>
      <c r="J43" s="446"/>
      <c r="K43" s="446"/>
      <c r="L43" s="446"/>
      <c r="N43" s="62"/>
      <c r="O43" s="62"/>
      <c r="P43" s="62"/>
      <c r="Q43" s="62"/>
      <c r="R43" s="62"/>
      <c r="S43" s="62"/>
    </row>
    <row r="44" spans="1:20" ht="12" customHeight="1">
      <c r="A44" s="42"/>
      <c r="B44" s="42"/>
      <c r="N44" s="62"/>
      <c r="O44" s="62"/>
      <c r="P44" s="29"/>
      <c r="Q44" s="29"/>
      <c r="R44" s="63"/>
      <c r="S44" s="64"/>
    </row>
    <row r="45" spans="1:20" ht="18" customHeight="1">
      <c r="I45" s="447"/>
      <c r="J45" s="447"/>
      <c r="K45" s="447"/>
      <c r="N45" s="62"/>
      <c r="O45" s="62"/>
      <c r="P45" s="29"/>
      <c r="Q45" s="29"/>
      <c r="R45" s="63"/>
      <c r="S45" s="64"/>
    </row>
    <row r="46" spans="1:20" ht="6" customHeight="1">
      <c r="I46" s="76"/>
      <c r="J46" s="76"/>
      <c r="K46" s="76"/>
      <c r="N46" s="62"/>
      <c r="O46" s="62"/>
      <c r="P46" s="51"/>
      <c r="Q46" s="51"/>
      <c r="R46" s="63"/>
      <c r="S46" s="64"/>
    </row>
    <row r="47" spans="1:20" ht="18" customHeight="1">
      <c r="A47" s="448" t="s">
        <v>86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</row>
    <row r="48" spans="1:20" ht="12" customHeight="1">
      <c r="F48" s="77"/>
      <c r="G48" s="77"/>
      <c r="H48" s="77"/>
      <c r="I48" s="77"/>
      <c r="J48" s="77"/>
      <c r="K48" s="77"/>
    </row>
    <row r="49" spans="1:46" ht="24" customHeight="1">
      <c r="A49" s="444" t="s">
        <v>133</v>
      </c>
      <c r="B49" s="444"/>
      <c r="C49" s="444"/>
      <c r="D49" s="444"/>
      <c r="E49" s="117" t="s">
        <v>134</v>
      </c>
      <c r="G49" s="445" t="s">
        <v>113</v>
      </c>
      <c r="H49" s="445"/>
      <c r="I49" s="445"/>
      <c r="J49" s="445"/>
      <c r="K49" s="118" t="s">
        <v>114</v>
      </c>
      <c r="N49" s="45"/>
      <c r="O49" s="45"/>
      <c r="P49" s="45"/>
      <c r="Q49" s="45"/>
      <c r="R49" s="45"/>
      <c r="S49" s="46"/>
    </row>
    <row r="50" spans="1:46" ht="24" customHeight="1">
      <c r="A50" s="48" t="s">
        <v>63</v>
      </c>
      <c r="B50" s="49"/>
      <c r="C50" s="50" t="s">
        <v>0</v>
      </c>
      <c r="D50" s="48" t="s">
        <v>141</v>
      </c>
      <c r="E50" s="48" t="s">
        <v>24</v>
      </c>
      <c r="G50" s="48" t="s">
        <v>87</v>
      </c>
      <c r="H50" s="49"/>
      <c r="I50" s="50" t="s">
        <v>0</v>
      </c>
      <c r="J50" s="48" t="s">
        <v>141</v>
      </c>
      <c r="K50" s="48" t="s">
        <v>24</v>
      </c>
      <c r="N50" s="143"/>
      <c r="O50" s="62"/>
      <c r="P50" s="62"/>
      <c r="Q50" s="62"/>
      <c r="R50" s="62"/>
      <c r="S50" s="62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32"/>
      <c r="AT50" s="32"/>
    </row>
    <row r="51" spans="1:46" ht="24" customHeight="1">
      <c r="A51" s="48">
        <v>1</v>
      </c>
      <c r="B51" s="49"/>
      <c r="C51" s="31" t="s">
        <v>211</v>
      </c>
      <c r="D51" s="53" t="s">
        <v>418</v>
      </c>
      <c r="E51" s="53" t="s">
        <v>32</v>
      </c>
      <c r="G51" s="48">
        <v>1</v>
      </c>
      <c r="H51" s="49"/>
      <c r="I51" s="31" t="s">
        <v>116</v>
      </c>
      <c r="J51" s="66" t="s">
        <v>419</v>
      </c>
      <c r="K51" s="53" t="s">
        <v>32</v>
      </c>
      <c r="N51" s="143"/>
      <c r="O51" s="62"/>
      <c r="P51" s="29"/>
      <c r="Q51" s="29"/>
      <c r="R51" s="64"/>
      <c r="S51" s="64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</row>
    <row r="52" spans="1:46" ht="24" customHeight="1">
      <c r="A52" s="48">
        <v>2</v>
      </c>
      <c r="B52" s="49"/>
      <c r="C52" s="31" t="s">
        <v>212</v>
      </c>
      <c r="D52" s="53" t="s">
        <v>418</v>
      </c>
      <c r="E52" s="53" t="s">
        <v>32</v>
      </c>
      <c r="G52" s="48">
        <v>2</v>
      </c>
      <c r="H52" s="68"/>
      <c r="I52" s="71" t="s">
        <v>474</v>
      </c>
      <c r="J52" s="66" t="s">
        <v>419</v>
      </c>
      <c r="K52" s="53" t="s">
        <v>32</v>
      </c>
      <c r="N52" s="151"/>
      <c r="O52" s="62"/>
      <c r="P52" s="29"/>
      <c r="Q52" s="29"/>
      <c r="R52" s="64"/>
      <c r="S52" s="64"/>
      <c r="T52" s="30"/>
      <c r="U52" s="30"/>
      <c r="V52" s="30"/>
      <c r="W52" s="30"/>
      <c r="X52" s="30"/>
      <c r="Y52" s="3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</row>
    <row r="53" spans="1:46" ht="24" customHeight="1">
      <c r="A53" s="48">
        <v>3</v>
      </c>
      <c r="B53" s="49"/>
      <c r="C53" s="31" t="s">
        <v>213</v>
      </c>
      <c r="D53" s="53" t="s">
        <v>418</v>
      </c>
      <c r="E53" s="53" t="s">
        <v>32</v>
      </c>
      <c r="G53" s="48">
        <v>3</v>
      </c>
      <c r="H53" s="49"/>
      <c r="I53" s="70" t="s">
        <v>475</v>
      </c>
      <c r="J53" s="66" t="s">
        <v>419</v>
      </c>
      <c r="K53" s="53" t="s">
        <v>32</v>
      </c>
      <c r="N53" s="143"/>
      <c r="O53" s="62"/>
      <c r="P53" s="29"/>
      <c r="Q53" s="29"/>
      <c r="R53" s="64"/>
      <c r="S53" s="64"/>
      <c r="T53" s="30"/>
      <c r="U53" s="30"/>
      <c r="V53" s="30"/>
      <c r="W53" s="30"/>
      <c r="X53" s="30"/>
      <c r="Y53" s="30"/>
      <c r="Z53" s="60"/>
      <c r="AA53" s="60"/>
      <c r="AB53" s="60"/>
      <c r="AC53" s="60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60"/>
      <c r="AO53" s="60"/>
      <c r="AP53" s="60"/>
      <c r="AQ53" s="60"/>
      <c r="AR53" s="60"/>
      <c r="AS53" s="60"/>
      <c r="AT53" s="60"/>
    </row>
    <row r="54" spans="1:46" ht="24" customHeight="1">
      <c r="A54" s="48">
        <v>4</v>
      </c>
      <c r="B54" s="49"/>
      <c r="C54" s="31" t="s">
        <v>214</v>
      </c>
      <c r="D54" s="53" t="s">
        <v>418</v>
      </c>
      <c r="E54" s="53" t="s">
        <v>32</v>
      </c>
      <c r="G54" s="48">
        <v>4</v>
      </c>
      <c r="H54" s="116"/>
      <c r="I54" s="31" t="s">
        <v>91</v>
      </c>
      <c r="J54" s="66" t="s">
        <v>419</v>
      </c>
      <c r="K54" s="53" t="s">
        <v>32</v>
      </c>
      <c r="N54" s="143"/>
      <c r="O54" s="62"/>
      <c r="P54" s="29"/>
      <c r="Q54" s="29"/>
      <c r="R54" s="64"/>
      <c r="S54" s="64"/>
      <c r="T54" s="30"/>
      <c r="U54" s="30"/>
      <c r="V54" s="30"/>
      <c r="W54" s="30"/>
      <c r="X54" s="30"/>
      <c r="Y54" s="30"/>
      <c r="Z54" s="3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  <c r="AS54" s="60"/>
      <c r="AT54" s="60"/>
    </row>
    <row r="55" spans="1:46" ht="24" customHeight="1">
      <c r="A55" s="48">
        <v>5</v>
      </c>
      <c r="B55" s="49"/>
      <c r="C55" s="31" t="s">
        <v>493</v>
      </c>
      <c r="D55" s="53" t="s">
        <v>418</v>
      </c>
      <c r="E55" s="53" t="s">
        <v>32</v>
      </c>
      <c r="N55" s="143"/>
      <c r="O55" s="62"/>
      <c r="P55" s="29"/>
      <c r="Q55" s="29"/>
      <c r="R55" s="64"/>
      <c r="S55" s="64"/>
      <c r="T55" s="30"/>
      <c r="U55" s="30"/>
      <c r="V55" s="30"/>
      <c r="W55" s="30"/>
      <c r="X55" s="30"/>
      <c r="Y55" s="30"/>
      <c r="Z55" s="30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60"/>
      <c r="AP55" s="60"/>
      <c r="AQ55" s="60"/>
      <c r="AR55" s="60"/>
      <c r="AS55" s="60"/>
      <c r="AT55" s="60"/>
    </row>
    <row r="56" spans="1:46" ht="24" customHeight="1">
      <c r="A56" s="48">
        <v>6</v>
      </c>
      <c r="B56" s="49"/>
      <c r="C56" s="31" t="s">
        <v>216</v>
      </c>
      <c r="D56" s="53" t="s">
        <v>418</v>
      </c>
      <c r="E56" s="53" t="s">
        <v>30</v>
      </c>
      <c r="N56" s="143"/>
      <c r="O56" s="62"/>
      <c r="P56" s="29"/>
      <c r="Q56" s="29"/>
      <c r="R56" s="64"/>
      <c r="S56" s="64"/>
    </row>
    <row r="57" spans="1:46" ht="24" customHeight="1">
      <c r="A57" s="48">
        <v>7</v>
      </c>
      <c r="B57" s="49"/>
      <c r="C57" s="28" t="s">
        <v>215</v>
      </c>
      <c r="D57" s="53" t="s">
        <v>418</v>
      </c>
      <c r="E57" s="53" t="s">
        <v>67</v>
      </c>
      <c r="N57" s="62"/>
      <c r="O57" s="62"/>
      <c r="P57" s="75"/>
      <c r="Q57" s="75"/>
      <c r="R57" s="64"/>
      <c r="S57" s="64"/>
    </row>
    <row r="58" spans="1:46" ht="24" customHeight="1">
      <c r="A58" s="62"/>
      <c r="B58" s="62"/>
      <c r="C58" s="75"/>
      <c r="D58" s="64"/>
      <c r="E58" s="64"/>
      <c r="N58" s="62"/>
      <c r="O58" s="62"/>
      <c r="P58" s="75"/>
      <c r="Q58" s="75"/>
      <c r="R58" s="64"/>
      <c r="S58" s="64"/>
    </row>
    <row r="59" spans="1:46" ht="6" customHeight="1">
      <c r="A59" s="123"/>
      <c r="B59" s="123"/>
      <c r="C59" s="127"/>
      <c r="D59" s="126"/>
      <c r="E59" s="126"/>
      <c r="F59" s="122"/>
      <c r="G59" s="122"/>
      <c r="H59" s="122"/>
      <c r="I59" s="122"/>
      <c r="J59" s="122"/>
      <c r="K59" s="122"/>
      <c r="N59" s="62"/>
      <c r="O59" s="62"/>
      <c r="P59" s="75"/>
      <c r="Q59" s="75"/>
      <c r="R59" s="64"/>
      <c r="S59" s="64"/>
    </row>
    <row r="60" spans="1:46" ht="24" customHeight="1">
      <c r="A60" s="62"/>
      <c r="B60" s="62"/>
      <c r="C60" s="75"/>
      <c r="D60" s="64"/>
      <c r="E60" s="64"/>
      <c r="N60" s="62"/>
      <c r="O60" s="62"/>
      <c r="P60" s="75"/>
      <c r="Q60" s="75"/>
      <c r="R60" s="64"/>
      <c r="S60" s="64"/>
    </row>
    <row r="61" spans="1:46" ht="24" customHeight="1">
      <c r="A61" s="445" t="s">
        <v>112</v>
      </c>
      <c r="B61" s="445"/>
      <c r="C61" s="445"/>
      <c r="D61" s="445"/>
      <c r="E61" s="118" t="s">
        <v>88</v>
      </c>
      <c r="N61" s="62"/>
      <c r="O61" s="62"/>
      <c r="P61" s="75"/>
      <c r="Q61" s="75"/>
      <c r="R61" s="64"/>
      <c r="S61" s="64"/>
    </row>
    <row r="62" spans="1:46" ht="24" customHeight="1">
      <c r="A62" s="48" t="s">
        <v>63</v>
      </c>
      <c r="B62" s="49"/>
      <c r="C62" s="50" t="s">
        <v>0</v>
      </c>
      <c r="D62" s="48" t="s">
        <v>141</v>
      </c>
      <c r="E62" s="48" t="s">
        <v>24</v>
      </c>
      <c r="G62" s="48" t="s">
        <v>63</v>
      </c>
      <c r="H62" s="49"/>
      <c r="I62" s="50" t="s">
        <v>0</v>
      </c>
      <c r="J62" s="48" t="s">
        <v>141</v>
      </c>
      <c r="K62" s="48" t="s">
        <v>24</v>
      </c>
      <c r="N62" s="62"/>
      <c r="O62" s="62"/>
      <c r="P62" s="101"/>
      <c r="Q62" s="65"/>
      <c r="R62" s="64"/>
      <c r="S62" s="64"/>
    </row>
    <row r="63" spans="1:46" ht="24" customHeight="1">
      <c r="A63" s="48">
        <v>1</v>
      </c>
      <c r="B63" s="49"/>
      <c r="C63" s="31" t="s">
        <v>33</v>
      </c>
      <c r="D63" s="66" t="s">
        <v>420</v>
      </c>
      <c r="E63" s="53" t="s">
        <v>32</v>
      </c>
      <c r="G63" s="48">
        <v>6</v>
      </c>
      <c r="H63" s="49"/>
      <c r="I63" s="70" t="s">
        <v>119</v>
      </c>
      <c r="J63" s="74" t="s">
        <v>421</v>
      </c>
      <c r="K63" s="53" t="s">
        <v>32</v>
      </c>
      <c r="N63" s="62"/>
      <c r="O63" s="62"/>
      <c r="P63" s="101"/>
      <c r="Q63" s="65"/>
      <c r="R63" s="64"/>
      <c r="S63" s="64"/>
    </row>
    <row r="64" spans="1:46" ht="24" customHeight="1">
      <c r="A64" s="48">
        <v>2</v>
      </c>
      <c r="B64" s="68"/>
      <c r="C64" s="71" t="s">
        <v>117</v>
      </c>
      <c r="D64" s="66" t="s">
        <v>420</v>
      </c>
      <c r="E64" s="53" t="s">
        <v>26</v>
      </c>
      <c r="G64" s="48">
        <v>7</v>
      </c>
      <c r="H64" s="49"/>
      <c r="I64" s="70" t="s">
        <v>51</v>
      </c>
      <c r="J64" s="74" t="s">
        <v>421</v>
      </c>
      <c r="K64" s="53" t="s">
        <v>27</v>
      </c>
      <c r="N64" s="62"/>
      <c r="O64" s="62"/>
      <c r="P64" s="101"/>
      <c r="Q64" s="152"/>
      <c r="R64" s="64"/>
      <c r="S64" s="64"/>
    </row>
    <row r="65" spans="1:19" ht="24" customHeight="1">
      <c r="A65" s="48">
        <v>3</v>
      </c>
      <c r="B65" s="49"/>
      <c r="C65" s="70" t="s">
        <v>90</v>
      </c>
      <c r="D65" s="66" t="s">
        <v>420</v>
      </c>
      <c r="E65" s="53" t="s">
        <v>32</v>
      </c>
      <c r="G65" s="48">
        <v>8</v>
      </c>
      <c r="H65" s="68"/>
      <c r="I65" s="70" t="s">
        <v>120</v>
      </c>
      <c r="J65" s="74" t="s">
        <v>421</v>
      </c>
      <c r="K65" s="53" t="s">
        <v>30</v>
      </c>
      <c r="N65" s="62"/>
      <c r="O65" s="62"/>
      <c r="P65" s="101"/>
      <c r="Q65" s="152"/>
      <c r="R65" s="64"/>
      <c r="S65" s="64"/>
    </row>
    <row r="66" spans="1:19" ht="24" customHeight="1">
      <c r="A66" s="48">
        <v>4</v>
      </c>
      <c r="B66" s="116"/>
      <c r="C66" s="31" t="s">
        <v>494</v>
      </c>
      <c r="D66" s="66" t="s">
        <v>420</v>
      </c>
      <c r="E66" s="53" t="s">
        <v>32</v>
      </c>
      <c r="G66" s="48">
        <v>9</v>
      </c>
      <c r="H66" s="119"/>
      <c r="I66" s="71" t="s">
        <v>118</v>
      </c>
      <c r="J66" s="74" t="s">
        <v>421</v>
      </c>
      <c r="K66" s="53" t="s">
        <v>32</v>
      </c>
      <c r="N66" s="62"/>
      <c r="O66" s="62"/>
      <c r="P66" s="101"/>
      <c r="Q66" s="152"/>
      <c r="R66" s="64"/>
      <c r="S66" s="64"/>
    </row>
    <row r="67" spans="1:19" ht="24" customHeight="1">
      <c r="A67" s="48">
        <v>5</v>
      </c>
      <c r="B67" s="49"/>
      <c r="C67" s="70" t="s">
        <v>480</v>
      </c>
      <c r="D67" s="66" t="s">
        <v>420</v>
      </c>
      <c r="E67" s="53" t="s">
        <v>28</v>
      </c>
      <c r="G67" s="48">
        <v>10</v>
      </c>
      <c r="H67" s="119"/>
      <c r="I67" s="31" t="s">
        <v>64</v>
      </c>
      <c r="J67" s="74" t="s">
        <v>421</v>
      </c>
      <c r="K67" s="53" t="s">
        <v>67</v>
      </c>
      <c r="N67" s="62"/>
      <c r="O67" s="62"/>
      <c r="P67" s="75"/>
      <c r="Q67" s="75"/>
      <c r="R67" s="64"/>
      <c r="S67" s="64"/>
    </row>
    <row r="68" spans="1:19" ht="24" customHeight="1">
      <c r="A68" s="62"/>
      <c r="B68" s="62"/>
      <c r="C68" s="29"/>
      <c r="D68" s="121"/>
      <c r="E68" s="64"/>
      <c r="G68" s="62"/>
      <c r="H68" s="51"/>
      <c r="I68" s="29"/>
      <c r="J68" s="121"/>
      <c r="K68" s="64"/>
      <c r="N68" s="62"/>
      <c r="O68" s="62"/>
      <c r="P68" s="75"/>
      <c r="Q68" s="75"/>
      <c r="R68" s="64"/>
      <c r="S68" s="64"/>
    </row>
    <row r="69" spans="1:19" ht="6" customHeight="1">
      <c r="A69" s="123"/>
      <c r="B69" s="123"/>
      <c r="C69" s="124"/>
      <c r="D69" s="128"/>
      <c r="E69" s="126"/>
      <c r="F69" s="122"/>
      <c r="G69" s="123"/>
      <c r="H69" s="129"/>
      <c r="I69" s="124"/>
      <c r="J69" s="128"/>
      <c r="K69" s="126"/>
      <c r="N69" s="62"/>
      <c r="O69" s="62"/>
      <c r="P69" s="75"/>
      <c r="Q69" s="75"/>
      <c r="R69" s="64"/>
      <c r="S69" s="64"/>
    </row>
    <row r="70" spans="1:19" ht="24" customHeight="1">
      <c r="N70" s="62"/>
      <c r="O70" s="62"/>
      <c r="P70" s="75"/>
      <c r="Q70" s="75"/>
      <c r="R70" s="64"/>
      <c r="S70" s="64"/>
    </row>
    <row r="71" spans="1:19" ht="24" customHeight="1">
      <c r="A71" s="444" t="s">
        <v>109</v>
      </c>
      <c r="B71" s="444"/>
      <c r="C71" s="444"/>
      <c r="D71" s="45"/>
      <c r="E71" s="117" t="s">
        <v>476</v>
      </c>
      <c r="F71" s="47"/>
      <c r="G71" s="444" t="s">
        <v>108</v>
      </c>
      <c r="H71" s="444"/>
      <c r="I71" s="444"/>
      <c r="J71" s="45"/>
      <c r="K71" s="117" t="s">
        <v>107</v>
      </c>
      <c r="N71" s="62"/>
      <c r="O71" s="62"/>
      <c r="P71" s="75"/>
      <c r="Q71" s="75"/>
      <c r="R71" s="67"/>
      <c r="S71" s="64"/>
    </row>
    <row r="72" spans="1:19" ht="24" customHeight="1">
      <c r="A72" s="48" t="s">
        <v>63</v>
      </c>
      <c r="B72" s="49"/>
      <c r="C72" s="50" t="s">
        <v>0</v>
      </c>
      <c r="D72" s="48" t="s">
        <v>141</v>
      </c>
      <c r="E72" s="48" t="s">
        <v>24</v>
      </c>
      <c r="G72" s="48" t="s">
        <v>63</v>
      </c>
      <c r="H72" s="49"/>
      <c r="I72" s="50" t="s">
        <v>0</v>
      </c>
      <c r="J72" s="48" t="s">
        <v>141</v>
      </c>
      <c r="K72" s="48" t="s">
        <v>24</v>
      </c>
      <c r="N72" s="62"/>
      <c r="O72" s="62"/>
      <c r="P72" s="75"/>
      <c r="Q72" s="75"/>
      <c r="R72" s="67"/>
      <c r="S72" s="64"/>
    </row>
    <row r="73" spans="1:19" ht="24" customHeight="1">
      <c r="A73" s="48">
        <v>1</v>
      </c>
      <c r="B73" s="49"/>
      <c r="C73" s="41" t="s">
        <v>217</v>
      </c>
      <c r="D73" s="53" t="s">
        <v>422</v>
      </c>
      <c r="E73" s="53" t="s">
        <v>32</v>
      </c>
      <c r="G73" s="48">
        <v>1</v>
      </c>
      <c r="H73" s="49"/>
      <c r="I73" s="31" t="s">
        <v>66</v>
      </c>
      <c r="J73" s="53" t="s">
        <v>336</v>
      </c>
      <c r="K73" s="53" t="s">
        <v>32</v>
      </c>
      <c r="N73" s="62"/>
      <c r="O73" s="62"/>
      <c r="P73" s="75"/>
      <c r="Q73" s="75"/>
      <c r="R73" s="67"/>
      <c r="S73" s="64"/>
    </row>
    <row r="74" spans="1:19" ht="24" customHeight="1">
      <c r="A74" s="48">
        <v>2</v>
      </c>
      <c r="B74" s="49"/>
      <c r="C74" s="31" t="s">
        <v>218</v>
      </c>
      <c r="D74" s="53" t="s">
        <v>423</v>
      </c>
      <c r="E74" s="53" t="s">
        <v>32</v>
      </c>
      <c r="G74" s="48">
        <v>2</v>
      </c>
      <c r="H74" s="49"/>
      <c r="I74" s="31" t="s">
        <v>478</v>
      </c>
      <c r="J74" s="53" t="s">
        <v>336</v>
      </c>
      <c r="K74" s="53" t="s">
        <v>27</v>
      </c>
      <c r="N74" s="62"/>
      <c r="O74" s="62"/>
      <c r="P74" s="75"/>
      <c r="Q74" s="75"/>
      <c r="R74" s="67"/>
      <c r="S74" s="64"/>
    </row>
    <row r="75" spans="1:19" ht="24" customHeight="1">
      <c r="A75" s="48">
        <v>3</v>
      </c>
      <c r="B75" s="49"/>
      <c r="C75" s="31" t="s">
        <v>219</v>
      </c>
      <c r="D75" s="53" t="s">
        <v>422</v>
      </c>
      <c r="E75" s="53" t="s">
        <v>32</v>
      </c>
      <c r="G75" s="48">
        <v>3</v>
      </c>
      <c r="H75" s="49"/>
      <c r="I75" s="31" t="s">
        <v>479</v>
      </c>
      <c r="J75" s="53" t="s">
        <v>336</v>
      </c>
      <c r="K75" s="53" t="s">
        <v>27</v>
      </c>
      <c r="N75" s="29"/>
      <c r="O75" s="51"/>
      <c r="Q75" s="51"/>
    </row>
    <row r="76" spans="1:19" ht="24" customHeight="1">
      <c r="A76" s="48">
        <v>4</v>
      </c>
      <c r="B76" s="49"/>
      <c r="C76" s="31" t="s">
        <v>220</v>
      </c>
      <c r="D76" s="53" t="s">
        <v>423</v>
      </c>
      <c r="E76" s="53" t="s">
        <v>32</v>
      </c>
      <c r="G76" s="48">
        <v>4</v>
      </c>
      <c r="H76" s="49"/>
      <c r="I76" s="31" t="s">
        <v>221</v>
      </c>
      <c r="J76" s="53" t="s">
        <v>336</v>
      </c>
      <c r="K76" s="53" t="s">
        <v>30</v>
      </c>
      <c r="N76" s="29"/>
    </row>
    <row r="77" spans="1:19" ht="24" customHeight="1">
      <c r="A77" s="48">
        <v>5</v>
      </c>
      <c r="B77" s="49"/>
      <c r="C77" s="31" t="s">
        <v>89</v>
      </c>
      <c r="D77" s="53" t="s">
        <v>422</v>
      </c>
      <c r="E77" s="53" t="s">
        <v>32</v>
      </c>
      <c r="I77" s="64"/>
      <c r="N77" s="29"/>
    </row>
    <row r="78" spans="1:19" ht="24" customHeight="1">
      <c r="A78" s="48">
        <v>6</v>
      </c>
      <c r="B78" s="49"/>
      <c r="C78" s="31" t="s">
        <v>222</v>
      </c>
      <c r="D78" s="53" t="s">
        <v>422</v>
      </c>
      <c r="E78" s="53" t="s">
        <v>27</v>
      </c>
      <c r="I78" s="64"/>
      <c r="N78" s="29"/>
    </row>
    <row r="79" spans="1:19" ht="24" customHeight="1">
      <c r="A79" s="48">
        <v>7</v>
      </c>
      <c r="B79" s="49"/>
      <c r="C79" s="31" t="s">
        <v>52</v>
      </c>
      <c r="D79" s="53" t="s">
        <v>423</v>
      </c>
      <c r="E79" s="53" t="s">
        <v>29</v>
      </c>
      <c r="I79" s="64"/>
      <c r="N79" s="29"/>
      <c r="O79" s="51"/>
      <c r="P79" s="51"/>
      <c r="Q79" s="51"/>
    </row>
    <row r="80" spans="1:19" ht="24" customHeight="1">
      <c r="A80" s="48">
        <v>8</v>
      </c>
      <c r="B80" s="49"/>
      <c r="C80" s="31" t="s">
        <v>65</v>
      </c>
      <c r="D80" s="53" t="s">
        <v>422</v>
      </c>
      <c r="E80" s="53" t="s">
        <v>29</v>
      </c>
      <c r="N80" s="29"/>
      <c r="O80" s="51"/>
      <c r="P80" s="51"/>
      <c r="Q80" s="51"/>
    </row>
    <row r="81" spans="1:17" ht="24" customHeight="1">
      <c r="A81" s="48">
        <v>9</v>
      </c>
      <c r="B81" s="69"/>
      <c r="C81" s="31" t="s">
        <v>31</v>
      </c>
      <c r="D81" s="53" t="s">
        <v>423</v>
      </c>
      <c r="E81" s="53" t="s">
        <v>29</v>
      </c>
      <c r="G81" s="62"/>
      <c r="H81" s="62"/>
      <c r="I81" s="29"/>
      <c r="J81" s="67"/>
      <c r="K81" s="64"/>
      <c r="N81" s="29"/>
      <c r="O81" s="51"/>
      <c r="P81" s="51"/>
      <c r="Q81" s="51"/>
    </row>
    <row r="82" spans="1:17" ht="18.75" customHeight="1">
      <c r="G82" s="62"/>
      <c r="H82" s="62"/>
      <c r="I82" s="75"/>
      <c r="J82" s="67"/>
      <c r="K82" s="64"/>
    </row>
    <row r="83" spans="1:17" ht="18.75" customHeight="1">
      <c r="G83" s="62"/>
      <c r="H83" s="62"/>
      <c r="I83" s="51"/>
      <c r="J83" s="67"/>
      <c r="K83" s="64"/>
    </row>
    <row r="84" spans="1:17" ht="18.75" customHeight="1">
      <c r="G84" s="62"/>
      <c r="H84" s="62"/>
      <c r="I84" s="75"/>
      <c r="J84" s="67"/>
      <c r="K84" s="64"/>
    </row>
    <row r="85" spans="1:17" ht="18.75" customHeight="1"/>
    <row r="86" spans="1:17" ht="18.75" customHeight="1"/>
    <row r="87" spans="1:17" ht="18.75" customHeight="1"/>
    <row r="88" spans="1:17" ht="18.75" customHeight="1"/>
    <row r="89" spans="1:17" ht="18" customHeight="1"/>
    <row r="90" spans="1:17" ht="18" customHeight="1"/>
    <row r="91" spans="1:17" ht="18" customHeight="1"/>
    <row r="92" spans="1:17" ht="18" customHeight="1"/>
    <row r="93" spans="1:17" ht="18" customHeight="1"/>
    <row r="94" spans="1:17" ht="18" customHeight="1"/>
    <row r="95" spans="1:17" ht="18" customHeight="1"/>
    <row r="96" spans="1:17" ht="18" customHeight="1"/>
    <row r="97" ht="18" customHeight="1"/>
    <row r="98" ht="18" customHeight="1"/>
    <row r="99" ht="18" customHeight="1"/>
    <row r="100" ht="18" customHeight="1"/>
    <row r="101" ht="18" customHeight="1"/>
  </sheetData>
  <mergeCells count="15">
    <mergeCell ref="A1:L1"/>
    <mergeCell ref="I3:K3"/>
    <mergeCell ref="A5:K5"/>
    <mergeCell ref="G49:J49"/>
    <mergeCell ref="A61:D61"/>
    <mergeCell ref="A7:D7"/>
    <mergeCell ref="A71:C71"/>
    <mergeCell ref="G71:I71"/>
    <mergeCell ref="G29:J29"/>
    <mergeCell ref="G7:J7"/>
    <mergeCell ref="A29:D29"/>
    <mergeCell ref="A49:D49"/>
    <mergeCell ref="A43:L43"/>
    <mergeCell ref="I45:K45"/>
    <mergeCell ref="A47:K47"/>
  </mergeCells>
  <phoneticPr fontId="2"/>
  <pageMargins left="0.78740157480314965" right="0.27559055118110237" top="0.39370078740157483" bottom="0.23622047244094491" header="0.27559055118110237" footer="0.19685039370078741"/>
  <pageSetup paperSize="9" scale="94" orientation="portrait" r:id="rId1"/>
  <headerFooter alignWithMargins="0"/>
  <rowBreaks count="1" manualBreakCount="1">
    <brk id="42" max="11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AN126"/>
  <sheetViews>
    <sheetView view="pageBreakPreview" topLeftCell="A40" zoomScaleNormal="100" zoomScaleSheetLayoutView="100" workbookViewId="0">
      <selection activeCell="F21" sqref="F21"/>
    </sheetView>
  </sheetViews>
  <sheetFormatPr defaultRowHeight="13.5"/>
  <cols>
    <col min="1" max="1" width="9.625" style="35" customWidth="1"/>
    <col min="2" max="2" width="23.5" style="35" customWidth="1"/>
    <col min="3" max="3" width="9.125" style="86" customWidth="1"/>
    <col min="4" max="4" width="5.75" style="35" customWidth="1"/>
    <col min="5" max="5" width="9.625" style="35" customWidth="1"/>
    <col min="6" max="6" width="23.125" style="35" customWidth="1"/>
    <col min="7" max="7" width="9.125" style="35" customWidth="1"/>
    <col min="8" max="8" width="4.625" style="35" customWidth="1"/>
    <col min="9" max="9" width="5.5" style="35" customWidth="1"/>
    <col min="10" max="11" width="13.5" style="82" customWidth="1"/>
    <col min="12" max="12" width="1.875" style="82" customWidth="1"/>
    <col min="13" max="13" width="13.5" style="82" customWidth="1"/>
    <col min="14" max="19" width="13.5" style="35" customWidth="1"/>
    <col min="20" max="39" width="5.5" style="35" customWidth="1"/>
    <col min="40" max="16384" width="9" style="35"/>
  </cols>
  <sheetData>
    <row r="1" spans="1:40" ht="30" customHeight="1">
      <c r="A1" s="450" t="s">
        <v>121</v>
      </c>
      <c r="B1" s="450"/>
      <c r="C1" s="450"/>
      <c r="D1" s="450"/>
      <c r="E1" s="450"/>
      <c r="F1" s="450"/>
      <c r="G1" s="450"/>
      <c r="H1" s="450"/>
      <c r="I1" s="81"/>
      <c r="J1" s="81"/>
      <c r="K1" s="81"/>
    </row>
    <row r="2" spans="1:40" ht="24" customHeight="1">
      <c r="A2" s="450" t="s">
        <v>359</v>
      </c>
      <c r="B2" s="450"/>
      <c r="C2" s="450"/>
      <c r="D2" s="450"/>
      <c r="E2" s="450"/>
      <c r="F2" s="450"/>
      <c r="G2" s="450"/>
      <c r="H2" s="450"/>
      <c r="I2" s="81"/>
      <c r="J2" s="81"/>
      <c r="K2" s="81"/>
    </row>
    <row r="3" spans="1:40" ht="15" customHeight="1">
      <c r="A3" s="83"/>
      <c r="B3" s="83"/>
      <c r="C3" s="83"/>
      <c r="D3" s="83"/>
      <c r="E3" s="83"/>
      <c r="F3" s="83"/>
      <c r="G3" s="83"/>
      <c r="H3" s="80"/>
      <c r="I3" s="81"/>
      <c r="K3" s="84"/>
    </row>
    <row r="4" spans="1:40" ht="21" customHeight="1">
      <c r="A4" s="85"/>
      <c r="F4" s="451"/>
      <c r="G4" s="451"/>
      <c r="K4" s="84"/>
    </row>
    <row r="5" spans="1:40" ht="21" customHeight="1">
      <c r="F5" s="452"/>
      <c r="G5" s="452"/>
      <c r="H5" s="87"/>
      <c r="K5" s="84"/>
    </row>
    <row r="6" spans="1:40" ht="24" customHeight="1">
      <c r="A6" s="453" t="s">
        <v>92</v>
      </c>
      <c r="B6" s="453"/>
      <c r="C6" s="453"/>
      <c r="D6" s="453"/>
      <c r="E6" s="453"/>
      <c r="F6" s="453"/>
      <c r="G6" s="453"/>
      <c r="H6" s="453"/>
      <c r="K6" s="84"/>
      <c r="M6" s="84"/>
    </row>
    <row r="7" spans="1:40" ht="15" customHeight="1">
      <c r="A7" s="88"/>
      <c r="B7" s="88"/>
      <c r="C7" s="88"/>
      <c r="D7" s="88"/>
      <c r="E7" s="88"/>
      <c r="F7" s="88"/>
      <c r="G7" s="88"/>
      <c r="K7" s="84"/>
      <c r="M7" s="84"/>
    </row>
    <row r="8" spans="1:40" ht="26.1" customHeight="1">
      <c r="A8" s="89" t="s">
        <v>93</v>
      </c>
      <c r="B8" s="88"/>
      <c r="C8" s="88"/>
      <c r="D8" s="88"/>
      <c r="E8" s="88"/>
      <c r="F8" s="88"/>
      <c r="G8" s="88"/>
      <c r="I8" s="90"/>
      <c r="J8" s="91"/>
      <c r="K8" s="84"/>
      <c r="M8" s="84"/>
      <c r="N8" s="82"/>
    </row>
    <row r="9" spans="1:40" ht="26.1" customHeight="1">
      <c r="A9" s="449" t="s">
        <v>94</v>
      </c>
      <c r="B9" s="449"/>
      <c r="C9" s="88"/>
      <c r="D9" s="88"/>
      <c r="E9" s="449" t="s">
        <v>95</v>
      </c>
      <c r="F9" s="449"/>
      <c r="G9" s="93"/>
      <c r="I9" s="90"/>
      <c r="K9" s="84"/>
      <c r="L9" s="92"/>
      <c r="M9" s="84"/>
      <c r="N9" s="82"/>
    </row>
    <row r="10" spans="1:40" ht="26.1" customHeight="1">
      <c r="A10" s="36" t="s">
        <v>63</v>
      </c>
      <c r="B10" s="37" t="s">
        <v>0</v>
      </c>
      <c r="C10" s="38" t="s">
        <v>53</v>
      </c>
      <c r="D10" s="302"/>
      <c r="E10" s="36" t="s">
        <v>63</v>
      </c>
      <c r="F10" s="36" t="s">
        <v>0</v>
      </c>
      <c r="G10" s="38" t="s">
        <v>53</v>
      </c>
      <c r="H10" s="302"/>
      <c r="J10" s="78"/>
      <c r="N10" s="84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</row>
    <row r="11" spans="1:40" ht="26.1" customHeight="1">
      <c r="A11" s="38" t="s">
        <v>22</v>
      </c>
      <c r="B11" s="39" t="s">
        <v>69</v>
      </c>
      <c r="C11" s="138">
        <v>1</v>
      </c>
      <c r="D11" s="302"/>
      <c r="E11" s="38" t="s">
        <v>23</v>
      </c>
      <c r="F11" s="39" t="s">
        <v>223</v>
      </c>
      <c r="G11" s="138">
        <v>2</v>
      </c>
      <c r="H11" s="302"/>
      <c r="J11" s="78"/>
      <c r="K11" s="105"/>
      <c r="L11" s="91"/>
      <c r="M11" s="105"/>
      <c r="N11" s="105"/>
      <c r="O11" s="105"/>
      <c r="P11" s="82"/>
      <c r="Q11" s="105"/>
      <c r="R11" s="82"/>
      <c r="S11" s="96"/>
      <c r="T11" s="14"/>
      <c r="U11" s="14"/>
      <c r="V11" s="14"/>
      <c r="W11" s="14"/>
      <c r="X11" s="14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</row>
    <row r="12" spans="1:40" ht="26.1" customHeight="1">
      <c r="A12" s="38" t="s">
        <v>34</v>
      </c>
      <c r="B12" s="39" t="s">
        <v>122</v>
      </c>
      <c r="C12" s="138">
        <v>1</v>
      </c>
      <c r="D12" s="302"/>
      <c r="E12" s="38" t="s">
        <v>49</v>
      </c>
      <c r="F12" s="39" t="s">
        <v>163</v>
      </c>
      <c r="G12" s="138">
        <v>2</v>
      </c>
      <c r="H12" s="302"/>
      <c r="J12" s="78"/>
      <c r="K12" s="105"/>
      <c r="L12" s="98"/>
      <c r="N12" s="105"/>
      <c r="O12" s="82"/>
      <c r="P12" s="105"/>
      <c r="Q12" s="105"/>
      <c r="R12" s="105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</row>
    <row r="13" spans="1:40" ht="26.1" customHeight="1">
      <c r="A13" s="38" t="s">
        <v>35</v>
      </c>
      <c r="B13" s="136" t="s">
        <v>236</v>
      </c>
      <c r="C13" s="138">
        <v>1</v>
      </c>
      <c r="D13" s="302"/>
      <c r="E13" s="38" t="s">
        <v>36</v>
      </c>
      <c r="F13" s="39" t="s">
        <v>237</v>
      </c>
      <c r="G13" s="138">
        <v>2</v>
      </c>
      <c r="H13" s="302"/>
      <c r="J13" s="78"/>
      <c r="L13" s="14"/>
      <c r="M13" s="105"/>
      <c r="N13" s="82"/>
      <c r="O13" s="105"/>
      <c r="P13" s="82"/>
      <c r="Q13" s="82"/>
      <c r="R13" s="105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</row>
    <row r="14" spans="1:40" ht="26.1" customHeight="1">
      <c r="A14" s="38" t="s">
        <v>37</v>
      </c>
      <c r="B14" s="39" t="s">
        <v>225</v>
      </c>
      <c r="C14" s="138">
        <v>1</v>
      </c>
      <c r="D14" s="302"/>
      <c r="E14" s="38" t="s">
        <v>38</v>
      </c>
      <c r="F14" s="39" t="s">
        <v>152</v>
      </c>
      <c r="G14" s="138">
        <v>2</v>
      </c>
      <c r="H14" s="302"/>
      <c r="L14" s="15"/>
      <c r="M14" s="105"/>
      <c r="N14" s="105"/>
      <c r="O14" s="105"/>
      <c r="P14" s="105"/>
      <c r="Q14" s="82"/>
      <c r="R14" s="105"/>
      <c r="S14" s="15"/>
      <c r="T14" s="15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</row>
    <row r="15" spans="1:40" ht="26.1" customHeight="1">
      <c r="A15" s="38" t="s">
        <v>54</v>
      </c>
      <c r="B15" s="136" t="s">
        <v>151</v>
      </c>
      <c r="C15" s="138">
        <v>1</v>
      </c>
      <c r="D15" s="302"/>
      <c r="E15" s="38" t="s">
        <v>39</v>
      </c>
      <c r="F15" s="39" t="s">
        <v>82</v>
      </c>
      <c r="G15" s="138">
        <v>2</v>
      </c>
      <c r="H15" s="302"/>
      <c r="J15" s="100"/>
      <c r="K15" s="84"/>
      <c r="L15" s="15"/>
      <c r="M15" s="105"/>
      <c r="N15" s="105"/>
      <c r="O15" s="105"/>
      <c r="P15" s="105"/>
      <c r="Q15" s="105"/>
      <c r="R15" s="105"/>
      <c r="S15" s="15"/>
      <c r="T15" s="15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</row>
    <row r="16" spans="1:40" ht="26.1" customHeight="1">
      <c r="A16" s="38" t="s">
        <v>85</v>
      </c>
      <c r="B16" s="39" t="s">
        <v>224</v>
      </c>
      <c r="C16" s="138">
        <v>1</v>
      </c>
      <c r="E16" s="38" t="s">
        <v>234</v>
      </c>
      <c r="F16" s="39" t="s">
        <v>162</v>
      </c>
      <c r="G16" s="138">
        <v>2</v>
      </c>
      <c r="J16" s="101"/>
      <c r="L16" s="103"/>
      <c r="N16" s="84"/>
      <c r="O16" s="15"/>
      <c r="P16" s="15"/>
      <c r="Q16" s="15"/>
      <c r="R16" s="15"/>
      <c r="S16" s="15"/>
      <c r="T16" s="15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</row>
    <row r="17" spans="1:40" ht="26.1" customHeight="1">
      <c r="A17" s="449" t="s">
        <v>96</v>
      </c>
      <c r="B17" s="449"/>
      <c r="C17" s="103"/>
      <c r="D17" s="82"/>
      <c r="E17" s="449" t="s">
        <v>97</v>
      </c>
      <c r="F17" s="449"/>
      <c r="G17" s="88"/>
      <c r="J17" s="101"/>
      <c r="K17" s="109"/>
      <c r="L17" s="103"/>
      <c r="M17" s="15"/>
      <c r="N17" s="15"/>
      <c r="O17" s="15"/>
      <c r="P17" s="15"/>
      <c r="Q17" s="15"/>
      <c r="R17" s="15"/>
      <c r="S17" s="15"/>
      <c r="T17" s="15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</row>
    <row r="18" spans="1:40" ht="26.1" customHeight="1">
      <c r="A18" s="36" t="s">
        <v>63</v>
      </c>
      <c r="B18" s="37" t="s">
        <v>0</v>
      </c>
      <c r="C18" s="38" t="s">
        <v>53</v>
      </c>
      <c r="D18" s="302"/>
      <c r="E18" s="36" t="s">
        <v>63</v>
      </c>
      <c r="F18" s="36" t="s">
        <v>0</v>
      </c>
      <c r="G18" s="38" t="s">
        <v>53</v>
      </c>
      <c r="J18" s="101"/>
      <c r="K18" s="104"/>
      <c r="L18" s="103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</row>
    <row r="19" spans="1:40" ht="26.1" customHeight="1">
      <c r="A19" s="38" t="s">
        <v>70</v>
      </c>
      <c r="B19" s="340" t="s">
        <v>125</v>
      </c>
      <c r="C19" s="138">
        <v>3</v>
      </c>
      <c r="D19" s="302"/>
      <c r="E19" s="38" t="s">
        <v>71</v>
      </c>
      <c r="F19" s="39" t="s">
        <v>165</v>
      </c>
      <c r="G19" s="38">
        <v>4</v>
      </c>
      <c r="J19" s="100"/>
      <c r="K19" s="84"/>
      <c r="L19" s="15"/>
      <c r="M19" s="15"/>
      <c r="N19" s="15"/>
      <c r="O19" s="15"/>
      <c r="P19" s="15"/>
      <c r="Q19" s="15"/>
      <c r="R19" s="15"/>
      <c r="S19" s="15"/>
      <c r="T19" s="15"/>
      <c r="U19" s="99"/>
      <c r="V19" s="99"/>
      <c r="W19" s="99"/>
      <c r="X19" s="99"/>
      <c r="Y19" s="99"/>
      <c r="Z19" s="99"/>
      <c r="AA19" s="99"/>
      <c r="AB19" s="99"/>
      <c r="AC19" s="99"/>
      <c r="AD19" s="99"/>
      <c r="AE19" s="99"/>
      <c r="AF19" s="99"/>
      <c r="AG19" s="99"/>
      <c r="AH19" s="99"/>
      <c r="AI19" s="14"/>
      <c r="AJ19" s="14"/>
      <c r="AK19" s="14"/>
      <c r="AL19" s="14"/>
      <c r="AM19" s="14"/>
      <c r="AN19" s="14"/>
    </row>
    <row r="20" spans="1:40" ht="26.1" customHeight="1">
      <c r="A20" s="38" t="s">
        <v>72</v>
      </c>
      <c r="B20" s="39" t="s">
        <v>73</v>
      </c>
      <c r="C20" s="38">
        <v>3</v>
      </c>
      <c r="D20" s="302"/>
      <c r="E20" s="38" t="s">
        <v>55</v>
      </c>
      <c r="F20" s="39" t="s">
        <v>157</v>
      </c>
      <c r="G20" s="38">
        <v>4</v>
      </c>
      <c r="K20" s="84"/>
      <c r="N20" s="82"/>
    </row>
    <row r="21" spans="1:40" ht="26.1" customHeight="1">
      <c r="A21" s="38" t="s">
        <v>74</v>
      </c>
      <c r="B21" s="39" t="s">
        <v>154</v>
      </c>
      <c r="C21" s="38">
        <v>3</v>
      </c>
      <c r="D21" s="302"/>
      <c r="E21" s="38" t="s">
        <v>56</v>
      </c>
      <c r="F21" s="39" t="s">
        <v>484</v>
      </c>
      <c r="G21" s="38">
        <v>4</v>
      </c>
      <c r="J21" s="100"/>
      <c r="K21" s="84"/>
      <c r="N21" s="82"/>
    </row>
    <row r="22" spans="1:40" ht="26.1" customHeight="1">
      <c r="A22" s="38" t="s">
        <v>75</v>
      </c>
      <c r="B22" s="39" t="s">
        <v>150</v>
      </c>
      <c r="C22" s="38">
        <v>3</v>
      </c>
      <c r="D22" s="302"/>
      <c r="E22" s="38" t="s">
        <v>76</v>
      </c>
      <c r="F22" s="39" t="s">
        <v>127</v>
      </c>
      <c r="G22" s="38">
        <v>4</v>
      </c>
      <c r="K22" s="84"/>
      <c r="N22" s="82"/>
    </row>
    <row r="23" spans="1:40" ht="26.1" customHeight="1">
      <c r="A23" s="38" t="s">
        <v>77</v>
      </c>
      <c r="B23" s="39" t="s">
        <v>226</v>
      </c>
      <c r="C23" s="38">
        <v>3</v>
      </c>
      <c r="D23" s="302"/>
      <c r="E23" s="38" t="s">
        <v>78</v>
      </c>
      <c r="F23" s="39" t="s">
        <v>153</v>
      </c>
      <c r="G23" s="38">
        <v>4</v>
      </c>
      <c r="J23" s="35"/>
      <c r="K23" s="84"/>
      <c r="N23" s="82"/>
    </row>
    <row r="24" spans="1:40" ht="26.1" customHeight="1">
      <c r="A24" s="38" t="s">
        <v>208</v>
      </c>
      <c r="B24" s="39" t="s">
        <v>84</v>
      </c>
      <c r="C24" s="38">
        <v>3</v>
      </c>
      <c r="D24" s="82"/>
      <c r="E24" s="38" t="s">
        <v>235</v>
      </c>
      <c r="F24" s="39" t="s">
        <v>230</v>
      </c>
      <c r="G24" s="38">
        <v>4</v>
      </c>
      <c r="K24" s="84"/>
      <c r="N24" s="82"/>
    </row>
    <row r="25" spans="1:40" ht="26.1" customHeight="1">
      <c r="A25" s="449" t="s">
        <v>98</v>
      </c>
      <c r="B25" s="449"/>
      <c r="C25" s="103"/>
      <c r="D25" s="82"/>
      <c r="E25" s="449" t="s">
        <v>99</v>
      </c>
      <c r="F25" s="449"/>
      <c r="G25" s="103"/>
      <c r="J25" s="100"/>
      <c r="K25" s="84"/>
      <c r="N25" s="82"/>
    </row>
    <row r="26" spans="1:40" ht="26.1" customHeight="1">
      <c r="A26" s="36" t="s">
        <v>63</v>
      </c>
      <c r="B26" s="36" t="s">
        <v>0</v>
      </c>
      <c r="C26" s="38" t="s">
        <v>53</v>
      </c>
      <c r="D26" s="302"/>
      <c r="E26" s="36" t="s">
        <v>63</v>
      </c>
      <c r="F26" s="36" t="s">
        <v>0</v>
      </c>
      <c r="G26" s="38" t="s">
        <v>53</v>
      </c>
      <c r="H26" s="302"/>
      <c r="J26" s="100"/>
      <c r="K26" s="84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</row>
    <row r="27" spans="1:40" ht="26.1" customHeight="1">
      <c r="A27" s="38" t="s">
        <v>79</v>
      </c>
      <c r="B27" s="39" t="s">
        <v>158</v>
      </c>
      <c r="C27" s="38">
        <v>5</v>
      </c>
      <c r="D27" s="139"/>
      <c r="E27" s="38" t="s">
        <v>80</v>
      </c>
      <c r="F27" s="39" t="s">
        <v>176</v>
      </c>
      <c r="G27" s="38">
        <v>6</v>
      </c>
      <c r="H27" s="302"/>
      <c r="K27" s="84"/>
      <c r="N27" s="82"/>
    </row>
    <row r="28" spans="1:40" ht="26.1" customHeight="1">
      <c r="A28" s="38" t="s">
        <v>81</v>
      </c>
      <c r="B28" s="39" t="s">
        <v>227</v>
      </c>
      <c r="C28" s="38">
        <v>5</v>
      </c>
      <c r="D28" s="139"/>
      <c r="E28" s="38" t="s">
        <v>44</v>
      </c>
      <c r="F28" s="39" t="s">
        <v>238</v>
      </c>
      <c r="G28" s="38">
        <v>6</v>
      </c>
      <c r="H28" s="302"/>
      <c r="J28" s="100"/>
      <c r="K28" s="84"/>
      <c r="N28" s="82"/>
    </row>
    <row r="29" spans="1:40" ht="26.1" customHeight="1">
      <c r="A29" s="38" t="s">
        <v>209</v>
      </c>
      <c r="B29" s="39" t="s">
        <v>228</v>
      </c>
      <c r="C29" s="38">
        <v>5</v>
      </c>
      <c r="D29" s="139"/>
      <c r="E29" s="38" t="s">
        <v>45</v>
      </c>
      <c r="F29" s="39" t="s">
        <v>159</v>
      </c>
      <c r="G29" s="38">
        <v>6</v>
      </c>
      <c r="H29" s="302"/>
      <c r="K29" s="84"/>
      <c r="N29" s="82"/>
    </row>
    <row r="30" spans="1:40" ht="26.1" customHeight="1">
      <c r="A30" s="38" t="s">
        <v>210</v>
      </c>
      <c r="B30" s="39" t="s">
        <v>229</v>
      </c>
      <c r="C30" s="38">
        <v>5</v>
      </c>
      <c r="D30" s="139"/>
      <c r="E30" s="38" t="s">
        <v>46</v>
      </c>
      <c r="F30" s="39" t="s">
        <v>232</v>
      </c>
      <c r="G30" s="38">
        <v>6</v>
      </c>
      <c r="H30" s="302"/>
      <c r="J30" s="100"/>
      <c r="K30" s="84"/>
      <c r="N30" s="82"/>
    </row>
    <row r="31" spans="1:40" ht="26.1" customHeight="1">
      <c r="A31" s="38" t="s">
        <v>233</v>
      </c>
      <c r="B31" s="39" t="s">
        <v>155</v>
      </c>
      <c r="C31" s="38">
        <v>5</v>
      </c>
      <c r="D31" s="139"/>
      <c r="E31" s="38" t="s">
        <v>47</v>
      </c>
      <c r="F31" s="39" t="s">
        <v>231</v>
      </c>
      <c r="G31" s="38">
        <v>6</v>
      </c>
      <c r="H31" s="302"/>
      <c r="J31" s="100"/>
      <c r="K31" s="84"/>
      <c r="N31" s="82"/>
    </row>
    <row r="32" spans="1:40" ht="22.5" customHeight="1">
      <c r="A32" s="101"/>
      <c r="B32" s="104"/>
      <c r="C32" s="101"/>
      <c r="D32" s="139"/>
      <c r="E32" s="101"/>
      <c r="F32" s="78"/>
      <c r="G32" s="101"/>
      <c r="H32" s="302"/>
      <c r="J32" s="35"/>
      <c r="K32" s="84"/>
      <c r="N32" s="82"/>
    </row>
    <row r="33" spans="1:40" ht="22.5" customHeight="1">
      <c r="A33" s="101"/>
      <c r="B33" s="82"/>
      <c r="C33" s="101"/>
      <c r="D33" s="82"/>
      <c r="E33" s="101"/>
      <c r="F33" s="105"/>
      <c r="G33" s="103"/>
      <c r="K33" s="84"/>
      <c r="N33" s="82"/>
    </row>
    <row r="34" spans="1:40" ht="22.5" customHeight="1">
      <c r="A34" s="101"/>
      <c r="B34" s="82"/>
      <c r="C34" s="101"/>
      <c r="D34" s="82"/>
      <c r="E34" s="101"/>
      <c r="F34" s="105"/>
      <c r="G34" s="103"/>
      <c r="K34" s="84"/>
      <c r="N34" s="82"/>
    </row>
    <row r="35" spans="1:40" ht="22.5" customHeight="1">
      <c r="A35" s="101"/>
      <c r="B35" s="82"/>
      <c r="C35" s="101"/>
      <c r="D35" s="82"/>
      <c r="E35" s="101"/>
      <c r="F35" s="105"/>
      <c r="G35" s="103"/>
      <c r="K35" s="84"/>
      <c r="N35" s="82"/>
    </row>
    <row r="36" spans="1:40" ht="24" customHeight="1">
      <c r="A36" s="101"/>
      <c r="B36" s="92"/>
      <c r="C36" s="103"/>
      <c r="D36" s="82"/>
      <c r="E36" s="101"/>
      <c r="F36" s="105"/>
      <c r="G36" s="103"/>
      <c r="K36" s="84"/>
      <c r="N36" s="82"/>
    </row>
    <row r="37" spans="1:40" ht="24" customHeight="1">
      <c r="B37" s="453" t="s">
        <v>92</v>
      </c>
      <c r="C37" s="453"/>
      <c r="D37" s="453"/>
      <c r="E37" s="453"/>
      <c r="F37" s="453"/>
      <c r="G37" s="79"/>
      <c r="K37" s="84"/>
      <c r="N37" s="82"/>
    </row>
    <row r="38" spans="1:40" ht="25.5" customHeight="1">
      <c r="A38" s="101"/>
      <c r="C38" s="103"/>
      <c r="D38" s="88"/>
      <c r="E38" s="88"/>
      <c r="G38" s="88"/>
      <c r="I38" s="90"/>
      <c r="K38" s="101"/>
    </row>
    <row r="39" spans="1:40" ht="25.5" customHeight="1">
      <c r="A39" s="89" t="s">
        <v>100</v>
      </c>
      <c r="B39" s="88"/>
      <c r="C39" s="88"/>
      <c r="D39" s="88"/>
      <c r="E39" s="89"/>
      <c r="F39" s="88"/>
      <c r="G39" s="88"/>
      <c r="I39" s="90"/>
      <c r="K39" s="101"/>
    </row>
    <row r="40" spans="1:40" ht="25.5" customHeight="1">
      <c r="A40" s="449" t="s">
        <v>94</v>
      </c>
      <c r="B40" s="449"/>
      <c r="C40" s="106"/>
      <c r="D40" s="106"/>
      <c r="E40" s="449" t="s">
        <v>95</v>
      </c>
      <c r="F40" s="449"/>
      <c r="G40" s="93"/>
      <c r="I40" s="90"/>
      <c r="J40" s="35"/>
      <c r="K40" s="101"/>
    </row>
    <row r="41" spans="1:40" ht="25.5" customHeight="1">
      <c r="A41" s="37" t="s">
        <v>63</v>
      </c>
      <c r="B41" s="37" t="s">
        <v>0</v>
      </c>
      <c r="C41" s="40" t="s">
        <v>53</v>
      </c>
      <c r="D41" s="302"/>
      <c r="E41" s="37" t="s">
        <v>63</v>
      </c>
      <c r="F41" s="36" t="s">
        <v>0</v>
      </c>
      <c r="G41" s="40" t="s">
        <v>53</v>
      </c>
      <c r="J41" s="87"/>
      <c r="K41" s="101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ht="25.5" customHeight="1">
      <c r="A42" s="38" t="s">
        <v>12</v>
      </c>
      <c r="B42" s="136" t="s">
        <v>206</v>
      </c>
      <c r="C42" s="38">
        <v>7</v>
      </c>
      <c r="D42" s="302"/>
      <c r="E42" s="38" t="s">
        <v>13</v>
      </c>
      <c r="F42" s="137" t="s">
        <v>191</v>
      </c>
      <c r="G42" s="38">
        <v>8</v>
      </c>
      <c r="J42" s="35"/>
      <c r="K42" s="101"/>
      <c r="L42" s="107"/>
      <c r="M42" s="94"/>
      <c r="N42" s="108"/>
      <c r="O42" s="13"/>
      <c r="P42" s="13"/>
      <c r="Q42" s="94"/>
      <c r="R42" s="95"/>
      <c r="S42" s="96"/>
      <c r="T42" s="14"/>
      <c r="U42" s="14"/>
      <c r="V42" s="14"/>
      <c r="W42" s="14"/>
      <c r="X42" s="14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</row>
    <row r="43" spans="1:40" ht="25.5" customHeight="1">
      <c r="A43" s="38" t="s">
        <v>14</v>
      </c>
      <c r="B43" s="39" t="s">
        <v>207</v>
      </c>
      <c r="C43" s="38">
        <v>7</v>
      </c>
      <c r="D43" s="302"/>
      <c r="E43" s="38" t="s">
        <v>15</v>
      </c>
      <c r="F43" s="136" t="s">
        <v>129</v>
      </c>
      <c r="G43" s="38">
        <v>8</v>
      </c>
      <c r="J43" s="35"/>
      <c r="K43" s="101"/>
      <c r="L43" s="98"/>
      <c r="M43" s="98"/>
      <c r="N43" s="98"/>
      <c r="O43" s="98"/>
      <c r="P43" s="99"/>
      <c r="Q43" s="99"/>
      <c r="R43" s="99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</row>
    <row r="44" spans="1:40" ht="25.5" customHeight="1">
      <c r="A44" s="38" t="s">
        <v>16</v>
      </c>
      <c r="B44" s="136" t="s">
        <v>199</v>
      </c>
      <c r="C44" s="38">
        <v>7</v>
      </c>
      <c r="D44" s="302"/>
      <c r="E44" s="38" t="s">
        <v>17</v>
      </c>
      <c r="F44" s="39" t="s">
        <v>128</v>
      </c>
      <c r="G44" s="38">
        <v>8</v>
      </c>
      <c r="K44" s="101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</row>
    <row r="45" spans="1:40" ht="25.5" customHeight="1">
      <c r="A45" s="38" t="s">
        <v>18</v>
      </c>
      <c r="B45" s="136" t="s">
        <v>190</v>
      </c>
      <c r="C45" s="38">
        <v>7</v>
      </c>
      <c r="D45" s="302"/>
      <c r="E45" s="38" t="s">
        <v>19</v>
      </c>
      <c r="F45" s="39" t="s">
        <v>205</v>
      </c>
      <c r="G45" s="38">
        <v>8</v>
      </c>
      <c r="K45" s="101"/>
      <c r="L45" s="15"/>
      <c r="M45" s="15"/>
      <c r="N45" s="15"/>
      <c r="O45" s="15"/>
      <c r="P45" s="15"/>
      <c r="Q45" s="15"/>
      <c r="R45" s="15"/>
      <c r="S45" s="15"/>
      <c r="T45" s="15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</row>
    <row r="46" spans="1:40" ht="25.5" customHeight="1">
      <c r="A46" s="38" t="s">
        <v>54</v>
      </c>
      <c r="B46" s="136" t="s">
        <v>130</v>
      </c>
      <c r="C46" s="38">
        <v>7</v>
      </c>
      <c r="D46" s="302"/>
      <c r="E46" s="38" t="s">
        <v>21</v>
      </c>
      <c r="F46" s="135" t="s">
        <v>197</v>
      </c>
      <c r="G46" s="38">
        <v>8</v>
      </c>
      <c r="K46" s="101"/>
      <c r="L46" s="15"/>
      <c r="M46" s="15"/>
      <c r="N46" s="15"/>
      <c r="O46" s="15"/>
      <c r="P46" s="15"/>
      <c r="Q46" s="15"/>
      <c r="R46" s="15"/>
      <c r="S46" s="15"/>
      <c r="T46" s="15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</row>
    <row r="47" spans="1:40" ht="25.5" customHeight="1">
      <c r="A47" s="38" t="s">
        <v>361</v>
      </c>
      <c r="B47" s="39" t="s">
        <v>362</v>
      </c>
      <c r="C47" s="38">
        <v>7</v>
      </c>
      <c r="D47" s="302"/>
      <c r="E47" s="38" t="s">
        <v>364</v>
      </c>
      <c r="F47" s="39" t="s">
        <v>365</v>
      </c>
      <c r="G47" s="38">
        <v>8</v>
      </c>
      <c r="K47" s="101"/>
      <c r="L47" s="15"/>
      <c r="M47" s="15"/>
      <c r="N47" s="15"/>
      <c r="O47" s="15"/>
      <c r="P47" s="15"/>
      <c r="Q47" s="15"/>
      <c r="R47" s="15"/>
      <c r="S47" s="15"/>
      <c r="T47" s="15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</row>
    <row r="48" spans="1:40" ht="25.5" customHeight="1">
      <c r="A48" s="38" t="s">
        <v>367</v>
      </c>
      <c r="B48" s="137" t="s">
        <v>368</v>
      </c>
      <c r="C48" s="38">
        <v>7</v>
      </c>
      <c r="D48" s="302"/>
      <c r="E48" s="38" t="s">
        <v>370</v>
      </c>
      <c r="F48" s="39" t="s">
        <v>195</v>
      </c>
      <c r="G48" s="38">
        <v>8</v>
      </c>
      <c r="K48" s="101"/>
      <c r="L48" s="15"/>
      <c r="M48" s="15"/>
      <c r="N48" s="15"/>
      <c r="O48" s="15"/>
      <c r="P48" s="15"/>
      <c r="Q48" s="15"/>
      <c r="R48" s="15"/>
      <c r="S48" s="15"/>
      <c r="T48" s="15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</row>
    <row r="49" spans="1:40" ht="25.5" customHeight="1">
      <c r="A49" s="101"/>
      <c r="B49" s="82"/>
      <c r="C49" s="103"/>
      <c r="E49" s="101"/>
      <c r="F49" s="82"/>
      <c r="G49" s="103"/>
      <c r="J49" s="35"/>
      <c r="K49" s="101"/>
      <c r="L49" s="15"/>
      <c r="M49" s="15"/>
      <c r="N49" s="15"/>
      <c r="O49" s="15"/>
      <c r="P49" s="15"/>
      <c r="Q49" s="15"/>
      <c r="R49" s="15"/>
      <c r="S49" s="15"/>
      <c r="T49" s="15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</row>
    <row r="50" spans="1:40" ht="25.5" customHeight="1">
      <c r="A50" s="449" t="s">
        <v>371</v>
      </c>
      <c r="B50" s="449"/>
      <c r="C50" s="103"/>
      <c r="D50" s="82"/>
      <c r="E50" s="455"/>
      <c r="F50" s="455"/>
      <c r="G50" s="307"/>
      <c r="K50" s="101"/>
      <c r="L50" s="93"/>
    </row>
    <row r="51" spans="1:40" s="82" customFormat="1" ht="25.5" customHeight="1">
      <c r="A51" s="36" t="s">
        <v>372</v>
      </c>
      <c r="B51" s="37" t="s">
        <v>0</v>
      </c>
      <c r="C51" s="38" t="s">
        <v>373</v>
      </c>
      <c r="D51" s="302"/>
      <c r="E51" s="112"/>
      <c r="F51" s="112"/>
      <c r="G51" s="101"/>
      <c r="K51" s="101"/>
    </row>
    <row r="52" spans="1:40" s="82" customFormat="1" ht="25.5" customHeight="1">
      <c r="A52" s="38" t="s">
        <v>374</v>
      </c>
      <c r="B52" s="39" t="s">
        <v>375</v>
      </c>
      <c r="C52" s="138">
        <v>9</v>
      </c>
      <c r="D52" s="302"/>
      <c r="E52" s="101"/>
      <c r="G52" s="101"/>
    </row>
    <row r="53" spans="1:40" s="82" customFormat="1" ht="25.5" customHeight="1">
      <c r="A53" s="38" t="s">
        <v>376</v>
      </c>
      <c r="B53" s="39" t="s">
        <v>377</v>
      </c>
      <c r="C53" s="138">
        <v>9</v>
      </c>
      <c r="D53" s="302"/>
      <c r="E53" s="101"/>
      <c r="G53" s="101"/>
      <c r="K53" s="101"/>
    </row>
    <row r="54" spans="1:40" s="82" customFormat="1" ht="25.5" customHeight="1">
      <c r="A54" s="38" t="s">
        <v>378</v>
      </c>
      <c r="B54" s="39" t="s">
        <v>379</v>
      </c>
      <c r="C54" s="138">
        <v>9</v>
      </c>
      <c r="D54" s="302"/>
      <c r="E54" s="101"/>
      <c r="G54" s="101"/>
      <c r="K54" s="101"/>
    </row>
    <row r="55" spans="1:40" s="82" customFormat="1" ht="25.5" customHeight="1">
      <c r="A55" s="38" t="s">
        <v>380</v>
      </c>
      <c r="B55" s="39" t="s">
        <v>381</v>
      </c>
      <c r="C55" s="138">
        <v>9</v>
      </c>
      <c r="D55" s="302"/>
      <c r="E55" s="101"/>
      <c r="G55" s="101"/>
      <c r="K55" s="101"/>
    </row>
    <row r="56" spans="1:40" s="82" customFormat="1" ht="25.5" customHeight="1">
      <c r="A56" s="38" t="s">
        <v>382</v>
      </c>
      <c r="B56" s="39" t="s">
        <v>196</v>
      </c>
      <c r="C56" s="138">
        <v>9</v>
      </c>
      <c r="D56" s="302"/>
      <c r="E56" s="101"/>
      <c r="G56" s="101"/>
      <c r="K56" s="101"/>
    </row>
    <row r="57" spans="1:40" s="82" customFormat="1" ht="25.5" customHeight="1">
      <c r="A57" s="38" t="s">
        <v>383</v>
      </c>
      <c r="B57" s="39" t="s">
        <v>132</v>
      </c>
      <c r="C57" s="138">
        <v>9</v>
      </c>
      <c r="D57" s="302"/>
      <c r="E57" s="101"/>
      <c r="F57" s="78"/>
      <c r="G57" s="101"/>
      <c r="K57" s="101"/>
    </row>
    <row r="58" spans="1:40" s="82" customFormat="1" ht="24" customHeight="1">
      <c r="A58" s="38" t="s">
        <v>385</v>
      </c>
      <c r="B58" s="39" t="s">
        <v>386</v>
      </c>
      <c r="C58" s="138">
        <v>9</v>
      </c>
      <c r="D58" s="35"/>
      <c r="E58" s="101"/>
      <c r="F58" s="105"/>
      <c r="G58" s="103"/>
      <c r="K58" s="101"/>
    </row>
    <row r="59" spans="1:40" s="82" customFormat="1" ht="24" customHeight="1">
      <c r="D59" s="35"/>
      <c r="E59" s="101"/>
      <c r="F59" s="100"/>
      <c r="G59" s="93"/>
      <c r="K59" s="101"/>
    </row>
    <row r="60" spans="1:40" s="82" customFormat="1" ht="6" customHeight="1">
      <c r="A60" s="131"/>
      <c r="B60" s="131"/>
      <c r="C60" s="131"/>
      <c r="D60" s="132"/>
      <c r="E60" s="130"/>
      <c r="F60" s="133"/>
      <c r="G60" s="134"/>
      <c r="K60" s="101"/>
    </row>
    <row r="61" spans="1:40" s="82" customFormat="1" ht="24" customHeight="1">
      <c r="D61" s="35"/>
      <c r="E61" s="101"/>
      <c r="F61" s="100"/>
      <c r="G61" s="93"/>
      <c r="K61" s="101"/>
    </row>
    <row r="62" spans="1:40" s="82" customFormat="1" ht="25.5" customHeight="1">
      <c r="A62" s="89" t="s">
        <v>101</v>
      </c>
      <c r="D62" s="35"/>
      <c r="E62" s="101"/>
      <c r="F62" s="100"/>
      <c r="G62" s="93"/>
      <c r="K62" s="101"/>
    </row>
    <row r="63" spans="1:40" s="82" customFormat="1" ht="25.5" customHeight="1">
      <c r="A63" s="449" t="s">
        <v>387</v>
      </c>
      <c r="B63" s="449"/>
      <c r="D63" s="35"/>
      <c r="E63" s="101"/>
      <c r="F63" s="100"/>
      <c r="G63" s="93"/>
      <c r="K63" s="101"/>
    </row>
    <row r="64" spans="1:40" s="82" customFormat="1" ht="25.5" customHeight="1">
      <c r="A64" s="36" t="s">
        <v>372</v>
      </c>
      <c r="B64" s="36" t="s">
        <v>0</v>
      </c>
      <c r="C64" s="38" t="s">
        <v>373</v>
      </c>
      <c r="E64" s="101"/>
      <c r="F64" s="100"/>
      <c r="G64" s="93"/>
      <c r="K64" s="101"/>
    </row>
    <row r="65" spans="1:40" s="82" customFormat="1" ht="25.5" customHeight="1">
      <c r="A65" s="38" t="s">
        <v>388</v>
      </c>
      <c r="B65" s="39" t="s">
        <v>389</v>
      </c>
      <c r="C65" s="138">
        <v>10</v>
      </c>
      <c r="E65" s="101"/>
      <c r="F65" s="100"/>
      <c r="G65" s="93"/>
      <c r="K65" s="101"/>
    </row>
    <row r="66" spans="1:40" s="82" customFormat="1" ht="25.5" customHeight="1">
      <c r="A66" s="38" t="s">
        <v>390</v>
      </c>
      <c r="B66" s="39" t="s">
        <v>391</v>
      </c>
      <c r="C66" s="138">
        <v>10</v>
      </c>
      <c r="E66" s="101"/>
      <c r="F66" s="100"/>
      <c r="G66" s="93"/>
      <c r="K66" s="101"/>
    </row>
    <row r="67" spans="1:40" s="82" customFormat="1" ht="25.5" customHeight="1">
      <c r="A67" s="38" t="s">
        <v>392</v>
      </c>
      <c r="B67" s="39" t="s">
        <v>136</v>
      </c>
      <c r="C67" s="138">
        <v>10</v>
      </c>
      <c r="E67" s="101"/>
      <c r="F67" s="100"/>
      <c r="G67" s="93"/>
      <c r="K67" s="101"/>
    </row>
    <row r="68" spans="1:40" s="82" customFormat="1" ht="25.5" customHeight="1">
      <c r="A68" s="38" t="s">
        <v>393</v>
      </c>
      <c r="B68" s="39" t="s">
        <v>137</v>
      </c>
      <c r="C68" s="138">
        <v>10</v>
      </c>
      <c r="E68" s="101"/>
      <c r="F68" s="100"/>
      <c r="G68" s="93"/>
      <c r="K68" s="101"/>
    </row>
    <row r="69" spans="1:40" s="82" customFormat="1" ht="25.5" customHeight="1">
      <c r="A69" s="38" t="s">
        <v>394</v>
      </c>
      <c r="B69" s="39" t="s">
        <v>395</v>
      </c>
      <c r="C69" s="138">
        <v>10</v>
      </c>
      <c r="E69" s="101"/>
      <c r="F69" s="100"/>
      <c r="G69" s="93"/>
      <c r="K69" s="101"/>
    </row>
    <row r="70" spans="1:40" s="82" customFormat="1" ht="25.5" customHeight="1">
      <c r="A70" s="38" t="s">
        <v>361</v>
      </c>
      <c r="B70" s="136" t="s">
        <v>138</v>
      </c>
      <c r="C70" s="138">
        <v>10</v>
      </c>
      <c r="E70" s="101"/>
      <c r="F70" s="100"/>
      <c r="G70" s="93"/>
    </row>
    <row r="71" spans="1:40" s="82" customFormat="1" ht="25.5" customHeight="1">
      <c r="A71" s="38" t="s">
        <v>367</v>
      </c>
      <c r="B71" s="136" t="s">
        <v>396</v>
      </c>
      <c r="C71" s="138">
        <v>10</v>
      </c>
      <c r="D71" s="35"/>
      <c r="E71" s="101"/>
      <c r="F71" s="100"/>
      <c r="G71" s="93"/>
    </row>
    <row r="72" spans="1:40" s="82" customFormat="1" ht="24" customHeight="1">
      <c r="A72" s="101"/>
      <c r="B72" s="105"/>
      <c r="C72" s="93"/>
      <c r="D72" s="35"/>
      <c r="E72" s="101"/>
      <c r="F72" s="100"/>
      <c r="G72" s="93"/>
    </row>
    <row r="73" spans="1:40" ht="24" customHeight="1">
      <c r="B73" s="453" t="s">
        <v>397</v>
      </c>
      <c r="C73" s="453"/>
      <c r="D73" s="453"/>
      <c r="E73" s="453"/>
      <c r="F73" s="453"/>
      <c r="G73" s="79"/>
    </row>
    <row r="74" spans="1:40" ht="21" customHeight="1">
      <c r="A74" s="101"/>
      <c r="B74" s="102"/>
      <c r="C74" s="93"/>
      <c r="E74" s="101"/>
      <c r="F74" s="104"/>
      <c r="G74" s="103"/>
      <c r="J74" s="35"/>
      <c r="K74" s="88"/>
      <c r="L74" s="88"/>
      <c r="M74" s="15"/>
      <c r="N74" s="15"/>
      <c r="O74" s="15"/>
      <c r="P74" s="15"/>
      <c r="Q74" s="15"/>
      <c r="R74" s="15"/>
      <c r="S74" s="15"/>
      <c r="T74" s="15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</row>
    <row r="75" spans="1:40" ht="25.5" customHeight="1">
      <c r="A75" s="89" t="s">
        <v>135</v>
      </c>
      <c r="B75" s="102"/>
      <c r="C75" s="103"/>
      <c r="D75" s="82"/>
      <c r="E75" s="101"/>
      <c r="F75" s="109"/>
      <c r="G75" s="103"/>
      <c r="J75" s="101"/>
      <c r="K75" s="91"/>
      <c r="L75" s="103"/>
    </row>
    <row r="76" spans="1:40" ht="25.5" customHeight="1">
      <c r="A76" s="449" t="s">
        <v>398</v>
      </c>
      <c r="B76" s="449"/>
      <c r="C76" s="88"/>
      <c r="D76" s="82"/>
      <c r="E76" s="89"/>
      <c r="G76" s="86"/>
      <c r="J76" s="35"/>
      <c r="K76" s="35"/>
      <c r="L76" s="110"/>
    </row>
    <row r="77" spans="1:40" ht="24" customHeight="1">
      <c r="A77" s="36" t="s">
        <v>372</v>
      </c>
      <c r="B77" s="36" t="s">
        <v>0</v>
      </c>
      <c r="C77" s="38" t="s">
        <v>373</v>
      </c>
      <c r="D77" s="82"/>
      <c r="G77" s="86"/>
      <c r="J77" s="35"/>
      <c r="K77" s="35"/>
      <c r="L77" s="35"/>
      <c r="M77" s="35"/>
    </row>
    <row r="78" spans="1:40" ht="24" customHeight="1">
      <c r="A78" s="38" t="s">
        <v>12</v>
      </c>
      <c r="B78" s="153" t="s">
        <v>399</v>
      </c>
      <c r="C78" s="138">
        <v>11</v>
      </c>
      <c r="D78" s="82"/>
      <c r="G78" s="86"/>
      <c r="J78" s="35"/>
      <c r="K78" s="35"/>
      <c r="L78" s="35"/>
      <c r="M78" s="35"/>
    </row>
    <row r="79" spans="1:40" ht="24" customHeight="1">
      <c r="A79" s="38" t="s">
        <v>14</v>
      </c>
      <c r="B79" s="39" t="s">
        <v>482</v>
      </c>
      <c r="C79" s="138">
        <v>11</v>
      </c>
      <c r="D79" s="82"/>
      <c r="G79" s="86"/>
      <c r="J79" s="35"/>
      <c r="K79" s="35"/>
      <c r="L79" s="35"/>
      <c r="M79" s="35"/>
    </row>
    <row r="80" spans="1:40" ht="24" customHeight="1">
      <c r="A80" s="38" t="s">
        <v>16</v>
      </c>
      <c r="B80" s="334" t="s">
        <v>475</v>
      </c>
      <c r="C80" s="138">
        <v>11</v>
      </c>
      <c r="D80" s="82"/>
      <c r="G80" s="86"/>
      <c r="J80" s="35"/>
      <c r="K80" s="35"/>
      <c r="L80" s="35"/>
      <c r="M80" s="35"/>
    </row>
    <row r="81" spans="1:40" ht="24" customHeight="1">
      <c r="A81" s="38" t="s">
        <v>18</v>
      </c>
      <c r="B81" s="335" t="s">
        <v>400</v>
      </c>
      <c r="C81" s="138">
        <v>11</v>
      </c>
      <c r="D81" s="82"/>
      <c r="G81" s="86"/>
      <c r="J81" s="35"/>
      <c r="K81" s="35"/>
      <c r="L81" s="35"/>
      <c r="M81" s="35"/>
    </row>
    <row r="82" spans="1:40" ht="21" customHeight="1">
      <c r="A82" s="89"/>
      <c r="B82" s="88"/>
      <c r="C82" s="88"/>
      <c r="D82" s="82"/>
      <c r="G82" s="86"/>
      <c r="J82" s="35"/>
      <c r="K82" s="35"/>
      <c r="L82" s="35"/>
      <c r="M82" s="35"/>
    </row>
    <row r="83" spans="1:40" s="82" customFormat="1" ht="6" customHeight="1">
      <c r="A83" s="131"/>
      <c r="B83" s="131"/>
      <c r="C83" s="131"/>
      <c r="D83" s="132"/>
      <c r="E83" s="130"/>
      <c r="F83" s="133"/>
      <c r="G83" s="134"/>
      <c r="K83" s="101"/>
    </row>
    <row r="84" spans="1:40" ht="12.75" customHeight="1">
      <c r="A84" s="89"/>
      <c r="B84" s="88"/>
      <c r="C84" s="88"/>
      <c r="D84" s="82"/>
      <c r="G84" s="86"/>
      <c r="J84" s="35"/>
      <c r="K84" s="35"/>
      <c r="L84" s="35"/>
      <c r="M84" s="35"/>
    </row>
    <row r="85" spans="1:40" ht="24" customHeight="1">
      <c r="A85" s="89" t="s">
        <v>102</v>
      </c>
      <c r="B85" s="88"/>
      <c r="C85" s="88"/>
      <c r="D85" s="82"/>
      <c r="G85" s="86"/>
      <c r="J85" s="35"/>
      <c r="N85" s="82"/>
      <c r="O85" s="82"/>
      <c r="P85" s="82"/>
      <c r="Q85" s="82"/>
      <c r="R85" s="82"/>
    </row>
    <row r="86" spans="1:40" ht="24" customHeight="1">
      <c r="A86" s="449" t="s">
        <v>398</v>
      </c>
      <c r="B86" s="449"/>
      <c r="C86" s="88"/>
      <c r="D86" s="82"/>
      <c r="E86" s="449" t="s">
        <v>401</v>
      </c>
      <c r="F86" s="449"/>
      <c r="G86" s="88"/>
      <c r="J86" s="35"/>
      <c r="L86" s="67"/>
      <c r="M86" s="64"/>
      <c r="N86" s="51"/>
      <c r="O86" s="62"/>
      <c r="P86" s="62"/>
      <c r="Q86" s="82"/>
      <c r="R86" s="82"/>
    </row>
    <row r="87" spans="1:40" ht="24" customHeight="1">
      <c r="A87" s="36" t="s">
        <v>372</v>
      </c>
      <c r="B87" s="36" t="s">
        <v>0</v>
      </c>
      <c r="C87" s="38" t="s">
        <v>373</v>
      </c>
      <c r="D87" s="302"/>
      <c r="E87" s="36" t="s">
        <v>372</v>
      </c>
      <c r="F87" s="36" t="s">
        <v>0</v>
      </c>
      <c r="G87" s="38" t="s">
        <v>373</v>
      </c>
      <c r="J87" s="35"/>
      <c r="L87" s="67"/>
      <c r="M87" s="64"/>
      <c r="N87" s="51"/>
      <c r="O87" s="62"/>
      <c r="P87" s="6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1:40" ht="24" customHeight="1">
      <c r="A88" s="38" t="s">
        <v>12</v>
      </c>
      <c r="B88" s="335" t="s">
        <v>402</v>
      </c>
      <c r="C88" s="138">
        <v>12</v>
      </c>
      <c r="D88" s="112"/>
      <c r="E88" s="38" t="s">
        <v>40</v>
      </c>
      <c r="F88" s="335" t="s">
        <v>403</v>
      </c>
      <c r="G88" s="138">
        <v>13</v>
      </c>
      <c r="J88" s="35"/>
      <c r="L88" s="67"/>
      <c r="M88" s="64"/>
      <c r="N88" s="51"/>
      <c r="O88" s="62"/>
      <c r="P88" s="62"/>
      <c r="Q88" s="82"/>
      <c r="R88" s="82"/>
    </row>
    <row r="89" spans="1:40" ht="24" customHeight="1">
      <c r="A89" s="38" t="s">
        <v>14</v>
      </c>
      <c r="B89" s="336" t="s">
        <v>404</v>
      </c>
      <c r="C89" s="138">
        <v>12</v>
      </c>
      <c r="D89" s="112"/>
      <c r="E89" s="38" t="s">
        <v>41</v>
      </c>
      <c r="F89" s="335" t="s">
        <v>405</v>
      </c>
      <c r="G89" s="138">
        <v>13</v>
      </c>
      <c r="J89" s="35"/>
      <c r="K89" s="29"/>
      <c r="L89" s="67"/>
      <c r="M89" s="64"/>
      <c r="N89" s="51"/>
      <c r="O89" s="62"/>
      <c r="P89" s="51"/>
      <c r="Q89" s="82"/>
      <c r="R89" s="82"/>
    </row>
    <row r="90" spans="1:40" ht="24" customHeight="1">
      <c r="A90" s="38" t="s">
        <v>16</v>
      </c>
      <c r="B90" s="334" t="s">
        <v>406</v>
      </c>
      <c r="C90" s="138">
        <v>12</v>
      </c>
      <c r="D90" s="112"/>
      <c r="E90" s="38" t="s">
        <v>42</v>
      </c>
      <c r="F90" s="336" t="s">
        <v>407</v>
      </c>
      <c r="G90" s="138">
        <v>13</v>
      </c>
      <c r="J90" s="35"/>
      <c r="L90" s="121"/>
      <c r="M90" s="64"/>
      <c r="N90" s="51"/>
      <c r="O90" s="62"/>
      <c r="P90" s="51"/>
      <c r="Q90" s="82"/>
      <c r="R90" s="82"/>
    </row>
    <row r="91" spans="1:40" ht="24" customHeight="1">
      <c r="A91" s="38" t="s">
        <v>18</v>
      </c>
      <c r="B91" s="335" t="s">
        <v>137</v>
      </c>
      <c r="C91" s="138">
        <v>12</v>
      </c>
      <c r="D91" s="112"/>
      <c r="E91" s="38" t="s">
        <v>43</v>
      </c>
      <c r="F91" s="334" t="s">
        <v>140</v>
      </c>
      <c r="G91" s="138">
        <v>13</v>
      </c>
      <c r="J91" s="35"/>
      <c r="N91" s="82"/>
      <c r="O91" s="82"/>
      <c r="P91" s="82"/>
      <c r="Q91" s="82"/>
      <c r="R91" s="82"/>
    </row>
    <row r="92" spans="1:40" ht="24" customHeight="1">
      <c r="A92" s="38" t="s">
        <v>20</v>
      </c>
      <c r="B92" s="335" t="s">
        <v>408</v>
      </c>
      <c r="C92" s="138">
        <v>12</v>
      </c>
      <c r="D92" s="112"/>
      <c r="E92" s="38" t="s">
        <v>409</v>
      </c>
      <c r="F92" s="334" t="s">
        <v>410</v>
      </c>
      <c r="G92" s="138">
        <v>13</v>
      </c>
      <c r="K92" s="101"/>
      <c r="N92" s="82"/>
      <c r="O92" s="82"/>
      <c r="P92" s="82"/>
      <c r="Q92" s="82"/>
      <c r="R92" s="82"/>
    </row>
    <row r="93" spans="1:40" s="82" customFormat="1" ht="21" customHeight="1">
      <c r="A93" s="101"/>
      <c r="C93" s="93"/>
      <c r="D93" s="113"/>
      <c r="E93" s="101"/>
      <c r="F93" s="91"/>
      <c r="G93" s="93"/>
      <c r="H93" s="113"/>
    </row>
    <row r="94" spans="1:40" s="82" customFormat="1" ht="6" customHeight="1">
      <c r="A94" s="131"/>
      <c r="B94" s="131"/>
      <c r="C94" s="131"/>
      <c r="D94" s="132"/>
      <c r="E94" s="130"/>
      <c r="F94" s="133"/>
      <c r="G94" s="134"/>
      <c r="K94" s="101"/>
    </row>
    <row r="95" spans="1:40" s="82" customFormat="1" ht="12.75" customHeight="1">
      <c r="A95" s="101"/>
      <c r="C95" s="93"/>
      <c r="D95" s="113"/>
      <c r="E95" s="101"/>
      <c r="F95" s="91"/>
      <c r="G95" s="93"/>
      <c r="H95" s="113"/>
    </row>
    <row r="96" spans="1:40" s="82" customFormat="1" ht="24" customHeight="1">
      <c r="A96" s="89" t="s">
        <v>411</v>
      </c>
      <c r="B96" s="109"/>
      <c r="C96" s="103"/>
    </row>
    <row r="97" spans="1:11" ht="24" customHeight="1">
      <c r="A97" s="454" t="s">
        <v>398</v>
      </c>
      <c r="B97" s="454"/>
      <c r="C97" s="103"/>
      <c r="E97" s="449" t="s">
        <v>401</v>
      </c>
      <c r="F97" s="449"/>
      <c r="G97" s="88"/>
      <c r="K97" s="100"/>
    </row>
    <row r="98" spans="1:11" ht="24" customHeight="1">
      <c r="A98" s="36" t="s">
        <v>372</v>
      </c>
      <c r="B98" s="36" t="s">
        <v>0</v>
      </c>
      <c r="C98" s="38" t="s">
        <v>373</v>
      </c>
      <c r="D98" s="302"/>
      <c r="E98" s="36" t="s">
        <v>372</v>
      </c>
      <c r="F98" s="36" t="s">
        <v>0</v>
      </c>
      <c r="G98" s="38" t="s">
        <v>373</v>
      </c>
      <c r="K98" s="100"/>
    </row>
    <row r="99" spans="1:11" ht="24" customHeight="1">
      <c r="A99" s="38" t="s">
        <v>12</v>
      </c>
      <c r="B99" s="39" t="s">
        <v>412</v>
      </c>
      <c r="C99" s="138">
        <v>14</v>
      </c>
      <c r="D99" s="302"/>
      <c r="E99" s="38" t="s">
        <v>40</v>
      </c>
      <c r="F99" s="39" t="s">
        <v>490</v>
      </c>
      <c r="G99" s="138">
        <v>15</v>
      </c>
      <c r="K99" s="100"/>
    </row>
    <row r="100" spans="1:11" ht="24" customHeight="1">
      <c r="A100" s="38" t="s">
        <v>14</v>
      </c>
      <c r="B100" s="39" t="s">
        <v>489</v>
      </c>
      <c r="C100" s="138">
        <v>14</v>
      </c>
      <c r="D100" s="302"/>
      <c r="E100" s="38" t="s">
        <v>41</v>
      </c>
      <c r="F100" s="39" t="s">
        <v>413</v>
      </c>
      <c r="G100" s="138">
        <v>15</v>
      </c>
      <c r="K100" s="100"/>
    </row>
    <row r="101" spans="1:11" ht="24" customHeight="1">
      <c r="A101" s="38" t="s">
        <v>16</v>
      </c>
      <c r="B101" s="39" t="s">
        <v>414</v>
      </c>
      <c r="C101" s="138">
        <v>14</v>
      </c>
      <c r="D101" s="302"/>
      <c r="E101" s="38" t="s">
        <v>42</v>
      </c>
      <c r="F101" s="39" t="s">
        <v>491</v>
      </c>
      <c r="G101" s="138">
        <v>15</v>
      </c>
      <c r="K101" s="100"/>
    </row>
    <row r="102" spans="1:11" ht="24" customHeight="1">
      <c r="A102" s="38" t="s">
        <v>18</v>
      </c>
      <c r="B102" s="39" t="s">
        <v>477</v>
      </c>
      <c r="C102" s="138">
        <v>14</v>
      </c>
      <c r="D102" s="302"/>
      <c r="E102" s="38" t="s">
        <v>43</v>
      </c>
      <c r="F102" s="39" t="s">
        <v>488</v>
      </c>
      <c r="G102" s="138">
        <v>15</v>
      </c>
      <c r="K102" s="100"/>
    </row>
    <row r="103" spans="1:11" ht="24" customHeight="1">
      <c r="A103" s="38" t="s">
        <v>20</v>
      </c>
      <c r="B103" s="39" t="s">
        <v>415</v>
      </c>
      <c r="C103" s="138">
        <v>14</v>
      </c>
      <c r="E103" s="101"/>
      <c r="F103" s="105"/>
      <c r="G103" s="93"/>
      <c r="K103" s="100"/>
    </row>
    <row r="104" spans="1:11" ht="21" customHeight="1">
      <c r="A104" s="101"/>
      <c r="B104" s="100"/>
      <c r="C104" s="93"/>
      <c r="E104" s="101"/>
      <c r="F104" s="100"/>
      <c r="G104" s="93"/>
      <c r="K104" s="100"/>
    </row>
    <row r="105" spans="1:11" s="82" customFormat="1" ht="6" customHeight="1">
      <c r="A105" s="131"/>
      <c r="B105" s="131"/>
      <c r="C105" s="131"/>
      <c r="D105" s="132"/>
      <c r="E105" s="130"/>
      <c r="F105" s="133"/>
      <c r="G105" s="134"/>
      <c r="K105" s="101"/>
    </row>
    <row r="106" spans="1:11" ht="12.75" customHeight="1">
      <c r="A106" s="101"/>
      <c r="B106" s="100"/>
      <c r="C106" s="93"/>
      <c r="E106" s="101"/>
      <c r="F106" s="100"/>
      <c r="G106" s="93"/>
      <c r="K106" s="100"/>
    </row>
    <row r="107" spans="1:11" ht="24" customHeight="1">
      <c r="A107" s="89" t="s">
        <v>103</v>
      </c>
      <c r="B107" s="88"/>
      <c r="C107" s="113"/>
    </row>
    <row r="108" spans="1:11" ht="24" customHeight="1">
      <c r="A108" s="449" t="s">
        <v>398</v>
      </c>
      <c r="B108" s="449"/>
      <c r="C108" s="114"/>
      <c r="D108" s="85"/>
      <c r="E108" s="111"/>
      <c r="F108" s="111"/>
      <c r="G108" s="93"/>
      <c r="K108" s="101"/>
    </row>
    <row r="109" spans="1:11" ht="24" customHeight="1">
      <c r="A109" s="36" t="s">
        <v>372</v>
      </c>
      <c r="B109" s="36" t="s">
        <v>0</v>
      </c>
      <c r="C109" s="38" t="s">
        <v>373</v>
      </c>
      <c r="E109" s="112"/>
      <c r="F109" s="100"/>
      <c r="G109" s="101"/>
      <c r="K109" s="101"/>
    </row>
    <row r="110" spans="1:11" ht="24" customHeight="1">
      <c r="A110" s="38" t="s">
        <v>12</v>
      </c>
      <c r="B110" s="141" t="s">
        <v>481</v>
      </c>
      <c r="C110" s="138">
        <v>16</v>
      </c>
      <c r="D110" s="115"/>
      <c r="E110" s="101"/>
      <c r="F110" s="100"/>
      <c r="G110" s="103"/>
      <c r="K110" s="101"/>
    </row>
    <row r="111" spans="1:11" ht="24" customHeight="1">
      <c r="A111" s="38" t="s">
        <v>14</v>
      </c>
      <c r="B111" s="141" t="s">
        <v>416</v>
      </c>
      <c r="C111" s="138">
        <v>16</v>
      </c>
      <c r="D111" s="115"/>
      <c r="E111" s="101"/>
      <c r="F111" s="100"/>
      <c r="G111" s="103"/>
      <c r="K111" s="101"/>
    </row>
    <row r="112" spans="1:11" ht="24" customHeight="1">
      <c r="A112" s="38" t="s">
        <v>16</v>
      </c>
      <c r="B112" s="141" t="s">
        <v>492</v>
      </c>
      <c r="C112" s="138">
        <v>16</v>
      </c>
      <c r="D112" s="115"/>
      <c r="E112" s="101"/>
      <c r="F112" s="100"/>
      <c r="G112" s="103"/>
      <c r="K112" s="101"/>
    </row>
    <row r="113" spans="1:11" ht="24" customHeight="1">
      <c r="A113" s="38" t="s">
        <v>18</v>
      </c>
      <c r="B113" s="141" t="s">
        <v>417</v>
      </c>
      <c r="C113" s="138">
        <v>16</v>
      </c>
      <c r="D113" s="115"/>
      <c r="E113" s="101"/>
      <c r="F113" s="100"/>
      <c r="G113" s="103"/>
      <c r="K113" s="101"/>
    </row>
    <row r="114" spans="1:11" ht="18.75" customHeight="1">
      <c r="A114" s="101"/>
      <c r="B114" s="92"/>
      <c r="C114" s="93"/>
      <c r="D114" s="115"/>
      <c r="E114" s="101"/>
      <c r="F114" s="100"/>
      <c r="G114" s="103"/>
      <c r="K114" s="101"/>
    </row>
    <row r="115" spans="1:11" ht="23.25" customHeight="1">
      <c r="K115" s="101"/>
    </row>
    <row r="116" spans="1:11" ht="23.25" customHeight="1"/>
    <row r="117" spans="1:11" ht="23.25" customHeight="1"/>
    <row r="118" spans="1:11" ht="23.25" customHeight="1"/>
    <row r="119" spans="1:11" ht="23.25" customHeight="1"/>
    <row r="120" spans="1:11" ht="24" customHeight="1"/>
    <row r="121" spans="1:11" ht="24" customHeight="1"/>
    <row r="122" spans="1:11" ht="24" customHeight="1"/>
    <row r="123" spans="1:11" ht="24" customHeight="1"/>
    <row r="124" spans="1:11" ht="24" customHeight="1"/>
    <row r="125" spans="1:11" ht="24" customHeight="1"/>
    <row r="126" spans="1:11" ht="24" customHeight="1"/>
  </sheetData>
  <mergeCells count="24">
    <mergeCell ref="A97:B97"/>
    <mergeCell ref="E97:F97"/>
    <mergeCell ref="A108:B108"/>
    <mergeCell ref="A50:B50"/>
    <mergeCell ref="E50:F50"/>
    <mergeCell ref="A63:B63"/>
    <mergeCell ref="B73:F73"/>
    <mergeCell ref="A76:B76"/>
    <mergeCell ref="A86:B86"/>
    <mergeCell ref="E86:F86"/>
    <mergeCell ref="A40:B40"/>
    <mergeCell ref="E40:F40"/>
    <mergeCell ref="A1:H1"/>
    <mergeCell ref="A2:H2"/>
    <mergeCell ref="F4:G4"/>
    <mergeCell ref="F5:G5"/>
    <mergeCell ref="A6:H6"/>
    <mergeCell ref="A9:B9"/>
    <mergeCell ref="E9:F9"/>
    <mergeCell ref="A17:B17"/>
    <mergeCell ref="E17:F17"/>
    <mergeCell ref="A25:B25"/>
    <mergeCell ref="E25:F25"/>
    <mergeCell ref="B37:F37"/>
  </mergeCells>
  <phoneticPr fontId="2"/>
  <hyperlinks>
    <hyperlink ref="A97" r:id="rId1" location="'A Gr'!Print_Area"/>
  </hyperlinks>
  <pageMargins left="0.9055118110236221" right="0.27559055118110237" top="0.36" bottom="0.23622047244094491" header="0.27559055118110237" footer="0.19685039370078741"/>
  <pageSetup paperSize="9" scale="96" orientation="portrait" r:id="rId2"/>
  <headerFooter alignWithMargins="0"/>
  <rowBreaks count="2" manualBreakCount="2">
    <brk id="36" max="7" man="1"/>
    <brk id="72" max="7" man="1"/>
  </row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F0"/>
  </sheetPr>
  <dimension ref="A1:EG137"/>
  <sheetViews>
    <sheetView showGridLines="0" view="pageBreakPreview" topLeftCell="A37" zoomScale="70" zoomScaleNormal="80" zoomScaleSheetLayoutView="70" workbookViewId="0">
      <selection activeCell="T47" sqref="T47:U47"/>
    </sheetView>
  </sheetViews>
  <sheetFormatPr defaultRowHeight="13.5"/>
  <cols>
    <col min="1" max="2" width="3.875" style="182" customWidth="1"/>
    <col min="3" max="3" width="3.875" style="366" customWidth="1"/>
    <col min="4" max="4" width="4.125" style="366" customWidth="1"/>
    <col min="5" max="5" width="6.25" style="366" hidden="1" customWidth="1"/>
    <col min="6" max="6" width="3.875" style="366" customWidth="1"/>
    <col min="7" max="7" width="3.875" style="366" hidden="1" customWidth="1"/>
    <col min="8" max="8" width="3.875" style="366" customWidth="1"/>
    <col min="9" max="9" width="3.875" style="366" hidden="1" customWidth="1"/>
    <col min="10" max="11" width="3.875" style="366" customWidth="1"/>
    <col min="12" max="12" width="3.875" style="366" hidden="1" customWidth="1"/>
    <col min="13" max="13" width="3.875" style="366" customWidth="1"/>
    <col min="14" max="14" width="3.875" style="366" hidden="1" customWidth="1"/>
    <col min="15" max="16" width="3.875" style="366" customWidth="1"/>
    <col min="17" max="17" width="3.875" style="366" hidden="1" customWidth="1"/>
    <col min="18" max="18" width="3.875" style="366" customWidth="1"/>
    <col min="19" max="19" width="3.875" style="366" hidden="1" customWidth="1"/>
    <col min="20" max="21" width="3.875" style="366" customWidth="1"/>
    <col min="22" max="22" width="3.875" style="366" hidden="1" customWidth="1"/>
    <col min="23" max="23" width="3.875" style="366" customWidth="1"/>
    <col min="24" max="24" width="3.875" style="366" hidden="1" customWidth="1"/>
    <col min="25" max="26" width="3.875" style="366" customWidth="1"/>
    <col min="27" max="27" width="3.875" style="366" hidden="1" customWidth="1"/>
    <col min="28" max="28" width="3.875" style="366" customWidth="1"/>
    <col min="29" max="29" width="3.875" style="366" hidden="1" customWidth="1"/>
    <col min="30" max="31" width="3.875" style="366" customWidth="1"/>
    <col min="32" max="32" width="3.875" style="366" hidden="1" customWidth="1"/>
    <col min="33" max="33" width="3.875" style="366" customWidth="1"/>
    <col min="34" max="34" width="3.875" style="366" hidden="1" customWidth="1"/>
    <col min="35" max="41" width="3.875" style="366" customWidth="1"/>
    <col min="42" max="42" width="10.625" style="366" customWidth="1"/>
    <col min="43" max="43" width="10" style="366" customWidth="1"/>
    <col min="44" max="44" width="6.75" style="366" customWidth="1"/>
    <col min="45" max="49" width="5.625" style="182" hidden="1" customWidth="1"/>
    <col min="50" max="56" width="9" style="182" hidden="1" customWidth="1"/>
    <col min="57" max="57" width="15.625" style="366" customWidth="1"/>
    <col min="58" max="77" width="9" style="182"/>
    <col min="78" max="78" width="5.875" style="182" customWidth="1"/>
    <col min="79" max="16384" width="9" style="182"/>
  </cols>
  <sheetData>
    <row r="1" spans="1:58" ht="21" customHeight="1">
      <c r="A1" s="562" t="s">
        <v>239</v>
      </c>
      <c r="B1" s="563"/>
      <c r="C1" s="563"/>
      <c r="D1" s="564"/>
      <c r="E1" s="441"/>
      <c r="F1" s="563" t="s">
        <v>345</v>
      </c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  <c r="R1" s="563"/>
      <c r="S1" s="563"/>
      <c r="T1" s="563"/>
      <c r="U1" s="563"/>
      <c r="V1" s="563"/>
      <c r="W1" s="563"/>
      <c r="X1" s="563"/>
      <c r="Y1" s="568"/>
      <c r="AJ1" s="579" t="s">
        <v>337</v>
      </c>
      <c r="AK1" s="579"/>
      <c r="AL1" s="579"/>
      <c r="AM1" s="579"/>
      <c r="AN1" s="579"/>
      <c r="AO1" s="579"/>
      <c r="AP1" s="579"/>
      <c r="AQ1" s="580"/>
      <c r="AR1" s="36" t="s">
        <v>518</v>
      </c>
      <c r="AS1" s="37" t="s">
        <v>0</v>
      </c>
      <c r="BE1" s="36" t="s">
        <v>0</v>
      </c>
    </row>
    <row r="2" spans="1:58" ht="21" customHeight="1">
      <c r="A2" s="565"/>
      <c r="B2" s="566"/>
      <c r="C2" s="566"/>
      <c r="D2" s="567"/>
      <c r="E2" s="442"/>
      <c r="F2" s="566"/>
      <c r="G2" s="566"/>
      <c r="H2" s="566"/>
      <c r="I2" s="566"/>
      <c r="J2" s="566"/>
      <c r="K2" s="566"/>
      <c r="L2" s="566"/>
      <c r="M2" s="566"/>
      <c r="N2" s="566"/>
      <c r="O2" s="566"/>
      <c r="P2" s="566"/>
      <c r="Q2" s="566"/>
      <c r="R2" s="566"/>
      <c r="S2" s="566"/>
      <c r="T2" s="566"/>
      <c r="U2" s="566"/>
      <c r="V2" s="566"/>
      <c r="W2" s="566"/>
      <c r="X2" s="566"/>
      <c r="Y2" s="569"/>
      <c r="AL2" s="570" t="s">
        <v>519</v>
      </c>
      <c r="AM2" s="570"/>
      <c r="AN2" s="570"/>
      <c r="AO2" s="570"/>
      <c r="AP2" s="570"/>
      <c r="AQ2" s="570"/>
      <c r="AR2" s="38" t="s">
        <v>520</v>
      </c>
      <c r="AS2" s="39" t="s">
        <v>521</v>
      </c>
      <c r="BE2" s="241" t="s">
        <v>521</v>
      </c>
    </row>
    <row r="3" spans="1:58" s="163" customFormat="1" ht="30" customHeight="1">
      <c r="A3" s="571" t="s">
        <v>240</v>
      </c>
      <c r="B3" s="572"/>
      <c r="C3" s="573" t="s">
        <v>522</v>
      </c>
      <c r="D3" s="573"/>
      <c r="E3" s="573"/>
      <c r="F3" s="573"/>
      <c r="G3" s="573"/>
      <c r="H3" s="573"/>
      <c r="I3" s="573"/>
      <c r="J3" s="573"/>
      <c r="K3" s="572"/>
      <c r="L3" s="351"/>
      <c r="M3" s="574"/>
      <c r="N3" s="575"/>
      <c r="O3" s="576"/>
      <c r="P3" s="574"/>
      <c r="Q3" s="575"/>
      <c r="R3" s="575"/>
      <c r="S3" s="575"/>
      <c r="T3" s="575"/>
      <c r="U3" s="575"/>
      <c r="V3" s="575"/>
      <c r="W3" s="575"/>
      <c r="X3" s="575"/>
      <c r="Y3" s="576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577" t="s">
        <v>523</v>
      </c>
      <c r="AM3" s="578"/>
      <c r="AN3" s="578"/>
      <c r="AO3" s="578"/>
      <c r="AP3" s="578"/>
      <c r="AQ3" s="578"/>
      <c r="AR3" s="318" t="s">
        <v>524</v>
      </c>
      <c r="AS3" s="319" t="s">
        <v>525</v>
      </c>
      <c r="BE3" s="320" t="s">
        <v>525</v>
      </c>
    </row>
    <row r="4" spans="1:58" s="163" customFormat="1" ht="24" customHeight="1">
      <c r="A4" s="511" t="s">
        <v>526</v>
      </c>
      <c r="B4" s="511"/>
      <c r="C4" s="511" t="s">
        <v>0</v>
      </c>
      <c r="D4" s="511"/>
      <c r="E4" s="511"/>
      <c r="F4" s="511"/>
      <c r="G4" s="511"/>
      <c r="H4" s="511"/>
      <c r="I4" s="511"/>
      <c r="J4" s="511"/>
      <c r="K4" s="511"/>
      <c r="L4" s="511"/>
      <c r="M4" s="511" t="s">
        <v>242</v>
      </c>
      <c r="N4" s="511"/>
      <c r="O4" s="511"/>
      <c r="P4" s="511" t="s">
        <v>0</v>
      </c>
      <c r="Q4" s="511"/>
      <c r="R4" s="511"/>
      <c r="S4" s="511"/>
      <c r="T4" s="511"/>
      <c r="U4" s="511"/>
      <c r="V4" s="511"/>
      <c r="W4" s="511"/>
      <c r="X4" s="511"/>
      <c r="Y4" s="511"/>
      <c r="Z4" s="311"/>
      <c r="AA4" s="311"/>
      <c r="AB4" s="311"/>
      <c r="AC4" s="311"/>
      <c r="AD4" s="311"/>
      <c r="AE4" s="311"/>
      <c r="AF4" s="311"/>
      <c r="AG4" s="311"/>
      <c r="AH4" s="311"/>
      <c r="AI4" s="311"/>
      <c r="AJ4" s="311"/>
      <c r="AK4" s="311"/>
      <c r="AL4" s="311"/>
      <c r="AM4" s="312"/>
      <c r="AN4" s="354"/>
      <c r="AO4" s="354"/>
      <c r="AP4" s="354"/>
      <c r="AQ4" s="354"/>
      <c r="AR4" s="318" t="s">
        <v>527</v>
      </c>
      <c r="AS4" s="321" t="s">
        <v>528</v>
      </c>
      <c r="BE4" s="320" t="s">
        <v>528</v>
      </c>
    </row>
    <row r="5" spans="1:58" s="163" customFormat="1" ht="24" customHeight="1">
      <c r="A5" s="511">
        <v>1</v>
      </c>
      <c r="B5" s="511"/>
      <c r="C5" s="559" t="str">
        <f>BE2</f>
        <v xml:space="preserve"> ＵＮＩＴＥ ☆</v>
      </c>
      <c r="D5" s="560"/>
      <c r="E5" s="560"/>
      <c r="F5" s="560"/>
      <c r="G5" s="560"/>
      <c r="H5" s="560"/>
      <c r="I5" s="560"/>
      <c r="J5" s="560"/>
      <c r="K5" s="560"/>
      <c r="L5" s="561"/>
      <c r="M5" s="511">
        <v>4</v>
      </c>
      <c r="N5" s="511"/>
      <c r="O5" s="511"/>
      <c r="P5" s="511" t="str">
        <f>BE5</f>
        <v xml:space="preserve"> ＡＲＭＡＤＡ  Ａ</v>
      </c>
      <c r="Q5" s="511"/>
      <c r="R5" s="511"/>
      <c r="S5" s="511"/>
      <c r="T5" s="511"/>
      <c r="U5" s="511"/>
      <c r="V5" s="511"/>
      <c r="W5" s="511"/>
      <c r="X5" s="511"/>
      <c r="Y5" s="511"/>
      <c r="Z5" s="311"/>
      <c r="AA5" s="311"/>
      <c r="AB5" s="311"/>
      <c r="AC5" s="311"/>
      <c r="AD5" s="311"/>
      <c r="AE5" s="311"/>
      <c r="AF5" s="311"/>
      <c r="AG5" s="311"/>
      <c r="AH5" s="311"/>
      <c r="AI5" s="311"/>
      <c r="AJ5" s="311"/>
      <c r="AK5" s="311"/>
      <c r="AL5" s="311"/>
      <c r="AM5" s="312"/>
      <c r="AN5" s="354"/>
      <c r="AO5" s="354"/>
      <c r="AP5" s="354"/>
      <c r="AQ5" s="354"/>
      <c r="AR5" s="318" t="s">
        <v>529</v>
      </c>
      <c r="AS5" s="319" t="s">
        <v>530</v>
      </c>
      <c r="BE5" s="320" t="s">
        <v>530</v>
      </c>
    </row>
    <row r="6" spans="1:58" s="163" customFormat="1" ht="24" customHeight="1">
      <c r="A6" s="511">
        <v>2</v>
      </c>
      <c r="B6" s="511"/>
      <c r="C6" s="559" t="str">
        <f>BE3</f>
        <v xml:space="preserve"> 単細胞</v>
      </c>
      <c r="D6" s="560"/>
      <c r="E6" s="560"/>
      <c r="F6" s="560"/>
      <c r="G6" s="560"/>
      <c r="H6" s="560"/>
      <c r="I6" s="560"/>
      <c r="J6" s="560"/>
      <c r="K6" s="560"/>
      <c r="L6" s="561"/>
      <c r="M6" s="511">
        <v>5</v>
      </c>
      <c r="N6" s="511"/>
      <c r="O6" s="511"/>
      <c r="P6" s="511" t="str">
        <f>BE6</f>
        <v xml:space="preserve"> Ａｃｈｏｏ！ Ａ</v>
      </c>
      <c r="Q6" s="511"/>
      <c r="R6" s="511"/>
      <c r="S6" s="511"/>
      <c r="T6" s="511"/>
      <c r="U6" s="511"/>
      <c r="V6" s="511"/>
      <c r="W6" s="511"/>
      <c r="X6" s="511"/>
      <c r="Y6" s="511"/>
      <c r="Z6" s="311"/>
      <c r="AA6" s="311"/>
      <c r="AB6" s="311"/>
      <c r="AC6" s="311"/>
      <c r="AD6" s="311"/>
      <c r="AE6" s="311"/>
      <c r="AF6" s="311"/>
      <c r="AG6" s="311"/>
      <c r="AH6" s="311"/>
      <c r="AI6" s="311"/>
      <c r="AJ6" s="311"/>
      <c r="AK6" s="311"/>
      <c r="AL6" s="311"/>
      <c r="AM6" s="312"/>
      <c r="AN6" s="354"/>
      <c r="AO6" s="354"/>
      <c r="AP6" s="354"/>
      <c r="AQ6" s="354"/>
      <c r="AR6" s="318" t="s">
        <v>531</v>
      </c>
      <c r="AS6" s="321" t="s">
        <v>532</v>
      </c>
      <c r="BE6" s="320" t="s">
        <v>532</v>
      </c>
    </row>
    <row r="7" spans="1:58" s="163" customFormat="1" ht="24" customHeight="1">
      <c r="A7" s="511">
        <v>3</v>
      </c>
      <c r="B7" s="511"/>
      <c r="C7" s="559" t="str">
        <f>BE4</f>
        <v xml:space="preserve"> Ｈｏｎｅｙ2</v>
      </c>
      <c r="D7" s="560"/>
      <c r="E7" s="560"/>
      <c r="F7" s="560"/>
      <c r="G7" s="560"/>
      <c r="H7" s="560"/>
      <c r="I7" s="560"/>
      <c r="J7" s="560"/>
      <c r="K7" s="560"/>
      <c r="L7" s="561"/>
      <c r="M7" s="556">
        <v>6</v>
      </c>
      <c r="N7" s="557"/>
      <c r="O7" s="558"/>
      <c r="P7" s="556" t="str">
        <f>BE7</f>
        <v xml:space="preserve"> ジャック Ａ</v>
      </c>
      <c r="Q7" s="557"/>
      <c r="R7" s="557"/>
      <c r="S7" s="557"/>
      <c r="T7" s="557"/>
      <c r="U7" s="557"/>
      <c r="V7" s="557"/>
      <c r="W7" s="557"/>
      <c r="X7" s="557"/>
      <c r="Y7" s="558"/>
      <c r="Z7" s="311"/>
      <c r="AA7" s="311"/>
      <c r="AB7" s="311"/>
      <c r="AC7" s="311"/>
      <c r="AD7" s="311"/>
      <c r="AE7" s="311"/>
      <c r="AF7" s="311"/>
      <c r="AG7" s="311"/>
      <c r="AH7" s="311"/>
      <c r="AI7" s="311"/>
      <c r="AJ7" s="311"/>
      <c r="AK7" s="311"/>
      <c r="AL7" s="311"/>
      <c r="AM7" s="354"/>
      <c r="AN7" s="354"/>
      <c r="AO7" s="354"/>
      <c r="AP7" s="354"/>
      <c r="AQ7" s="354"/>
      <c r="AR7" s="318" t="s">
        <v>533</v>
      </c>
      <c r="AS7" s="319" t="s">
        <v>534</v>
      </c>
      <c r="BE7" s="320" t="s">
        <v>534</v>
      </c>
    </row>
    <row r="8" spans="1:58" s="163" customFormat="1" ht="9" customHeight="1">
      <c r="C8" s="311"/>
      <c r="D8" s="311"/>
      <c r="E8" s="311"/>
      <c r="F8" s="311"/>
      <c r="G8" s="311"/>
      <c r="H8" s="311"/>
      <c r="I8" s="311"/>
      <c r="J8" s="311"/>
      <c r="K8" s="311"/>
      <c r="L8" s="311"/>
      <c r="M8" s="311"/>
      <c r="N8" s="311"/>
      <c r="O8" s="311"/>
      <c r="P8" s="311"/>
      <c r="Q8" s="311"/>
      <c r="R8" s="311"/>
      <c r="S8" s="311"/>
      <c r="T8" s="311"/>
      <c r="U8" s="311"/>
      <c r="V8" s="311"/>
      <c r="W8" s="311"/>
      <c r="X8" s="311"/>
      <c r="Y8" s="311"/>
      <c r="Z8" s="311"/>
      <c r="AA8" s="311"/>
      <c r="AB8" s="311"/>
      <c r="AC8" s="311"/>
      <c r="AD8" s="311"/>
      <c r="AE8" s="311"/>
      <c r="AF8" s="311"/>
      <c r="AG8" s="311"/>
      <c r="AH8" s="311"/>
      <c r="AI8" s="311"/>
      <c r="AJ8" s="311"/>
      <c r="AK8" s="311"/>
      <c r="AL8" s="311"/>
      <c r="AM8" s="354"/>
      <c r="AN8" s="354"/>
      <c r="AO8" s="354"/>
      <c r="AP8" s="354"/>
      <c r="AQ8" s="354"/>
      <c r="AR8" s="311"/>
      <c r="BE8" s="311"/>
    </row>
    <row r="9" spans="1:58" s="163" customFormat="1" ht="18" customHeight="1">
      <c r="A9" s="555" t="s">
        <v>535</v>
      </c>
      <c r="B9" s="555"/>
      <c r="C9" s="555"/>
      <c r="D9" s="555"/>
      <c r="E9" s="555"/>
      <c r="F9" s="555"/>
      <c r="G9" s="555"/>
      <c r="H9" s="555"/>
      <c r="I9" s="555"/>
      <c r="J9" s="555"/>
      <c r="K9" s="555"/>
      <c r="L9" s="555"/>
      <c r="M9" s="555"/>
      <c r="N9" s="555"/>
      <c r="O9" s="555"/>
      <c r="P9" s="555"/>
      <c r="Q9" s="555"/>
      <c r="R9" s="555"/>
      <c r="S9" s="555"/>
      <c r="T9" s="555"/>
      <c r="U9" s="555"/>
      <c r="V9" s="555"/>
      <c r="W9" s="555"/>
      <c r="X9" s="555"/>
      <c r="Y9" s="555"/>
      <c r="Z9" s="555"/>
      <c r="AA9" s="555"/>
      <c r="AB9" s="555"/>
      <c r="AC9" s="555"/>
      <c r="AD9" s="555"/>
      <c r="AE9" s="555"/>
      <c r="AF9" s="555"/>
      <c r="AG9" s="555"/>
      <c r="AH9" s="555"/>
      <c r="AI9" s="555"/>
      <c r="AJ9" s="555"/>
      <c r="AK9" s="555"/>
      <c r="AL9" s="555"/>
      <c r="AM9" s="555"/>
      <c r="AN9" s="555"/>
      <c r="AO9" s="555"/>
      <c r="AP9" s="555"/>
      <c r="AQ9" s="555"/>
      <c r="AR9" s="311"/>
      <c r="BE9" s="311"/>
    </row>
    <row r="10" spans="1:58" s="163" customFormat="1" ht="6.75" customHeight="1">
      <c r="C10" s="311"/>
      <c r="D10" s="311"/>
      <c r="E10" s="311"/>
      <c r="F10" s="311"/>
      <c r="G10" s="311"/>
      <c r="H10" s="311"/>
      <c r="I10" s="311"/>
      <c r="J10" s="311"/>
      <c r="K10" s="311"/>
      <c r="L10" s="311"/>
      <c r="M10" s="311"/>
      <c r="N10" s="311"/>
      <c r="O10" s="311"/>
      <c r="P10" s="311"/>
      <c r="Q10" s="311"/>
      <c r="R10" s="311"/>
      <c r="S10" s="311"/>
      <c r="T10" s="311"/>
      <c r="U10" s="311"/>
      <c r="V10" s="311"/>
      <c r="W10" s="311"/>
      <c r="X10" s="311"/>
      <c r="Y10" s="311"/>
      <c r="Z10" s="311"/>
      <c r="AA10" s="311"/>
      <c r="AB10" s="311"/>
      <c r="AC10" s="311"/>
      <c r="AD10" s="311"/>
      <c r="AE10" s="311"/>
      <c r="AF10" s="311"/>
      <c r="AG10" s="311"/>
      <c r="AH10" s="311"/>
      <c r="AI10" s="311"/>
      <c r="AJ10" s="311"/>
      <c r="AK10" s="311"/>
      <c r="AL10" s="311"/>
      <c r="AM10" s="311"/>
      <c r="AN10" s="311"/>
      <c r="AO10" s="311"/>
      <c r="AP10" s="311"/>
      <c r="AQ10" s="311"/>
      <c r="AR10" s="311"/>
      <c r="BE10" s="311"/>
    </row>
    <row r="11" spans="1:58" s="163" customFormat="1" ht="24" customHeight="1">
      <c r="A11" s="511" t="s">
        <v>536</v>
      </c>
      <c r="B11" s="511"/>
      <c r="C11" s="511" t="s">
        <v>537</v>
      </c>
      <c r="D11" s="511"/>
      <c r="E11" s="511"/>
      <c r="F11" s="511"/>
      <c r="G11" s="511"/>
      <c r="H11" s="511"/>
      <c r="I11" s="511"/>
      <c r="J11" s="511"/>
      <c r="K11" s="556" t="s">
        <v>244</v>
      </c>
      <c r="L11" s="557"/>
      <c r="M11" s="557"/>
      <c r="N11" s="557"/>
      <c r="O11" s="557"/>
      <c r="P11" s="557"/>
      <c r="Q11" s="557"/>
      <c r="R11" s="557"/>
      <c r="S11" s="557"/>
      <c r="T11" s="557"/>
      <c r="U11" s="557"/>
      <c r="V11" s="557"/>
      <c r="W11" s="557"/>
      <c r="X11" s="557"/>
      <c r="Y11" s="558"/>
      <c r="Z11" s="511" t="s">
        <v>537</v>
      </c>
      <c r="AA11" s="511"/>
      <c r="AB11" s="511"/>
      <c r="AC11" s="511"/>
      <c r="AD11" s="511"/>
      <c r="AE11" s="511"/>
      <c r="AF11" s="511"/>
      <c r="AG11" s="511"/>
      <c r="AH11" s="351"/>
      <c r="AI11" s="556" t="s">
        <v>538</v>
      </c>
      <c r="AJ11" s="557"/>
      <c r="AK11" s="557"/>
      <c r="AL11" s="557"/>
      <c r="AM11" s="557"/>
      <c r="AN11" s="556" t="s">
        <v>340</v>
      </c>
      <c r="AO11" s="557"/>
      <c r="AP11" s="557"/>
      <c r="AQ11" s="558"/>
      <c r="AR11" s="311"/>
      <c r="BE11" s="311"/>
    </row>
    <row r="12" spans="1:58" s="163" customFormat="1" ht="24" customHeight="1">
      <c r="A12" s="511">
        <v>1</v>
      </c>
      <c r="B12" s="511"/>
      <c r="C12" s="512" t="str">
        <f>C5</f>
        <v xml:space="preserve"> ＵＮＩＴＥ ☆</v>
      </c>
      <c r="D12" s="512"/>
      <c r="E12" s="512"/>
      <c r="F12" s="512"/>
      <c r="G12" s="512"/>
      <c r="H12" s="512"/>
      <c r="I12" s="512"/>
      <c r="J12" s="512"/>
      <c r="K12" s="517">
        <f>COUNTIF(Q12:Q14,"〇")</f>
        <v>2</v>
      </c>
      <c r="L12" s="518"/>
      <c r="M12" s="518"/>
      <c r="N12" s="519"/>
      <c r="O12" s="517">
        <v>15</v>
      </c>
      <c r="P12" s="518"/>
      <c r="Q12" s="385" t="str">
        <f t="shared" ref="Q12:Q47" si="0">IF(O12&gt;T12,"〇","  ")</f>
        <v>〇</v>
      </c>
      <c r="R12" s="386" t="s">
        <v>539</v>
      </c>
      <c r="S12" s="387" t="str">
        <f t="shared" ref="S12:S47" si="1">IF(T12&gt;O12,"〇","  ")</f>
        <v xml:space="preserve">  </v>
      </c>
      <c r="T12" s="517">
        <v>12</v>
      </c>
      <c r="U12" s="518"/>
      <c r="V12" s="374"/>
      <c r="W12" s="517">
        <f>COUNTIF(S12:S14,"〇")</f>
        <v>0</v>
      </c>
      <c r="X12" s="518"/>
      <c r="Y12" s="519"/>
      <c r="Z12" s="511" t="str">
        <f>C7</f>
        <v xml:space="preserve"> Ｈｏｎｅｙ2</v>
      </c>
      <c r="AA12" s="511"/>
      <c r="AB12" s="511"/>
      <c r="AC12" s="511"/>
      <c r="AD12" s="511"/>
      <c r="AE12" s="511"/>
      <c r="AF12" s="511"/>
      <c r="AG12" s="511"/>
      <c r="AH12" s="351"/>
      <c r="AI12" s="512" t="str">
        <f>P7</f>
        <v xml:space="preserve"> ジャック Ａ</v>
      </c>
      <c r="AJ12" s="512"/>
      <c r="AK12" s="512"/>
      <c r="AL12" s="512"/>
      <c r="AM12" s="512"/>
      <c r="AN12" s="512"/>
      <c r="AO12" s="512"/>
      <c r="AP12" s="512"/>
      <c r="AQ12" s="512"/>
      <c r="AR12" s="474"/>
      <c r="BE12" s="477"/>
      <c r="BF12" s="477"/>
    </row>
    <row r="13" spans="1:58" s="163" customFormat="1" ht="24" customHeight="1">
      <c r="A13" s="511"/>
      <c r="B13" s="511"/>
      <c r="C13" s="512"/>
      <c r="D13" s="512"/>
      <c r="E13" s="512"/>
      <c r="F13" s="512"/>
      <c r="G13" s="512"/>
      <c r="H13" s="512"/>
      <c r="I13" s="512"/>
      <c r="J13" s="512"/>
      <c r="K13" s="520"/>
      <c r="L13" s="521"/>
      <c r="M13" s="521"/>
      <c r="N13" s="522"/>
      <c r="O13" s="513">
        <v>15</v>
      </c>
      <c r="P13" s="532"/>
      <c r="Q13" s="388" t="str">
        <f t="shared" si="0"/>
        <v>〇</v>
      </c>
      <c r="R13" s="389" t="s">
        <v>540</v>
      </c>
      <c r="S13" s="388" t="str">
        <f t="shared" si="1"/>
        <v xml:space="preserve">  </v>
      </c>
      <c r="T13" s="513">
        <v>8</v>
      </c>
      <c r="U13" s="532"/>
      <c r="V13" s="390" t="str">
        <f>IF(T13&gt;O13,"〇","  ")</f>
        <v xml:space="preserve">  </v>
      </c>
      <c r="W13" s="520"/>
      <c r="X13" s="521"/>
      <c r="Y13" s="522"/>
      <c r="Z13" s="511"/>
      <c r="AA13" s="511"/>
      <c r="AB13" s="511"/>
      <c r="AC13" s="511"/>
      <c r="AD13" s="511"/>
      <c r="AE13" s="511"/>
      <c r="AF13" s="511"/>
      <c r="AG13" s="511"/>
      <c r="AH13" s="351"/>
      <c r="AI13" s="512"/>
      <c r="AJ13" s="512"/>
      <c r="AK13" s="512"/>
      <c r="AL13" s="512"/>
      <c r="AM13" s="512"/>
      <c r="AN13" s="512"/>
      <c r="AO13" s="512"/>
      <c r="AP13" s="512"/>
      <c r="AQ13" s="512"/>
      <c r="AR13" s="474"/>
      <c r="BE13" s="477"/>
      <c r="BF13" s="477"/>
    </row>
    <row r="14" spans="1:58" s="163" customFormat="1" ht="24" customHeight="1">
      <c r="A14" s="511"/>
      <c r="B14" s="511"/>
      <c r="C14" s="512"/>
      <c r="D14" s="512"/>
      <c r="E14" s="512"/>
      <c r="F14" s="512"/>
      <c r="G14" s="512"/>
      <c r="H14" s="512"/>
      <c r="I14" s="512"/>
      <c r="J14" s="512"/>
      <c r="K14" s="523"/>
      <c r="L14" s="524"/>
      <c r="M14" s="524"/>
      <c r="N14" s="525"/>
      <c r="O14" s="523"/>
      <c r="P14" s="524"/>
      <c r="Q14" s="391" t="str">
        <f t="shared" si="0"/>
        <v xml:space="preserve">  </v>
      </c>
      <c r="R14" s="392" t="s">
        <v>541</v>
      </c>
      <c r="S14" s="393" t="str">
        <f t="shared" si="1"/>
        <v xml:space="preserve">  </v>
      </c>
      <c r="T14" s="523"/>
      <c r="U14" s="524"/>
      <c r="V14" s="394" t="str">
        <f>IF(T14&gt;O14,"〇","  ")</f>
        <v xml:space="preserve">  </v>
      </c>
      <c r="W14" s="523"/>
      <c r="X14" s="524"/>
      <c r="Y14" s="525"/>
      <c r="Z14" s="511"/>
      <c r="AA14" s="511"/>
      <c r="AB14" s="511"/>
      <c r="AC14" s="511"/>
      <c r="AD14" s="511"/>
      <c r="AE14" s="511"/>
      <c r="AF14" s="511"/>
      <c r="AG14" s="511"/>
      <c r="AH14" s="351"/>
      <c r="AI14" s="512"/>
      <c r="AJ14" s="512"/>
      <c r="AK14" s="512"/>
      <c r="AL14" s="512"/>
      <c r="AM14" s="512"/>
      <c r="AN14" s="512"/>
      <c r="AO14" s="512"/>
      <c r="AP14" s="512"/>
      <c r="AQ14" s="512"/>
      <c r="AR14" s="474"/>
      <c r="BE14" s="477"/>
      <c r="BF14" s="477"/>
    </row>
    <row r="15" spans="1:58" s="163" customFormat="1" ht="24" customHeight="1">
      <c r="A15" s="511">
        <v>2</v>
      </c>
      <c r="B15" s="511"/>
      <c r="C15" s="511" t="str">
        <f>C6</f>
        <v xml:space="preserve"> 単細胞</v>
      </c>
      <c r="D15" s="511"/>
      <c r="E15" s="511"/>
      <c r="F15" s="511"/>
      <c r="G15" s="511"/>
      <c r="H15" s="511"/>
      <c r="I15" s="511"/>
      <c r="J15" s="511"/>
      <c r="K15" s="517">
        <f>COUNTIF(Q15:Q17,"〇")</f>
        <v>0</v>
      </c>
      <c r="L15" s="518"/>
      <c r="M15" s="518"/>
      <c r="N15" s="519"/>
      <c r="O15" s="526">
        <v>16</v>
      </c>
      <c r="P15" s="534"/>
      <c r="Q15" s="385" t="str">
        <f t="shared" si="0"/>
        <v xml:space="preserve">  </v>
      </c>
      <c r="R15" s="395" t="s">
        <v>539</v>
      </c>
      <c r="S15" s="387" t="str">
        <f t="shared" si="1"/>
        <v>〇</v>
      </c>
      <c r="T15" s="526">
        <v>17</v>
      </c>
      <c r="U15" s="534"/>
      <c r="V15" s="396"/>
      <c r="W15" s="517">
        <f>COUNTIF(S15:S17,"〇")</f>
        <v>2</v>
      </c>
      <c r="X15" s="518"/>
      <c r="Y15" s="519"/>
      <c r="Z15" s="511" t="str">
        <f>P5</f>
        <v xml:space="preserve"> ＡＲＭＡＤＡ  Ａ</v>
      </c>
      <c r="AA15" s="511"/>
      <c r="AB15" s="511"/>
      <c r="AC15" s="511"/>
      <c r="AD15" s="511"/>
      <c r="AE15" s="511"/>
      <c r="AF15" s="511"/>
      <c r="AG15" s="511"/>
      <c r="AH15" s="351"/>
      <c r="AI15" s="512" t="str">
        <f>P6</f>
        <v xml:space="preserve"> Ａｃｈｏｏ！ Ａ</v>
      </c>
      <c r="AJ15" s="512"/>
      <c r="AK15" s="512"/>
      <c r="AL15" s="512"/>
      <c r="AM15" s="512"/>
      <c r="AN15" s="546"/>
      <c r="AO15" s="547"/>
      <c r="AP15" s="547"/>
      <c r="AQ15" s="548"/>
      <c r="AR15" s="474"/>
      <c r="BE15" s="477"/>
      <c r="BF15" s="477"/>
    </row>
    <row r="16" spans="1:58" s="163" customFormat="1" ht="24" customHeight="1">
      <c r="A16" s="511"/>
      <c r="B16" s="511"/>
      <c r="C16" s="511"/>
      <c r="D16" s="511"/>
      <c r="E16" s="511"/>
      <c r="F16" s="511"/>
      <c r="G16" s="511"/>
      <c r="H16" s="511"/>
      <c r="I16" s="511"/>
      <c r="J16" s="511"/>
      <c r="K16" s="520"/>
      <c r="L16" s="521"/>
      <c r="M16" s="521"/>
      <c r="N16" s="522"/>
      <c r="O16" s="513">
        <v>14</v>
      </c>
      <c r="P16" s="532"/>
      <c r="Q16" s="388" t="str">
        <f t="shared" si="0"/>
        <v xml:space="preserve">  </v>
      </c>
      <c r="R16" s="389" t="s">
        <v>540</v>
      </c>
      <c r="S16" s="388" t="str">
        <f t="shared" si="1"/>
        <v>〇</v>
      </c>
      <c r="T16" s="513">
        <v>16</v>
      </c>
      <c r="U16" s="532"/>
      <c r="V16" s="390"/>
      <c r="W16" s="520"/>
      <c r="X16" s="521"/>
      <c r="Y16" s="522"/>
      <c r="Z16" s="511"/>
      <c r="AA16" s="511"/>
      <c r="AB16" s="511"/>
      <c r="AC16" s="511"/>
      <c r="AD16" s="511"/>
      <c r="AE16" s="511"/>
      <c r="AF16" s="511"/>
      <c r="AG16" s="511"/>
      <c r="AH16" s="351"/>
      <c r="AI16" s="512"/>
      <c r="AJ16" s="512"/>
      <c r="AK16" s="512"/>
      <c r="AL16" s="512"/>
      <c r="AM16" s="512"/>
      <c r="AN16" s="549"/>
      <c r="AO16" s="550"/>
      <c r="AP16" s="550"/>
      <c r="AQ16" s="551"/>
      <c r="AR16" s="474"/>
      <c r="BE16" s="477"/>
      <c r="BF16" s="477"/>
    </row>
    <row r="17" spans="1:58" s="163" customFormat="1" ht="24" customHeight="1">
      <c r="A17" s="511"/>
      <c r="B17" s="511"/>
      <c r="C17" s="511"/>
      <c r="D17" s="511"/>
      <c r="E17" s="511"/>
      <c r="F17" s="511"/>
      <c r="G17" s="511"/>
      <c r="H17" s="511"/>
      <c r="I17" s="511"/>
      <c r="J17" s="511"/>
      <c r="K17" s="523"/>
      <c r="L17" s="524"/>
      <c r="M17" s="524"/>
      <c r="N17" s="525"/>
      <c r="O17" s="515"/>
      <c r="P17" s="516"/>
      <c r="Q17" s="391" t="str">
        <f t="shared" si="0"/>
        <v xml:space="preserve">  </v>
      </c>
      <c r="R17" s="397" t="s">
        <v>541</v>
      </c>
      <c r="S17" s="393" t="str">
        <f t="shared" si="1"/>
        <v xml:space="preserve">  </v>
      </c>
      <c r="T17" s="515"/>
      <c r="U17" s="536"/>
      <c r="V17" s="398"/>
      <c r="W17" s="523"/>
      <c r="X17" s="524"/>
      <c r="Y17" s="525"/>
      <c r="Z17" s="511"/>
      <c r="AA17" s="511"/>
      <c r="AB17" s="511"/>
      <c r="AC17" s="511"/>
      <c r="AD17" s="511"/>
      <c r="AE17" s="511"/>
      <c r="AF17" s="511"/>
      <c r="AG17" s="511"/>
      <c r="AH17" s="351"/>
      <c r="AI17" s="512"/>
      <c r="AJ17" s="512"/>
      <c r="AK17" s="512"/>
      <c r="AL17" s="512"/>
      <c r="AM17" s="512"/>
      <c r="AN17" s="552"/>
      <c r="AO17" s="553"/>
      <c r="AP17" s="553"/>
      <c r="AQ17" s="554"/>
      <c r="AR17" s="474"/>
      <c r="BE17" s="477"/>
      <c r="BF17" s="477"/>
    </row>
    <row r="18" spans="1:58" s="163" customFormat="1" ht="24" customHeight="1">
      <c r="A18" s="511">
        <v>3</v>
      </c>
      <c r="B18" s="511"/>
      <c r="C18" s="511" t="str">
        <f>C7</f>
        <v xml:space="preserve"> Ｈｏｎｅｙ2</v>
      </c>
      <c r="D18" s="511"/>
      <c r="E18" s="511"/>
      <c r="F18" s="511"/>
      <c r="G18" s="511"/>
      <c r="H18" s="511"/>
      <c r="I18" s="511"/>
      <c r="J18" s="511"/>
      <c r="K18" s="517">
        <f>COUNTIF(Q18:Q20,"〇")</f>
        <v>0</v>
      </c>
      <c r="L18" s="518"/>
      <c r="M18" s="518"/>
      <c r="N18" s="519"/>
      <c r="O18" s="526">
        <v>11</v>
      </c>
      <c r="P18" s="534"/>
      <c r="Q18" s="385" t="str">
        <f t="shared" si="0"/>
        <v xml:space="preserve">  </v>
      </c>
      <c r="R18" s="395" t="s">
        <v>539</v>
      </c>
      <c r="S18" s="387" t="str">
        <f t="shared" si="1"/>
        <v>〇</v>
      </c>
      <c r="T18" s="526">
        <v>15</v>
      </c>
      <c r="U18" s="534"/>
      <c r="V18" s="396"/>
      <c r="W18" s="517">
        <f>COUNTIF(S18:S20,"〇")</f>
        <v>2</v>
      </c>
      <c r="X18" s="518"/>
      <c r="Y18" s="519"/>
      <c r="Z18" s="511" t="str">
        <f>P6</f>
        <v xml:space="preserve"> Ａｃｈｏｏ！ Ａ</v>
      </c>
      <c r="AA18" s="511"/>
      <c r="AB18" s="511"/>
      <c r="AC18" s="511"/>
      <c r="AD18" s="511"/>
      <c r="AE18" s="511"/>
      <c r="AF18" s="511"/>
      <c r="AG18" s="511"/>
      <c r="AH18" s="351"/>
      <c r="AI18" s="512" t="str">
        <f>P5</f>
        <v xml:space="preserve"> ＡＲＭＡＤＡ  Ａ</v>
      </c>
      <c r="AJ18" s="512"/>
      <c r="AK18" s="512"/>
      <c r="AL18" s="512"/>
      <c r="AM18" s="512"/>
      <c r="AN18" s="512"/>
      <c r="AO18" s="512"/>
      <c r="AP18" s="512"/>
      <c r="AQ18" s="512"/>
      <c r="AR18" s="474"/>
      <c r="BE18" s="354"/>
      <c r="BF18" s="107"/>
    </row>
    <row r="19" spans="1:58" s="163" customFormat="1" ht="24" customHeight="1">
      <c r="A19" s="511"/>
      <c r="B19" s="511"/>
      <c r="C19" s="511"/>
      <c r="D19" s="511"/>
      <c r="E19" s="511"/>
      <c r="F19" s="511"/>
      <c r="G19" s="511"/>
      <c r="H19" s="511"/>
      <c r="I19" s="511"/>
      <c r="J19" s="511"/>
      <c r="K19" s="520"/>
      <c r="L19" s="521"/>
      <c r="M19" s="521"/>
      <c r="N19" s="522"/>
      <c r="O19" s="513">
        <v>8</v>
      </c>
      <c r="P19" s="532"/>
      <c r="Q19" s="388" t="str">
        <f t="shared" si="0"/>
        <v xml:space="preserve">  </v>
      </c>
      <c r="R19" s="389" t="s">
        <v>540</v>
      </c>
      <c r="S19" s="388" t="str">
        <f t="shared" si="1"/>
        <v>〇</v>
      </c>
      <c r="T19" s="513">
        <v>15</v>
      </c>
      <c r="U19" s="532"/>
      <c r="V19" s="390"/>
      <c r="W19" s="520"/>
      <c r="X19" s="521"/>
      <c r="Y19" s="522"/>
      <c r="Z19" s="511"/>
      <c r="AA19" s="511"/>
      <c r="AB19" s="511"/>
      <c r="AC19" s="511"/>
      <c r="AD19" s="511"/>
      <c r="AE19" s="511"/>
      <c r="AF19" s="511"/>
      <c r="AG19" s="511"/>
      <c r="AH19" s="351"/>
      <c r="AI19" s="512"/>
      <c r="AJ19" s="512"/>
      <c r="AK19" s="512"/>
      <c r="AL19" s="512"/>
      <c r="AM19" s="512"/>
      <c r="AN19" s="512"/>
      <c r="AO19" s="512"/>
      <c r="AP19" s="512"/>
      <c r="AQ19" s="512"/>
      <c r="AR19" s="474"/>
      <c r="BE19" s="354"/>
      <c r="BF19" s="107"/>
    </row>
    <row r="20" spans="1:58" s="163" customFormat="1" ht="24" customHeight="1">
      <c r="A20" s="511"/>
      <c r="B20" s="511"/>
      <c r="C20" s="511"/>
      <c r="D20" s="511"/>
      <c r="E20" s="511"/>
      <c r="F20" s="511"/>
      <c r="G20" s="511"/>
      <c r="H20" s="511"/>
      <c r="I20" s="511"/>
      <c r="J20" s="511"/>
      <c r="K20" s="523"/>
      <c r="L20" s="524"/>
      <c r="M20" s="524"/>
      <c r="N20" s="525"/>
      <c r="O20" s="515"/>
      <c r="P20" s="536"/>
      <c r="Q20" s="391" t="str">
        <f t="shared" si="0"/>
        <v xml:space="preserve">  </v>
      </c>
      <c r="R20" s="397" t="s">
        <v>541</v>
      </c>
      <c r="S20" s="393" t="str">
        <f t="shared" si="1"/>
        <v xml:space="preserve">  </v>
      </c>
      <c r="T20" s="515"/>
      <c r="U20" s="536"/>
      <c r="V20" s="398"/>
      <c r="W20" s="523"/>
      <c r="X20" s="524"/>
      <c r="Y20" s="525"/>
      <c r="Z20" s="511"/>
      <c r="AA20" s="511"/>
      <c r="AB20" s="511"/>
      <c r="AC20" s="511"/>
      <c r="AD20" s="511"/>
      <c r="AE20" s="511"/>
      <c r="AF20" s="511"/>
      <c r="AG20" s="511"/>
      <c r="AH20" s="351"/>
      <c r="AI20" s="512"/>
      <c r="AJ20" s="512"/>
      <c r="AK20" s="512"/>
      <c r="AL20" s="512"/>
      <c r="AM20" s="512"/>
      <c r="AN20" s="512"/>
      <c r="AO20" s="512"/>
      <c r="AP20" s="512"/>
      <c r="AQ20" s="512"/>
      <c r="AR20" s="474"/>
      <c r="BE20" s="354"/>
      <c r="BF20" s="107"/>
    </row>
    <row r="21" spans="1:58" s="163" customFormat="1" ht="24" customHeight="1">
      <c r="A21" s="511">
        <v>4</v>
      </c>
      <c r="B21" s="511"/>
      <c r="C21" s="511" t="str">
        <f>P5</f>
        <v xml:space="preserve"> ＡＲＭＡＤＡ  Ａ</v>
      </c>
      <c r="D21" s="511"/>
      <c r="E21" s="511"/>
      <c r="F21" s="511"/>
      <c r="G21" s="511"/>
      <c r="H21" s="511"/>
      <c r="I21" s="511"/>
      <c r="J21" s="511"/>
      <c r="K21" s="517">
        <f>COUNTIF(Q21:Q23,"〇")</f>
        <v>2</v>
      </c>
      <c r="L21" s="518"/>
      <c r="M21" s="518"/>
      <c r="N21" s="519"/>
      <c r="O21" s="526">
        <v>15</v>
      </c>
      <c r="P21" s="534"/>
      <c r="Q21" s="385" t="str">
        <f t="shared" si="0"/>
        <v>〇</v>
      </c>
      <c r="R21" s="395" t="s">
        <v>539</v>
      </c>
      <c r="S21" s="387" t="str">
        <f t="shared" si="1"/>
        <v xml:space="preserve">  </v>
      </c>
      <c r="T21" s="526">
        <v>8</v>
      </c>
      <c r="U21" s="534"/>
      <c r="V21" s="396"/>
      <c r="W21" s="517">
        <f>COUNTIF(S21:S23,"〇")</f>
        <v>0</v>
      </c>
      <c r="X21" s="518"/>
      <c r="Y21" s="519"/>
      <c r="Z21" s="511" t="str">
        <f>P7</f>
        <v xml:space="preserve"> ジャック Ａ</v>
      </c>
      <c r="AA21" s="511"/>
      <c r="AB21" s="511"/>
      <c r="AC21" s="511"/>
      <c r="AD21" s="511"/>
      <c r="AE21" s="511"/>
      <c r="AF21" s="511"/>
      <c r="AG21" s="511"/>
      <c r="AH21" s="351"/>
      <c r="AI21" s="512" t="str">
        <f>C7</f>
        <v xml:space="preserve"> Ｈｏｎｅｙ2</v>
      </c>
      <c r="AJ21" s="512"/>
      <c r="AK21" s="512"/>
      <c r="AL21" s="512"/>
      <c r="AM21" s="512"/>
      <c r="AN21" s="537"/>
      <c r="AO21" s="538"/>
      <c r="AP21" s="538"/>
      <c r="AQ21" s="539"/>
      <c r="AR21" s="474"/>
      <c r="BE21" s="477"/>
      <c r="BF21" s="535"/>
    </row>
    <row r="22" spans="1:58" s="163" customFormat="1" ht="24" customHeight="1">
      <c r="A22" s="511"/>
      <c r="B22" s="511"/>
      <c r="C22" s="511"/>
      <c r="D22" s="511"/>
      <c r="E22" s="511"/>
      <c r="F22" s="511"/>
      <c r="G22" s="511"/>
      <c r="H22" s="511"/>
      <c r="I22" s="511"/>
      <c r="J22" s="511"/>
      <c r="K22" s="520"/>
      <c r="L22" s="521"/>
      <c r="M22" s="521"/>
      <c r="N22" s="522"/>
      <c r="O22" s="513">
        <v>15</v>
      </c>
      <c r="P22" s="532"/>
      <c r="Q22" s="388" t="str">
        <f t="shared" si="0"/>
        <v>〇</v>
      </c>
      <c r="R22" s="389" t="s">
        <v>540</v>
      </c>
      <c r="S22" s="388" t="str">
        <f t="shared" si="1"/>
        <v xml:space="preserve">  </v>
      </c>
      <c r="T22" s="513">
        <v>13</v>
      </c>
      <c r="U22" s="532"/>
      <c r="V22" s="390"/>
      <c r="W22" s="520"/>
      <c r="X22" s="521"/>
      <c r="Y22" s="522"/>
      <c r="Z22" s="511"/>
      <c r="AA22" s="511"/>
      <c r="AB22" s="511"/>
      <c r="AC22" s="511"/>
      <c r="AD22" s="511"/>
      <c r="AE22" s="511"/>
      <c r="AF22" s="511"/>
      <c r="AG22" s="511"/>
      <c r="AH22" s="351"/>
      <c r="AI22" s="512"/>
      <c r="AJ22" s="512"/>
      <c r="AK22" s="512"/>
      <c r="AL22" s="512"/>
      <c r="AM22" s="512"/>
      <c r="AN22" s="540"/>
      <c r="AO22" s="541"/>
      <c r="AP22" s="541"/>
      <c r="AQ22" s="542"/>
      <c r="AR22" s="474"/>
      <c r="BE22" s="535"/>
      <c r="BF22" s="535"/>
    </row>
    <row r="23" spans="1:58" s="163" customFormat="1" ht="24" customHeight="1">
      <c r="A23" s="511"/>
      <c r="B23" s="511"/>
      <c r="C23" s="511"/>
      <c r="D23" s="511"/>
      <c r="E23" s="511"/>
      <c r="F23" s="511"/>
      <c r="G23" s="511"/>
      <c r="H23" s="511"/>
      <c r="I23" s="511"/>
      <c r="J23" s="511"/>
      <c r="K23" s="523"/>
      <c r="L23" s="524"/>
      <c r="M23" s="524"/>
      <c r="N23" s="525"/>
      <c r="O23" s="515"/>
      <c r="P23" s="516"/>
      <c r="Q23" s="391" t="str">
        <f t="shared" si="0"/>
        <v xml:space="preserve">  </v>
      </c>
      <c r="R23" s="397" t="s">
        <v>541</v>
      </c>
      <c r="S23" s="393" t="str">
        <f t="shared" si="1"/>
        <v xml:space="preserve">  </v>
      </c>
      <c r="T23" s="515"/>
      <c r="U23" s="536"/>
      <c r="V23" s="398"/>
      <c r="W23" s="523"/>
      <c r="X23" s="524"/>
      <c r="Y23" s="525"/>
      <c r="Z23" s="511"/>
      <c r="AA23" s="511"/>
      <c r="AB23" s="511"/>
      <c r="AC23" s="511"/>
      <c r="AD23" s="511"/>
      <c r="AE23" s="511"/>
      <c r="AF23" s="511"/>
      <c r="AG23" s="511"/>
      <c r="AH23" s="351"/>
      <c r="AI23" s="512"/>
      <c r="AJ23" s="512"/>
      <c r="AK23" s="512"/>
      <c r="AL23" s="512"/>
      <c r="AM23" s="512"/>
      <c r="AN23" s="543"/>
      <c r="AO23" s="544"/>
      <c r="AP23" s="544"/>
      <c r="AQ23" s="545"/>
      <c r="AR23" s="474"/>
      <c r="BE23" s="535"/>
      <c r="BF23" s="535"/>
    </row>
    <row r="24" spans="1:58" s="163" customFormat="1" ht="24" customHeight="1">
      <c r="A24" s="511">
        <v>5</v>
      </c>
      <c r="B24" s="511"/>
      <c r="C24" s="511" t="str">
        <f>C5</f>
        <v xml:space="preserve"> ＵＮＩＴＥ ☆</v>
      </c>
      <c r="D24" s="511"/>
      <c r="E24" s="511"/>
      <c r="F24" s="511"/>
      <c r="G24" s="511"/>
      <c r="H24" s="511"/>
      <c r="I24" s="511"/>
      <c r="J24" s="511"/>
      <c r="K24" s="517">
        <f>COUNTIF(Q24:Q26,"〇")</f>
        <v>1</v>
      </c>
      <c r="L24" s="518"/>
      <c r="M24" s="518"/>
      <c r="N24" s="519"/>
      <c r="O24" s="526">
        <v>12</v>
      </c>
      <c r="P24" s="527"/>
      <c r="Q24" s="385" t="str">
        <f t="shared" si="0"/>
        <v xml:space="preserve">  </v>
      </c>
      <c r="R24" s="395" t="s">
        <v>539</v>
      </c>
      <c r="S24" s="387" t="str">
        <f t="shared" si="1"/>
        <v>〇</v>
      </c>
      <c r="T24" s="526">
        <v>15</v>
      </c>
      <c r="U24" s="534"/>
      <c r="V24" s="396"/>
      <c r="W24" s="517">
        <f>COUNTIF(S24:S26,"〇")</f>
        <v>2</v>
      </c>
      <c r="X24" s="518"/>
      <c r="Y24" s="519"/>
      <c r="Z24" s="511" t="str">
        <f>P6</f>
        <v xml:space="preserve"> Ａｃｈｏｏ！ Ａ</v>
      </c>
      <c r="AA24" s="511"/>
      <c r="AB24" s="511"/>
      <c r="AC24" s="511"/>
      <c r="AD24" s="511"/>
      <c r="AE24" s="511"/>
      <c r="AF24" s="511"/>
      <c r="AG24" s="511"/>
      <c r="AH24" s="351"/>
      <c r="AI24" s="512" t="str">
        <f>C6</f>
        <v xml:space="preserve"> 単細胞</v>
      </c>
      <c r="AJ24" s="512"/>
      <c r="AK24" s="512"/>
      <c r="AL24" s="512"/>
      <c r="AM24" s="512"/>
      <c r="AN24" s="537"/>
      <c r="AO24" s="538"/>
      <c r="AP24" s="538"/>
      <c r="AQ24" s="539"/>
      <c r="AR24" s="474"/>
      <c r="BE24" s="535"/>
      <c r="BF24" s="535"/>
    </row>
    <row r="25" spans="1:58" s="163" customFormat="1" ht="24" customHeight="1">
      <c r="A25" s="511"/>
      <c r="B25" s="511"/>
      <c r="C25" s="511"/>
      <c r="D25" s="511"/>
      <c r="E25" s="511"/>
      <c r="F25" s="511"/>
      <c r="G25" s="511"/>
      <c r="H25" s="511"/>
      <c r="I25" s="511"/>
      <c r="J25" s="511"/>
      <c r="K25" s="520"/>
      <c r="L25" s="521"/>
      <c r="M25" s="521"/>
      <c r="N25" s="522"/>
      <c r="O25" s="513">
        <v>15</v>
      </c>
      <c r="P25" s="514"/>
      <c r="Q25" s="388" t="str">
        <f t="shared" si="0"/>
        <v>〇</v>
      </c>
      <c r="R25" s="389" t="s">
        <v>540</v>
      </c>
      <c r="S25" s="388" t="str">
        <f t="shared" si="1"/>
        <v xml:space="preserve">  </v>
      </c>
      <c r="T25" s="513">
        <v>12</v>
      </c>
      <c r="U25" s="532"/>
      <c r="V25" s="390"/>
      <c r="W25" s="520"/>
      <c r="X25" s="521"/>
      <c r="Y25" s="522"/>
      <c r="Z25" s="511"/>
      <c r="AA25" s="511"/>
      <c r="AB25" s="511"/>
      <c r="AC25" s="511"/>
      <c r="AD25" s="511"/>
      <c r="AE25" s="511"/>
      <c r="AF25" s="511"/>
      <c r="AG25" s="511"/>
      <c r="AH25" s="351"/>
      <c r="AI25" s="512"/>
      <c r="AJ25" s="512"/>
      <c r="AK25" s="512"/>
      <c r="AL25" s="512"/>
      <c r="AM25" s="512"/>
      <c r="AN25" s="540"/>
      <c r="AO25" s="541"/>
      <c r="AP25" s="541"/>
      <c r="AQ25" s="542"/>
      <c r="AR25" s="474"/>
      <c r="BE25" s="535"/>
      <c r="BF25" s="535"/>
    </row>
    <row r="26" spans="1:58" s="163" customFormat="1" ht="24" customHeight="1">
      <c r="A26" s="511"/>
      <c r="B26" s="511"/>
      <c r="C26" s="511"/>
      <c r="D26" s="511"/>
      <c r="E26" s="511"/>
      <c r="F26" s="511"/>
      <c r="G26" s="511"/>
      <c r="H26" s="511"/>
      <c r="I26" s="511"/>
      <c r="J26" s="511"/>
      <c r="K26" s="523"/>
      <c r="L26" s="524"/>
      <c r="M26" s="524"/>
      <c r="N26" s="525"/>
      <c r="O26" s="515">
        <v>13</v>
      </c>
      <c r="P26" s="516"/>
      <c r="Q26" s="391" t="str">
        <f t="shared" si="0"/>
        <v xml:space="preserve">  </v>
      </c>
      <c r="R26" s="397" t="s">
        <v>541</v>
      </c>
      <c r="S26" s="393" t="str">
        <f t="shared" si="1"/>
        <v>〇</v>
      </c>
      <c r="T26" s="515">
        <v>15</v>
      </c>
      <c r="U26" s="536"/>
      <c r="V26" s="398"/>
      <c r="W26" s="523"/>
      <c r="X26" s="524"/>
      <c r="Y26" s="525"/>
      <c r="Z26" s="511"/>
      <c r="AA26" s="511"/>
      <c r="AB26" s="511"/>
      <c r="AC26" s="511"/>
      <c r="AD26" s="511"/>
      <c r="AE26" s="511"/>
      <c r="AF26" s="511"/>
      <c r="AG26" s="511"/>
      <c r="AH26" s="351"/>
      <c r="AI26" s="512"/>
      <c r="AJ26" s="512"/>
      <c r="AK26" s="512"/>
      <c r="AL26" s="512"/>
      <c r="AM26" s="512"/>
      <c r="AN26" s="543"/>
      <c r="AO26" s="544"/>
      <c r="AP26" s="544"/>
      <c r="AQ26" s="545"/>
      <c r="AR26" s="474"/>
      <c r="BE26" s="535"/>
      <c r="BF26" s="535"/>
    </row>
    <row r="27" spans="1:58" s="163" customFormat="1" ht="24" customHeight="1">
      <c r="A27" s="511">
        <v>6</v>
      </c>
      <c r="B27" s="511"/>
      <c r="C27" s="511" t="str">
        <f>C6</f>
        <v xml:space="preserve"> 単細胞</v>
      </c>
      <c r="D27" s="511"/>
      <c r="E27" s="511"/>
      <c r="F27" s="511"/>
      <c r="G27" s="511"/>
      <c r="H27" s="511"/>
      <c r="I27" s="511"/>
      <c r="J27" s="511"/>
      <c r="K27" s="517">
        <f>COUNTIF(Q27:Q29,"〇")</f>
        <v>1</v>
      </c>
      <c r="L27" s="518"/>
      <c r="M27" s="518"/>
      <c r="N27" s="519"/>
      <c r="O27" s="526">
        <v>15</v>
      </c>
      <c r="P27" s="527"/>
      <c r="Q27" s="385" t="str">
        <f t="shared" si="0"/>
        <v>〇</v>
      </c>
      <c r="R27" s="395" t="s">
        <v>539</v>
      </c>
      <c r="S27" s="387" t="str">
        <f t="shared" si="1"/>
        <v xml:space="preserve">  </v>
      </c>
      <c r="T27" s="526">
        <v>13</v>
      </c>
      <c r="U27" s="534"/>
      <c r="V27" s="396"/>
      <c r="W27" s="517">
        <f>COUNTIF(S27:S29,"〇")</f>
        <v>2</v>
      </c>
      <c r="X27" s="518"/>
      <c r="Y27" s="519"/>
      <c r="Z27" s="511" t="str">
        <f>P7</f>
        <v xml:space="preserve"> ジャック Ａ</v>
      </c>
      <c r="AA27" s="511"/>
      <c r="AB27" s="511"/>
      <c r="AC27" s="511"/>
      <c r="AD27" s="511"/>
      <c r="AE27" s="511"/>
      <c r="AF27" s="511"/>
      <c r="AG27" s="511"/>
      <c r="AH27" s="351"/>
      <c r="AI27" s="512" t="str">
        <f>P6</f>
        <v xml:space="preserve"> Ａｃｈｏｏ！ Ａ</v>
      </c>
      <c r="AJ27" s="512"/>
      <c r="AK27" s="512"/>
      <c r="AL27" s="512"/>
      <c r="AM27" s="512"/>
      <c r="AN27" s="512"/>
      <c r="AO27" s="512"/>
      <c r="AP27" s="512"/>
      <c r="AQ27" s="512"/>
      <c r="AR27" s="474"/>
      <c r="BE27" s="311"/>
    </row>
    <row r="28" spans="1:58" s="163" customFormat="1" ht="24" customHeight="1">
      <c r="A28" s="511"/>
      <c r="B28" s="511"/>
      <c r="C28" s="511"/>
      <c r="D28" s="511"/>
      <c r="E28" s="511"/>
      <c r="F28" s="511"/>
      <c r="G28" s="511"/>
      <c r="H28" s="511"/>
      <c r="I28" s="511"/>
      <c r="J28" s="511"/>
      <c r="K28" s="520"/>
      <c r="L28" s="521"/>
      <c r="M28" s="521"/>
      <c r="N28" s="522"/>
      <c r="O28" s="513">
        <v>16</v>
      </c>
      <c r="P28" s="514"/>
      <c r="Q28" s="388" t="str">
        <f t="shared" si="0"/>
        <v xml:space="preserve">  </v>
      </c>
      <c r="R28" s="389" t="s">
        <v>540</v>
      </c>
      <c r="S28" s="388" t="str">
        <f t="shared" si="1"/>
        <v>〇</v>
      </c>
      <c r="T28" s="513">
        <v>17</v>
      </c>
      <c r="U28" s="532"/>
      <c r="V28" s="390"/>
      <c r="W28" s="520"/>
      <c r="X28" s="521"/>
      <c r="Y28" s="522"/>
      <c r="Z28" s="511"/>
      <c r="AA28" s="511"/>
      <c r="AB28" s="511"/>
      <c r="AC28" s="511"/>
      <c r="AD28" s="511"/>
      <c r="AE28" s="511"/>
      <c r="AF28" s="511"/>
      <c r="AG28" s="511"/>
      <c r="AH28" s="351"/>
      <c r="AI28" s="512"/>
      <c r="AJ28" s="512"/>
      <c r="AK28" s="512"/>
      <c r="AL28" s="512"/>
      <c r="AM28" s="512"/>
      <c r="AN28" s="512"/>
      <c r="AO28" s="512"/>
      <c r="AP28" s="512"/>
      <c r="AQ28" s="512"/>
      <c r="AR28" s="474"/>
      <c r="BE28" s="311"/>
    </row>
    <row r="29" spans="1:58" s="163" customFormat="1" ht="24" customHeight="1">
      <c r="A29" s="511"/>
      <c r="B29" s="511"/>
      <c r="C29" s="511"/>
      <c r="D29" s="511"/>
      <c r="E29" s="511"/>
      <c r="F29" s="511"/>
      <c r="G29" s="511"/>
      <c r="H29" s="511"/>
      <c r="I29" s="511"/>
      <c r="J29" s="511"/>
      <c r="K29" s="523"/>
      <c r="L29" s="524"/>
      <c r="M29" s="524"/>
      <c r="N29" s="525"/>
      <c r="O29" s="528">
        <v>13</v>
      </c>
      <c r="P29" s="529"/>
      <c r="Q29" s="401" t="str">
        <f t="shared" si="0"/>
        <v xml:space="preserve">  </v>
      </c>
      <c r="R29" s="402" t="s">
        <v>541</v>
      </c>
      <c r="S29" s="403" t="str">
        <f t="shared" si="1"/>
        <v>〇</v>
      </c>
      <c r="T29" s="528">
        <v>15</v>
      </c>
      <c r="U29" s="533"/>
      <c r="V29" s="398"/>
      <c r="W29" s="523"/>
      <c r="X29" s="524"/>
      <c r="Y29" s="525"/>
      <c r="Z29" s="511"/>
      <c r="AA29" s="511"/>
      <c r="AB29" s="511"/>
      <c r="AC29" s="511"/>
      <c r="AD29" s="511"/>
      <c r="AE29" s="511"/>
      <c r="AF29" s="511"/>
      <c r="AG29" s="511"/>
      <c r="AH29" s="351"/>
      <c r="AI29" s="512"/>
      <c r="AJ29" s="512"/>
      <c r="AK29" s="512"/>
      <c r="AL29" s="512"/>
      <c r="AM29" s="512"/>
      <c r="AN29" s="512"/>
      <c r="AO29" s="512"/>
      <c r="AP29" s="512"/>
      <c r="AQ29" s="512"/>
      <c r="AR29" s="474"/>
      <c r="BE29" s="311"/>
    </row>
    <row r="30" spans="1:58" s="163" customFormat="1" ht="24" customHeight="1">
      <c r="A30" s="511">
        <v>7</v>
      </c>
      <c r="B30" s="511"/>
      <c r="C30" s="511" t="str">
        <f>C5</f>
        <v xml:space="preserve"> ＵＮＩＴＥ ☆</v>
      </c>
      <c r="D30" s="511"/>
      <c r="E30" s="511"/>
      <c r="F30" s="511"/>
      <c r="G30" s="511"/>
      <c r="H30" s="511"/>
      <c r="I30" s="511"/>
      <c r="J30" s="511"/>
      <c r="K30" s="517">
        <f>COUNTIF(Q30:Q32,"〇")</f>
        <v>2</v>
      </c>
      <c r="L30" s="518"/>
      <c r="M30" s="518"/>
      <c r="N30" s="519"/>
      <c r="O30" s="526">
        <v>15</v>
      </c>
      <c r="P30" s="527"/>
      <c r="Q30" s="387" t="str">
        <f t="shared" si="0"/>
        <v>〇</v>
      </c>
      <c r="R30" s="395" t="s">
        <v>539</v>
      </c>
      <c r="S30" s="387" t="str">
        <f t="shared" si="1"/>
        <v xml:space="preserve">  </v>
      </c>
      <c r="T30" s="526">
        <v>10</v>
      </c>
      <c r="U30" s="527"/>
      <c r="V30" s="375"/>
      <c r="W30" s="517">
        <f>COUNTIF(S30:S32,"〇")</f>
        <v>0</v>
      </c>
      <c r="X30" s="518"/>
      <c r="Y30" s="519"/>
      <c r="Z30" s="511" t="str">
        <f>P5</f>
        <v xml:space="preserve"> ＡＲＭＡＤＡ  Ａ</v>
      </c>
      <c r="AA30" s="511"/>
      <c r="AB30" s="511"/>
      <c r="AC30" s="511"/>
      <c r="AD30" s="511"/>
      <c r="AE30" s="511"/>
      <c r="AF30" s="511"/>
      <c r="AG30" s="511"/>
      <c r="AH30" s="351"/>
      <c r="AI30" s="512" t="str">
        <f>C7</f>
        <v xml:space="preserve"> Ｈｏｎｅｙ2</v>
      </c>
      <c r="AJ30" s="512"/>
      <c r="AK30" s="512"/>
      <c r="AL30" s="512"/>
      <c r="AM30" s="512"/>
      <c r="AN30" s="512"/>
      <c r="AO30" s="512"/>
      <c r="AP30" s="512"/>
      <c r="AQ30" s="512"/>
      <c r="AR30" s="474"/>
      <c r="BE30" s="311"/>
    </row>
    <row r="31" spans="1:58" s="163" customFormat="1" ht="24" customHeight="1">
      <c r="A31" s="511"/>
      <c r="B31" s="511"/>
      <c r="C31" s="511"/>
      <c r="D31" s="511"/>
      <c r="E31" s="511"/>
      <c r="F31" s="511"/>
      <c r="G31" s="511"/>
      <c r="H31" s="511"/>
      <c r="I31" s="511"/>
      <c r="J31" s="511"/>
      <c r="K31" s="520"/>
      <c r="L31" s="521"/>
      <c r="M31" s="521"/>
      <c r="N31" s="522"/>
      <c r="O31" s="513">
        <v>16</v>
      </c>
      <c r="P31" s="514"/>
      <c r="Q31" s="388" t="str">
        <f t="shared" si="0"/>
        <v>〇</v>
      </c>
      <c r="R31" s="389" t="s">
        <v>540</v>
      </c>
      <c r="S31" s="388" t="str">
        <f t="shared" si="1"/>
        <v xml:space="preserve">  </v>
      </c>
      <c r="T31" s="513">
        <v>14</v>
      </c>
      <c r="U31" s="514"/>
      <c r="V31" s="375"/>
      <c r="W31" s="520"/>
      <c r="X31" s="521"/>
      <c r="Y31" s="522"/>
      <c r="Z31" s="511"/>
      <c r="AA31" s="511"/>
      <c r="AB31" s="511"/>
      <c r="AC31" s="511"/>
      <c r="AD31" s="511"/>
      <c r="AE31" s="511"/>
      <c r="AF31" s="511"/>
      <c r="AG31" s="511"/>
      <c r="AH31" s="351"/>
      <c r="AI31" s="512"/>
      <c r="AJ31" s="512"/>
      <c r="AK31" s="512"/>
      <c r="AL31" s="512"/>
      <c r="AM31" s="512"/>
      <c r="AN31" s="512"/>
      <c r="AO31" s="512"/>
      <c r="AP31" s="512"/>
      <c r="AQ31" s="512"/>
      <c r="AR31" s="474"/>
      <c r="BE31" s="311"/>
    </row>
    <row r="32" spans="1:58" s="163" customFormat="1" ht="24" customHeight="1">
      <c r="A32" s="511"/>
      <c r="B32" s="511"/>
      <c r="C32" s="511"/>
      <c r="D32" s="511"/>
      <c r="E32" s="511"/>
      <c r="F32" s="511"/>
      <c r="G32" s="511"/>
      <c r="H32" s="511"/>
      <c r="I32" s="511"/>
      <c r="J32" s="511"/>
      <c r="K32" s="523"/>
      <c r="L32" s="524"/>
      <c r="M32" s="524"/>
      <c r="N32" s="525"/>
      <c r="O32" s="515"/>
      <c r="P32" s="516"/>
      <c r="Q32" s="393" t="str">
        <f t="shared" si="0"/>
        <v xml:space="preserve">  </v>
      </c>
      <c r="R32" s="397" t="s">
        <v>541</v>
      </c>
      <c r="S32" s="393" t="str">
        <f t="shared" si="1"/>
        <v xml:space="preserve">  </v>
      </c>
      <c r="T32" s="515"/>
      <c r="U32" s="516"/>
      <c r="V32" s="375"/>
      <c r="W32" s="523"/>
      <c r="X32" s="524"/>
      <c r="Y32" s="525"/>
      <c r="Z32" s="511"/>
      <c r="AA32" s="511"/>
      <c r="AB32" s="511"/>
      <c r="AC32" s="511"/>
      <c r="AD32" s="511"/>
      <c r="AE32" s="511"/>
      <c r="AF32" s="511"/>
      <c r="AG32" s="511"/>
      <c r="AH32" s="351"/>
      <c r="AI32" s="512"/>
      <c r="AJ32" s="512"/>
      <c r="AK32" s="512"/>
      <c r="AL32" s="512"/>
      <c r="AM32" s="512"/>
      <c r="AN32" s="512"/>
      <c r="AO32" s="512"/>
      <c r="AP32" s="512"/>
      <c r="AQ32" s="512"/>
      <c r="AR32" s="474"/>
      <c r="BE32" s="311"/>
    </row>
    <row r="33" spans="1:99" s="163" customFormat="1" ht="24" customHeight="1">
      <c r="A33" s="511">
        <v>8</v>
      </c>
      <c r="B33" s="511"/>
      <c r="C33" s="511" t="str">
        <f>C7</f>
        <v xml:space="preserve"> Ｈｏｎｅｙ2</v>
      </c>
      <c r="D33" s="511"/>
      <c r="E33" s="511"/>
      <c r="F33" s="511"/>
      <c r="G33" s="511"/>
      <c r="H33" s="511"/>
      <c r="I33" s="511"/>
      <c r="J33" s="511"/>
      <c r="K33" s="517">
        <f>COUNTIF(Q33:Q35,"〇")</f>
        <v>1</v>
      </c>
      <c r="L33" s="518"/>
      <c r="M33" s="518"/>
      <c r="N33" s="519"/>
      <c r="O33" s="530">
        <v>16</v>
      </c>
      <c r="P33" s="531"/>
      <c r="Q33" s="391" t="str">
        <f t="shared" si="0"/>
        <v>〇</v>
      </c>
      <c r="R33" s="404" t="s">
        <v>539</v>
      </c>
      <c r="S33" s="391" t="str">
        <f t="shared" si="1"/>
        <v xml:space="preserve">  </v>
      </c>
      <c r="T33" s="530">
        <v>14</v>
      </c>
      <c r="U33" s="531"/>
      <c r="V33" s="375"/>
      <c r="W33" s="517">
        <f>COUNTIF(S33:S35,"〇")</f>
        <v>2</v>
      </c>
      <c r="X33" s="518"/>
      <c r="Y33" s="519"/>
      <c r="Z33" s="511" t="str">
        <f>P7</f>
        <v xml:space="preserve"> ジャック Ａ</v>
      </c>
      <c r="AA33" s="511"/>
      <c r="AB33" s="511"/>
      <c r="AC33" s="511"/>
      <c r="AD33" s="511"/>
      <c r="AE33" s="511"/>
      <c r="AF33" s="511"/>
      <c r="AG33" s="511"/>
      <c r="AH33" s="351"/>
      <c r="AI33" s="512" t="str">
        <f>P5</f>
        <v xml:space="preserve"> ＡＲＭＡＤＡ  Ａ</v>
      </c>
      <c r="AJ33" s="512"/>
      <c r="AK33" s="512"/>
      <c r="AL33" s="512"/>
      <c r="AM33" s="512"/>
      <c r="AN33" s="512"/>
      <c r="AO33" s="512"/>
      <c r="AP33" s="512"/>
      <c r="AQ33" s="512"/>
      <c r="AR33" s="474"/>
      <c r="BE33" s="311"/>
    </row>
    <row r="34" spans="1:99" s="163" customFormat="1" ht="24" customHeight="1">
      <c r="A34" s="511"/>
      <c r="B34" s="511"/>
      <c r="C34" s="511"/>
      <c r="D34" s="511"/>
      <c r="E34" s="511"/>
      <c r="F34" s="511"/>
      <c r="G34" s="511"/>
      <c r="H34" s="511"/>
      <c r="I34" s="511"/>
      <c r="J34" s="511"/>
      <c r="K34" s="520"/>
      <c r="L34" s="521"/>
      <c r="M34" s="521"/>
      <c r="N34" s="522"/>
      <c r="O34" s="513">
        <v>11</v>
      </c>
      <c r="P34" s="514"/>
      <c r="Q34" s="388" t="str">
        <f t="shared" si="0"/>
        <v xml:space="preserve">  </v>
      </c>
      <c r="R34" s="389" t="s">
        <v>540</v>
      </c>
      <c r="S34" s="388" t="str">
        <f t="shared" si="1"/>
        <v>〇</v>
      </c>
      <c r="T34" s="513">
        <v>15</v>
      </c>
      <c r="U34" s="514"/>
      <c r="V34" s="375"/>
      <c r="W34" s="520"/>
      <c r="X34" s="521"/>
      <c r="Y34" s="522"/>
      <c r="Z34" s="511"/>
      <c r="AA34" s="511"/>
      <c r="AB34" s="511"/>
      <c r="AC34" s="511"/>
      <c r="AD34" s="511"/>
      <c r="AE34" s="511"/>
      <c r="AF34" s="511"/>
      <c r="AG34" s="511"/>
      <c r="AH34" s="351"/>
      <c r="AI34" s="512"/>
      <c r="AJ34" s="512"/>
      <c r="AK34" s="512"/>
      <c r="AL34" s="512"/>
      <c r="AM34" s="512"/>
      <c r="AN34" s="512"/>
      <c r="AO34" s="512"/>
      <c r="AP34" s="512"/>
      <c r="AQ34" s="512"/>
      <c r="AR34" s="474"/>
      <c r="BE34" s="311"/>
    </row>
    <row r="35" spans="1:99" s="311" customFormat="1" ht="24" customHeight="1">
      <c r="A35" s="511"/>
      <c r="B35" s="511"/>
      <c r="C35" s="511"/>
      <c r="D35" s="511"/>
      <c r="E35" s="511"/>
      <c r="F35" s="511"/>
      <c r="G35" s="511"/>
      <c r="H35" s="511"/>
      <c r="I35" s="511"/>
      <c r="J35" s="511"/>
      <c r="K35" s="523"/>
      <c r="L35" s="524"/>
      <c r="M35" s="524"/>
      <c r="N35" s="525"/>
      <c r="O35" s="528">
        <v>10</v>
      </c>
      <c r="P35" s="529"/>
      <c r="Q35" s="403" t="str">
        <f t="shared" si="0"/>
        <v xml:space="preserve">  </v>
      </c>
      <c r="R35" s="402" t="s">
        <v>541</v>
      </c>
      <c r="S35" s="403" t="str">
        <f t="shared" si="1"/>
        <v>〇</v>
      </c>
      <c r="T35" s="528">
        <v>15</v>
      </c>
      <c r="U35" s="529"/>
      <c r="V35" s="375"/>
      <c r="W35" s="523"/>
      <c r="X35" s="524"/>
      <c r="Y35" s="525"/>
      <c r="Z35" s="511"/>
      <c r="AA35" s="511"/>
      <c r="AB35" s="511"/>
      <c r="AC35" s="511"/>
      <c r="AD35" s="511"/>
      <c r="AE35" s="511"/>
      <c r="AF35" s="511"/>
      <c r="AG35" s="511"/>
      <c r="AH35" s="351"/>
      <c r="AI35" s="512"/>
      <c r="AJ35" s="512"/>
      <c r="AK35" s="512"/>
      <c r="AL35" s="512"/>
      <c r="AM35" s="512"/>
      <c r="AN35" s="512"/>
      <c r="AO35" s="512"/>
      <c r="AP35" s="512"/>
      <c r="AQ35" s="512"/>
      <c r="AR35" s="474"/>
      <c r="CA35" s="163"/>
      <c r="CB35" s="163"/>
      <c r="CC35" s="163"/>
      <c r="CD35" s="163"/>
      <c r="CE35" s="163"/>
      <c r="CF35" s="163"/>
      <c r="CG35" s="163"/>
      <c r="CH35" s="163"/>
      <c r="CI35" s="163"/>
      <c r="CJ35" s="163"/>
      <c r="CK35" s="163"/>
      <c r="CL35" s="163"/>
      <c r="CM35" s="163"/>
      <c r="CN35" s="163"/>
      <c r="CO35" s="163"/>
      <c r="CP35" s="163"/>
      <c r="CQ35" s="163"/>
      <c r="CR35" s="163"/>
      <c r="CS35" s="163"/>
      <c r="CT35" s="163"/>
      <c r="CU35" s="163"/>
    </row>
    <row r="36" spans="1:99" s="311" customFormat="1" ht="24" customHeight="1">
      <c r="A36" s="511">
        <v>9</v>
      </c>
      <c r="B36" s="511"/>
      <c r="C36" s="511" t="str">
        <f>C6</f>
        <v xml:space="preserve"> 単細胞</v>
      </c>
      <c r="D36" s="511"/>
      <c r="E36" s="511"/>
      <c r="F36" s="511"/>
      <c r="G36" s="511"/>
      <c r="H36" s="511"/>
      <c r="I36" s="511"/>
      <c r="J36" s="511"/>
      <c r="K36" s="517">
        <f>COUNTIF(Q36:Q38,"〇")</f>
        <v>1</v>
      </c>
      <c r="L36" s="518"/>
      <c r="M36" s="518"/>
      <c r="N36" s="519"/>
      <c r="O36" s="526">
        <v>15</v>
      </c>
      <c r="P36" s="527"/>
      <c r="Q36" s="387" t="str">
        <f t="shared" si="0"/>
        <v>〇</v>
      </c>
      <c r="R36" s="395" t="s">
        <v>539</v>
      </c>
      <c r="S36" s="387" t="str">
        <f t="shared" si="1"/>
        <v xml:space="preserve">  </v>
      </c>
      <c r="T36" s="526">
        <v>12</v>
      </c>
      <c r="U36" s="527"/>
      <c r="V36" s="375"/>
      <c r="W36" s="517">
        <f>COUNTIF(S36:S38,"〇")</f>
        <v>2</v>
      </c>
      <c r="X36" s="518"/>
      <c r="Y36" s="519"/>
      <c r="Z36" s="511" t="str">
        <f>P6</f>
        <v xml:space="preserve"> Ａｃｈｏｏ！ Ａ</v>
      </c>
      <c r="AA36" s="511"/>
      <c r="AB36" s="511"/>
      <c r="AC36" s="511"/>
      <c r="AD36" s="511"/>
      <c r="AE36" s="511"/>
      <c r="AF36" s="511"/>
      <c r="AG36" s="511"/>
      <c r="AH36" s="351"/>
      <c r="AI36" s="512" t="str">
        <f>C5</f>
        <v xml:space="preserve"> ＵＮＩＴＥ ☆</v>
      </c>
      <c r="AJ36" s="512"/>
      <c r="AK36" s="512"/>
      <c r="AL36" s="512"/>
      <c r="AM36" s="512"/>
      <c r="AN36" s="512"/>
      <c r="AO36" s="512"/>
      <c r="AP36" s="512"/>
      <c r="AQ36" s="512"/>
      <c r="AR36" s="474"/>
      <c r="CA36" s="163"/>
      <c r="CB36" s="163"/>
      <c r="CC36" s="163"/>
      <c r="CD36" s="163"/>
      <c r="CE36" s="163"/>
      <c r="CF36" s="163"/>
      <c r="CG36" s="163"/>
      <c r="CH36" s="163"/>
      <c r="CI36" s="163"/>
      <c r="CJ36" s="163"/>
      <c r="CK36" s="163"/>
      <c r="CL36" s="163"/>
      <c r="CM36" s="163"/>
      <c r="CN36" s="163"/>
      <c r="CO36" s="163"/>
      <c r="CP36" s="163"/>
      <c r="CQ36" s="163"/>
      <c r="CR36" s="163"/>
      <c r="CS36" s="163"/>
      <c r="CT36" s="163"/>
      <c r="CU36" s="163"/>
    </row>
    <row r="37" spans="1:99" s="311" customFormat="1" ht="24" customHeight="1">
      <c r="A37" s="511"/>
      <c r="B37" s="511"/>
      <c r="C37" s="511"/>
      <c r="D37" s="511"/>
      <c r="E37" s="511"/>
      <c r="F37" s="511"/>
      <c r="G37" s="511"/>
      <c r="H37" s="511"/>
      <c r="I37" s="511"/>
      <c r="J37" s="511"/>
      <c r="K37" s="520"/>
      <c r="L37" s="521"/>
      <c r="M37" s="521"/>
      <c r="N37" s="522"/>
      <c r="O37" s="513">
        <v>13</v>
      </c>
      <c r="P37" s="514"/>
      <c r="Q37" s="388" t="str">
        <f t="shared" si="0"/>
        <v xml:space="preserve">  </v>
      </c>
      <c r="R37" s="389" t="s">
        <v>540</v>
      </c>
      <c r="S37" s="388" t="str">
        <f t="shared" si="1"/>
        <v>〇</v>
      </c>
      <c r="T37" s="513">
        <v>15</v>
      </c>
      <c r="U37" s="514"/>
      <c r="V37" s="375"/>
      <c r="W37" s="520"/>
      <c r="X37" s="521"/>
      <c r="Y37" s="522"/>
      <c r="Z37" s="511"/>
      <c r="AA37" s="511"/>
      <c r="AB37" s="511"/>
      <c r="AC37" s="511"/>
      <c r="AD37" s="511"/>
      <c r="AE37" s="511"/>
      <c r="AF37" s="511"/>
      <c r="AG37" s="511"/>
      <c r="AH37" s="351"/>
      <c r="AI37" s="512"/>
      <c r="AJ37" s="512"/>
      <c r="AK37" s="512"/>
      <c r="AL37" s="512"/>
      <c r="AM37" s="512"/>
      <c r="AN37" s="512"/>
      <c r="AO37" s="512"/>
      <c r="AP37" s="512"/>
      <c r="AQ37" s="512"/>
      <c r="AR37" s="474"/>
      <c r="CA37" s="163"/>
      <c r="CB37" s="163"/>
      <c r="CC37" s="163"/>
      <c r="CD37" s="163"/>
      <c r="CE37" s="163"/>
      <c r="CF37" s="163"/>
      <c r="CG37" s="163"/>
      <c r="CH37" s="163"/>
      <c r="CI37" s="163"/>
      <c r="CJ37" s="163"/>
      <c r="CK37" s="163"/>
      <c r="CL37" s="163"/>
      <c r="CM37" s="163"/>
      <c r="CN37" s="163"/>
      <c r="CO37" s="163"/>
      <c r="CP37" s="163"/>
      <c r="CQ37" s="163"/>
      <c r="CR37" s="163"/>
      <c r="CS37" s="163"/>
      <c r="CT37" s="163"/>
      <c r="CU37" s="163"/>
    </row>
    <row r="38" spans="1:99" s="311" customFormat="1" ht="24" customHeight="1">
      <c r="A38" s="511"/>
      <c r="B38" s="511"/>
      <c r="C38" s="511"/>
      <c r="D38" s="511"/>
      <c r="E38" s="511"/>
      <c r="F38" s="511"/>
      <c r="G38" s="511"/>
      <c r="H38" s="511"/>
      <c r="I38" s="511"/>
      <c r="J38" s="511"/>
      <c r="K38" s="523"/>
      <c r="L38" s="524"/>
      <c r="M38" s="524"/>
      <c r="N38" s="525"/>
      <c r="O38" s="515">
        <v>13</v>
      </c>
      <c r="P38" s="516"/>
      <c r="Q38" s="393" t="str">
        <f t="shared" si="0"/>
        <v xml:space="preserve">  </v>
      </c>
      <c r="R38" s="397" t="s">
        <v>541</v>
      </c>
      <c r="S38" s="393" t="str">
        <f t="shared" si="1"/>
        <v>〇</v>
      </c>
      <c r="T38" s="515">
        <v>15</v>
      </c>
      <c r="U38" s="516"/>
      <c r="V38" s="375"/>
      <c r="W38" s="523"/>
      <c r="X38" s="524"/>
      <c r="Y38" s="525"/>
      <c r="Z38" s="511"/>
      <c r="AA38" s="511"/>
      <c r="AB38" s="511"/>
      <c r="AC38" s="511"/>
      <c r="AD38" s="511"/>
      <c r="AE38" s="511"/>
      <c r="AF38" s="511"/>
      <c r="AG38" s="511"/>
      <c r="AH38" s="351"/>
      <c r="AI38" s="512"/>
      <c r="AJ38" s="512"/>
      <c r="AK38" s="512"/>
      <c r="AL38" s="512"/>
      <c r="AM38" s="512"/>
      <c r="AN38" s="512"/>
      <c r="AO38" s="512"/>
      <c r="AP38" s="512"/>
      <c r="AQ38" s="512"/>
      <c r="AR38" s="474"/>
      <c r="AS38" s="354"/>
      <c r="AT38" s="354"/>
      <c r="AU38" s="354"/>
      <c r="AV38" s="354"/>
      <c r="AW38" s="354"/>
      <c r="AX38" s="354"/>
      <c r="AY38" s="354"/>
      <c r="AZ38" s="354"/>
      <c r="BA38" s="354"/>
      <c r="BB38" s="354"/>
      <c r="BC38" s="354"/>
      <c r="BD38" s="354"/>
      <c r="BE38" s="354"/>
      <c r="CA38" s="163"/>
      <c r="CB38" s="163"/>
      <c r="CC38" s="163"/>
      <c r="CD38" s="163"/>
      <c r="CE38" s="163"/>
      <c r="CF38" s="163"/>
      <c r="CG38" s="163"/>
      <c r="CH38" s="163"/>
      <c r="CI38" s="163"/>
      <c r="CJ38" s="163"/>
      <c r="CK38" s="163"/>
      <c r="CL38" s="163"/>
      <c r="CM38" s="163"/>
      <c r="CN38" s="163"/>
      <c r="CO38" s="163"/>
      <c r="CP38" s="163"/>
      <c r="CQ38" s="163"/>
      <c r="CR38" s="163"/>
      <c r="CS38" s="163"/>
      <c r="CT38" s="163"/>
      <c r="CU38" s="163"/>
    </row>
    <row r="39" spans="1:99" s="311" customFormat="1" ht="24" customHeight="1">
      <c r="A39" s="511">
        <v>10</v>
      </c>
      <c r="B39" s="511"/>
      <c r="C39" s="511" t="str">
        <f>C7</f>
        <v xml:space="preserve"> Ｈｏｎｅｙ2</v>
      </c>
      <c r="D39" s="511"/>
      <c r="E39" s="511"/>
      <c r="F39" s="511"/>
      <c r="G39" s="511"/>
      <c r="H39" s="511"/>
      <c r="I39" s="511"/>
      <c r="J39" s="511"/>
      <c r="K39" s="517">
        <f>COUNTIF(Q39:Q41,"〇")</f>
        <v>0</v>
      </c>
      <c r="L39" s="518"/>
      <c r="M39" s="518"/>
      <c r="N39" s="519"/>
      <c r="O39" s="530">
        <v>11</v>
      </c>
      <c r="P39" s="531"/>
      <c r="Q39" s="391" t="str">
        <f t="shared" si="0"/>
        <v xml:space="preserve">  </v>
      </c>
      <c r="R39" s="404" t="s">
        <v>539</v>
      </c>
      <c r="S39" s="391" t="str">
        <f t="shared" si="1"/>
        <v>〇</v>
      </c>
      <c r="T39" s="530">
        <v>15</v>
      </c>
      <c r="U39" s="531"/>
      <c r="V39" s="375"/>
      <c r="W39" s="517">
        <f>COUNTIF(S39:S41,"〇")</f>
        <v>2</v>
      </c>
      <c r="X39" s="518"/>
      <c r="Y39" s="519"/>
      <c r="Z39" s="511" t="str">
        <f>P5</f>
        <v xml:space="preserve"> ＡＲＭＡＤＡ  Ａ</v>
      </c>
      <c r="AA39" s="511"/>
      <c r="AB39" s="511"/>
      <c r="AC39" s="511"/>
      <c r="AD39" s="511"/>
      <c r="AE39" s="511"/>
      <c r="AF39" s="511"/>
      <c r="AG39" s="511"/>
      <c r="AH39" s="351"/>
      <c r="AI39" s="512" t="str">
        <f>C6</f>
        <v xml:space="preserve"> 単細胞</v>
      </c>
      <c r="AJ39" s="512"/>
      <c r="AK39" s="512"/>
      <c r="AL39" s="512"/>
      <c r="AM39" s="512"/>
      <c r="AN39" s="512"/>
      <c r="AO39" s="512"/>
      <c r="AP39" s="512"/>
      <c r="AQ39" s="512"/>
      <c r="AR39" s="474"/>
      <c r="AS39" s="354"/>
      <c r="AT39" s="354"/>
      <c r="AU39" s="354"/>
      <c r="AV39" s="354"/>
      <c r="AW39" s="354"/>
      <c r="AX39" s="354"/>
      <c r="AY39" s="354"/>
      <c r="AZ39" s="354"/>
      <c r="BA39" s="354"/>
      <c r="BB39" s="354"/>
      <c r="BC39" s="354"/>
      <c r="BD39" s="354"/>
      <c r="BE39" s="354"/>
      <c r="CA39" s="163"/>
      <c r="CB39" s="163"/>
      <c r="CC39" s="163"/>
      <c r="CD39" s="163"/>
      <c r="CE39" s="163"/>
      <c r="CF39" s="163"/>
      <c r="CG39" s="163"/>
      <c r="CH39" s="163"/>
      <c r="CI39" s="163"/>
      <c r="CJ39" s="163"/>
      <c r="CK39" s="163"/>
      <c r="CL39" s="163"/>
      <c r="CM39" s="163"/>
      <c r="CN39" s="163"/>
      <c r="CO39" s="163"/>
      <c r="CP39" s="163"/>
      <c r="CQ39" s="163"/>
      <c r="CR39" s="163"/>
      <c r="CS39" s="163"/>
      <c r="CT39" s="163"/>
      <c r="CU39" s="163"/>
    </row>
    <row r="40" spans="1:99" s="311" customFormat="1" ht="24" customHeight="1">
      <c r="A40" s="511"/>
      <c r="B40" s="511"/>
      <c r="C40" s="511"/>
      <c r="D40" s="511"/>
      <c r="E40" s="511"/>
      <c r="F40" s="511"/>
      <c r="G40" s="511"/>
      <c r="H40" s="511"/>
      <c r="I40" s="511"/>
      <c r="J40" s="511"/>
      <c r="K40" s="520"/>
      <c r="L40" s="521"/>
      <c r="M40" s="521"/>
      <c r="N40" s="522"/>
      <c r="O40" s="513">
        <v>13</v>
      </c>
      <c r="P40" s="514"/>
      <c r="Q40" s="388" t="str">
        <f t="shared" si="0"/>
        <v xml:space="preserve">  </v>
      </c>
      <c r="R40" s="389" t="s">
        <v>540</v>
      </c>
      <c r="S40" s="388" t="str">
        <f t="shared" si="1"/>
        <v>〇</v>
      </c>
      <c r="T40" s="513">
        <v>15</v>
      </c>
      <c r="U40" s="514"/>
      <c r="V40" s="375"/>
      <c r="W40" s="520"/>
      <c r="X40" s="521"/>
      <c r="Y40" s="522"/>
      <c r="Z40" s="511"/>
      <c r="AA40" s="511"/>
      <c r="AB40" s="511"/>
      <c r="AC40" s="511"/>
      <c r="AD40" s="511"/>
      <c r="AE40" s="511"/>
      <c r="AF40" s="511"/>
      <c r="AG40" s="511"/>
      <c r="AH40" s="351"/>
      <c r="AI40" s="512"/>
      <c r="AJ40" s="512"/>
      <c r="AK40" s="512"/>
      <c r="AL40" s="512"/>
      <c r="AM40" s="512"/>
      <c r="AN40" s="512"/>
      <c r="AO40" s="512"/>
      <c r="AP40" s="512"/>
      <c r="AQ40" s="512"/>
      <c r="AR40" s="474"/>
      <c r="AS40" s="354"/>
      <c r="AT40" s="354"/>
      <c r="AU40" s="354"/>
      <c r="AV40" s="354"/>
      <c r="AW40" s="354"/>
      <c r="AX40" s="354"/>
      <c r="AY40" s="354"/>
      <c r="AZ40" s="354"/>
      <c r="BA40" s="354"/>
      <c r="BB40" s="354"/>
      <c r="BC40" s="354"/>
      <c r="BD40" s="354"/>
      <c r="BE40" s="354"/>
    </row>
    <row r="41" spans="1:99" s="311" customFormat="1" ht="24" customHeight="1">
      <c r="A41" s="511"/>
      <c r="B41" s="511"/>
      <c r="C41" s="511"/>
      <c r="D41" s="511"/>
      <c r="E41" s="511"/>
      <c r="F41" s="511"/>
      <c r="G41" s="511"/>
      <c r="H41" s="511"/>
      <c r="I41" s="511"/>
      <c r="J41" s="511"/>
      <c r="K41" s="523"/>
      <c r="L41" s="524"/>
      <c r="M41" s="524"/>
      <c r="N41" s="525"/>
      <c r="O41" s="528"/>
      <c r="P41" s="529"/>
      <c r="Q41" s="403" t="str">
        <f t="shared" si="0"/>
        <v xml:space="preserve">  </v>
      </c>
      <c r="R41" s="402" t="s">
        <v>541</v>
      </c>
      <c r="S41" s="403" t="str">
        <f t="shared" si="1"/>
        <v xml:space="preserve">  </v>
      </c>
      <c r="T41" s="528"/>
      <c r="U41" s="529"/>
      <c r="V41" s="375"/>
      <c r="W41" s="523"/>
      <c r="X41" s="524"/>
      <c r="Y41" s="525"/>
      <c r="Z41" s="511"/>
      <c r="AA41" s="511"/>
      <c r="AB41" s="511"/>
      <c r="AC41" s="511"/>
      <c r="AD41" s="511"/>
      <c r="AE41" s="511"/>
      <c r="AF41" s="511"/>
      <c r="AG41" s="511"/>
      <c r="AH41" s="351"/>
      <c r="AI41" s="512"/>
      <c r="AJ41" s="512"/>
      <c r="AK41" s="512"/>
      <c r="AL41" s="512"/>
      <c r="AM41" s="512"/>
      <c r="AN41" s="512"/>
      <c r="AO41" s="512"/>
      <c r="AP41" s="512"/>
      <c r="AQ41" s="512"/>
      <c r="AR41" s="474"/>
      <c r="AS41" s="354"/>
      <c r="AT41" s="354"/>
      <c r="AU41" s="354"/>
      <c r="AV41" s="354"/>
      <c r="AW41" s="354"/>
      <c r="AX41" s="354"/>
      <c r="AY41" s="354"/>
      <c r="AZ41" s="354"/>
      <c r="BA41" s="354"/>
      <c r="BB41" s="354"/>
      <c r="BC41" s="354"/>
      <c r="BD41" s="354"/>
      <c r="BE41" s="354"/>
    </row>
    <row r="42" spans="1:99" s="311" customFormat="1" ht="24" customHeight="1">
      <c r="A42" s="511">
        <v>11</v>
      </c>
      <c r="B42" s="511"/>
      <c r="C42" s="511" t="str">
        <f>C5</f>
        <v xml:space="preserve"> ＵＮＩＴＥ ☆</v>
      </c>
      <c r="D42" s="511"/>
      <c r="E42" s="511"/>
      <c r="F42" s="511"/>
      <c r="G42" s="511"/>
      <c r="H42" s="511"/>
      <c r="I42" s="511"/>
      <c r="J42" s="511"/>
      <c r="K42" s="517">
        <f>COUNTIF(Q42:Q44,"〇")</f>
        <v>2</v>
      </c>
      <c r="L42" s="518"/>
      <c r="M42" s="518"/>
      <c r="N42" s="519"/>
      <c r="O42" s="526">
        <v>15</v>
      </c>
      <c r="P42" s="527"/>
      <c r="Q42" s="387" t="str">
        <f t="shared" si="0"/>
        <v>〇</v>
      </c>
      <c r="R42" s="395" t="s">
        <v>539</v>
      </c>
      <c r="S42" s="387" t="str">
        <f t="shared" si="1"/>
        <v xml:space="preserve">  </v>
      </c>
      <c r="T42" s="526">
        <v>10</v>
      </c>
      <c r="U42" s="527"/>
      <c r="V42" s="375"/>
      <c r="W42" s="517">
        <f>COUNTIF(S42:S44,"〇")</f>
        <v>0</v>
      </c>
      <c r="X42" s="518"/>
      <c r="Y42" s="519"/>
      <c r="Z42" s="511" t="str">
        <f>C6</f>
        <v xml:space="preserve"> 単細胞</v>
      </c>
      <c r="AA42" s="511"/>
      <c r="AB42" s="511"/>
      <c r="AC42" s="511"/>
      <c r="AD42" s="511"/>
      <c r="AE42" s="511"/>
      <c r="AF42" s="511"/>
      <c r="AG42" s="511"/>
      <c r="AH42" s="351"/>
      <c r="AI42" s="512" t="str">
        <f>P7</f>
        <v xml:space="preserve"> ジャック Ａ</v>
      </c>
      <c r="AJ42" s="512"/>
      <c r="AK42" s="512"/>
      <c r="AL42" s="512"/>
      <c r="AM42" s="512"/>
      <c r="AN42" s="512"/>
      <c r="AO42" s="512"/>
      <c r="AP42" s="512"/>
      <c r="AQ42" s="512"/>
      <c r="AR42" s="474"/>
      <c r="AS42" s="354"/>
      <c r="AT42" s="354"/>
      <c r="AU42" s="354"/>
      <c r="AV42" s="354"/>
      <c r="AW42" s="354"/>
      <c r="AX42" s="354"/>
      <c r="AY42" s="354"/>
      <c r="AZ42" s="354"/>
      <c r="BA42" s="354"/>
      <c r="BB42" s="354"/>
      <c r="BC42" s="354"/>
      <c r="BD42" s="354"/>
      <c r="BE42" s="354"/>
    </row>
    <row r="43" spans="1:99" s="311" customFormat="1" ht="24" customHeight="1">
      <c r="A43" s="511"/>
      <c r="B43" s="511"/>
      <c r="C43" s="511"/>
      <c r="D43" s="511"/>
      <c r="E43" s="511"/>
      <c r="F43" s="511"/>
      <c r="G43" s="511"/>
      <c r="H43" s="511"/>
      <c r="I43" s="511"/>
      <c r="J43" s="511"/>
      <c r="K43" s="520"/>
      <c r="L43" s="521"/>
      <c r="M43" s="521"/>
      <c r="N43" s="522"/>
      <c r="O43" s="513">
        <v>15</v>
      </c>
      <c r="P43" s="514"/>
      <c r="Q43" s="388" t="str">
        <f t="shared" si="0"/>
        <v>〇</v>
      </c>
      <c r="R43" s="389" t="s">
        <v>540</v>
      </c>
      <c r="S43" s="388" t="str">
        <f t="shared" si="1"/>
        <v xml:space="preserve">  </v>
      </c>
      <c r="T43" s="513">
        <v>12</v>
      </c>
      <c r="U43" s="514"/>
      <c r="V43" s="375"/>
      <c r="W43" s="520"/>
      <c r="X43" s="521"/>
      <c r="Y43" s="522"/>
      <c r="Z43" s="511"/>
      <c r="AA43" s="511"/>
      <c r="AB43" s="511"/>
      <c r="AC43" s="511"/>
      <c r="AD43" s="511"/>
      <c r="AE43" s="511"/>
      <c r="AF43" s="511"/>
      <c r="AG43" s="511"/>
      <c r="AH43" s="351"/>
      <c r="AI43" s="512"/>
      <c r="AJ43" s="512"/>
      <c r="AK43" s="512"/>
      <c r="AL43" s="512"/>
      <c r="AM43" s="512"/>
      <c r="AN43" s="512"/>
      <c r="AO43" s="512"/>
      <c r="AP43" s="512"/>
      <c r="AQ43" s="512"/>
      <c r="AR43" s="474"/>
      <c r="AS43" s="354"/>
      <c r="AT43" s="354"/>
      <c r="AU43" s="354"/>
      <c r="AV43" s="354"/>
      <c r="AW43" s="354"/>
      <c r="AX43" s="354"/>
      <c r="AY43" s="354"/>
      <c r="AZ43" s="354"/>
      <c r="BA43" s="354"/>
      <c r="BB43" s="354"/>
      <c r="BC43" s="354"/>
      <c r="BD43" s="354"/>
      <c r="BE43" s="354"/>
    </row>
    <row r="44" spans="1:99" s="311" customFormat="1" ht="24" customHeight="1">
      <c r="A44" s="511"/>
      <c r="B44" s="511"/>
      <c r="C44" s="511"/>
      <c r="D44" s="511"/>
      <c r="E44" s="511"/>
      <c r="F44" s="511"/>
      <c r="G44" s="511"/>
      <c r="H44" s="511"/>
      <c r="I44" s="511"/>
      <c r="J44" s="511"/>
      <c r="K44" s="523"/>
      <c r="L44" s="524"/>
      <c r="M44" s="524"/>
      <c r="N44" s="525"/>
      <c r="O44" s="515"/>
      <c r="P44" s="516"/>
      <c r="Q44" s="393" t="str">
        <f t="shared" si="0"/>
        <v xml:space="preserve">  </v>
      </c>
      <c r="R44" s="397" t="s">
        <v>541</v>
      </c>
      <c r="S44" s="393" t="str">
        <f t="shared" si="1"/>
        <v xml:space="preserve">  </v>
      </c>
      <c r="T44" s="515"/>
      <c r="U44" s="516"/>
      <c r="V44" s="375"/>
      <c r="W44" s="523"/>
      <c r="X44" s="524"/>
      <c r="Y44" s="525"/>
      <c r="Z44" s="511"/>
      <c r="AA44" s="511"/>
      <c r="AB44" s="511"/>
      <c r="AC44" s="511"/>
      <c r="AD44" s="511"/>
      <c r="AE44" s="511"/>
      <c r="AF44" s="511"/>
      <c r="AG44" s="511"/>
      <c r="AH44" s="351"/>
      <c r="AI44" s="512"/>
      <c r="AJ44" s="512"/>
      <c r="AK44" s="512"/>
      <c r="AL44" s="512"/>
      <c r="AM44" s="512"/>
      <c r="AN44" s="512"/>
      <c r="AO44" s="512"/>
      <c r="AP44" s="512"/>
      <c r="AQ44" s="512"/>
      <c r="AR44" s="474"/>
      <c r="AS44" s="354"/>
      <c r="AT44" s="354"/>
      <c r="AU44" s="354"/>
      <c r="AV44" s="354"/>
      <c r="AW44" s="354"/>
      <c r="AX44" s="354"/>
      <c r="AY44" s="354"/>
      <c r="AZ44" s="354"/>
      <c r="BA44" s="354"/>
      <c r="BB44" s="354"/>
      <c r="BC44" s="354"/>
      <c r="BD44" s="354"/>
      <c r="BE44" s="354"/>
    </row>
    <row r="45" spans="1:99" s="311" customFormat="1" ht="24" customHeight="1">
      <c r="A45" s="511">
        <v>12</v>
      </c>
      <c r="B45" s="511"/>
      <c r="C45" s="511" t="str">
        <f>P6</f>
        <v xml:space="preserve"> Ａｃｈｏｏ！ Ａ</v>
      </c>
      <c r="D45" s="511"/>
      <c r="E45" s="511"/>
      <c r="F45" s="511"/>
      <c r="G45" s="511"/>
      <c r="H45" s="511"/>
      <c r="I45" s="511"/>
      <c r="J45" s="511"/>
      <c r="K45" s="517">
        <f>COUNTIF(Q45:Q47,"〇")</f>
        <v>2</v>
      </c>
      <c r="L45" s="518"/>
      <c r="M45" s="518"/>
      <c r="N45" s="519"/>
      <c r="O45" s="526">
        <v>15</v>
      </c>
      <c r="P45" s="527"/>
      <c r="Q45" s="387" t="str">
        <f t="shared" si="0"/>
        <v>〇</v>
      </c>
      <c r="R45" s="395" t="s">
        <v>539</v>
      </c>
      <c r="S45" s="387" t="str">
        <f t="shared" si="1"/>
        <v xml:space="preserve">  </v>
      </c>
      <c r="T45" s="526">
        <v>8</v>
      </c>
      <c r="U45" s="527"/>
      <c r="V45" s="375"/>
      <c r="W45" s="517">
        <f>COUNTIF(S45:S47,"〇")</f>
        <v>0</v>
      </c>
      <c r="X45" s="518"/>
      <c r="Y45" s="519"/>
      <c r="Z45" s="511" t="str">
        <f>P7</f>
        <v xml:space="preserve"> ジャック Ａ</v>
      </c>
      <c r="AA45" s="511"/>
      <c r="AB45" s="511"/>
      <c r="AC45" s="511"/>
      <c r="AD45" s="511"/>
      <c r="AE45" s="511"/>
      <c r="AF45" s="511"/>
      <c r="AG45" s="511"/>
      <c r="AH45" s="351"/>
      <c r="AI45" s="512" t="str">
        <f>C5</f>
        <v xml:space="preserve"> ＵＮＩＴＥ ☆</v>
      </c>
      <c r="AJ45" s="512"/>
      <c r="AK45" s="512"/>
      <c r="AL45" s="512"/>
      <c r="AM45" s="512"/>
      <c r="AN45" s="512"/>
      <c r="AO45" s="512"/>
      <c r="AP45" s="512"/>
      <c r="AQ45" s="512"/>
      <c r="AR45" s="474"/>
      <c r="AS45" s="354"/>
      <c r="AT45" s="354"/>
      <c r="AU45" s="354"/>
      <c r="AV45" s="354"/>
      <c r="AW45" s="354"/>
      <c r="AX45" s="354"/>
      <c r="AY45" s="354"/>
      <c r="AZ45" s="354"/>
      <c r="BA45" s="354"/>
      <c r="BB45" s="354"/>
      <c r="BC45" s="354"/>
      <c r="BD45" s="354"/>
      <c r="BE45" s="354"/>
    </row>
    <row r="46" spans="1:99" s="311" customFormat="1" ht="24" customHeight="1">
      <c r="A46" s="511"/>
      <c r="B46" s="511"/>
      <c r="C46" s="511"/>
      <c r="D46" s="511"/>
      <c r="E46" s="511"/>
      <c r="F46" s="511"/>
      <c r="G46" s="511"/>
      <c r="H46" s="511"/>
      <c r="I46" s="511"/>
      <c r="J46" s="511"/>
      <c r="K46" s="520"/>
      <c r="L46" s="521"/>
      <c r="M46" s="521"/>
      <c r="N46" s="522"/>
      <c r="O46" s="513">
        <v>15</v>
      </c>
      <c r="P46" s="514"/>
      <c r="Q46" s="388" t="str">
        <f t="shared" si="0"/>
        <v>〇</v>
      </c>
      <c r="R46" s="389" t="s">
        <v>540</v>
      </c>
      <c r="S46" s="388" t="str">
        <f t="shared" si="1"/>
        <v xml:space="preserve">  </v>
      </c>
      <c r="T46" s="513">
        <v>13</v>
      </c>
      <c r="U46" s="514"/>
      <c r="V46" s="375"/>
      <c r="W46" s="520"/>
      <c r="X46" s="521"/>
      <c r="Y46" s="522"/>
      <c r="Z46" s="511"/>
      <c r="AA46" s="511"/>
      <c r="AB46" s="511"/>
      <c r="AC46" s="511"/>
      <c r="AD46" s="511"/>
      <c r="AE46" s="511"/>
      <c r="AF46" s="511"/>
      <c r="AG46" s="511"/>
      <c r="AH46" s="351"/>
      <c r="AI46" s="512"/>
      <c r="AJ46" s="512"/>
      <c r="AK46" s="512"/>
      <c r="AL46" s="512"/>
      <c r="AM46" s="512"/>
      <c r="AN46" s="512"/>
      <c r="AO46" s="512"/>
      <c r="AP46" s="512"/>
      <c r="AQ46" s="512"/>
      <c r="AR46" s="474"/>
      <c r="AS46" s="354"/>
      <c r="AT46" s="354"/>
      <c r="AU46" s="354"/>
      <c r="AV46" s="354"/>
      <c r="AW46" s="354"/>
      <c r="AX46" s="354"/>
      <c r="AY46" s="354"/>
      <c r="AZ46" s="354"/>
      <c r="BA46" s="354"/>
      <c r="BB46" s="354"/>
      <c r="BC46" s="354"/>
      <c r="BD46" s="354"/>
      <c r="BE46" s="354"/>
    </row>
    <row r="47" spans="1:99" s="311" customFormat="1" ht="24" customHeight="1">
      <c r="A47" s="511"/>
      <c r="B47" s="511"/>
      <c r="C47" s="511"/>
      <c r="D47" s="511"/>
      <c r="E47" s="511"/>
      <c r="F47" s="511"/>
      <c r="G47" s="511"/>
      <c r="H47" s="511"/>
      <c r="I47" s="511"/>
      <c r="J47" s="511"/>
      <c r="K47" s="523"/>
      <c r="L47" s="524"/>
      <c r="M47" s="524"/>
      <c r="N47" s="525"/>
      <c r="O47" s="515"/>
      <c r="P47" s="516"/>
      <c r="Q47" s="393" t="str">
        <f t="shared" si="0"/>
        <v xml:space="preserve">  </v>
      </c>
      <c r="R47" s="397" t="s">
        <v>541</v>
      </c>
      <c r="S47" s="393" t="str">
        <f t="shared" si="1"/>
        <v xml:space="preserve">  </v>
      </c>
      <c r="T47" s="515"/>
      <c r="U47" s="516"/>
      <c r="V47" s="375"/>
      <c r="W47" s="523"/>
      <c r="X47" s="524"/>
      <c r="Y47" s="525"/>
      <c r="Z47" s="511"/>
      <c r="AA47" s="511"/>
      <c r="AB47" s="511"/>
      <c r="AC47" s="511"/>
      <c r="AD47" s="511"/>
      <c r="AE47" s="511"/>
      <c r="AF47" s="511"/>
      <c r="AG47" s="511"/>
      <c r="AH47" s="351"/>
      <c r="AI47" s="512"/>
      <c r="AJ47" s="512"/>
      <c r="AK47" s="512"/>
      <c r="AL47" s="512"/>
      <c r="AM47" s="512"/>
      <c r="AN47" s="512"/>
      <c r="AO47" s="512"/>
      <c r="AP47" s="512"/>
      <c r="AQ47" s="512"/>
      <c r="AR47" s="474"/>
      <c r="AS47" s="354"/>
      <c r="AT47" s="354"/>
      <c r="AU47" s="354"/>
      <c r="AV47" s="354"/>
      <c r="AW47" s="354"/>
      <c r="AX47" s="354"/>
      <c r="AY47" s="354"/>
      <c r="AZ47" s="354"/>
      <c r="BA47" s="354"/>
      <c r="BB47" s="354"/>
      <c r="BC47" s="354"/>
      <c r="BD47" s="354"/>
      <c r="BE47" s="354"/>
    </row>
    <row r="48" spans="1:99" s="366" customFormat="1" ht="15" customHeight="1">
      <c r="A48" s="362"/>
      <c r="B48" s="362"/>
      <c r="C48" s="158"/>
      <c r="D48" s="210"/>
      <c r="E48" s="210"/>
      <c r="F48" s="362"/>
      <c r="G48" s="210"/>
      <c r="H48" s="362"/>
      <c r="I48" s="13"/>
      <c r="J48" s="362"/>
      <c r="K48" s="362"/>
      <c r="L48" s="362"/>
      <c r="M48" s="362"/>
      <c r="N48" s="362"/>
      <c r="O48" s="362"/>
      <c r="P48" s="362"/>
      <c r="Q48" s="362"/>
      <c r="R48" s="362"/>
      <c r="S48" s="362"/>
      <c r="T48" s="3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362"/>
      <c r="AO48" s="362"/>
      <c r="AP48" s="362"/>
      <c r="AQ48" s="362"/>
      <c r="AR48" s="362"/>
      <c r="AS48" s="362"/>
      <c r="AT48" s="362"/>
      <c r="AU48" s="362"/>
      <c r="AV48" s="362"/>
      <c r="AW48" s="362"/>
      <c r="AX48" s="362"/>
      <c r="AY48" s="362"/>
      <c r="AZ48" s="362"/>
      <c r="BA48" s="362"/>
      <c r="BB48" s="362"/>
      <c r="BC48" s="362"/>
      <c r="BD48" s="362"/>
      <c r="BE48" s="362"/>
    </row>
    <row r="49" spans="1:100" s="366" customFormat="1" ht="18" customHeight="1">
      <c r="A49" s="493" t="s">
        <v>542</v>
      </c>
      <c r="B49" s="493"/>
      <c r="C49" s="493"/>
      <c r="D49" s="493"/>
      <c r="E49" s="493"/>
      <c r="F49" s="493"/>
      <c r="G49" s="493"/>
      <c r="H49" s="493"/>
      <c r="I49" s="493"/>
      <c r="J49" s="493"/>
      <c r="K49" s="493"/>
      <c r="L49" s="493"/>
      <c r="M49" s="493"/>
      <c r="N49" s="493"/>
      <c r="O49" s="493"/>
      <c r="P49" s="493"/>
      <c r="Q49" s="493"/>
      <c r="R49" s="493"/>
      <c r="S49" s="493"/>
      <c r="T49" s="493"/>
      <c r="U49" s="493"/>
      <c r="V49" s="493"/>
      <c r="W49" s="493"/>
      <c r="X49" s="493"/>
      <c r="Y49" s="493"/>
      <c r="Z49" s="493"/>
      <c r="AA49" s="493"/>
      <c r="AB49" s="493"/>
      <c r="AC49" s="493"/>
      <c r="AD49" s="493"/>
      <c r="AE49" s="493"/>
      <c r="AF49" s="493"/>
      <c r="AG49" s="493"/>
      <c r="AH49" s="493"/>
      <c r="AI49" s="493"/>
      <c r="AJ49" s="493"/>
      <c r="AK49" s="493"/>
      <c r="AL49" s="493"/>
      <c r="AM49" s="493"/>
      <c r="AN49" s="493"/>
      <c r="AO49" s="493"/>
      <c r="AP49" s="493"/>
      <c r="AQ49" s="493"/>
      <c r="AR49" s="362"/>
      <c r="AS49" s="362"/>
      <c r="AT49" s="362"/>
      <c r="AU49" s="362"/>
      <c r="AV49" s="362"/>
      <c r="AW49" s="362"/>
      <c r="AX49" s="362"/>
      <c r="AY49" s="362"/>
      <c r="AZ49" s="362"/>
      <c r="BA49" s="362"/>
      <c r="BB49" s="362"/>
      <c r="BC49" s="362"/>
      <c r="BD49" s="362"/>
      <c r="BE49" s="362"/>
    </row>
    <row r="50" spans="1:100" s="366" customFormat="1" ht="6" customHeight="1">
      <c r="A50" s="362"/>
      <c r="B50" s="362"/>
      <c r="C50" s="362"/>
      <c r="D50" s="362"/>
      <c r="E50" s="362"/>
      <c r="F50" s="362"/>
      <c r="G50" s="362"/>
      <c r="H50" s="362"/>
      <c r="I50" s="362"/>
      <c r="J50" s="362"/>
      <c r="K50" s="362"/>
      <c r="L50" s="362"/>
      <c r="M50" s="362"/>
      <c r="N50" s="362"/>
      <c r="O50" s="362"/>
      <c r="P50" s="362"/>
      <c r="Q50" s="362"/>
      <c r="R50" s="362"/>
      <c r="S50" s="362"/>
      <c r="T50" s="362"/>
      <c r="U50" s="362"/>
      <c r="V50" s="362"/>
      <c r="W50" s="362"/>
      <c r="X50" s="362"/>
      <c r="Y50" s="362"/>
      <c r="Z50" s="362"/>
      <c r="AA50" s="362"/>
      <c r="AB50" s="362"/>
      <c r="AC50" s="362"/>
      <c r="AD50" s="362"/>
      <c r="AE50" s="362"/>
      <c r="AF50" s="362"/>
      <c r="AG50" s="362"/>
      <c r="AH50" s="362"/>
      <c r="AI50" s="362"/>
      <c r="AJ50" s="362"/>
      <c r="AK50" s="362"/>
      <c r="AL50" s="362"/>
      <c r="AM50" s="362"/>
      <c r="AN50" s="362"/>
      <c r="AO50" s="362"/>
      <c r="AP50" s="362"/>
      <c r="AQ50" s="362"/>
      <c r="AR50" s="362"/>
      <c r="AS50" s="362"/>
      <c r="AT50" s="362"/>
      <c r="AU50" s="362"/>
      <c r="AV50" s="362"/>
      <c r="AW50" s="362"/>
      <c r="AX50" s="362"/>
      <c r="AY50" s="362"/>
      <c r="AZ50" s="362"/>
      <c r="BA50" s="362"/>
      <c r="BB50" s="362"/>
      <c r="BC50" s="362"/>
      <c r="BD50" s="362"/>
      <c r="BE50" s="362"/>
    </row>
    <row r="51" spans="1:100" s="366" customFormat="1" ht="15" customHeight="1">
      <c r="A51" s="494" t="s">
        <v>543</v>
      </c>
      <c r="B51" s="497" t="s">
        <v>247</v>
      </c>
      <c r="C51" s="498"/>
      <c r="D51" s="499"/>
      <c r="E51" s="361"/>
      <c r="F51" s="506" t="str">
        <f>B55</f>
        <v xml:space="preserve"> ＵＮＩＴＥ ☆</v>
      </c>
      <c r="G51" s="506"/>
      <c r="H51" s="506"/>
      <c r="I51" s="506"/>
      <c r="J51" s="506"/>
      <c r="K51" s="506" t="str">
        <f>B61</f>
        <v xml:space="preserve"> 単細胞</v>
      </c>
      <c r="L51" s="506"/>
      <c r="M51" s="506"/>
      <c r="N51" s="506"/>
      <c r="O51" s="506"/>
      <c r="P51" s="507" t="str">
        <f>B67</f>
        <v xml:space="preserve"> Ｈｏｎｅｙ2</v>
      </c>
      <c r="Q51" s="507"/>
      <c r="R51" s="507"/>
      <c r="S51" s="507"/>
      <c r="T51" s="507"/>
      <c r="U51" s="507" t="str">
        <f>B73</f>
        <v xml:space="preserve"> ＡＲＭＡＤＡ  Ａ</v>
      </c>
      <c r="V51" s="507"/>
      <c r="W51" s="507"/>
      <c r="X51" s="507"/>
      <c r="Y51" s="507"/>
      <c r="Z51" s="507" t="str">
        <f>B79</f>
        <v xml:space="preserve"> Ａｃｈｏｏ！ Ａ</v>
      </c>
      <c r="AA51" s="507"/>
      <c r="AB51" s="507"/>
      <c r="AC51" s="507"/>
      <c r="AD51" s="507"/>
      <c r="AE51" s="507" t="str">
        <f>B85</f>
        <v xml:space="preserve"> ジャック Ａ</v>
      </c>
      <c r="AF51" s="507"/>
      <c r="AG51" s="507"/>
      <c r="AH51" s="507"/>
      <c r="AI51" s="467"/>
      <c r="AJ51" s="497" t="s">
        <v>342</v>
      </c>
      <c r="AK51" s="498"/>
      <c r="AL51" s="499"/>
      <c r="AM51" s="497" t="s">
        <v>249</v>
      </c>
      <c r="AN51" s="498"/>
      <c r="AO51" s="499"/>
      <c r="AP51" s="508" t="s">
        <v>250</v>
      </c>
      <c r="AQ51" s="508" t="s">
        <v>343</v>
      </c>
      <c r="CV51" s="182"/>
    </row>
    <row r="52" spans="1:100" s="366" customFormat="1" ht="15" customHeight="1">
      <c r="A52" s="495"/>
      <c r="B52" s="500"/>
      <c r="C52" s="501"/>
      <c r="D52" s="502"/>
      <c r="E52" s="362"/>
      <c r="F52" s="506"/>
      <c r="G52" s="506"/>
      <c r="H52" s="506"/>
      <c r="I52" s="506"/>
      <c r="J52" s="506"/>
      <c r="K52" s="506"/>
      <c r="L52" s="506"/>
      <c r="M52" s="506"/>
      <c r="N52" s="506"/>
      <c r="O52" s="506"/>
      <c r="P52" s="507"/>
      <c r="Q52" s="507"/>
      <c r="R52" s="507"/>
      <c r="S52" s="507"/>
      <c r="T52" s="507"/>
      <c r="U52" s="507"/>
      <c r="V52" s="507"/>
      <c r="W52" s="507"/>
      <c r="X52" s="507"/>
      <c r="Y52" s="507"/>
      <c r="Z52" s="507"/>
      <c r="AA52" s="507"/>
      <c r="AB52" s="507"/>
      <c r="AC52" s="507"/>
      <c r="AD52" s="507"/>
      <c r="AE52" s="507"/>
      <c r="AF52" s="507"/>
      <c r="AG52" s="507"/>
      <c r="AH52" s="507"/>
      <c r="AI52" s="467"/>
      <c r="AJ52" s="500"/>
      <c r="AK52" s="501"/>
      <c r="AL52" s="502"/>
      <c r="AM52" s="500"/>
      <c r="AN52" s="501"/>
      <c r="AO52" s="502"/>
      <c r="AP52" s="509"/>
      <c r="AQ52" s="509"/>
      <c r="CV52" s="182"/>
    </row>
    <row r="53" spans="1:100" s="366" customFormat="1" ht="15" customHeight="1">
      <c r="A53" s="495"/>
      <c r="B53" s="500"/>
      <c r="C53" s="501"/>
      <c r="D53" s="502"/>
      <c r="E53" s="362"/>
      <c r="F53" s="506"/>
      <c r="G53" s="506"/>
      <c r="H53" s="506"/>
      <c r="I53" s="506"/>
      <c r="J53" s="506"/>
      <c r="K53" s="506"/>
      <c r="L53" s="506"/>
      <c r="M53" s="506"/>
      <c r="N53" s="506"/>
      <c r="O53" s="506"/>
      <c r="P53" s="507"/>
      <c r="Q53" s="507"/>
      <c r="R53" s="507"/>
      <c r="S53" s="507"/>
      <c r="T53" s="507"/>
      <c r="U53" s="507"/>
      <c r="V53" s="507"/>
      <c r="W53" s="507"/>
      <c r="X53" s="507"/>
      <c r="Y53" s="507"/>
      <c r="Z53" s="507"/>
      <c r="AA53" s="507"/>
      <c r="AB53" s="507"/>
      <c r="AC53" s="507"/>
      <c r="AD53" s="507"/>
      <c r="AE53" s="507"/>
      <c r="AF53" s="507"/>
      <c r="AG53" s="507"/>
      <c r="AH53" s="507"/>
      <c r="AI53" s="467"/>
      <c r="AJ53" s="500"/>
      <c r="AK53" s="501"/>
      <c r="AL53" s="502"/>
      <c r="AM53" s="500"/>
      <c r="AN53" s="501"/>
      <c r="AO53" s="502"/>
      <c r="AP53" s="509"/>
      <c r="AQ53" s="509"/>
      <c r="AS53" s="456" t="s">
        <v>252</v>
      </c>
      <c r="AT53" s="485" t="s">
        <v>544</v>
      </c>
      <c r="CV53" s="182"/>
    </row>
    <row r="54" spans="1:100" s="366" customFormat="1" ht="15" customHeight="1">
      <c r="A54" s="496"/>
      <c r="B54" s="503"/>
      <c r="C54" s="504"/>
      <c r="D54" s="505"/>
      <c r="E54" s="364"/>
      <c r="F54" s="506"/>
      <c r="G54" s="506"/>
      <c r="H54" s="506"/>
      <c r="I54" s="506"/>
      <c r="J54" s="506"/>
      <c r="K54" s="506"/>
      <c r="L54" s="506"/>
      <c r="M54" s="506"/>
      <c r="N54" s="506"/>
      <c r="O54" s="506"/>
      <c r="P54" s="507"/>
      <c r="Q54" s="507"/>
      <c r="R54" s="507"/>
      <c r="S54" s="507"/>
      <c r="T54" s="507"/>
      <c r="U54" s="507"/>
      <c r="V54" s="507"/>
      <c r="W54" s="507"/>
      <c r="X54" s="507"/>
      <c r="Y54" s="507"/>
      <c r="Z54" s="507"/>
      <c r="AA54" s="507"/>
      <c r="AB54" s="507"/>
      <c r="AC54" s="507"/>
      <c r="AD54" s="507"/>
      <c r="AE54" s="507"/>
      <c r="AF54" s="507"/>
      <c r="AG54" s="507"/>
      <c r="AH54" s="507"/>
      <c r="AI54" s="467"/>
      <c r="AJ54" s="503"/>
      <c r="AK54" s="504"/>
      <c r="AL54" s="505"/>
      <c r="AM54" s="503"/>
      <c r="AN54" s="504"/>
      <c r="AO54" s="505"/>
      <c r="AP54" s="510"/>
      <c r="AQ54" s="510"/>
      <c r="AS54" s="456"/>
      <c r="AT54" s="456"/>
      <c r="CV54" s="182"/>
    </row>
    <row r="55" spans="1:100" ht="18" customHeight="1">
      <c r="A55" s="486">
        <f>P3</f>
        <v>0</v>
      </c>
      <c r="B55" s="489" t="str">
        <f>C5</f>
        <v xml:space="preserve"> ＵＮＩＴＥ ☆</v>
      </c>
      <c r="C55" s="490"/>
      <c r="D55" s="491"/>
      <c r="E55" s="471" t="str">
        <f>IF($CA$117="A",CC119,IF($CA$117="B",CF119,CI119))</f>
        <v/>
      </c>
      <c r="F55" s="211"/>
      <c r="G55" s="212"/>
      <c r="H55" s="212"/>
      <c r="I55" s="212"/>
      <c r="J55" s="213"/>
      <c r="K55" s="191">
        <f>COUNTIF(L58:L60,"○")</f>
        <v>2</v>
      </c>
      <c r="L55" s="191"/>
      <c r="M55" s="214" t="s">
        <v>545</v>
      </c>
      <c r="N55" s="191"/>
      <c r="O55" s="192">
        <f>COUNTIF(N58:N60,"○")</f>
        <v>0</v>
      </c>
      <c r="P55" s="191">
        <f>COUNTIF(Q58:Q60,"○")</f>
        <v>2</v>
      </c>
      <c r="Q55" s="191"/>
      <c r="R55" s="214" t="s">
        <v>546</v>
      </c>
      <c r="S55" s="191"/>
      <c r="T55" s="192">
        <f>COUNTIF(S58:S60,"○")</f>
        <v>0</v>
      </c>
      <c r="U55" s="191">
        <f>COUNTIF(V58:V60,"○")</f>
        <v>2</v>
      </c>
      <c r="V55" s="191"/>
      <c r="W55" s="214" t="s">
        <v>547</v>
      </c>
      <c r="X55" s="191"/>
      <c r="Y55" s="192">
        <f>COUNTIF(X58:X60,"○")</f>
        <v>0</v>
      </c>
      <c r="Z55" s="191">
        <f>COUNTIF(AA58:AA60,"○")</f>
        <v>1</v>
      </c>
      <c r="AA55" s="191"/>
      <c r="AB55" s="214" t="s">
        <v>548</v>
      </c>
      <c r="AC55" s="191"/>
      <c r="AD55" s="192">
        <f>COUNTIF(AC58:AC60,"○")</f>
        <v>2</v>
      </c>
      <c r="AE55" s="212"/>
      <c r="AF55" s="212"/>
      <c r="AG55" s="212"/>
      <c r="AH55" s="212"/>
      <c r="AI55" s="213"/>
      <c r="AJ55" s="474">
        <f>COUNTIF(F56:AE56,"○")</f>
        <v>3</v>
      </c>
      <c r="AK55" s="477" t="s">
        <v>549</v>
      </c>
      <c r="AL55" s="480">
        <f>COUNTIF(J57:AI57,"○")</f>
        <v>1</v>
      </c>
      <c r="AM55" s="457">
        <f>IF(AO59=0,10,AM59/AO59)</f>
        <v>3.5</v>
      </c>
      <c r="AN55" s="459"/>
      <c r="AO55" s="461"/>
      <c r="AP55" s="464">
        <f>SUM(F58:F60,K58:K60,P58:P60,U58:U60,Z58:Z60,AE58:AE60)/SUM(J58:J60,O58:O60,T58:T60,Y58:Y60,AD58:AD60,AI58:AI60)</f>
        <v>1.212962962962963</v>
      </c>
      <c r="AQ55" s="492">
        <f>IF(AS$93=AS$92,RANK(BC55,BC$55:BC$88,0),"")</f>
        <v>2</v>
      </c>
      <c r="AS55" s="182">
        <f>SUM(AJ55:AL60)</f>
        <v>4</v>
      </c>
      <c r="AT55" s="182">
        <f>AU55-AV55</f>
        <v>0</v>
      </c>
      <c r="AU55" s="182">
        <f>SUM(F55:AI55)</f>
        <v>9</v>
      </c>
      <c r="AV55" s="182">
        <f>SUM(AM59:AO60)</f>
        <v>9</v>
      </c>
      <c r="AX55" s="456">
        <f>RANK(AJ55,AJ55:AJ90,1)</f>
        <v>4</v>
      </c>
      <c r="AY55" s="456">
        <f>RANK(BD55,BD55:BD90,1)</f>
        <v>5</v>
      </c>
      <c r="AZ55" s="456">
        <f>RANK(AP55,AP55:AP88,1)</f>
        <v>6</v>
      </c>
      <c r="BA55" s="456">
        <f>AX55*100</f>
        <v>400</v>
      </c>
      <c r="BB55" s="456">
        <f>AY55*10</f>
        <v>50</v>
      </c>
      <c r="BC55" s="456">
        <f>SUM(AZ55:BB60)</f>
        <v>456</v>
      </c>
      <c r="BD55" s="456">
        <f>AM55-AO55</f>
        <v>3.5</v>
      </c>
    </row>
    <row r="56" spans="1:100" ht="13.5" hidden="1" customHeight="1">
      <c r="A56" s="487"/>
      <c r="B56" s="489"/>
      <c r="C56" s="490"/>
      <c r="D56" s="491"/>
      <c r="E56" s="471"/>
      <c r="F56" s="215"/>
      <c r="G56" s="216"/>
      <c r="H56" s="216"/>
      <c r="I56" s="216"/>
      <c r="J56" s="217"/>
      <c r="K56" s="362" t="str">
        <f>IF(K55&gt;O55,"○","　")</f>
        <v>○</v>
      </c>
      <c r="L56" s="362"/>
      <c r="M56" s="362"/>
      <c r="N56" s="362"/>
      <c r="O56" s="363"/>
      <c r="P56" s="362" t="str">
        <f>IF(P55&gt;T55,"○","　")</f>
        <v>○</v>
      </c>
      <c r="Q56" s="362"/>
      <c r="R56" s="362"/>
      <c r="S56" s="362"/>
      <c r="T56" s="363"/>
      <c r="U56" s="362" t="str">
        <f>IF(U55&gt;Y55,"○","　")</f>
        <v>○</v>
      </c>
      <c r="V56" s="362"/>
      <c r="W56" s="362"/>
      <c r="X56" s="362"/>
      <c r="Y56" s="363"/>
      <c r="Z56" s="362" t="str">
        <f>IF(Z55&gt;AD55,"○","　")</f>
        <v>　</v>
      </c>
      <c r="AA56" s="362"/>
      <c r="AB56" s="362"/>
      <c r="AC56" s="362"/>
      <c r="AD56" s="363"/>
      <c r="AE56" s="216"/>
      <c r="AF56" s="216"/>
      <c r="AG56" s="216"/>
      <c r="AH56" s="216"/>
      <c r="AI56" s="217"/>
      <c r="AJ56" s="474"/>
      <c r="AK56" s="477"/>
      <c r="AL56" s="480"/>
      <c r="AM56" s="457"/>
      <c r="AN56" s="459"/>
      <c r="AO56" s="461"/>
      <c r="AP56" s="464"/>
      <c r="AQ56" s="466"/>
      <c r="AX56" s="456"/>
      <c r="AY56" s="456"/>
      <c r="AZ56" s="456"/>
      <c r="BA56" s="456"/>
      <c r="BB56" s="456"/>
      <c r="BC56" s="456"/>
      <c r="BD56" s="456"/>
    </row>
    <row r="57" spans="1:100" ht="13.5" hidden="1" customHeight="1">
      <c r="A57" s="487"/>
      <c r="B57" s="489"/>
      <c r="C57" s="490"/>
      <c r="D57" s="491"/>
      <c r="E57" s="471"/>
      <c r="F57" s="215"/>
      <c r="G57" s="216"/>
      <c r="H57" s="216"/>
      <c r="I57" s="216"/>
      <c r="J57" s="217"/>
      <c r="K57" s="362"/>
      <c r="L57" s="362"/>
      <c r="M57" s="362"/>
      <c r="N57" s="362"/>
      <c r="O57" s="363" t="str">
        <f>IF(O55&gt;K55,"○","　")</f>
        <v>　</v>
      </c>
      <c r="P57" s="362"/>
      <c r="Q57" s="362"/>
      <c r="R57" s="362"/>
      <c r="S57" s="362"/>
      <c r="T57" s="363" t="str">
        <f>IF(T55&gt;P55,"○","　")</f>
        <v>　</v>
      </c>
      <c r="U57" s="362"/>
      <c r="V57" s="362"/>
      <c r="W57" s="362"/>
      <c r="X57" s="362"/>
      <c r="Y57" s="363" t="str">
        <f>IF(Y55&gt;U55,"○","　")</f>
        <v>　</v>
      </c>
      <c r="Z57" s="362"/>
      <c r="AA57" s="362"/>
      <c r="AB57" s="362"/>
      <c r="AC57" s="362"/>
      <c r="AD57" s="363" t="str">
        <f>IF(AD55&gt;Z55,"○","　")</f>
        <v>○</v>
      </c>
      <c r="AE57" s="216"/>
      <c r="AF57" s="216"/>
      <c r="AG57" s="216"/>
      <c r="AH57" s="216"/>
      <c r="AI57" s="217"/>
      <c r="AJ57" s="474"/>
      <c r="AK57" s="477"/>
      <c r="AL57" s="480"/>
      <c r="AM57" s="457"/>
      <c r="AN57" s="459"/>
      <c r="AO57" s="461"/>
      <c r="AP57" s="464"/>
      <c r="AQ57" s="466"/>
      <c r="AX57" s="456"/>
      <c r="AY57" s="456"/>
      <c r="AZ57" s="456"/>
      <c r="BA57" s="456"/>
      <c r="BB57" s="456"/>
      <c r="BC57" s="456"/>
      <c r="BD57" s="456"/>
    </row>
    <row r="58" spans="1:100" ht="18" customHeight="1">
      <c r="A58" s="487"/>
      <c r="B58" s="489"/>
      <c r="C58" s="490"/>
      <c r="D58" s="491"/>
      <c r="E58" s="471"/>
      <c r="F58" s="215"/>
      <c r="G58" s="216"/>
      <c r="H58" s="216"/>
      <c r="I58" s="216"/>
      <c r="J58" s="217"/>
      <c r="K58" s="362">
        <f>O42</f>
        <v>15</v>
      </c>
      <c r="L58" s="362" t="str">
        <f>IF(K58&gt;O58,"○","　")</f>
        <v>○</v>
      </c>
      <c r="M58" s="362" t="s">
        <v>549</v>
      </c>
      <c r="N58" s="362" t="str">
        <f>IF(O58&gt;K58,"○","　")</f>
        <v>　</v>
      </c>
      <c r="O58" s="363">
        <f>T42</f>
        <v>10</v>
      </c>
      <c r="P58" s="362">
        <f>O12</f>
        <v>15</v>
      </c>
      <c r="Q58" s="362" t="str">
        <f>IF(P58&gt;T58,"○","　")</f>
        <v>○</v>
      </c>
      <c r="R58" s="362" t="s">
        <v>549</v>
      </c>
      <c r="S58" s="362" t="str">
        <f>IF(T58&gt;P58,"○","　")</f>
        <v>　</v>
      </c>
      <c r="T58" s="363">
        <f>T12</f>
        <v>12</v>
      </c>
      <c r="U58" s="362">
        <f>O30</f>
        <v>15</v>
      </c>
      <c r="V58" s="362" t="str">
        <f>IF(U58&gt;Y58,"○","　")</f>
        <v>○</v>
      </c>
      <c r="W58" s="362" t="s">
        <v>549</v>
      </c>
      <c r="X58" s="362" t="str">
        <f>IF(Y58&gt;U58,"○","　")</f>
        <v>　</v>
      </c>
      <c r="Y58" s="363">
        <f>T30</f>
        <v>10</v>
      </c>
      <c r="Z58" s="362">
        <f>O24</f>
        <v>12</v>
      </c>
      <c r="AA58" s="362" t="str">
        <f>IF(Z58&gt;AD58,"○","　")</f>
        <v>　</v>
      </c>
      <c r="AB58" s="362" t="s">
        <v>549</v>
      </c>
      <c r="AC58" s="362" t="str">
        <f>IF(AD58&gt;Z58,"○","　")</f>
        <v>○</v>
      </c>
      <c r="AD58" s="363">
        <f>T24</f>
        <v>15</v>
      </c>
      <c r="AE58" s="216"/>
      <c r="AF58" s="216"/>
      <c r="AG58" s="216"/>
      <c r="AH58" s="216"/>
      <c r="AI58" s="217"/>
      <c r="AJ58" s="474"/>
      <c r="AK58" s="477"/>
      <c r="AL58" s="480"/>
      <c r="AM58" s="457"/>
      <c r="AN58" s="459"/>
      <c r="AO58" s="461"/>
      <c r="AP58" s="464"/>
      <c r="AQ58" s="466"/>
      <c r="AX58" s="456"/>
      <c r="AY58" s="456"/>
      <c r="AZ58" s="456"/>
      <c r="BA58" s="456"/>
      <c r="BB58" s="456"/>
      <c r="BC58" s="456"/>
      <c r="BD58" s="456"/>
    </row>
    <row r="59" spans="1:100" ht="18" customHeight="1">
      <c r="A59" s="487"/>
      <c r="B59" s="489"/>
      <c r="C59" s="490"/>
      <c r="D59" s="491"/>
      <c r="E59" s="471"/>
      <c r="F59" s="215"/>
      <c r="G59" s="216"/>
      <c r="H59" s="216"/>
      <c r="I59" s="216"/>
      <c r="J59" s="217"/>
      <c r="K59" s="362">
        <f>O43</f>
        <v>15</v>
      </c>
      <c r="L59" s="362" t="str">
        <f>IF(K59&gt;O59,"○","　")</f>
        <v>○</v>
      </c>
      <c r="M59" s="362" t="s">
        <v>255</v>
      </c>
      <c r="N59" s="362" t="str">
        <f>IF(O59&gt;K59,"○","　")</f>
        <v>　</v>
      </c>
      <c r="O59" s="363">
        <f>T43</f>
        <v>12</v>
      </c>
      <c r="P59" s="362">
        <f>O13</f>
        <v>15</v>
      </c>
      <c r="Q59" s="362" t="str">
        <f>IF(P59&gt;T59,"○","　")</f>
        <v>○</v>
      </c>
      <c r="R59" s="362" t="s">
        <v>255</v>
      </c>
      <c r="S59" s="362" t="str">
        <f>IF(T59&gt;P59,"○","　")</f>
        <v>　</v>
      </c>
      <c r="T59" s="363">
        <f>T13</f>
        <v>8</v>
      </c>
      <c r="U59" s="362">
        <f>O31</f>
        <v>16</v>
      </c>
      <c r="V59" s="362" t="str">
        <f>IF(U59&gt;Y59,"○","　")</f>
        <v>○</v>
      </c>
      <c r="W59" s="362" t="s">
        <v>255</v>
      </c>
      <c r="X59" s="362" t="str">
        <f>IF(Y59&gt;U59,"○","　")</f>
        <v>　</v>
      </c>
      <c r="Y59" s="363">
        <f>T31</f>
        <v>14</v>
      </c>
      <c r="Z59" s="362">
        <f>O25</f>
        <v>15</v>
      </c>
      <c r="AA59" s="362" t="str">
        <f>IF(Z59&gt;AD59,"○","　")</f>
        <v>○</v>
      </c>
      <c r="AB59" s="362" t="s">
        <v>255</v>
      </c>
      <c r="AC59" s="362" t="str">
        <f>IF(AD59&gt;Z59,"○","　")</f>
        <v>　</v>
      </c>
      <c r="AD59" s="363">
        <f>T25</f>
        <v>12</v>
      </c>
      <c r="AE59" s="216"/>
      <c r="AF59" s="216"/>
      <c r="AG59" s="216"/>
      <c r="AH59" s="216"/>
      <c r="AI59" s="217"/>
      <c r="AJ59" s="474"/>
      <c r="AK59" s="477"/>
      <c r="AL59" s="480"/>
      <c r="AM59" s="457">
        <f>SUM(F55,K55,P55,U55,Z55,AE55)</f>
        <v>7</v>
      </c>
      <c r="AN59" s="459" t="s">
        <v>255</v>
      </c>
      <c r="AO59" s="461">
        <f>SUM(J55,O55,T55,Y55,AD55,AI55)</f>
        <v>2</v>
      </c>
      <c r="AP59" s="464"/>
      <c r="AQ59" s="466"/>
      <c r="AX59" s="456"/>
      <c r="AY59" s="456"/>
      <c r="AZ59" s="456"/>
      <c r="BA59" s="456"/>
      <c r="BB59" s="456"/>
      <c r="BC59" s="456"/>
      <c r="BD59" s="456"/>
    </row>
    <row r="60" spans="1:100" ht="18" customHeight="1">
      <c r="A60" s="487"/>
      <c r="B60" s="489"/>
      <c r="C60" s="490"/>
      <c r="D60" s="491"/>
      <c r="E60" s="472"/>
      <c r="F60" s="218"/>
      <c r="G60" s="219"/>
      <c r="H60" s="219"/>
      <c r="I60" s="219"/>
      <c r="J60" s="220"/>
      <c r="K60" s="362">
        <f>O44</f>
        <v>0</v>
      </c>
      <c r="L60" s="362" t="str">
        <f>IF(K60&gt;O60,"○","　")</f>
        <v>　</v>
      </c>
      <c r="M60" s="362" t="s">
        <v>255</v>
      </c>
      <c r="N60" s="362" t="str">
        <f>IF(O60&gt;K60,"○","　")</f>
        <v>　</v>
      </c>
      <c r="O60" s="363">
        <f>T44</f>
        <v>0</v>
      </c>
      <c r="P60" s="362">
        <f>O14</f>
        <v>0</v>
      </c>
      <c r="Q60" s="362" t="str">
        <f>IF(P60&gt;T60,"○","　")</f>
        <v>　</v>
      </c>
      <c r="R60" s="362" t="s">
        <v>255</v>
      </c>
      <c r="S60" s="362" t="str">
        <f>IF(T60&gt;P60,"○","　")</f>
        <v>　</v>
      </c>
      <c r="T60" s="363">
        <f>T14</f>
        <v>0</v>
      </c>
      <c r="U60" s="362">
        <f>O32</f>
        <v>0</v>
      </c>
      <c r="V60" s="362" t="str">
        <f>IF(U60&gt;Y60,"○","　")</f>
        <v>　</v>
      </c>
      <c r="W60" s="362" t="s">
        <v>255</v>
      </c>
      <c r="X60" s="362" t="str">
        <f>IF(Y60&gt;U60,"○","　")</f>
        <v>　</v>
      </c>
      <c r="Y60" s="363">
        <f>T32</f>
        <v>0</v>
      </c>
      <c r="Z60" s="362">
        <f>O26</f>
        <v>13</v>
      </c>
      <c r="AA60" s="362" t="str">
        <f>IF(Z60&gt;AD60,"○","　")</f>
        <v>　</v>
      </c>
      <c r="AB60" s="364" t="s">
        <v>255</v>
      </c>
      <c r="AC60" s="362" t="str">
        <f>IF(AD60&gt;Z60,"○","　")</f>
        <v>○</v>
      </c>
      <c r="AD60" s="363">
        <f>T26</f>
        <v>15</v>
      </c>
      <c r="AE60" s="219"/>
      <c r="AF60" s="219"/>
      <c r="AG60" s="219"/>
      <c r="AH60" s="219"/>
      <c r="AI60" s="220"/>
      <c r="AJ60" s="475"/>
      <c r="AK60" s="478"/>
      <c r="AL60" s="481"/>
      <c r="AM60" s="458"/>
      <c r="AN60" s="460"/>
      <c r="AO60" s="462"/>
      <c r="AP60" s="465"/>
      <c r="AQ60" s="466"/>
      <c r="AX60" s="456"/>
      <c r="AY60" s="456"/>
      <c r="AZ60" s="456"/>
      <c r="BA60" s="456"/>
      <c r="BB60" s="456"/>
      <c r="BC60" s="456"/>
      <c r="BD60" s="456"/>
    </row>
    <row r="61" spans="1:100" ht="18" customHeight="1">
      <c r="A61" s="487"/>
      <c r="B61" s="489" t="str">
        <f>C6</f>
        <v xml:space="preserve"> 単細胞</v>
      </c>
      <c r="C61" s="490"/>
      <c r="D61" s="491"/>
      <c r="E61" s="470" t="str">
        <f>IF($CA$117="A",CC120,IF($CA$117="B",CF120,CI120))</f>
        <v/>
      </c>
      <c r="F61" s="191">
        <f>COUNTIF(G64:G66,"○")</f>
        <v>0</v>
      </c>
      <c r="G61" s="191"/>
      <c r="H61" s="191" t="str">
        <f>M55</f>
        <v>⑪</v>
      </c>
      <c r="I61" s="191"/>
      <c r="J61" s="191">
        <f>COUNTIF(I64:I66,"○")</f>
        <v>2</v>
      </c>
      <c r="K61" s="211"/>
      <c r="L61" s="212"/>
      <c r="M61" s="212"/>
      <c r="N61" s="212"/>
      <c r="O61" s="213"/>
      <c r="P61" s="212"/>
      <c r="Q61" s="212"/>
      <c r="R61" s="212"/>
      <c r="S61" s="212"/>
      <c r="T61" s="213"/>
      <c r="U61" s="191">
        <f>COUNTIF(V64:V66,"○")</f>
        <v>0</v>
      </c>
      <c r="V61" s="191"/>
      <c r="W61" s="214" t="s">
        <v>550</v>
      </c>
      <c r="X61" s="191"/>
      <c r="Y61" s="192">
        <f>COUNTIF(X64:X66,"○")</f>
        <v>2</v>
      </c>
      <c r="Z61" s="191">
        <f>COUNTIF(AA64:AA66,"○")</f>
        <v>1</v>
      </c>
      <c r="AA61" s="191"/>
      <c r="AB61" s="214" t="s">
        <v>551</v>
      </c>
      <c r="AC61" s="191"/>
      <c r="AD61" s="192">
        <f>COUNTIF(AC64:AC66,"○")</f>
        <v>2</v>
      </c>
      <c r="AE61" s="191">
        <f>COUNTIF(AF64:AF66,"○")</f>
        <v>1</v>
      </c>
      <c r="AF61" s="191"/>
      <c r="AG61" s="221" t="s">
        <v>552</v>
      </c>
      <c r="AH61" s="191"/>
      <c r="AI61" s="192">
        <f>COUNTIF(AH64:AH66,"○")</f>
        <v>2</v>
      </c>
      <c r="AJ61" s="473">
        <f>COUNTIF(F62:AE62,"○")</f>
        <v>0</v>
      </c>
      <c r="AK61" s="476" t="s">
        <v>255</v>
      </c>
      <c r="AL61" s="479">
        <f>COUNTIF(J63:AI63,"○")</f>
        <v>4</v>
      </c>
      <c r="AM61" s="482">
        <f>IF(AO65=0,10,AM65/AO65)</f>
        <v>0.25</v>
      </c>
      <c r="AN61" s="483"/>
      <c r="AO61" s="484"/>
      <c r="AP61" s="463">
        <f>SUM(F64:F66,K64:K66,P64:P66,U64:U66,Z64:Z66,AE64:AE66)/SUM(J64:J66,O64:O66,T64:T66,Y64:Y66,AD64:AD66,AI64:AI66)</f>
        <v>0.91333333333333333</v>
      </c>
      <c r="AQ61" s="466">
        <f>IF(AS$93=AS$92,RANK(BC61,BC$55:BC$88,0),"")</f>
        <v>5</v>
      </c>
      <c r="AS61" s="182">
        <f>SUM(AJ61:AL66)</f>
        <v>4</v>
      </c>
      <c r="AT61" s="182">
        <f>AU61-AV61</f>
        <v>0</v>
      </c>
      <c r="AU61" s="182">
        <f>SUM(F61:AI61)</f>
        <v>10</v>
      </c>
      <c r="AV61" s="182">
        <f>SUM(AM65:AO66)</f>
        <v>10</v>
      </c>
      <c r="AX61" s="456">
        <f>RANK(AJ61,AJ55:AJ90,1)</f>
        <v>1</v>
      </c>
      <c r="AY61" s="456">
        <f>RANK(BD61,BD55:BD90,1)</f>
        <v>2</v>
      </c>
      <c r="AZ61" s="456">
        <f>RANK(AP61,AP55:AP88,1)</f>
        <v>2</v>
      </c>
      <c r="BA61" s="456">
        <f>AX61*100</f>
        <v>100</v>
      </c>
      <c r="BB61" s="456">
        <f>AY61*10</f>
        <v>20</v>
      </c>
      <c r="BC61" s="456">
        <f>SUM(AZ61:BB66)</f>
        <v>122</v>
      </c>
      <c r="BD61" s="456">
        <f>AM61-AO61</f>
        <v>0.25</v>
      </c>
    </row>
    <row r="62" spans="1:100" ht="13.5" hidden="1" customHeight="1">
      <c r="A62" s="487"/>
      <c r="B62" s="489"/>
      <c r="C62" s="490"/>
      <c r="D62" s="491"/>
      <c r="E62" s="471"/>
      <c r="F62" s="362" t="str">
        <f>IF(F61&gt;J61,"○","　")</f>
        <v>　</v>
      </c>
      <c r="G62" s="362"/>
      <c r="H62" s="362"/>
      <c r="I62" s="362"/>
      <c r="J62" s="362"/>
      <c r="K62" s="215"/>
      <c r="L62" s="216"/>
      <c r="M62" s="216"/>
      <c r="N62" s="216"/>
      <c r="O62" s="217"/>
      <c r="P62" s="216"/>
      <c r="Q62" s="216"/>
      <c r="R62" s="216"/>
      <c r="S62" s="216"/>
      <c r="T62" s="217"/>
      <c r="U62" s="362" t="str">
        <f>IF(U61&gt;Y61,"○","　")</f>
        <v>　</v>
      </c>
      <c r="V62" s="362"/>
      <c r="W62" s="362"/>
      <c r="X62" s="362"/>
      <c r="Y62" s="363"/>
      <c r="Z62" s="362" t="str">
        <f>IF(Z61&gt;AD61,"○","　")</f>
        <v>　</v>
      </c>
      <c r="AA62" s="362"/>
      <c r="AB62" s="362"/>
      <c r="AC62" s="362"/>
      <c r="AD62" s="363"/>
      <c r="AE62" s="362" t="str">
        <f>IF(AE61&gt;AI61,"○","　")</f>
        <v>　</v>
      </c>
      <c r="AF62" s="362"/>
      <c r="AG62" s="362"/>
      <c r="AH62" s="362"/>
      <c r="AI62" s="363"/>
      <c r="AJ62" s="474"/>
      <c r="AK62" s="477"/>
      <c r="AL62" s="480"/>
      <c r="AM62" s="457"/>
      <c r="AN62" s="459"/>
      <c r="AO62" s="461"/>
      <c r="AP62" s="464"/>
      <c r="AQ62" s="466"/>
      <c r="AX62" s="456"/>
      <c r="AY62" s="456"/>
      <c r="AZ62" s="456"/>
      <c r="BA62" s="456"/>
      <c r="BB62" s="456"/>
      <c r="BC62" s="456"/>
      <c r="BD62" s="456"/>
    </row>
    <row r="63" spans="1:100" ht="13.5" hidden="1" customHeight="1">
      <c r="A63" s="487"/>
      <c r="B63" s="489"/>
      <c r="C63" s="490"/>
      <c r="D63" s="491"/>
      <c r="E63" s="471"/>
      <c r="F63" s="362"/>
      <c r="G63" s="362"/>
      <c r="H63" s="362"/>
      <c r="I63" s="362"/>
      <c r="J63" s="362" t="str">
        <f>IF(J61&gt;F61,"○","　")</f>
        <v>○</v>
      </c>
      <c r="K63" s="215"/>
      <c r="L63" s="216"/>
      <c r="M63" s="216"/>
      <c r="N63" s="216"/>
      <c r="O63" s="217"/>
      <c r="P63" s="216"/>
      <c r="Q63" s="216"/>
      <c r="R63" s="216"/>
      <c r="S63" s="216"/>
      <c r="T63" s="217"/>
      <c r="U63" s="362"/>
      <c r="V63" s="362"/>
      <c r="W63" s="362"/>
      <c r="X63" s="362"/>
      <c r="Y63" s="363" t="str">
        <f>IF(Y61&gt;U61,"○","　")</f>
        <v>○</v>
      </c>
      <c r="Z63" s="362"/>
      <c r="AA63" s="362"/>
      <c r="AB63" s="362"/>
      <c r="AC63" s="362"/>
      <c r="AD63" s="363" t="str">
        <f>IF(AD61&gt;Z61,"○","　")</f>
        <v>○</v>
      </c>
      <c r="AE63" s="362"/>
      <c r="AF63" s="362"/>
      <c r="AG63" s="362"/>
      <c r="AH63" s="362"/>
      <c r="AI63" s="363" t="str">
        <f>IF(AI61&gt;AE61,"○","　")</f>
        <v>○</v>
      </c>
      <c r="AJ63" s="474"/>
      <c r="AK63" s="477"/>
      <c r="AL63" s="480"/>
      <c r="AM63" s="457"/>
      <c r="AN63" s="459"/>
      <c r="AO63" s="461"/>
      <c r="AP63" s="464"/>
      <c r="AQ63" s="466"/>
      <c r="AX63" s="456"/>
      <c r="AY63" s="456"/>
      <c r="AZ63" s="456"/>
      <c r="BA63" s="456"/>
      <c r="BB63" s="456"/>
      <c r="BC63" s="456"/>
      <c r="BD63" s="456"/>
    </row>
    <row r="64" spans="1:100" ht="18" customHeight="1">
      <c r="A64" s="487"/>
      <c r="B64" s="489"/>
      <c r="C64" s="490"/>
      <c r="D64" s="491"/>
      <c r="E64" s="471"/>
      <c r="F64" s="362">
        <f>O58</f>
        <v>10</v>
      </c>
      <c r="G64" s="362" t="str">
        <f>IF(F64&gt;J64,"○","　")</f>
        <v>　</v>
      </c>
      <c r="H64" s="362" t="s">
        <v>549</v>
      </c>
      <c r="I64" s="362" t="str">
        <f>IF(J64&gt;F64,"○","　")</f>
        <v>○</v>
      </c>
      <c r="J64" s="362">
        <f>K58</f>
        <v>15</v>
      </c>
      <c r="K64" s="215"/>
      <c r="L64" s="216"/>
      <c r="M64" s="216"/>
      <c r="N64" s="216"/>
      <c r="O64" s="217"/>
      <c r="P64" s="216"/>
      <c r="Q64" s="216"/>
      <c r="R64" s="216"/>
      <c r="S64" s="216"/>
      <c r="T64" s="217"/>
      <c r="U64" s="362">
        <f>O15</f>
        <v>16</v>
      </c>
      <c r="V64" s="362" t="str">
        <f>IF(U64&gt;Y64,"○","　")</f>
        <v>　</v>
      </c>
      <c r="W64" s="362" t="s">
        <v>549</v>
      </c>
      <c r="X64" s="362" t="str">
        <f>IF(Y64&gt;U64,"○","　")</f>
        <v>○</v>
      </c>
      <c r="Y64" s="363">
        <f>T15</f>
        <v>17</v>
      </c>
      <c r="Z64" s="362">
        <f>O36</f>
        <v>15</v>
      </c>
      <c r="AA64" s="362" t="str">
        <f>IF(Z64&gt;AD64,"○","　")</f>
        <v>○</v>
      </c>
      <c r="AB64" s="362" t="s">
        <v>549</v>
      </c>
      <c r="AC64" s="362" t="str">
        <f>IF(AD64&gt;Z64,"○","　")</f>
        <v>　</v>
      </c>
      <c r="AD64" s="363">
        <f>T36</f>
        <v>12</v>
      </c>
      <c r="AE64" s="362">
        <f>O27</f>
        <v>15</v>
      </c>
      <c r="AF64" s="362" t="str">
        <f>IF(AE64&gt;AI64,"○","　")</f>
        <v>○</v>
      </c>
      <c r="AG64" s="362" t="s">
        <v>549</v>
      </c>
      <c r="AH64" s="362" t="str">
        <f>IF(AI64&gt;AE64,"○","　")</f>
        <v>　</v>
      </c>
      <c r="AI64" s="363">
        <f>T27</f>
        <v>13</v>
      </c>
      <c r="AJ64" s="474"/>
      <c r="AK64" s="477"/>
      <c r="AL64" s="480"/>
      <c r="AM64" s="457"/>
      <c r="AN64" s="459"/>
      <c r="AO64" s="461"/>
      <c r="AP64" s="464"/>
      <c r="AQ64" s="466"/>
      <c r="AX64" s="456"/>
      <c r="AY64" s="456"/>
      <c r="AZ64" s="456"/>
      <c r="BA64" s="456"/>
      <c r="BB64" s="456"/>
      <c r="BC64" s="456"/>
      <c r="BD64" s="456"/>
    </row>
    <row r="65" spans="1:56" ht="18" customHeight="1">
      <c r="A65" s="487"/>
      <c r="B65" s="489"/>
      <c r="C65" s="490"/>
      <c r="D65" s="491"/>
      <c r="E65" s="471"/>
      <c r="F65" s="362">
        <f>O59</f>
        <v>12</v>
      </c>
      <c r="G65" s="362" t="str">
        <f>IF(F65&gt;J65,"○","　")</f>
        <v>　</v>
      </c>
      <c r="H65" s="362" t="s">
        <v>255</v>
      </c>
      <c r="I65" s="362" t="str">
        <f>IF(J65&gt;F65,"○","　")</f>
        <v>○</v>
      </c>
      <c r="J65" s="362">
        <f>K59</f>
        <v>15</v>
      </c>
      <c r="K65" s="215"/>
      <c r="L65" s="216"/>
      <c r="M65" s="216"/>
      <c r="N65" s="216"/>
      <c r="O65" s="217"/>
      <c r="P65" s="216"/>
      <c r="Q65" s="216"/>
      <c r="R65" s="216"/>
      <c r="S65" s="216"/>
      <c r="T65" s="217"/>
      <c r="U65" s="362">
        <f>O16</f>
        <v>14</v>
      </c>
      <c r="V65" s="362" t="str">
        <f>IF(U65&gt;Y65,"○","　")</f>
        <v>　</v>
      </c>
      <c r="W65" s="362" t="s">
        <v>255</v>
      </c>
      <c r="X65" s="362" t="str">
        <f>IF(Y65&gt;U65,"○","　")</f>
        <v>○</v>
      </c>
      <c r="Y65" s="363">
        <f>T16</f>
        <v>16</v>
      </c>
      <c r="Z65" s="362">
        <f>O37</f>
        <v>13</v>
      </c>
      <c r="AA65" s="362" t="str">
        <f>IF(Z65&gt;AD65,"○","　")</f>
        <v>　</v>
      </c>
      <c r="AB65" s="362" t="s">
        <v>255</v>
      </c>
      <c r="AC65" s="362" t="str">
        <f>IF(AD65&gt;Z65,"○","　")</f>
        <v>○</v>
      </c>
      <c r="AD65" s="363">
        <f>T37</f>
        <v>15</v>
      </c>
      <c r="AE65" s="362">
        <f>O28</f>
        <v>16</v>
      </c>
      <c r="AF65" s="362" t="str">
        <f>IF(AE65&gt;AI65,"○","　")</f>
        <v>　</v>
      </c>
      <c r="AG65" s="362" t="s">
        <v>255</v>
      </c>
      <c r="AH65" s="362" t="str">
        <f>IF(AI65&gt;AE65,"○","　")</f>
        <v>○</v>
      </c>
      <c r="AI65" s="363">
        <f>T28</f>
        <v>17</v>
      </c>
      <c r="AJ65" s="474"/>
      <c r="AK65" s="477"/>
      <c r="AL65" s="480"/>
      <c r="AM65" s="457">
        <f>SUM(F61,K61,P61,U61,Z61,AE61,)</f>
        <v>2</v>
      </c>
      <c r="AN65" s="459" t="s">
        <v>255</v>
      </c>
      <c r="AO65" s="461">
        <f>SUM(J61,O61,T61,Y61,AD61,AI61)</f>
        <v>8</v>
      </c>
      <c r="AP65" s="464"/>
      <c r="AQ65" s="466"/>
      <c r="AX65" s="456"/>
      <c r="AY65" s="456"/>
      <c r="AZ65" s="456"/>
      <c r="BA65" s="456"/>
      <c r="BB65" s="456"/>
      <c r="BC65" s="456"/>
      <c r="BD65" s="456"/>
    </row>
    <row r="66" spans="1:56" ht="18" customHeight="1">
      <c r="A66" s="487"/>
      <c r="B66" s="489"/>
      <c r="C66" s="490"/>
      <c r="D66" s="491"/>
      <c r="E66" s="472"/>
      <c r="F66" s="364">
        <f>O60</f>
        <v>0</v>
      </c>
      <c r="G66" s="364" t="str">
        <f>IF(F66&gt;J66,"○","　")</f>
        <v>　</v>
      </c>
      <c r="H66" s="364" t="s">
        <v>255</v>
      </c>
      <c r="I66" s="364" t="str">
        <f>IF(J66&gt;F66,"○","　")</f>
        <v>　</v>
      </c>
      <c r="J66" s="364">
        <f>K60</f>
        <v>0</v>
      </c>
      <c r="K66" s="218"/>
      <c r="L66" s="219"/>
      <c r="M66" s="219"/>
      <c r="N66" s="219"/>
      <c r="O66" s="220"/>
      <c r="P66" s="219"/>
      <c r="Q66" s="219"/>
      <c r="R66" s="219"/>
      <c r="S66" s="219"/>
      <c r="T66" s="220"/>
      <c r="U66" s="362">
        <f>O17</f>
        <v>0</v>
      </c>
      <c r="V66" s="362" t="str">
        <f>IF(U66&gt;Y66,"○","　")</f>
        <v>　</v>
      </c>
      <c r="W66" s="362" t="s">
        <v>255</v>
      </c>
      <c r="X66" s="362" t="str">
        <f>IF(Y66&gt;U66,"○","　")</f>
        <v>　</v>
      </c>
      <c r="Y66" s="363">
        <f>T17</f>
        <v>0</v>
      </c>
      <c r="Z66" s="362">
        <f>O38</f>
        <v>13</v>
      </c>
      <c r="AA66" s="362" t="str">
        <f>IF(Z66&gt;AD66,"○","　")</f>
        <v>　</v>
      </c>
      <c r="AB66" s="362" t="s">
        <v>255</v>
      </c>
      <c r="AC66" s="362" t="str">
        <f>IF(AD66&gt;Z66,"○","　")</f>
        <v>○</v>
      </c>
      <c r="AD66" s="363">
        <f>T38</f>
        <v>15</v>
      </c>
      <c r="AE66" s="362">
        <f>O29</f>
        <v>13</v>
      </c>
      <c r="AF66" s="362" t="str">
        <f>IF(AE66&gt;AI66,"○","　")</f>
        <v>　</v>
      </c>
      <c r="AG66" s="364" t="s">
        <v>255</v>
      </c>
      <c r="AH66" s="362" t="str">
        <f>IF(AI66&gt;AE66,"○","　")</f>
        <v>○</v>
      </c>
      <c r="AI66" s="363">
        <f>T29</f>
        <v>15</v>
      </c>
      <c r="AJ66" s="475"/>
      <c r="AK66" s="478"/>
      <c r="AL66" s="481"/>
      <c r="AM66" s="458"/>
      <c r="AN66" s="460"/>
      <c r="AO66" s="462"/>
      <c r="AP66" s="465"/>
      <c r="AQ66" s="466"/>
      <c r="AX66" s="456"/>
      <c r="AY66" s="456"/>
      <c r="AZ66" s="456"/>
      <c r="BA66" s="456"/>
      <c r="BB66" s="456"/>
      <c r="BC66" s="456"/>
      <c r="BD66" s="456"/>
    </row>
    <row r="67" spans="1:56" ht="18" customHeight="1">
      <c r="A67" s="487"/>
      <c r="B67" s="467" t="str">
        <f>C7</f>
        <v xml:space="preserve"> Ｈｏｎｅｙ2</v>
      </c>
      <c r="C67" s="468"/>
      <c r="D67" s="469"/>
      <c r="E67" s="470" t="str">
        <f>IF($CA$117="A",CC121,IF($CA$117="B",CF121,CI121))</f>
        <v/>
      </c>
      <c r="F67" s="191">
        <f>COUNTIF(G70:G72,"○")</f>
        <v>0</v>
      </c>
      <c r="G67" s="191"/>
      <c r="H67" s="191" t="str">
        <f>R55</f>
        <v>①</v>
      </c>
      <c r="I67" s="191"/>
      <c r="J67" s="192">
        <f>COUNTIF(I70:I72,"○")</f>
        <v>2</v>
      </c>
      <c r="K67" s="212"/>
      <c r="L67" s="212"/>
      <c r="M67" s="212"/>
      <c r="N67" s="212"/>
      <c r="O67" s="213"/>
      <c r="P67" s="211"/>
      <c r="Q67" s="212"/>
      <c r="R67" s="212"/>
      <c r="S67" s="212"/>
      <c r="T67" s="213"/>
      <c r="U67" s="191">
        <f>COUNTIF(V70:V72,"○")</f>
        <v>0</v>
      </c>
      <c r="V67" s="191"/>
      <c r="W67" s="214" t="s">
        <v>553</v>
      </c>
      <c r="X67" s="191"/>
      <c r="Y67" s="192">
        <f>COUNTIF(X70:X72,"○")</f>
        <v>2</v>
      </c>
      <c r="Z67" s="191">
        <f>COUNTIF(AA70:AA72,"○")</f>
        <v>0</v>
      </c>
      <c r="AA67" s="191"/>
      <c r="AB67" s="214" t="s">
        <v>554</v>
      </c>
      <c r="AC67" s="191"/>
      <c r="AD67" s="192">
        <f>COUNTIF(AC70:AC72,"○")</f>
        <v>2</v>
      </c>
      <c r="AE67" s="191">
        <f>COUNTIF(AF70:AF72,"○")</f>
        <v>1</v>
      </c>
      <c r="AF67" s="191"/>
      <c r="AG67" s="221" t="s">
        <v>555</v>
      </c>
      <c r="AH67" s="191"/>
      <c r="AI67" s="192">
        <f>COUNTIF(AH70:AH72,"○")</f>
        <v>2</v>
      </c>
      <c r="AJ67" s="473">
        <f>COUNTIF(F68:AE68,"○")</f>
        <v>0</v>
      </c>
      <c r="AK67" s="476" t="s">
        <v>255</v>
      </c>
      <c r="AL67" s="479">
        <f>COUNTIF(J69:AI69,"○")</f>
        <v>4</v>
      </c>
      <c r="AM67" s="482">
        <f>IF(AO71=0,10,AM71/AO71)</f>
        <v>0.125</v>
      </c>
      <c r="AN67" s="483"/>
      <c r="AO67" s="484"/>
      <c r="AP67" s="463">
        <f>SUM(F70:F72,K70:K72,P70:P72,U70:U72,Z70:Z72,AE70:AE72)/SUM(J70:J72,O70:O72,T70:T72,Y70:Y72,AD70:AD72,AI70:AI72)</f>
        <v>0.74626865671641796</v>
      </c>
      <c r="AQ67" s="466">
        <f>IF(AS$93=AS$92,RANK(BC67,BC$55:BC$88,0),"")</f>
        <v>6</v>
      </c>
      <c r="AS67" s="182">
        <f>SUM(AJ67:AL72)</f>
        <v>4</v>
      </c>
      <c r="AT67" s="182">
        <f>AU67-AV67</f>
        <v>0</v>
      </c>
      <c r="AU67" s="182">
        <f>SUM(F67:AI67)</f>
        <v>9</v>
      </c>
      <c r="AV67" s="182">
        <f>SUM(AM71:AO72)</f>
        <v>9</v>
      </c>
      <c r="AX67" s="456">
        <f>RANK(AJ67,AJ55:AJ90,1)</f>
        <v>1</v>
      </c>
      <c r="AY67" s="456">
        <f>RANK(BD67,BD55:BD90,1)</f>
        <v>1</v>
      </c>
      <c r="AZ67" s="456">
        <f>RANK(AP67,AP55:AP88,1)</f>
        <v>1</v>
      </c>
      <c r="BA67" s="456">
        <f>AX67*100</f>
        <v>100</v>
      </c>
      <c r="BB67" s="456">
        <f>AY67*10</f>
        <v>10</v>
      </c>
      <c r="BC67" s="456">
        <f>SUM(AZ67:BB72)</f>
        <v>111</v>
      </c>
      <c r="BD67" s="456">
        <f>AM67-AO67</f>
        <v>0.125</v>
      </c>
    </row>
    <row r="68" spans="1:56" ht="13.5" hidden="1" customHeight="1">
      <c r="A68" s="487"/>
      <c r="B68" s="467"/>
      <c r="C68" s="468"/>
      <c r="D68" s="469"/>
      <c r="E68" s="471"/>
      <c r="F68" s="362" t="str">
        <f>IF(F67&gt;J67,"○","　")</f>
        <v>　</v>
      </c>
      <c r="G68" s="362"/>
      <c r="H68" s="362"/>
      <c r="I68" s="362"/>
      <c r="J68" s="363"/>
      <c r="K68" s="216"/>
      <c r="L68" s="216"/>
      <c r="M68" s="216"/>
      <c r="N68" s="216"/>
      <c r="O68" s="217"/>
      <c r="P68" s="215"/>
      <c r="Q68" s="216"/>
      <c r="R68" s="216"/>
      <c r="S68" s="216"/>
      <c r="T68" s="217"/>
      <c r="U68" s="362" t="str">
        <f>IF(U67&gt;Y67,"○","　")</f>
        <v>　</v>
      </c>
      <c r="V68" s="362"/>
      <c r="W68" s="362"/>
      <c r="X68" s="362"/>
      <c r="Y68" s="363"/>
      <c r="Z68" s="362" t="str">
        <f>IF(Z67&gt;AD67,"○","　")</f>
        <v>　</v>
      </c>
      <c r="AA68" s="362"/>
      <c r="AB68" s="362"/>
      <c r="AC68" s="362"/>
      <c r="AD68" s="363"/>
      <c r="AE68" s="362" t="str">
        <f>IF(AE67&gt;AI67,"○","　")</f>
        <v>　</v>
      </c>
      <c r="AF68" s="362"/>
      <c r="AG68" s="362"/>
      <c r="AH68" s="362"/>
      <c r="AI68" s="363"/>
      <c r="AJ68" s="474"/>
      <c r="AK68" s="477"/>
      <c r="AL68" s="480"/>
      <c r="AM68" s="457"/>
      <c r="AN68" s="459"/>
      <c r="AO68" s="461"/>
      <c r="AP68" s="464"/>
      <c r="AQ68" s="466"/>
      <c r="AX68" s="456"/>
      <c r="AY68" s="456"/>
      <c r="AZ68" s="456"/>
      <c r="BA68" s="456"/>
      <c r="BB68" s="456"/>
      <c r="BC68" s="456"/>
      <c r="BD68" s="456"/>
    </row>
    <row r="69" spans="1:56" ht="13.5" hidden="1" customHeight="1">
      <c r="A69" s="487"/>
      <c r="B69" s="467"/>
      <c r="C69" s="468"/>
      <c r="D69" s="469"/>
      <c r="E69" s="471"/>
      <c r="F69" s="362"/>
      <c r="G69" s="362"/>
      <c r="H69" s="362"/>
      <c r="I69" s="362"/>
      <c r="J69" s="363" t="str">
        <f>IF(J67&gt;F67,"○","　")</f>
        <v>○</v>
      </c>
      <c r="K69" s="216"/>
      <c r="L69" s="216"/>
      <c r="M69" s="216"/>
      <c r="N69" s="216"/>
      <c r="O69" s="217"/>
      <c r="P69" s="215"/>
      <c r="Q69" s="216"/>
      <c r="R69" s="216"/>
      <c r="S69" s="216"/>
      <c r="T69" s="217"/>
      <c r="U69" s="362"/>
      <c r="V69" s="362"/>
      <c r="W69" s="362"/>
      <c r="X69" s="362"/>
      <c r="Y69" s="363" t="str">
        <f>IF(Y67&gt;U67,"○","　")</f>
        <v>○</v>
      </c>
      <c r="Z69" s="362"/>
      <c r="AA69" s="362"/>
      <c r="AB69" s="362"/>
      <c r="AC69" s="362"/>
      <c r="AD69" s="363" t="str">
        <f>IF(AD67&gt;Z67,"○","　")</f>
        <v>○</v>
      </c>
      <c r="AE69" s="362"/>
      <c r="AF69" s="362"/>
      <c r="AG69" s="362"/>
      <c r="AH69" s="362"/>
      <c r="AI69" s="363" t="str">
        <f>IF(AI67&gt;AE67,"○","　")</f>
        <v>○</v>
      </c>
      <c r="AJ69" s="474"/>
      <c r="AK69" s="477"/>
      <c r="AL69" s="480"/>
      <c r="AM69" s="457"/>
      <c r="AN69" s="459"/>
      <c r="AO69" s="461"/>
      <c r="AP69" s="464"/>
      <c r="AQ69" s="466"/>
      <c r="AX69" s="456"/>
      <c r="AY69" s="456"/>
      <c r="AZ69" s="456"/>
      <c r="BA69" s="456"/>
      <c r="BB69" s="456"/>
      <c r="BC69" s="456"/>
      <c r="BD69" s="456"/>
    </row>
    <row r="70" spans="1:56" ht="18" customHeight="1">
      <c r="A70" s="487"/>
      <c r="B70" s="467"/>
      <c r="C70" s="468"/>
      <c r="D70" s="469"/>
      <c r="E70" s="471"/>
      <c r="F70" s="362">
        <f>T58</f>
        <v>12</v>
      </c>
      <c r="G70" s="362" t="str">
        <f>IF(F70&gt;J70,"○","　")</f>
        <v>　</v>
      </c>
      <c r="H70" s="362" t="s">
        <v>549</v>
      </c>
      <c r="I70" s="362" t="str">
        <f>IF(J70&gt;F70,"○","　")</f>
        <v>○</v>
      </c>
      <c r="J70" s="363">
        <f>P58</f>
        <v>15</v>
      </c>
      <c r="K70" s="216"/>
      <c r="L70" s="216"/>
      <c r="M70" s="216"/>
      <c r="N70" s="216"/>
      <c r="O70" s="217"/>
      <c r="P70" s="215"/>
      <c r="Q70" s="216"/>
      <c r="R70" s="216"/>
      <c r="S70" s="216"/>
      <c r="T70" s="217"/>
      <c r="U70" s="362">
        <f>O39</f>
        <v>11</v>
      </c>
      <c r="V70" s="362" t="str">
        <f>IF(U70&gt;Y70,"○","　")</f>
        <v>　</v>
      </c>
      <c r="W70" s="362" t="s">
        <v>549</v>
      </c>
      <c r="X70" s="362" t="str">
        <f>IF(Y70&gt;U70,"○","　")</f>
        <v>○</v>
      </c>
      <c r="Y70" s="363">
        <f>T39</f>
        <v>15</v>
      </c>
      <c r="Z70" s="362">
        <f>O18</f>
        <v>11</v>
      </c>
      <c r="AA70" s="362" t="str">
        <f>IF(Z70&gt;AD70,"○","　")</f>
        <v>　</v>
      </c>
      <c r="AB70" s="362" t="s">
        <v>549</v>
      </c>
      <c r="AC70" s="362" t="str">
        <f>IF(AD70&gt;Z70,"○","　")</f>
        <v>○</v>
      </c>
      <c r="AD70" s="363">
        <f>T18</f>
        <v>15</v>
      </c>
      <c r="AE70" s="362">
        <f>O33</f>
        <v>16</v>
      </c>
      <c r="AF70" s="362" t="str">
        <f>IF(AE70&gt;AI70,"○","　")</f>
        <v>○</v>
      </c>
      <c r="AG70" s="362" t="s">
        <v>549</v>
      </c>
      <c r="AH70" s="362" t="str">
        <f>IF(AI70&gt;AE70,"○","　")</f>
        <v>　</v>
      </c>
      <c r="AI70" s="363">
        <f>T33</f>
        <v>14</v>
      </c>
      <c r="AJ70" s="474"/>
      <c r="AK70" s="477"/>
      <c r="AL70" s="480"/>
      <c r="AM70" s="457"/>
      <c r="AN70" s="459"/>
      <c r="AO70" s="461"/>
      <c r="AP70" s="464"/>
      <c r="AQ70" s="466"/>
      <c r="AX70" s="456"/>
      <c r="AY70" s="456"/>
      <c r="AZ70" s="456"/>
      <c r="BA70" s="456"/>
      <c r="BB70" s="456"/>
      <c r="BC70" s="456"/>
      <c r="BD70" s="456"/>
    </row>
    <row r="71" spans="1:56" ht="18" customHeight="1">
      <c r="A71" s="487"/>
      <c r="B71" s="467"/>
      <c r="C71" s="468"/>
      <c r="D71" s="469"/>
      <c r="E71" s="471"/>
      <c r="F71" s="362">
        <f>T59</f>
        <v>8</v>
      </c>
      <c r="G71" s="362" t="str">
        <f>IF(F71&gt;J71,"○","　")</f>
        <v>　</v>
      </c>
      <c r="H71" s="362" t="s">
        <v>255</v>
      </c>
      <c r="I71" s="362" t="str">
        <f>IF(J71&gt;F71,"○","　")</f>
        <v>○</v>
      </c>
      <c r="J71" s="363">
        <f>P59</f>
        <v>15</v>
      </c>
      <c r="K71" s="216"/>
      <c r="L71" s="216"/>
      <c r="M71" s="216"/>
      <c r="N71" s="216"/>
      <c r="O71" s="217"/>
      <c r="P71" s="215"/>
      <c r="Q71" s="216"/>
      <c r="R71" s="216"/>
      <c r="S71" s="216"/>
      <c r="T71" s="217"/>
      <c r="U71" s="362">
        <f>O40</f>
        <v>13</v>
      </c>
      <c r="V71" s="362" t="str">
        <f>IF(U71&gt;Y71,"○","　")</f>
        <v>　</v>
      </c>
      <c r="W71" s="362" t="s">
        <v>255</v>
      </c>
      <c r="X71" s="362" t="str">
        <f>IF(Y71&gt;U71,"○","　")</f>
        <v>○</v>
      </c>
      <c r="Y71" s="363">
        <f>T40</f>
        <v>15</v>
      </c>
      <c r="Z71" s="362">
        <f>O19</f>
        <v>8</v>
      </c>
      <c r="AA71" s="362" t="str">
        <f>IF(Z71&gt;AD71,"○","　")</f>
        <v>　</v>
      </c>
      <c r="AB71" s="362" t="s">
        <v>255</v>
      </c>
      <c r="AC71" s="362" t="str">
        <f>IF(AD71&gt;Z71,"○","　")</f>
        <v>○</v>
      </c>
      <c r="AD71" s="363">
        <f>T19</f>
        <v>15</v>
      </c>
      <c r="AE71" s="362">
        <f>O34</f>
        <v>11</v>
      </c>
      <c r="AF71" s="362" t="str">
        <f>IF(AE71&gt;AI71,"○","　")</f>
        <v>　</v>
      </c>
      <c r="AG71" s="362" t="s">
        <v>255</v>
      </c>
      <c r="AH71" s="362" t="str">
        <f>IF(AI71&gt;AE71,"○","　")</f>
        <v>○</v>
      </c>
      <c r="AI71" s="363">
        <f>T34</f>
        <v>15</v>
      </c>
      <c r="AJ71" s="474"/>
      <c r="AK71" s="477"/>
      <c r="AL71" s="480"/>
      <c r="AM71" s="457">
        <f>SUM(F67,K67,P67,U67,Z67,AE67,)</f>
        <v>1</v>
      </c>
      <c r="AN71" s="459" t="s">
        <v>255</v>
      </c>
      <c r="AO71" s="461">
        <f>SUM(J67,O67,T67,Y67,AD67,AI67)</f>
        <v>8</v>
      </c>
      <c r="AP71" s="464"/>
      <c r="AQ71" s="466"/>
      <c r="AX71" s="456"/>
      <c r="AY71" s="456"/>
      <c r="AZ71" s="456"/>
      <c r="BA71" s="456"/>
      <c r="BB71" s="456"/>
      <c r="BC71" s="456"/>
      <c r="BD71" s="456"/>
    </row>
    <row r="72" spans="1:56" ht="18" customHeight="1">
      <c r="A72" s="487"/>
      <c r="B72" s="467"/>
      <c r="C72" s="468"/>
      <c r="D72" s="469"/>
      <c r="E72" s="472"/>
      <c r="F72" s="364">
        <f>T60</f>
        <v>0</v>
      </c>
      <c r="G72" s="364" t="str">
        <f>IF(F72&gt;J72,"○","　")</f>
        <v>　</v>
      </c>
      <c r="H72" s="364" t="s">
        <v>255</v>
      </c>
      <c r="I72" s="364" t="str">
        <f>IF(J72&gt;F72,"○","　")</f>
        <v>　</v>
      </c>
      <c r="J72" s="365">
        <f>P60</f>
        <v>0</v>
      </c>
      <c r="K72" s="219"/>
      <c r="L72" s="219"/>
      <c r="M72" s="219"/>
      <c r="N72" s="219"/>
      <c r="O72" s="220"/>
      <c r="P72" s="218"/>
      <c r="Q72" s="219"/>
      <c r="R72" s="219"/>
      <c r="S72" s="219"/>
      <c r="T72" s="220"/>
      <c r="U72" s="362">
        <f>O41</f>
        <v>0</v>
      </c>
      <c r="V72" s="362" t="str">
        <f>IF(U72&gt;Y72,"○","　")</f>
        <v>　</v>
      </c>
      <c r="W72" s="362" t="s">
        <v>255</v>
      </c>
      <c r="X72" s="362" t="str">
        <f>IF(Y72&gt;U72,"○","　")</f>
        <v>　</v>
      </c>
      <c r="Y72" s="363">
        <f>T41</f>
        <v>0</v>
      </c>
      <c r="Z72" s="362">
        <f>O20</f>
        <v>0</v>
      </c>
      <c r="AA72" s="362" t="str">
        <f>IF(Z72&gt;AD72,"○","　")</f>
        <v>　</v>
      </c>
      <c r="AB72" s="362" t="s">
        <v>255</v>
      </c>
      <c r="AC72" s="362" t="str">
        <f>IF(AD72&gt;Z72,"○","　")</f>
        <v>　</v>
      </c>
      <c r="AD72" s="363">
        <f>T20</f>
        <v>0</v>
      </c>
      <c r="AE72" s="362">
        <f>O35</f>
        <v>10</v>
      </c>
      <c r="AF72" s="362" t="str">
        <f>IF(AE72&gt;AI72,"○","　")</f>
        <v>　</v>
      </c>
      <c r="AG72" s="364" t="s">
        <v>255</v>
      </c>
      <c r="AH72" s="362" t="str">
        <f>IF(AI72&gt;AE72,"○","　")</f>
        <v>○</v>
      </c>
      <c r="AI72" s="363">
        <f>T35</f>
        <v>15</v>
      </c>
      <c r="AJ72" s="475"/>
      <c r="AK72" s="478"/>
      <c r="AL72" s="481"/>
      <c r="AM72" s="458"/>
      <c r="AN72" s="460"/>
      <c r="AO72" s="462"/>
      <c r="AP72" s="465"/>
      <c r="AQ72" s="466"/>
      <c r="AX72" s="456"/>
      <c r="AY72" s="456"/>
      <c r="AZ72" s="456"/>
      <c r="BA72" s="456"/>
      <c r="BB72" s="456"/>
      <c r="BC72" s="456"/>
      <c r="BD72" s="456"/>
    </row>
    <row r="73" spans="1:56" ht="18" customHeight="1">
      <c r="A73" s="487"/>
      <c r="B73" s="467" t="str">
        <f>P5</f>
        <v xml:space="preserve"> ＡＲＭＡＤＡ  Ａ</v>
      </c>
      <c r="C73" s="468"/>
      <c r="D73" s="469"/>
      <c r="E73" s="470" t="str">
        <f>IF($CA$117="A",CC122,IF($CA$117="B",CF122,CI122))</f>
        <v/>
      </c>
      <c r="F73" s="191">
        <f>COUNTIF(G76:G78,"○")</f>
        <v>0</v>
      </c>
      <c r="G73" s="191"/>
      <c r="H73" s="191" t="str">
        <f>W55</f>
        <v>⑦</v>
      </c>
      <c r="I73" s="191"/>
      <c r="J73" s="192">
        <f>COUNTIF(I76:I78,"○")</f>
        <v>2</v>
      </c>
      <c r="K73" s="191">
        <f>COUNTIF(L76:L78,"○")</f>
        <v>2</v>
      </c>
      <c r="L73" s="191"/>
      <c r="M73" s="191" t="str">
        <f>W61</f>
        <v>②</v>
      </c>
      <c r="N73" s="191"/>
      <c r="O73" s="192">
        <f>COUNTIF(N76:N78,"○")</f>
        <v>0</v>
      </c>
      <c r="P73" s="191">
        <f>COUNTIF(Q76:Q78,"○")</f>
        <v>2</v>
      </c>
      <c r="Q73" s="191"/>
      <c r="R73" s="191" t="str">
        <f>W67</f>
        <v>⑩</v>
      </c>
      <c r="S73" s="191"/>
      <c r="T73" s="192">
        <f>COUNTIF(S76:S78,"○")</f>
        <v>0</v>
      </c>
      <c r="U73" s="211"/>
      <c r="V73" s="212"/>
      <c r="W73" s="212"/>
      <c r="X73" s="212"/>
      <c r="Y73" s="213"/>
      <c r="Z73" s="212"/>
      <c r="AA73" s="212"/>
      <c r="AB73" s="212"/>
      <c r="AC73" s="212"/>
      <c r="AD73" s="213"/>
      <c r="AE73" s="191">
        <f>COUNTIF(AF76:AF78,"○")</f>
        <v>2</v>
      </c>
      <c r="AF73" s="191"/>
      <c r="AG73" s="221" t="s">
        <v>556</v>
      </c>
      <c r="AH73" s="191"/>
      <c r="AI73" s="192">
        <f>COUNTIF(AH76:AH78,"○")</f>
        <v>0</v>
      </c>
      <c r="AJ73" s="473">
        <f>COUNTIF(F74:AE74,"○")</f>
        <v>3</v>
      </c>
      <c r="AK73" s="476" t="s">
        <v>255</v>
      </c>
      <c r="AL73" s="479">
        <f>COUNTIF(J75:AI75,"○")</f>
        <v>1</v>
      </c>
      <c r="AM73" s="482">
        <f>IF(AO77=0,10,AM77/AO77)</f>
        <v>3</v>
      </c>
      <c r="AN73" s="483"/>
      <c r="AO73" s="484"/>
      <c r="AP73" s="463">
        <f>SUM(F76:F78,K76:K78,P76:P78,U76:U78,Z76:Z78,AE76:AE78)/SUM(J76:J78,O76:O78,T76:T78,Y76:Y78,AD76:AD78,AI76:AI78)</f>
        <v>1.1037735849056605</v>
      </c>
      <c r="AQ73" s="466">
        <f>IF(AS$93=AS$92,RANK(BC73,BC$55:BC$88,0),"")</f>
        <v>3</v>
      </c>
      <c r="AS73" s="182">
        <f>SUM(AJ73:AL78)</f>
        <v>4</v>
      </c>
      <c r="AT73" s="182">
        <f>AU73-AV73</f>
        <v>0</v>
      </c>
      <c r="AU73" s="182">
        <f>SUM(F73:AI73)</f>
        <v>8</v>
      </c>
      <c r="AV73" s="182">
        <f>SUM(AM77:AO78)</f>
        <v>8</v>
      </c>
      <c r="AX73" s="456">
        <f>RANK(AJ73,AJ55:AJ90,1)</f>
        <v>4</v>
      </c>
      <c r="AY73" s="456">
        <f>RANK(BD73,BD55:BD90,1)</f>
        <v>4</v>
      </c>
      <c r="AZ73" s="456">
        <f>RANK(AP73,AP55:AP88,1)</f>
        <v>4</v>
      </c>
      <c r="BA73" s="456">
        <f>AX73*100</f>
        <v>400</v>
      </c>
      <c r="BB73" s="456">
        <f>AY73*10</f>
        <v>40</v>
      </c>
      <c r="BC73" s="456">
        <f>SUM(AZ73:BB78)</f>
        <v>444</v>
      </c>
      <c r="BD73" s="456">
        <f>AM73-AO73</f>
        <v>3</v>
      </c>
    </row>
    <row r="74" spans="1:56" ht="13.5" hidden="1" customHeight="1">
      <c r="A74" s="487"/>
      <c r="B74" s="467"/>
      <c r="C74" s="468"/>
      <c r="D74" s="469"/>
      <c r="E74" s="471"/>
      <c r="F74" s="362" t="str">
        <f>IF(F73&gt;J73,"○","　")</f>
        <v>　</v>
      </c>
      <c r="G74" s="362"/>
      <c r="H74" s="362"/>
      <c r="I74" s="362"/>
      <c r="J74" s="363"/>
      <c r="K74" s="362" t="str">
        <f>IF(K73&gt;O73,"○","　")</f>
        <v>○</v>
      </c>
      <c r="L74" s="362"/>
      <c r="M74" s="362"/>
      <c r="N74" s="362"/>
      <c r="O74" s="363"/>
      <c r="P74" s="362" t="str">
        <f>IF(P73&gt;T73,"○","　")</f>
        <v>○</v>
      </c>
      <c r="Q74" s="362"/>
      <c r="R74" s="362"/>
      <c r="S74" s="362"/>
      <c r="T74" s="363"/>
      <c r="U74" s="215"/>
      <c r="V74" s="216"/>
      <c r="W74" s="216"/>
      <c r="X74" s="216"/>
      <c r="Y74" s="217"/>
      <c r="Z74" s="216"/>
      <c r="AA74" s="216"/>
      <c r="AB74" s="216"/>
      <c r="AC74" s="216"/>
      <c r="AD74" s="217"/>
      <c r="AE74" s="362" t="str">
        <f>IF(AE73&gt;AI73,"○","　")</f>
        <v>○</v>
      </c>
      <c r="AF74" s="362"/>
      <c r="AG74" s="362"/>
      <c r="AH74" s="362"/>
      <c r="AI74" s="363"/>
      <c r="AJ74" s="474"/>
      <c r="AK74" s="477"/>
      <c r="AL74" s="480"/>
      <c r="AM74" s="457"/>
      <c r="AN74" s="459"/>
      <c r="AO74" s="461"/>
      <c r="AP74" s="464"/>
      <c r="AQ74" s="466"/>
      <c r="AX74" s="456"/>
      <c r="AY74" s="456"/>
      <c r="AZ74" s="456"/>
      <c r="BA74" s="456"/>
      <c r="BB74" s="456"/>
      <c r="BC74" s="456"/>
      <c r="BD74" s="456"/>
    </row>
    <row r="75" spans="1:56" ht="13.5" hidden="1" customHeight="1">
      <c r="A75" s="487"/>
      <c r="B75" s="467"/>
      <c r="C75" s="468"/>
      <c r="D75" s="469"/>
      <c r="E75" s="471"/>
      <c r="F75" s="362"/>
      <c r="G75" s="362"/>
      <c r="H75" s="362"/>
      <c r="I75" s="362"/>
      <c r="J75" s="363" t="str">
        <f>IF(J73&gt;F73,"○","　")</f>
        <v>○</v>
      </c>
      <c r="K75" s="362"/>
      <c r="L75" s="362"/>
      <c r="M75" s="362"/>
      <c r="N75" s="362"/>
      <c r="O75" s="363" t="str">
        <f>IF(O73&gt;K73,"○","　")</f>
        <v>　</v>
      </c>
      <c r="P75" s="362"/>
      <c r="Q75" s="362"/>
      <c r="R75" s="362"/>
      <c r="S75" s="362"/>
      <c r="T75" s="363" t="str">
        <f>IF(T73&gt;P73,"○","　")</f>
        <v>　</v>
      </c>
      <c r="U75" s="215"/>
      <c r="V75" s="216"/>
      <c r="W75" s="216"/>
      <c r="X75" s="216"/>
      <c r="Y75" s="217"/>
      <c r="Z75" s="216"/>
      <c r="AA75" s="216"/>
      <c r="AB75" s="216"/>
      <c r="AC75" s="216"/>
      <c r="AD75" s="217"/>
      <c r="AE75" s="362"/>
      <c r="AF75" s="362"/>
      <c r="AG75" s="362"/>
      <c r="AH75" s="362"/>
      <c r="AI75" s="363" t="str">
        <f>IF(AI73&gt;AE73,"○","　")</f>
        <v>　</v>
      </c>
      <c r="AJ75" s="474"/>
      <c r="AK75" s="477"/>
      <c r="AL75" s="480"/>
      <c r="AM75" s="457"/>
      <c r="AN75" s="459"/>
      <c r="AO75" s="461"/>
      <c r="AP75" s="464"/>
      <c r="AQ75" s="466"/>
      <c r="AX75" s="456"/>
      <c r="AY75" s="456"/>
      <c r="AZ75" s="456"/>
      <c r="BA75" s="456"/>
      <c r="BB75" s="456"/>
      <c r="BC75" s="456"/>
      <c r="BD75" s="456"/>
    </row>
    <row r="76" spans="1:56" ht="18" customHeight="1">
      <c r="A76" s="487"/>
      <c r="B76" s="467"/>
      <c r="C76" s="468"/>
      <c r="D76" s="469"/>
      <c r="E76" s="471"/>
      <c r="F76" s="362">
        <f>Y58</f>
        <v>10</v>
      </c>
      <c r="G76" s="362" t="str">
        <f>IF(F76&gt;J76,"○","　")</f>
        <v>　</v>
      </c>
      <c r="H76" s="362" t="s">
        <v>549</v>
      </c>
      <c r="I76" s="362" t="str">
        <f>IF(J76&gt;F76,"○","　")</f>
        <v>○</v>
      </c>
      <c r="J76" s="363">
        <f>U58</f>
        <v>15</v>
      </c>
      <c r="K76" s="362">
        <f>Y64</f>
        <v>17</v>
      </c>
      <c r="L76" s="362" t="str">
        <f>IF(K76&gt;O76,"○","　")</f>
        <v>○</v>
      </c>
      <c r="M76" s="362" t="s">
        <v>549</v>
      </c>
      <c r="N76" s="362" t="str">
        <f>IF(O76&gt;K76,"○","　")</f>
        <v>　</v>
      </c>
      <c r="O76" s="363">
        <f>U64</f>
        <v>16</v>
      </c>
      <c r="P76" s="362">
        <f>Y70</f>
        <v>15</v>
      </c>
      <c r="Q76" s="362" t="str">
        <f>IF(P76&gt;T76,"○","　")</f>
        <v>○</v>
      </c>
      <c r="R76" s="362" t="s">
        <v>549</v>
      </c>
      <c r="S76" s="362" t="str">
        <f>IF(T76&gt;P76,"○","　")</f>
        <v>　</v>
      </c>
      <c r="T76" s="363">
        <f>U70</f>
        <v>11</v>
      </c>
      <c r="U76" s="215"/>
      <c r="V76" s="216"/>
      <c r="W76" s="216"/>
      <c r="X76" s="216"/>
      <c r="Y76" s="217"/>
      <c r="Z76" s="216"/>
      <c r="AA76" s="216"/>
      <c r="AB76" s="216"/>
      <c r="AC76" s="216"/>
      <c r="AD76" s="217"/>
      <c r="AE76" s="362">
        <f>O21</f>
        <v>15</v>
      </c>
      <c r="AF76" s="362" t="str">
        <f>IF(AE76&gt;AI76,"○","　")</f>
        <v>○</v>
      </c>
      <c r="AG76" s="362" t="s">
        <v>549</v>
      </c>
      <c r="AH76" s="362" t="str">
        <f>IF(AI76&gt;AE76,"○","　")</f>
        <v>　</v>
      </c>
      <c r="AI76" s="363">
        <f>T21</f>
        <v>8</v>
      </c>
      <c r="AJ76" s="474"/>
      <c r="AK76" s="477"/>
      <c r="AL76" s="480"/>
      <c r="AM76" s="457"/>
      <c r="AN76" s="459"/>
      <c r="AO76" s="461"/>
      <c r="AP76" s="464"/>
      <c r="AQ76" s="466"/>
      <c r="AX76" s="456"/>
      <c r="AY76" s="456"/>
      <c r="AZ76" s="456"/>
      <c r="BA76" s="456"/>
      <c r="BB76" s="456"/>
      <c r="BC76" s="456"/>
      <c r="BD76" s="456"/>
    </row>
    <row r="77" spans="1:56" ht="18" customHeight="1">
      <c r="A77" s="487"/>
      <c r="B77" s="467"/>
      <c r="C77" s="468"/>
      <c r="D77" s="469"/>
      <c r="E77" s="471"/>
      <c r="F77" s="362">
        <f>Y59</f>
        <v>14</v>
      </c>
      <c r="G77" s="362" t="str">
        <f>IF(F77&gt;J77,"○","　")</f>
        <v>　</v>
      </c>
      <c r="H77" s="362" t="s">
        <v>255</v>
      </c>
      <c r="I77" s="362" t="str">
        <f>IF(J77&gt;F77,"○","　")</f>
        <v>○</v>
      </c>
      <c r="J77" s="363">
        <f>U59</f>
        <v>16</v>
      </c>
      <c r="K77" s="362">
        <f>Y65</f>
        <v>16</v>
      </c>
      <c r="L77" s="362" t="str">
        <f>IF(K77&gt;O77,"○","　")</f>
        <v>○</v>
      </c>
      <c r="M77" s="362" t="s">
        <v>255</v>
      </c>
      <c r="N77" s="362" t="str">
        <f>IF(O77&gt;K77,"○","　")</f>
        <v>　</v>
      </c>
      <c r="O77" s="363">
        <f>U65</f>
        <v>14</v>
      </c>
      <c r="P77" s="362">
        <f>Y71</f>
        <v>15</v>
      </c>
      <c r="Q77" s="362" t="str">
        <f>IF(P77&gt;T77,"○","　")</f>
        <v>○</v>
      </c>
      <c r="R77" s="362" t="s">
        <v>255</v>
      </c>
      <c r="S77" s="362" t="str">
        <f>IF(T77&gt;P77,"○","　")</f>
        <v>　</v>
      </c>
      <c r="T77" s="363">
        <f>U71</f>
        <v>13</v>
      </c>
      <c r="U77" s="215"/>
      <c r="V77" s="216"/>
      <c r="W77" s="216"/>
      <c r="X77" s="216"/>
      <c r="Y77" s="217"/>
      <c r="Z77" s="216"/>
      <c r="AA77" s="216"/>
      <c r="AB77" s="216"/>
      <c r="AC77" s="216"/>
      <c r="AD77" s="217"/>
      <c r="AE77" s="362">
        <f>O22</f>
        <v>15</v>
      </c>
      <c r="AF77" s="362" t="str">
        <f>IF(AE77&gt;AI77,"○","　")</f>
        <v>○</v>
      </c>
      <c r="AG77" s="362" t="s">
        <v>255</v>
      </c>
      <c r="AH77" s="362" t="str">
        <f>IF(AI77&gt;AE77,"○","　")</f>
        <v>　</v>
      </c>
      <c r="AI77" s="363">
        <f>T22</f>
        <v>13</v>
      </c>
      <c r="AJ77" s="474"/>
      <c r="AK77" s="477"/>
      <c r="AL77" s="480"/>
      <c r="AM77" s="457">
        <f>SUM(F73,K73,P73,U73,Z73,AE73,)</f>
        <v>6</v>
      </c>
      <c r="AN77" s="459" t="s">
        <v>255</v>
      </c>
      <c r="AO77" s="461">
        <f>SUM(J73,O73,T73,Y73,AD73,AI73)</f>
        <v>2</v>
      </c>
      <c r="AP77" s="464"/>
      <c r="AQ77" s="466"/>
      <c r="AX77" s="456"/>
      <c r="AY77" s="456"/>
      <c r="AZ77" s="456"/>
      <c r="BA77" s="456"/>
      <c r="BB77" s="456"/>
      <c r="BC77" s="456"/>
      <c r="BD77" s="456"/>
    </row>
    <row r="78" spans="1:56" ht="18" customHeight="1">
      <c r="A78" s="487"/>
      <c r="B78" s="467"/>
      <c r="C78" s="468"/>
      <c r="D78" s="469"/>
      <c r="E78" s="472"/>
      <c r="F78" s="364">
        <f>Y60</f>
        <v>0</v>
      </c>
      <c r="G78" s="364" t="str">
        <f>IF(F78&gt;J78,"○","　")</f>
        <v>　</v>
      </c>
      <c r="H78" s="364" t="s">
        <v>255</v>
      </c>
      <c r="I78" s="364" t="str">
        <f>IF(J78&gt;F78,"○","　")</f>
        <v>　</v>
      </c>
      <c r="J78" s="365">
        <f>U60</f>
        <v>0</v>
      </c>
      <c r="K78" s="364">
        <f>Y66</f>
        <v>0</v>
      </c>
      <c r="L78" s="364" t="str">
        <f>IF(K78&gt;O78,"○","　")</f>
        <v>　</v>
      </c>
      <c r="M78" s="364" t="s">
        <v>255</v>
      </c>
      <c r="N78" s="364" t="str">
        <f>IF(O78&gt;K78,"○","　")</f>
        <v>　</v>
      </c>
      <c r="O78" s="365">
        <f>U66</f>
        <v>0</v>
      </c>
      <c r="P78" s="364">
        <f>Y72</f>
        <v>0</v>
      </c>
      <c r="Q78" s="364" t="str">
        <f>IF(P78&gt;T78,"○","　")</f>
        <v>　</v>
      </c>
      <c r="R78" s="364" t="s">
        <v>255</v>
      </c>
      <c r="S78" s="364" t="str">
        <f>IF(T78&gt;P78,"○","　")</f>
        <v>　</v>
      </c>
      <c r="T78" s="365">
        <f>U72</f>
        <v>0</v>
      </c>
      <c r="U78" s="218"/>
      <c r="V78" s="219"/>
      <c r="W78" s="219"/>
      <c r="X78" s="219"/>
      <c r="Y78" s="220"/>
      <c r="Z78" s="219"/>
      <c r="AA78" s="219"/>
      <c r="AB78" s="219"/>
      <c r="AC78" s="219"/>
      <c r="AD78" s="220"/>
      <c r="AE78" s="362">
        <f>O23</f>
        <v>0</v>
      </c>
      <c r="AF78" s="362" t="str">
        <f>IF(AE78&gt;AI78,"○","　")</f>
        <v>　</v>
      </c>
      <c r="AG78" s="362" t="s">
        <v>255</v>
      </c>
      <c r="AH78" s="362" t="str">
        <f>IF(AI78&gt;AE78,"○","　")</f>
        <v>　</v>
      </c>
      <c r="AI78" s="363">
        <f>T23</f>
        <v>0</v>
      </c>
      <c r="AJ78" s="475"/>
      <c r="AK78" s="478"/>
      <c r="AL78" s="481"/>
      <c r="AM78" s="458"/>
      <c r="AN78" s="460"/>
      <c r="AO78" s="462"/>
      <c r="AP78" s="465"/>
      <c r="AQ78" s="466"/>
      <c r="AX78" s="456"/>
      <c r="AY78" s="456"/>
      <c r="AZ78" s="456"/>
      <c r="BA78" s="456"/>
      <c r="BB78" s="456"/>
      <c r="BC78" s="456"/>
      <c r="BD78" s="456"/>
    </row>
    <row r="79" spans="1:56" ht="18" customHeight="1">
      <c r="A79" s="487"/>
      <c r="B79" s="467" t="str">
        <f>P6</f>
        <v xml:space="preserve"> Ａｃｈｏｏ！ Ａ</v>
      </c>
      <c r="C79" s="468"/>
      <c r="D79" s="469"/>
      <c r="E79" s="470" t="str">
        <f>IF($CA$117="A",CC123,IF(CA$117="B",CF123,CI123))</f>
        <v/>
      </c>
      <c r="F79" s="191">
        <f>COUNTIF(G82:G84,"○")</f>
        <v>2</v>
      </c>
      <c r="G79" s="191"/>
      <c r="H79" s="191" t="str">
        <f>AB55</f>
        <v>⑤</v>
      </c>
      <c r="I79" s="191"/>
      <c r="J79" s="192">
        <f>COUNTIF(I82:I84,"○")</f>
        <v>1</v>
      </c>
      <c r="K79" s="191">
        <f>COUNTIF(L82:L84,"○")</f>
        <v>2</v>
      </c>
      <c r="L79" s="191"/>
      <c r="M79" s="191" t="str">
        <f>AB61</f>
        <v>⑨</v>
      </c>
      <c r="N79" s="191"/>
      <c r="O79" s="192">
        <f>COUNTIF(N82:N84,"○")</f>
        <v>1</v>
      </c>
      <c r="P79" s="191">
        <f>COUNTIF(Q82:Q84,"○")</f>
        <v>2</v>
      </c>
      <c r="Q79" s="191"/>
      <c r="R79" s="191" t="str">
        <f>AB67</f>
        <v>③</v>
      </c>
      <c r="S79" s="191"/>
      <c r="T79" s="192">
        <f>COUNTIF(S82:S84,"○")</f>
        <v>0</v>
      </c>
      <c r="U79" s="212"/>
      <c r="V79" s="212"/>
      <c r="W79" s="212"/>
      <c r="X79" s="212"/>
      <c r="Y79" s="213"/>
      <c r="Z79" s="211"/>
      <c r="AA79" s="212"/>
      <c r="AB79" s="212"/>
      <c r="AC79" s="212"/>
      <c r="AD79" s="213"/>
      <c r="AE79" s="191">
        <f>COUNTIF(AF82:AF84,"○")</f>
        <v>2</v>
      </c>
      <c r="AF79" s="191"/>
      <c r="AG79" s="214" t="s">
        <v>557</v>
      </c>
      <c r="AH79" s="191"/>
      <c r="AI79" s="192">
        <f>COUNTIF(AH82:AH84,"○")</f>
        <v>0</v>
      </c>
      <c r="AJ79" s="473">
        <f>COUNTIF(F80:AE80,"○")</f>
        <v>4</v>
      </c>
      <c r="AK79" s="476" t="s">
        <v>255</v>
      </c>
      <c r="AL79" s="479">
        <f>COUNTIF(J81:AI81,"○")</f>
        <v>0</v>
      </c>
      <c r="AM79" s="482">
        <f>IF(AO83=0,10,AM83/AO83)</f>
        <v>4</v>
      </c>
      <c r="AN79" s="483"/>
      <c r="AO79" s="484"/>
      <c r="AP79" s="463">
        <f>SUM(F82:F84,K82:K84,P82:P84,U82:U84,Z82:Z84,AE82:AE84)/SUM(J82:J84,O82:O84,T82:T84,Y82:Y84,AD82:AD84,AI82:AI84)</f>
        <v>1.1900826446280992</v>
      </c>
      <c r="AQ79" s="466">
        <f>IF(AS$93=AS$92,RANK(BC79,BC$55:BC$88,0),"")</f>
        <v>1</v>
      </c>
      <c r="AS79" s="182">
        <f>SUM(AJ79:AL84)</f>
        <v>4</v>
      </c>
      <c r="AT79" s="182">
        <f>AU79-AV79</f>
        <v>0</v>
      </c>
      <c r="AU79" s="182">
        <f>SUM(F79:AI79)</f>
        <v>10</v>
      </c>
      <c r="AV79" s="182">
        <f>SUM(AM83:AO84)</f>
        <v>10</v>
      </c>
      <c r="AX79" s="456">
        <f>RANK(AJ79,AJ55:AJ90,1)</f>
        <v>6</v>
      </c>
      <c r="AY79" s="456">
        <f>RANK(BD79,BD55:BD90,1)</f>
        <v>6</v>
      </c>
      <c r="AZ79" s="456">
        <f>RANK(AP79,AP55:AP88,1)</f>
        <v>5</v>
      </c>
      <c r="BA79" s="456">
        <f>AX79*100</f>
        <v>600</v>
      </c>
      <c r="BB79" s="456">
        <f>AY79*10</f>
        <v>60</v>
      </c>
      <c r="BC79" s="456">
        <f>SUM(AZ79:BB84)</f>
        <v>665</v>
      </c>
      <c r="BD79" s="456">
        <f>AM79-AO79</f>
        <v>4</v>
      </c>
    </row>
    <row r="80" spans="1:56" ht="13.5" hidden="1" customHeight="1">
      <c r="A80" s="487"/>
      <c r="B80" s="467"/>
      <c r="C80" s="468"/>
      <c r="D80" s="469"/>
      <c r="E80" s="471"/>
      <c r="F80" s="362" t="str">
        <f>IF(F79&gt;J79,"○","　")</f>
        <v>○</v>
      </c>
      <c r="G80" s="362"/>
      <c r="H80" s="362"/>
      <c r="I80" s="362"/>
      <c r="J80" s="363"/>
      <c r="K80" s="362" t="str">
        <f>IF(K79&gt;O79,"○","　")</f>
        <v>○</v>
      </c>
      <c r="L80" s="362"/>
      <c r="M80" s="362"/>
      <c r="N80" s="362"/>
      <c r="O80" s="363"/>
      <c r="P80" s="362" t="str">
        <f>IF(P79&gt;T79,"○","　")</f>
        <v>○</v>
      </c>
      <c r="Q80" s="362"/>
      <c r="R80" s="362"/>
      <c r="S80" s="362"/>
      <c r="T80" s="363"/>
      <c r="U80" s="216"/>
      <c r="V80" s="216"/>
      <c r="W80" s="216"/>
      <c r="X80" s="216"/>
      <c r="Y80" s="217"/>
      <c r="Z80" s="215"/>
      <c r="AA80" s="216"/>
      <c r="AB80" s="216"/>
      <c r="AC80" s="216"/>
      <c r="AD80" s="217"/>
      <c r="AE80" s="362" t="str">
        <f>IF(AE79&gt;AI79,"○","　")</f>
        <v>○</v>
      </c>
      <c r="AF80" s="362"/>
      <c r="AG80" s="362"/>
      <c r="AH80" s="362"/>
      <c r="AI80" s="363"/>
      <c r="AJ80" s="474"/>
      <c r="AK80" s="477"/>
      <c r="AL80" s="480"/>
      <c r="AM80" s="457"/>
      <c r="AN80" s="459"/>
      <c r="AO80" s="461"/>
      <c r="AP80" s="464"/>
      <c r="AQ80" s="466"/>
      <c r="AX80" s="456"/>
      <c r="AY80" s="456"/>
      <c r="AZ80" s="456"/>
      <c r="BA80" s="456"/>
      <c r="BB80" s="456"/>
      <c r="BC80" s="456"/>
      <c r="BD80" s="456"/>
    </row>
    <row r="81" spans="1:56" ht="13.5" hidden="1" customHeight="1">
      <c r="A81" s="487"/>
      <c r="B81" s="467"/>
      <c r="C81" s="468"/>
      <c r="D81" s="469"/>
      <c r="E81" s="471"/>
      <c r="F81" s="362"/>
      <c r="G81" s="362"/>
      <c r="H81" s="362"/>
      <c r="I81" s="362"/>
      <c r="J81" s="363" t="str">
        <f>IF(J79&gt;F79,"○","　")</f>
        <v>　</v>
      </c>
      <c r="K81" s="362"/>
      <c r="L81" s="362"/>
      <c r="M81" s="362"/>
      <c r="N81" s="362"/>
      <c r="O81" s="363" t="str">
        <f>IF(O79&gt;K79,"○","　")</f>
        <v>　</v>
      </c>
      <c r="P81" s="362"/>
      <c r="Q81" s="362"/>
      <c r="R81" s="362"/>
      <c r="S81" s="362"/>
      <c r="T81" s="363" t="str">
        <f>IF(T79&gt;P79,"○","　")</f>
        <v>　</v>
      </c>
      <c r="U81" s="216"/>
      <c r="V81" s="216"/>
      <c r="W81" s="216"/>
      <c r="X81" s="216"/>
      <c r="Y81" s="217"/>
      <c r="Z81" s="215"/>
      <c r="AA81" s="216"/>
      <c r="AB81" s="216"/>
      <c r="AC81" s="216"/>
      <c r="AD81" s="217"/>
      <c r="AE81" s="362"/>
      <c r="AF81" s="362"/>
      <c r="AG81" s="362"/>
      <c r="AH81" s="362"/>
      <c r="AI81" s="363" t="str">
        <f>IF(AI79&gt;AE79,"○","　")</f>
        <v>　</v>
      </c>
      <c r="AJ81" s="474"/>
      <c r="AK81" s="477"/>
      <c r="AL81" s="480"/>
      <c r="AM81" s="457"/>
      <c r="AN81" s="459"/>
      <c r="AO81" s="461"/>
      <c r="AP81" s="464"/>
      <c r="AQ81" s="466"/>
      <c r="AX81" s="456"/>
      <c r="AY81" s="456"/>
      <c r="AZ81" s="456"/>
      <c r="BA81" s="456"/>
      <c r="BB81" s="456"/>
      <c r="BC81" s="456"/>
      <c r="BD81" s="456"/>
    </row>
    <row r="82" spans="1:56" ht="18" customHeight="1">
      <c r="A82" s="487"/>
      <c r="B82" s="467"/>
      <c r="C82" s="468"/>
      <c r="D82" s="469"/>
      <c r="E82" s="471"/>
      <c r="F82" s="362">
        <f>AD58</f>
        <v>15</v>
      </c>
      <c r="G82" s="362" t="str">
        <f>IF(F82&gt;J82,"○","　")</f>
        <v>○</v>
      </c>
      <c r="H82" s="362" t="s">
        <v>549</v>
      </c>
      <c r="I82" s="362" t="str">
        <f>IF(J82&gt;F82,"○","　")</f>
        <v>　</v>
      </c>
      <c r="J82" s="363">
        <f>Z58</f>
        <v>12</v>
      </c>
      <c r="K82" s="362">
        <f>AD64</f>
        <v>12</v>
      </c>
      <c r="L82" s="362" t="str">
        <f>IF(K82&gt;O82,"○","　")</f>
        <v>　</v>
      </c>
      <c r="M82" s="362" t="s">
        <v>549</v>
      </c>
      <c r="N82" s="362" t="str">
        <f>IF(O82&gt;K82,"○","　")</f>
        <v>○</v>
      </c>
      <c r="O82" s="363">
        <f>Z64</f>
        <v>15</v>
      </c>
      <c r="P82" s="362">
        <f>AD70</f>
        <v>15</v>
      </c>
      <c r="Q82" s="362" t="str">
        <f>IF(P82&gt;T82,"○","　")</f>
        <v>○</v>
      </c>
      <c r="R82" s="362" t="s">
        <v>549</v>
      </c>
      <c r="S82" s="362" t="str">
        <f>IF(T82&gt;P82,"○","　")</f>
        <v>　</v>
      </c>
      <c r="T82" s="363">
        <f>Z70</f>
        <v>11</v>
      </c>
      <c r="U82" s="216"/>
      <c r="V82" s="216"/>
      <c r="W82" s="216"/>
      <c r="X82" s="216"/>
      <c r="Y82" s="217"/>
      <c r="Z82" s="215"/>
      <c r="AA82" s="216"/>
      <c r="AB82" s="216"/>
      <c r="AC82" s="216"/>
      <c r="AD82" s="217"/>
      <c r="AE82" s="362">
        <f>O45</f>
        <v>15</v>
      </c>
      <c r="AF82" s="362" t="str">
        <f>IF(AE82&gt;AI82,"○","　")</f>
        <v>○</v>
      </c>
      <c r="AG82" s="362" t="s">
        <v>549</v>
      </c>
      <c r="AH82" s="362" t="str">
        <f>IF(AI82&gt;AE82,"○","　")</f>
        <v>　</v>
      </c>
      <c r="AI82" s="363">
        <f>T45</f>
        <v>8</v>
      </c>
      <c r="AJ82" s="474"/>
      <c r="AK82" s="477"/>
      <c r="AL82" s="480"/>
      <c r="AM82" s="457"/>
      <c r="AN82" s="459"/>
      <c r="AO82" s="461"/>
      <c r="AP82" s="464"/>
      <c r="AQ82" s="466"/>
      <c r="AX82" s="456"/>
      <c r="AY82" s="456"/>
      <c r="AZ82" s="456"/>
      <c r="BA82" s="456"/>
      <c r="BB82" s="456"/>
      <c r="BC82" s="456"/>
      <c r="BD82" s="456"/>
    </row>
    <row r="83" spans="1:56" ht="18" customHeight="1">
      <c r="A83" s="487"/>
      <c r="B83" s="467"/>
      <c r="C83" s="468"/>
      <c r="D83" s="469"/>
      <c r="E83" s="471"/>
      <c r="F83" s="362">
        <f>AD59</f>
        <v>12</v>
      </c>
      <c r="G83" s="362" t="str">
        <f>IF(F83&gt;J83,"○","　")</f>
        <v>　</v>
      </c>
      <c r="H83" s="362" t="s">
        <v>255</v>
      </c>
      <c r="I83" s="362" t="str">
        <f>IF(J83&gt;F83,"○","　")</f>
        <v>○</v>
      </c>
      <c r="J83" s="363">
        <f>Z59</f>
        <v>15</v>
      </c>
      <c r="K83" s="362">
        <f>AD65</f>
        <v>15</v>
      </c>
      <c r="L83" s="362" t="str">
        <f>IF(K83&gt;O83,"○","　")</f>
        <v>○</v>
      </c>
      <c r="M83" s="362" t="s">
        <v>255</v>
      </c>
      <c r="N83" s="362" t="str">
        <f>IF(O83&gt;K83,"○","　")</f>
        <v>　</v>
      </c>
      <c r="O83" s="363">
        <f>Z65</f>
        <v>13</v>
      </c>
      <c r="P83" s="362">
        <f>AD71</f>
        <v>15</v>
      </c>
      <c r="Q83" s="362" t="str">
        <f>IF(P83&gt;T83,"○","　")</f>
        <v>○</v>
      </c>
      <c r="R83" s="362" t="s">
        <v>255</v>
      </c>
      <c r="S83" s="362" t="str">
        <f>IF(T83&gt;P83,"○","　")</f>
        <v>　</v>
      </c>
      <c r="T83" s="363">
        <f>Z71</f>
        <v>8</v>
      </c>
      <c r="U83" s="216"/>
      <c r="V83" s="216"/>
      <c r="W83" s="216"/>
      <c r="X83" s="216"/>
      <c r="Y83" s="217"/>
      <c r="Z83" s="215"/>
      <c r="AA83" s="216"/>
      <c r="AB83" s="216"/>
      <c r="AC83" s="216"/>
      <c r="AD83" s="217"/>
      <c r="AE83" s="362">
        <f>O46</f>
        <v>15</v>
      </c>
      <c r="AF83" s="362" t="str">
        <f>IF(AE83&gt;AI83,"○","　")</f>
        <v>○</v>
      </c>
      <c r="AG83" s="362" t="s">
        <v>255</v>
      </c>
      <c r="AH83" s="362" t="str">
        <f>IF(AI83&gt;AE83,"○","　")</f>
        <v>　</v>
      </c>
      <c r="AI83" s="363">
        <f>T46</f>
        <v>13</v>
      </c>
      <c r="AJ83" s="474"/>
      <c r="AK83" s="477"/>
      <c r="AL83" s="480"/>
      <c r="AM83" s="457">
        <f>SUM(F79,K79,P79,U79,Z79,AE79,)</f>
        <v>8</v>
      </c>
      <c r="AN83" s="459" t="s">
        <v>255</v>
      </c>
      <c r="AO83" s="461">
        <f>SUM(J79,O79,T79,Y79,AD79,AI79)</f>
        <v>2</v>
      </c>
      <c r="AP83" s="464"/>
      <c r="AQ83" s="466"/>
      <c r="AX83" s="456"/>
      <c r="AY83" s="456"/>
      <c r="AZ83" s="456"/>
      <c r="BA83" s="456"/>
      <c r="BB83" s="456"/>
      <c r="BC83" s="456"/>
      <c r="BD83" s="456"/>
    </row>
    <row r="84" spans="1:56" ht="18" customHeight="1">
      <c r="A84" s="487"/>
      <c r="B84" s="467"/>
      <c r="C84" s="468"/>
      <c r="D84" s="469"/>
      <c r="E84" s="472"/>
      <c r="F84" s="364">
        <f>AD60</f>
        <v>15</v>
      </c>
      <c r="G84" s="364" t="str">
        <f>IF(F84&gt;J84,"○","　")</f>
        <v>○</v>
      </c>
      <c r="H84" s="364" t="s">
        <v>255</v>
      </c>
      <c r="I84" s="364" t="str">
        <f>IF(J84&gt;F84,"○","　")</f>
        <v>　</v>
      </c>
      <c r="J84" s="365">
        <f>Z60</f>
        <v>13</v>
      </c>
      <c r="K84" s="364">
        <f>AD66</f>
        <v>15</v>
      </c>
      <c r="L84" s="364" t="str">
        <f>IF(K84&gt;O84,"○","　")</f>
        <v>○</v>
      </c>
      <c r="M84" s="364" t="s">
        <v>255</v>
      </c>
      <c r="N84" s="364" t="str">
        <f>IF(O84&gt;K84,"○","　")</f>
        <v>　</v>
      </c>
      <c r="O84" s="365">
        <f>Z66</f>
        <v>13</v>
      </c>
      <c r="P84" s="364">
        <f>AD72</f>
        <v>0</v>
      </c>
      <c r="Q84" s="364" t="str">
        <f>IF(P84&gt;T84,"○","　")</f>
        <v>　</v>
      </c>
      <c r="R84" s="364" t="s">
        <v>255</v>
      </c>
      <c r="S84" s="364" t="str">
        <f>IF(T84&gt;P84,"○","　")</f>
        <v>　</v>
      </c>
      <c r="T84" s="365">
        <f>Z72</f>
        <v>0</v>
      </c>
      <c r="U84" s="219"/>
      <c r="V84" s="219"/>
      <c r="W84" s="219"/>
      <c r="X84" s="219"/>
      <c r="Y84" s="220"/>
      <c r="Z84" s="218"/>
      <c r="AA84" s="219"/>
      <c r="AB84" s="219"/>
      <c r="AC84" s="219"/>
      <c r="AD84" s="220"/>
      <c r="AE84" s="362">
        <f>O47</f>
        <v>0</v>
      </c>
      <c r="AF84" s="362" t="str">
        <f>IF(AE84&gt;AI84,"○","　")</f>
        <v>　</v>
      </c>
      <c r="AG84" s="362" t="s">
        <v>255</v>
      </c>
      <c r="AH84" s="362" t="str">
        <f>IF(AI84&gt;AE84,"○","　")</f>
        <v>　</v>
      </c>
      <c r="AI84" s="363">
        <f>T47</f>
        <v>0</v>
      </c>
      <c r="AJ84" s="475"/>
      <c r="AK84" s="478"/>
      <c r="AL84" s="481"/>
      <c r="AM84" s="458"/>
      <c r="AN84" s="460"/>
      <c r="AO84" s="462"/>
      <c r="AP84" s="465"/>
      <c r="AQ84" s="466"/>
      <c r="AX84" s="456"/>
      <c r="AY84" s="456"/>
      <c r="AZ84" s="456"/>
      <c r="BA84" s="456"/>
      <c r="BB84" s="456"/>
      <c r="BC84" s="456"/>
      <c r="BD84" s="456"/>
    </row>
    <row r="85" spans="1:56" ht="18" customHeight="1">
      <c r="A85" s="487"/>
      <c r="B85" s="467" t="str">
        <f>P7</f>
        <v xml:space="preserve"> ジャック Ａ</v>
      </c>
      <c r="C85" s="468"/>
      <c r="D85" s="469"/>
      <c r="E85" s="470" t="str">
        <f>IF($CA$117="A",CC124,IF($CA$117="B",CF124,CI124))</f>
        <v/>
      </c>
      <c r="F85" s="212"/>
      <c r="G85" s="212"/>
      <c r="H85" s="212"/>
      <c r="I85" s="212"/>
      <c r="J85" s="213"/>
      <c r="K85" s="191">
        <f>COUNTIF(L88:L90,"○")</f>
        <v>2</v>
      </c>
      <c r="L85" s="191"/>
      <c r="M85" s="191" t="str">
        <f>AG61</f>
        <v>⑥</v>
      </c>
      <c r="N85" s="191"/>
      <c r="O85" s="192">
        <f>COUNTIF(N88:N90,"○")</f>
        <v>1</v>
      </c>
      <c r="P85" s="191">
        <f>COUNTIF(Q88:Q90,"○")</f>
        <v>2</v>
      </c>
      <c r="Q85" s="191"/>
      <c r="R85" s="191" t="str">
        <f>AG67</f>
        <v>⑧</v>
      </c>
      <c r="S85" s="191"/>
      <c r="T85" s="192">
        <f>COUNTIF(S88:S90,"○")</f>
        <v>1</v>
      </c>
      <c r="U85" s="191">
        <f>COUNTIF(V88:V90,"○")</f>
        <v>0</v>
      </c>
      <c r="V85" s="191"/>
      <c r="W85" s="191" t="str">
        <f>AG73</f>
        <v>④</v>
      </c>
      <c r="X85" s="191"/>
      <c r="Y85" s="192">
        <f>COUNTIF(X88:X90,"○")</f>
        <v>2</v>
      </c>
      <c r="Z85" s="191">
        <f>COUNTIF(AA88:AA90,"○")</f>
        <v>0</v>
      </c>
      <c r="AA85" s="191"/>
      <c r="AB85" s="191" t="str">
        <f>AG79</f>
        <v>⑫</v>
      </c>
      <c r="AC85" s="361"/>
      <c r="AD85" s="191">
        <f>COUNTIF(AC88:AC90,"○")</f>
        <v>2</v>
      </c>
      <c r="AE85" s="211"/>
      <c r="AF85" s="212"/>
      <c r="AG85" s="212"/>
      <c r="AH85" s="212"/>
      <c r="AI85" s="213"/>
      <c r="AJ85" s="473">
        <f>COUNTIF(F86:AE86,"○")</f>
        <v>2</v>
      </c>
      <c r="AK85" s="476" t="s">
        <v>255</v>
      </c>
      <c r="AL85" s="479">
        <f>COUNTIF(J87:AI87,"○")</f>
        <v>2</v>
      </c>
      <c r="AM85" s="482">
        <f>IF(AO89=0,10,AM89/AO89)</f>
        <v>0.66666666666666663</v>
      </c>
      <c r="AN85" s="483"/>
      <c r="AO85" s="484"/>
      <c r="AP85" s="463">
        <f>SUM(F88:F90,K88:K90,P88:P90,U88:U90,Z88:Z90,AE88:AE90)/SUM(J88:J90,O88:O90,T88:T90,Y88:Y90,AD88:AD90,AI88:AI90)</f>
        <v>0.92907801418439717</v>
      </c>
      <c r="AQ85" s="466">
        <f>IF(AS$93=AS$92,RANK(BC85,BC$55:BC$88,0),"")</f>
        <v>4</v>
      </c>
      <c r="AS85" s="182">
        <f>SUM(AJ85:AL90)</f>
        <v>4</v>
      </c>
      <c r="AT85" s="182">
        <f>AU85-AV85</f>
        <v>0</v>
      </c>
      <c r="AU85" s="182">
        <f>SUM(F85:AI85)</f>
        <v>10</v>
      </c>
      <c r="AV85" s="182">
        <f>SUM(AM89:AO90)</f>
        <v>10</v>
      </c>
      <c r="AX85" s="456">
        <f>RANK(AJ85,AJ55:AJ90,1)</f>
        <v>3</v>
      </c>
      <c r="AY85" s="456">
        <f>RANK(BD85,BD55:BD90,1)</f>
        <v>3</v>
      </c>
      <c r="AZ85" s="456">
        <f>RANK(AP85,AP55:AP88,1)</f>
        <v>3</v>
      </c>
      <c r="BA85" s="456">
        <f>AX85*100</f>
        <v>300</v>
      </c>
      <c r="BB85" s="456">
        <f>AY85*10</f>
        <v>30</v>
      </c>
      <c r="BC85" s="456">
        <f>SUM(AZ85:BB90)</f>
        <v>333</v>
      </c>
      <c r="BD85" s="456">
        <f>AM85-AO85</f>
        <v>0.66666666666666663</v>
      </c>
    </row>
    <row r="86" spans="1:56" ht="13.5" hidden="1" customHeight="1">
      <c r="A86" s="487"/>
      <c r="B86" s="467"/>
      <c r="C86" s="468"/>
      <c r="D86" s="469"/>
      <c r="E86" s="471"/>
      <c r="F86" s="216"/>
      <c r="G86" s="216"/>
      <c r="H86" s="216"/>
      <c r="I86" s="216"/>
      <c r="J86" s="217"/>
      <c r="K86" s="362" t="str">
        <f>IF(K85&gt;O85,"○","　")</f>
        <v>○</v>
      </c>
      <c r="L86" s="362"/>
      <c r="M86" s="362"/>
      <c r="N86" s="362"/>
      <c r="O86" s="363"/>
      <c r="P86" s="362" t="str">
        <f>IF(P85&gt;T85,"○","　")</f>
        <v>○</v>
      </c>
      <c r="Q86" s="362"/>
      <c r="R86" s="362"/>
      <c r="S86" s="362"/>
      <c r="T86" s="363"/>
      <c r="U86" s="362" t="str">
        <f>IF(U85&gt;Y85,"○","　")</f>
        <v>　</v>
      </c>
      <c r="V86" s="362"/>
      <c r="W86" s="362"/>
      <c r="X86" s="362"/>
      <c r="Y86" s="363"/>
      <c r="Z86" s="362" t="str">
        <f>IF(Z85&gt;AD85,"○","　")</f>
        <v>　</v>
      </c>
      <c r="AA86" s="362"/>
      <c r="AB86" s="362"/>
      <c r="AC86" s="362"/>
      <c r="AD86" s="363"/>
      <c r="AE86" s="215"/>
      <c r="AF86" s="216"/>
      <c r="AG86" s="216"/>
      <c r="AH86" s="216"/>
      <c r="AI86" s="217"/>
      <c r="AJ86" s="474"/>
      <c r="AK86" s="477"/>
      <c r="AL86" s="480"/>
      <c r="AM86" s="457"/>
      <c r="AN86" s="459"/>
      <c r="AO86" s="461"/>
      <c r="AP86" s="464"/>
      <c r="AQ86" s="466"/>
      <c r="AX86" s="456"/>
      <c r="AY86" s="456"/>
      <c r="AZ86" s="456"/>
      <c r="BA86" s="456"/>
      <c r="BB86" s="456"/>
      <c r="BC86" s="456"/>
      <c r="BD86" s="456"/>
    </row>
    <row r="87" spans="1:56" ht="13.5" hidden="1" customHeight="1">
      <c r="A87" s="487"/>
      <c r="B87" s="467"/>
      <c r="C87" s="468"/>
      <c r="D87" s="469"/>
      <c r="E87" s="471"/>
      <c r="F87" s="216"/>
      <c r="G87" s="216"/>
      <c r="H87" s="216"/>
      <c r="I87" s="216"/>
      <c r="J87" s="217"/>
      <c r="K87" s="362"/>
      <c r="L87" s="362"/>
      <c r="M87" s="362"/>
      <c r="N87" s="362"/>
      <c r="O87" s="363" t="str">
        <f>IF(O85&gt;K85,"○","　")</f>
        <v>　</v>
      </c>
      <c r="P87" s="362"/>
      <c r="Q87" s="362"/>
      <c r="R87" s="362"/>
      <c r="S87" s="362"/>
      <c r="T87" s="363" t="str">
        <f>IF(T85&gt;P85,"○","　")</f>
        <v>　</v>
      </c>
      <c r="U87" s="362"/>
      <c r="V87" s="362"/>
      <c r="W87" s="362"/>
      <c r="X87" s="362"/>
      <c r="Y87" s="363" t="str">
        <f>IF(Y85&gt;U85,"○","　")</f>
        <v>○</v>
      </c>
      <c r="Z87" s="362"/>
      <c r="AA87" s="362"/>
      <c r="AB87" s="362"/>
      <c r="AC87" s="362"/>
      <c r="AD87" s="363" t="str">
        <f>IF(AD85&gt;Z85,"○","　")</f>
        <v>○</v>
      </c>
      <c r="AE87" s="215"/>
      <c r="AF87" s="216"/>
      <c r="AG87" s="216"/>
      <c r="AH87" s="216"/>
      <c r="AI87" s="217"/>
      <c r="AJ87" s="474"/>
      <c r="AK87" s="477"/>
      <c r="AL87" s="480"/>
      <c r="AM87" s="457"/>
      <c r="AN87" s="459"/>
      <c r="AO87" s="461"/>
      <c r="AP87" s="464"/>
      <c r="AQ87" s="466"/>
      <c r="AX87" s="456"/>
      <c r="AY87" s="456"/>
      <c r="AZ87" s="456"/>
      <c r="BA87" s="456"/>
      <c r="BB87" s="456"/>
      <c r="BC87" s="456"/>
      <c r="BD87" s="456"/>
    </row>
    <row r="88" spans="1:56" ht="18" customHeight="1">
      <c r="A88" s="487"/>
      <c r="B88" s="467"/>
      <c r="C88" s="468"/>
      <c r="D88" s="469"/>
      <c r="E88" s="471"/>
      <c r="F88" s="216"/>
      <c r="G88" s="216"/>
      <c r="H88" s="216"/>
      <c r="I88" s="216"/>
      <c r="J88" s="217"/>
      <c r="K88" s="362">
        <f>AI64</f>
        <v>13</v>
      </c>
      <c r="L88" s="362" t="str">
        <f>IF(K88&gt;O88,"○","　")</f>
        <v>　</v>
      </c>
      <c r="M88" s="362" t="s">
        <v>549</v>
      </c>
      <c r="N88" s="362" t="str">
        <f>IF(O88&gt;K88,"○","　")</f>
        <v>○</v>
      </c>
      <c r="O88" s="363">
        <f>AE64</f>
        <v>15</v>
      </c>
      <c r="P88" s="362">
        <f>AI70</f>
        <v>14</v>
      </c>
      <c r="Q88" s="362" t="str">
        <f>IF(P88&gt;T88,"○","　")</f>
        <v>　</v>
      </c>
      <c r="R88" s="362" t="s">
        <v>549</v>
      </c>
      <c r="S88" s="362" t="str">
        <f>IF(T88&gt;P88,"○","　")</f>
        <v>○</v>
      </c>
      <c r="T88" s="363">
        <f>AE70</f>
        <v>16</v>
      </c>
      <c r="U88" s="362">
        <f>AI76</f>
        <v>8</v>
      </c>
      <c r="V88" s="362" t="str">
        <f>IF(U88&gt;Y88,"○","　")</f>
        <v>　</v>
      </c>
      <c r="W88" s="362" t="s">
        <v>549</v>
      </c>
      <c r="X88" s="362" t="str">
        <f>IF(Y88&gt;U88,"○","　")</f>
        <v>○</v>
      </c>
      <c r="Y88" s="363">
        <f>AE76</f>
        <v>15</v>
      </c>
      <c r="Z88" s="362">
        <f>AI82</f>
        <v>8</v>
      </c>
      <c r="AA88" s="362" t="str">
        <f>IF(Z88&gt;AD88,"○","　")</f>
        <v>　</v>
      </c>
      <c r="AB88" s="362" t="s">
        <v>549</v>
      </c>
      <c r="AC88" s="362" t="str">
        <f>IF(AD88&gt;Z88,"○","　")</f>
        <v>○</v>
      </c>
      <c r="AD88" s="363">
        <f>AE82</f>
        <v>15</v>
      </c>
      <c r="AE88" s="215"/>
      <c r="AF88" s="216"/>
      <c r="AG88" s="216"/>
      <c r="AH88" s="216"/>
      <c r="AI88" s="217"/>
      <c r="AJ88" s="474"/>
      <c r="AK88" s="477"/>
      <c r="AL88" s="480"/>
      <c r="AM88" s="457"/>
      <c r="AN88" s="459"/>
      <c r="AO88" s="461"/>
      <c r="AP88" s="464"/>
      <c r="AQ88" s="466"/>
      <c r="AX88" s="456"/>
      <c r="AY88" s="456"/>
      <c r="AZ88" s="456"/>
      <c r="BA88" s="456"/>
      <c r="BB88" s="456"/>
      <c r="BC88" s="456"/>
      <c r="BD88" s="456"/>
    </row>
    <row r="89" spans="1:56" ht="18" customHeight="1">
      <c r="A89" s="487"/>
      <c r="B89" s="467"/>
      <c r="C89" s="468"/>
      <c r="D89" s="469"/>
      <c r="E89" s="471"/>
      <c r="F89" s="216"/>
      <c r="G89" s="216"/>
      <c r="H89" s="216"/>
      <c r="I89" s="216"/>
      <c r="J89" s="217"/>
      <c r="K89" s="362">
        <f>AI65</f>
        <v>17</v>
      </c>
      <c r="L89" s="362" t="str">
        <f>IF(K89&gt;O89,"○","　")</f>
        <v>○</v>
      </c>
      <c r="M89" s="362" t="s">
        <v>255</v>
      </c>
      <c r="N89" s="362" t="str">
        <f>IF(O89&gt;K89,"○","　")</f>
        <v>　</v>
      </c>
      <c r="O89" s="363">
        <f>AE65</f>
        <v>16</v>
      </c>
      <c r="P89" s="362">
        <f>AI71</f>
        <v>15</v>
      </c>
      <c r="Q89" s="362" t="str">
        <f>IF(P89&gt;T89,"○","　")</f>
        <v>○</v>
      </c>
      <c r="R89" s="362" t="s">
        <v>255</v>
      </c>
      <c r="S89" s="362" t="str">
        <f>IF(T89&gt;P89,"○","　")</f>
        <v>　</v>
      </c>
      <c r="T89" s="363">
        <f>AE71</f>
        <v>11</v>
      </c>
      <c r="U89" s="362">
        <f>AI77</f>
        <v>13</v>
      </c>
      <c r="V89" s="362" t="str">
        <f>IF(U89&gt;Y89,"○","　")</f>
        <v>　</v>
      </c>
      <c r="W89" s="362" t="s">
        <v>255</v>
      </c>
      <c r="X89" s="362" t="str">
        <f>IF(Y89&gt;U89,"○","　")</f>
        <v>○</v>
      </c>
      <c r="Y89" s="363">
        <f>AE77</f>
        <v>15</v>
      </c>
      <c r="Z89" s="362">
        <f>AI83</f>
        <v>13</v>
      </c>
      <c r="AA89" s="362" t="str">
        <f>IF(Z89&gt;AD89,"○","　")</f>
        <v>　</v>
      </c>
      <c r="AB89" s="362" t="s">
        <v>255</v>
      </c>
      <c r="AC89" s="362" t="str">
        <f>IF(AD89&gt;Z89,"○","　")</f>
        <v>○</v>
      </c>
      <c r="AD89" s="363">
        <f>AE83</f>
        <v>15</v>
      </c>
      <c r="AE89" s="215"/>
      <c r="AF89" s="216"/>
      <c r="AG89" s="216"/>
      <c r="AH89" s="216"/>
      <c r="AI89" s="217"/>
      <c r="AJ89" s="474"/>
      <c r="AK89" s="477"/>
      <c r="AL89" s="480"/>
      <c r="AM89" s="457">
        <f>SUM(F85,K85,P85,U85,Z85,AE85,)</f>
        <v>4</v>
      </c>
      <c r="AN89" s="459" t="s">
        <v>255</v>
      </c>
      <c r="AO89" s="461">
        <f>SUM(J85,O85,T85,Y85,AD85,AI85)</f>
        <v>6</v>
      </c>
      <c r="AP89" s="464"/>
      <c r="AQ89" s="466"/>
      <c r="AX89" s="456"/>
      <c r="AY89" s="456"/>
      <c r="AZ89" s="456"/>
      <c r="BA89" s="456"/>
      <c r="BB89" s="456"/>
      <c r="BC89" s="456"/>
      <c r="BD89" s="456"/>
    </row>
    <row r="90" spans="1:56" ht="18" customHeight="1">
      <c r="A90" s="488"/>
      <c r="B90" s="467"/>
      <c r="C90" s="468"/>
      <c r="D90" s="469"/>
      <c r="E90" s="472"/>
      <c r="F90" s="219"/>
      <c r="G90" s="219"/>
      <c r="H90" s="219"/>
      <c r="I90" s="219"/>
      <c r="J90" s="220"/>
      <c r="K90" s="364">
        <f>AI66</f>
        <v>15</v>
      </c>
      <c r="L90" s="364" t="str">
        <f>IF(K90&gt;O90,"○","　")</f>
        <v>○</v>
      </c>
      <c r="M90" s="364" t="s">
        <v>255</v>
      </c>
      <c r="N90" s="364" t="str">
        <f>IF(O90&gt;K90,"○","　")</f>
        <v>　</v>
      </c>
      <c r="O90" s="365">
        <f>AE66</f>
        <v>13</v>
      </c>
      <c r="P90" s="364">
        <f>AI72</f>
        <v>15</v>
      </c>
      <c r="Q90" s="364" t="str">
        <f>IF(P90&gt;T90,"○","　")</f>
        <v>○</v>
      </c>
      <c r="R90" s="364" t="s">
        <v>255</v>
      </c>
      <c r="S90" s="364" t="str">
        <f>IF(T90&gt;P90,"○","　")</f>
        <v>　</v>
      </c>
      <c r="T90" s="365">
        <f>AE72</f>
        <v>10</v>
      </c>
      <c r="U90" s="364">
        <f>AI78</f>
        <v>0</v>
      </c>
      <c r="V90" s="364" t="str">
        <f>IF(U90&gt;Y90,"○","　")</f>
        <v>　</v>
      </c>
      <c r="W90" s="364" t="s">
        <v>255</v>
      </c>
      <c r="X90" s="364" t="str">
        <f>IF(Y90&gt;U90,"○","　")</f>
        <v>　</v>
      </c>
      <c r="Y90" s="365">
        <f>AE78</f>
        <v>0</v>
      </c>
      <c r="Z90" s="364">
        <f>AI84</f>
        <v>0</v>
      </c>
      <c r="AA90" s="364" t="str">
        <f>IF(Z90&gt;AD90,"○","　")</f>
        <v>　</v>
      </c>
      <c r="AB90" s="364" t="s">
        <v>255</v>
      </c>
      <c r="AC90" s="364" t="str">
        <f>IF(AD90&gt;Z90,"○","　")</f>
        <v>　</v>
      </c>
      <c r="AD90" s="365">
        <f>AE84</f>
        <v>0</v>
      </c>
      <c r="AE90" s="218"/>
      <c r="AF90" s="219"/>
      <c r="AG90" s="219"/>
      <c r="AH90" s="219"/>
      <c r="AI90" s="220"/>
      <c r="AJ90" s="475"/>
      <c r="AK90" s="478"/>
      <c r="AL90" s="481"/>
      <c r="AM90" s="458"/>
      <c r="AN90" s="460"/>
      <c r="AO90" s="462"/>
      <c r="AP90" s="465"/>
      <c r="AQ90" s="466"/>
      <c r="AX90" s="456"/>
      <c r="AY90" s="456"/>
      <c r="AZ90" s="456"/>
      <c r="BA90" s="456"/>
      <c r="BB90" s="456"/>
      <c r="BC90" s="456"/>
      <c r="BD90" s="456"/>
    </row>
    <row r="92" spans="1:56" hidden="1">
      <c r="F92" s="378">
        <v>1</v>
      </c>
      <c r="G92" s="378"/>
      <c r="H92" s="378">
        <v>2</v>
      </c>
      <c r="I92" s="378"/>
      <c r="J92" s="378">
        <v>3</v>
      </c>
      <c r="K92" s="378">
        <v>4</v>
      </c>
      <c r="L92" s="378"/>
      <c r="M92" s="378">
        <v>5</v>
      </c>
      <c r="N92" s="378"/>
      <c r="O92" s="378">
        <v>6</v>
      </c>
      <c r="P92" s="378">
        <v>7</v>
      </c>
      <c r="Q92" s="378"/>
      <c r="R92" s="378">
        <v>8</v>
      </c>
      <c r="S92" s="378"/>
      <c r="T92" s="378">
        <v>9</v>
      </c>
      <c r="U92" s="378">
        <v>10</v>
      </c>
      <c r="W92" s="378">
        <v>11</v>
      </c>
      <c r="Y92" s="378">
        <v>12</v>
      </c>
      <c r="AS92" s="182">
        <v>24</v>
      </c>
    </row>
    <row r="93" spans="1:56" hidden="1">
      <c r="F93" s="378">
        <f>SUM(AE76:AE78,AI76:AI78)</f>
        <v>51</v>
      </c>
      <c r="G93" s="378" t="e">
        <f>SUM(#REF!)</f>
        <v>#REF!</v>
      </c>
      <c r="H93" s="378">
        <f>SUM(Z70:Z72,AD70:AD72)</f>
        <v>49</v>
      </c>
      <c r="I93" s="378" t="e">
        <f>SUM(#REF!)</f>
        <v>#REF!</v>
      </c>
      <c r="J93" s="378">
        <f>SUM(K58:K60,O58:O60)</f>
        <v>52</v>
      </c>
      <c r="K93" s="378">
        <f>SUM(AE70:AE72,AI70:AI72)</f>
        <v>81</v>
      </c>
      <c r="L93" s="378" t="e">
        <f>SUM(#REF!)</f>
        <v>#REF!</v>
      </c>
      <c r="M93" s="378">
        <f>SUM(U58:U60,Y58:Y60)</f>
        <v>55</v>
      </c>
      <c r="N93" s="378" t="e">
        <f>SUM(#REF!)</f>
        <v>#REF!</v>
      </c>
      <c r="O93" s="378">
        <f>SUM(Z64:Z66,AD64:AD66)</f>
        <v>83</v>
      </c>
      <c r="P93" s="378">
        <f>SUM(U70:U72,Y70:Y72)</f>
        <v>54</v>
      </c>
      <c r="Q93" s="378" t="e">
        <f>SUM(#REF!)</f>
        <v>#REF!</v>
      </c>
      <c r="R93" s="378">
        <f>SUM(AE64:AE66,AI64:AI66)</f>
        <v>89</v>
      </c>
      <c r="S93" s="378" t="e">
        <f>SUM(#REF!)</f>
        <v>#REF!</v>
      </c>
      <c r="T93" s="378">
        <f>SUM(Z58:Z60,AD58:AD60)</f>
        <v>82</v>
      </c>
      <c r="U93" s="378">
        <f>SUM(U64:U66,Y64:Y66)</f>
        <v>63</v>
      </c>
      <c r="W93" s="378">
        <f>SUM(AE82:AE84,AI82:AI84)</f>
        <v>51</v>
      </c>
      <c r="Y93" s="378">
        <f>SUM(P58:P60,T58:T60)</f>
        <v>50</v>
      </c>
      <c r="AS93" s="182">
        <f>SUM(AS55:AS90)</f>
        <v>24</v>
      </c>
    </row>
    <row r="94" spans="1:56" hidden="1"/>
    <row r="95" spans="1:56" hidden="1"/>
    <row r="96" spans="1:5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spans="1:137" hidden="1"/>
    <row r="114" spans="1:137" hidden="1"/>
    <row r="115" spans="1:137" hidden="1">
      <c r="CA115" s="182" t="s">
        <v>558</v>
      </c>
      <c r="CD115" s="182" t="s">
        <v>559</v>
      </c>
      <c r="CG115" s="182" t="s">
        <v>560</v>
      </c>
    </row>
    <row r="116" spans="1:137" hidden="1">
      <c r="F116" s="378">
        <v>1</v>
      </c>
      <c r="G116" s="378"/>
      <c r="H116" s="378">
        <v>2</v>
      </c>
      <c r="I116" s="378"/>
      <c r="J116" s="378">
        <v>3</v>
      </c>
      <c r="K116" s="378">
        <v>4</v>
      </c>
      <c r="L116" s="378"/>
      <c r="M116" s="378">
        <v>5</v>
      </c>
      <c r="N116" s="378"/>
      <c r="O116" s="378">
        <v>6</v>
      </c>
      <c r="P116" s="378">
        <v>7</v>
      </c>
      <c r="Q116" s="378"/>
      <c r="R116" s="378">
        <v>8</v>
      </c>
      <c r="S116" s="378"/>
      <c r="T116" s="378">
        <v>9</v>
      </c>
      <c r="U116" s="378">
        <v>10</v>
      </c>
      <c r="W116" s="378">
        <v>11</v>
      </c>
      <c r="Y116" s="378">
        <v>12</v>
      </c>
      <c r="CA116" s="182" t="s">
        <v>0</v>
      </c>
      <c r="CD116" s="182" t="s">
        <v>0</v>
      </c>
      <c r="CG116" s="182" t="s">
        <v>0</v>
      </c>
    </row>
    <row r="117" spans="1:137" hidden="1">
      <c r="F117" s="378">
        <f t="shared" ref="F117:U117" si="2">F93</f>
        <v>51</v>
      </c>
      <c r="G117" s="378" t="e">
        <f t="shared" si="2"/>
        <v>#REF!</v>
      </c>
      <c r="H117" s="378">
        <f t="shared" si="2"/>
        <v>49</v>
      </c>
      <c r="I117" s="378" t="e">
        <f t="shared" si="2"/>
        <v>#REF!</v>
      </c>
      <c r="J117" s="378">
        <f t="shared" si="2"/>
        <v>52</v>
      </c>
      <c r="K117" s="378">
        <f t="shared" si="2"/>
        <v>81</v>
      </c>
      <c r="L117" s="378" t="e">
        <f t="shared" si="2"/>
        <v>#REF!</v>
      </c>
      <c r="M117" s="378">
        <f t="shared" si="2"/>
        <v>55</v>
      </c>
      <c r="N117" s="378" t="e">
        <f t="shared" si="2"/>
        <v>#REF!</v>
      </c>
      <c r="O117" s="378">
        <f t="shared" si="2"/>
        <v>83</v>
      </c>
      <c r="P117" s="378">
        <f t="shared" si="2"/>
        <v>54</v>
      </c>
      <c r="Q117" s="378" t="e">
        <f t="shared" si="2"/>
        <v>#REF!</v>
      </c>
      <c r="R117" s="378">
        <f t="shared" si="2"/>
        <v>89</v>
      </c>
      <c r="S117" s="378" t="e">
        <f t="shared" si="2"/>
        <v>#REF!</v>
      </c>
      <c r="T117" s="378">
        <f t="shared" si="2"/>
        <v>82</v>
      </c>
      <c r="U117" s="378">
        <f t="shared" si="2"/>
        <v>63</v>
      </c>
      <c r="W117" s="378">
        <f>W93</f>
        <v>51</v>
      </c>
      <c r="Y117" s="378">
        <f>Y93</f>
        <v>50</v>
      </c>
      <c r="CA117" s="366" t="str">
        <f>IF(CA118&lt;7,"A",IF(CA118&gt;12,"C","B"))</f>
        <v>A</v>
      </c>
      <c r="CB117" s="366"/>
      <c r="CC117" s="366"/>
      <c r="CD117" s="366"/>
      <c r="CE117" s="366"/>
      <c r="CF117" s="366"/>
      <c r="CG117" s="366"/>
      <c r="CH117" s="366"/>
      <c r="CI117" s="366"/>
    </row>
    <row r="118" spans="1:137" hidden="1">
      <c r="CA118" s="366">
        <f>C41</f>
        <v>0</v>
      </c>
      <c r="CB118" s="366"/>
      <c r="CC118" s="366"/>
      <c r="CD118" s="366">
        <f>CA118</f>
        <v>0</v>
      </c>
      <c r="CE118" s="366"/>
      <c r="CF118" s="366"/>
      <c r="CG118" s="366">
        <f>CA118</f>
        <v>0</v>
      </c>
      <c r="CH118" s="366"/>
      <c r="CI118" s="366"/>
      <c r="CL118" s="182">
        <v>1</v>
      </c>
      <c r="CO118" s="182">
        <v>2</v>
      </c>
      <c r="CR118" s="182">
        <v>3</v>
      </c>
      <c r="CU118" s="182">
        <v>4</v>
      </c>
      <c r="CX118" s="182">
        <v>5</v>
      </c>
      <c r="DA118" s="182">
        <v>6</v>
      </c>
      <c r="DD118" s="182">
        <v>7</v>
      </c>
      <c r="DG118" s="182">
        <v>8</v>
      </c>
      <c r="DJ118" s="182">
        <v>9</v>
      </c>
      <c r="DM118" s="182">
        <v>10</v>
      </c>
      <c r="DP118" s="182">
        <v>11</v>
      </c>
      <c r="DS118" s="182">
        <v>12</v>
      </c>
      <c r="DV118" s="182">
        <v>13</v>
      </c>
      <c r="DY118" s="182">
        <v>14</v>
      </c>
      <c r="EB118" s="182">
        <v>15</v>
      </c>
      <c r="EE118" s="182">
        <v>16</v>
      </c>
    </row>
    <row r="119" spans="1:137">
      <c r="BZ119" s="182">
        <v>1</v>
      </c>
      <c r="CA119" s="182" t="str">
        <f t="shared" ref="CA119:CC124" si="3">IF($CA$118=1,CL119,IF($CA$118=2,CO119,IF($CA$118=3,CR119,IF($CA$118=4,CU119,IF($CA$118=5,CX119,IF($CA$118=6,DA119,""))))))</f>
        <v/>
      </c>
      <c r="CB119" s="182" t="str">
        <f t="shared" si="3"/>
        <v/>
      </c>
      <c r="CC119" s="182" t="str">
        <f t="shared" si="3"/>
        <v/>
      </c>
      <c r="CD119" s="182" t="str">
        <f t="shared" ref="CD119:CF130" si="4">IF($CA$118=7,DD119,IF($CA$118=8,DG119,IF($CA$118=9,DJ119,IF($CA$118=10,DM119,IF($CA$118=11,DP119,IF($CA$118=12,DS119,""))))))</f>
        <v/>
      </c>
      <c r="CE119" s="182" t="str">
        <f t="shared" si="4"/>
        <v/>
      </c>
      <c r="CF119" s="182" t="str">
        <f t="shared" si="4"/>
        <v/>
      </c>
      <c r="CG119" s="182" t="str">
        <f t="shared" ref="CG119:CI129" si="5">IF($CA$118=13,DV119,IF($CA$118=14,DY119,IF($CA$118=15,EB119,IF($CA$118=16,EE119,""))))</f>
        <v/>
      </c>
      <c r="CH119" s="182" t="str">
        <f t="shared" si="5"/>
        <v/>
      </c>
      <c r="CI119" s="182" t="str">
        <f t="shared" si="5"/>
        <v/>
      </c>
      <c r="CL119" s="182">
        <v>1</v>
      </c>
      <c r="CM119" s="182" t="s">
        <v>258</v>
      </c>
      <c r="CN119" s="182" t="s">
        <v>259</v>
      </c>
      <c r="CO119" s="182">
        <v>1</v>
      </c>
      <c r="CP119" s="182" t="s">
        <v>260</v>
      </c>
      <c r="CQ119" s="182" t="s">
        <v>261</v>
      </c>
      <c r="CR119" s="182">
        <v>1</v>
      </c>
      <c r="CS119" s="182" t="s">
        <v>262</v>
      </c>
      <c r="CT119" s="182" t="s">
        <v>261</v>
      </c>
      <c r="CU119" s="182">
        <v>1</v>
      </c>
      <c r="CV119" s="182" t="s">
        <v>263</v>
      </c>
      <c r="CW119" s="182" t="s">
        <v>264</v>
      </c>
      <c r="CX119" s="182">
        <v>1</v>
      </c>
      <c r="CY119" s="182" t="s">
        <v>265</v>
      </c>
      <c r="CZ119" s="182" t="s">
        <v>266</v>
      </c>
      <c r="DA119" s="182" t="s">
        <v>267</v>
      </c>
      <c r="DB119" s="182" t="s">
        <v>268</v>
      </c>
      <c r="DC119" s="182" t="s">
        <v>269</v>
      </c>
      <c r="DD119" s="182" t="s">
        <v>270</v>
      </c>
      <c r="DE119" s="182" t="s">
        <v>260</v>
      </c>
      <c r="DF119" s="182" t="s">
        <v>261</v>
      </c>
      <c r="DG119" s="182" t="s">
        <v>271</v>
      </c>
      <c r="DH119" s="182" t="s">
        <v>272</v>
      </c>
      <c r="DI119" s="182" t="s">
        <v>273</v>
      </c>
      <c r="DJ119" s="182" t="s">
        <v>274</v>
      </c>
      <c r="DK119" s="182" t="s">
        <v>272</v>
      </c>
      <c r="DL119" s="182" t="s">
        <v>273</v>
      </c>
      <c r="DM119" s="182" t="s">
        <v>275</v>
      </c>
      <c r="DN119" s="182" t="s">
        <v>276</v>
      </c>
      <c r="DO119" s="182" t="s">
        <v>269</v>
      </c>
      <c r="DP119" s="182">
        <v>0</v>
      </c>
      <c r="DQ119" s="182">
        <v>0</v>
      </c>
      <c r="DR119" s="182">
        <v>0</v>
      </c>
      <c r="DS119" s="182">
        <v>0</v>
      </c>
      <c r="DT119" s="182">
        <v>0</v>
      </c>
      <c r="DU119" s="182">
        <v>0</v>
      </c>
      <c r="DV119" s="182" t="s">
        <v>275</v>
      </c>
      <c r="DW119" s="182" t="s">
        <v>276</v>
      </c>
      <c r="DX119" s="182" t="s">
        <v>269</v>
      </c>
      <c r="DY119" s="182">
        <v>0</v>
      </c>
      <c r="DZ119" s="182">
        <v>0</v>
      </c>
      <c r="EA119" s="182">
        <v>0</v>
      </c>
      <c r="EB119" s="182">
        <v>0</v>
      </c>
      <c r="EC119" s="182">
        <v>0</v>
      </c>
      <c r="ED119" s="182">
        <v>0</v>
      </c>
      <c r="EE119" s="182">
        <v>0</v>
      </c>
      <c r="EF119" s="182">
        <v>0</v>
      </c>
      <c r="EG119" s="182">
        <v>0</v>
      </c>
    </row>
    <row r="120" spans="1:137">
      <c r="BZ120" s="182">
        <v>2</v>
      </c>
      <c r="CA120" s="182" t="str">
        <f t="shared" si="3"/>
        <v/>
      </c>
      <c r="CB120" s="182" t="str">
        <f t="shared" si="3"/>
        <v/>
      </c>
      <c r="CC120" s="182" t="str">
        <f t="shared" si="3"/>
        <v/>
      </c>
      <c r="CD120" s="182" t="str">
        <f t="shared" si="4"/>
        <v/>
      </c>
      <c r="CE120" s="182" t="str">
        <f t="shared" si="4"/>
        <v/>
      </c>
      <c r="CF120" s="182" t="str">
        <f t="shared" si="4"/>
        <v/>
      </c>
      <c r="CG120" s="182" t="str">
        <f t="shared" si="5"/>
        <v/>
      </c>
      <c r="CH120" s="182" t="str">
        <f t="shared" si="5"/>
        <v/>
      </c>
      <c r="CI120" s="182" t="str">
        <f t="shared" si="5"/>
        <v/>
      </c>
      <c r="CL120" s="182">
        <v>2</v>
      </c>
      <c r="CM120" s="182" t="s">
        <v>277</v>
      </c>
      <c r="CN120" s="182" t="s">
        <v>269</v>
      </c>
      <c r="CO120" s="182">
        <v>2</v>
      </c>
      <c r="CP120" s="182" t="s">
        <v>276</v>
      </c>
      <c r="CQ120" s="182" t="s">
        <v>269</v>
      </c>
      <c r="CR120" s="182">
        <v>2</v>
      </c>
      <c r="CS120" s="182" t="s">
        <v>278</v>
      </c>
      <c r="CT120" s="182" t="s">
        <v>261</v>
      </c>
      <c r="CU120" s="182">
        <v>2</v>
      </c>
      <c r="CV120" s="182" t="s">
        <v>279</v>
      </c>
      <c r="CW120" s="182" t="s">
        <v>261</v>
      </c>
      <c r="CX120" s="182">
        <v>2</v>
      </c>
      <c r="CY120" s="182" t="s">
        <v>280</v>
      </c>
      <c r="CZ120" s="182" t="s">
        <v>281</v>
      </c>
      <c r="DA120" s="182" t="s">
        <v>282</v>
      </c>
      <c r="DB120" s="182" t="s">
        <v>283</v>
      </c>
      <c r="DC120" s="182" t="s">
        <v>261</v>
      </c>
      <c r="DD120" s="182" t="s">
        <v>284</v>
      </c>
      <c r="DE120" s="182" t="s">
        <v>258</v>
      </c>
      <c r="DF120" s="182" t="s">
        <v>259</v>
      </c>
      <c r="DG120" s="182" t="s">
        <v>285</v>
      </c>
      <c r="DH120" s="182" t="s">
        <v>258</v>
      </c>
      <c r="DI120" s="182" t="s">
        <v>259</v>
      </c>
      <c r="DJ120" s="182" t="s">
        <v>286</v>
      </c>
      <c r="DK120" s="182" t="s">
        <v>287</v>
      </c>
      <c r="DL120" s="182" t="s">
        <v>259</v>
      </c>
      <c r="DM120" s="182" t="s">
        <v>288</v>
      </c>
      <c r="DN120" s="182" t="s">
        <v>289</v>
      </c>
      <c r="DO120" s="182" t="s">
        <v>290</v>
      </c>
      <c r="DP120" s="182">
        <v>0</v>
      </c>
      <c r="DQ120" s="182">
        <v>0</v>
      </c>
      <c r="DR120" s="182">
        <v>0</v>
      </c>
      <c r="DS120" s="182">
        <v>0</v>
      </c>
      <c r="DT120" s="182">
        <v>0</v>
      </c>
      <c r="DU120" s="182">
        <v>0</v>
      </c>
      <c r="DV120" s="182" t="s">
        <v>288</v>
      </c>
      <c r="DW120" s="182" t="s">
        <v>289</v>
      </c>
      <c r="DX120" s="182" t="s">
        <v>290</v>
      </c>
      <c r="DY120" s="182">
        <v>0</v>
      </c>
      <c r="DZ120" s="182">
        <v>0</v>
      </c>
      <c r="EA120" s="182">
        <v>0</v>
      </c>
      <c r="EB120" s="182">
        <v>0</v>
      </c>
      <c r="EC120" s="182">
        <v>0</v>
      </c>
      <c r="ED120" s="182">
        <v>0</v>
      </c>
      <c r="EE120" s="182">
        <v>0</v>
      </c>
      <c r="EF120" s="182">
        <v>0</v>
      </c>
      <c r="EG120" s="182">
        <v>0</v>
      </c>
    </row>
    <row r="121" spans="1:137">
      <c r="BZ121" s="182">
        <v>3</v>
      </c>
      <c r="CA121" s="182" t="str">
        <f t="shared" si="3"/>
        <v/>
      </c>
      <c r="CB121" s="182" t="str">
        <f t="shared" si="3"/>
        <v/>
      </c>
      <c r="CC121" s="182" t="str">
        <f t="shared" si="3"/>
        <v/>
      </c>
      <c r="CD121" s="182" t="str">
        <f t="shared" si="4"/>
        <v/>
      </c>
      <c r="CE121" s="182" t="str">
        <f t="shared" si="4"/>
        <v/>
      </c>
      <c r="CF121" s="182" t="str">
        <f t="shared" si="4"/>
        <v/>
      </c>
      <c r="CG121" s="182" t="str">
        <f t="shared" si="5"/>
        <v/>
      </c>
      <c r="CH121" s="182" t="str">
        <f t="shared" si="5"/>
        <v/>
      </c>
      <c r="CI121" s="182" t="str">
        <f t="shared" si="5"/>
        <v/>
      </c>
      <c r="CL121" s="182">
        <v>3</v>
      </c>
      <c r="CM121" s="182" t="s">
        <v>291</v>
      </c>
      <c r="CN121" s="182" t="s">
        <v>292</v>
      </c>
      <c r="CO121" s="182">
        <v>3</v>
      </c>
      <c r="CP121" s="182" t="s">
        <v>293</v>
      </c>
      <c r="CQ121" s="182" t="s">
        <v>292</v>
      </c>
      <c r="CR121" s="182">
        <v>3</v>
      </c>
      <c r="CS121" s="182" t="s">
        <v>294</v>
      </c>
      <c r="CT121" s="182" t="s">
        <v>295</v>
      </c>
      <c r="CU121" s="182">
        <v>3</v>
      </c>
      <c r="CV121" s="182" t="s">
        <v>296</v>
      </c>
      <c r="CW121" s="182" t="s">
        <v>266</v>
      </c>
      <c r="CX121" s="182">
        <v>3</v>
      </c>
      <c r="CY121" s="182" t="s">
        <v>297</v>
      </c>
      <c r="CZ121" s="182" t="s">
        <v>259</v>
      </c>
      <c r="DA121" s="182" t="s">
        <v>298</v>
      </c>
      <c r="DB121" s="182" t="s">
        <v>299</v>
      </c>
      <c r="DC121" s="182" t="s">
        <v>261</v>
      </c>
      <c r="DD121" s="182" t="s">
        <v>300</v>
      </c>
      <c r="DE121" s="182" t="s">
        <v>301</v>
      </c>
      <c r="DF121" s="182" t="s">
        <v>266</v>
      </c>
      <c r="DG121" s="182" t="s">
        <v>302</v>
      </c>
      <c r="DH121" s="182" t="s">
        <v>303</v>
      </c>
      <c r="DI121" s="182" t="s">
        <v>295</v>
      </c>
      <c r="DJ121" s="182" t="s">
        <v>304</v>
      </c>
      <c r="DK121" s="182" t="s">
        <v>305</v>
      </c>
      <c r="DL121" s="182" t="s">
        <v>306</v>
      </c>
      <c r="DM121" s="182" t="s">
        <v>307</v>
      </c>
      <c r="DN121" s="182" t="s">
        <v>289</v>
      </c>
      <c r="DO121" s="182" t="s">
        <v>290</v>
      </c>
      <c r="DP121" s="182">
        <v>0</v>
      </c>
      <c r="DQ121" s="182">
        <v>0</v>
      </c>
      <c r="DR121" s="182">
        <v>0</v>
      </c>
      <c r="DS121" s="182">
        <v>0</v>
      </c>
      <c r="DT121" s="182">
        <v>0</v>
      </c>
      <c r="DU121" s="182">
        <v>0</v>
      </c>
      <c r="DV121" s="182" t="s">
        <v>307</v>
      </c>
      <c r="DW121" s="182" t="s">
        <v>289</v>
      </c>
      <c r="DX121" s="182" t="s">
        <v>290</v>
      </c>
      <c r="DY121" s="182">
        <v>0</v>
      </c>
      <c r="DZ121" s="182">
        <v>0</v>
      </c>
      <c r="EA121" s="182">
        <v>0</v>
      </c>
      <c r="EB121" s="182">
        <v>0</v>
      </c>
      <c r="EC121" s="182">
        <v>0</v>
      </c>
      <c r="ED121" s="182">
        <v>0</v>
      </c>
      <c r="EE121" s="182">
        <v>0</v>
      </c>
      <c r="EF121" s="182">
        <v>0</v>
      </c>
      <c r="EG121" s="182">
        <v>0</v>
      </c>
    </row>
    <row r="122" spans="1:137">
      <c r="A122" s="362"/>
      <c r="B122" s="362"/>
      <c r="C122" s="362"/>
      <c r="D122" s="362"/>
      <c r="E122" s="362"/>
      <c r="F122" s="362"/>
      <c r="G122" s="362"/>
      <c r="H122" s="362"/>
      <c r="I122" s="362"/>
      <c r="J122" s="362"/>
      <c r="K122" s="362"/>
      <c r="L122" s="362"/>
      <c r="M122" s="362"/>
      <c r="N122" s="362"/>
      <c r="O122" s="362"/>
      <c r="P122" s="362"/>
      <c r="Q122" s="362"/>
      <c r="R122" s="362"/>
      <c r="S122" s="362"/>
      <c r="T122" s="362"/>
      <c r="U122" s="362"/>
      <c r="V122" s="362"/>
      <c r="W122" s="362"/>
      <c r="X122" s="362"/>
      <c r="Y122" s="362"/>
      <c r="Z122" s="362"/>
      <c r="BZ122" s="182">
        <v>4</v>
      </c>
      <c r="CA122" s="182" t="str">
        <f t="shared" si="3"/>
        <v/>
      </c>
      <c r="CB122" s="182" t="str">
        <f t="shared" si="3"/>
        <v/>
      </c>
      <c r="CC122" s="182" t="str">
        <f t="shared" si="3"/>
        <v/>
      </c>
      <c r="CD122" s="182" t="str">
        <f t="shared" si="4"/>
        <v/>
      </c>
      <c r="CE122" s="182" t="str">
        <f t="shared" si="4"/>
        <v/>
      </c>
      <c r="CF122" s="182" t="str">
        <f t="shared" si="4"/>
        <v/>
      </c>
      <c r="CG122" s="182" t="str">
        <f t="shared" si="5"/>
        <v/>
      </c>
      <c r="CH122" s="182" t="str">
        <f t="shared" si="5"/>
        <v/>
      </c>
      <c r="CI122" s="182" t="str">
        <f t="shared" si="5"/>
        <v/>
      </c>
      <c r="CL122" s="182">
        <v>4</v>
      </c>
      <c r="CM122" s="182" t="s">
        <v>308</v>
      </c>
      <c r="CN122" s="182" t="s">
        <v>309</v>
      </c>
      <c r="CO122" s="182">
        <v>4</v>
      </c>
      <c r="CP122" s="182" t="s">
        <v>310</v>
      </c>
      <c r="CQ122" s="182" t="s">
        <v>281</v>
      </c>
      <c r="CR122" s="182">
        <v>4</v>
      </c>
      <c r="CS122" s="182" t="s">
        <v>311</v>
      </c>
      <c r="CT122" s="182" t="s">
        <v>264</v>
      </c>
      <c r="CU122" s="182">
        <v>4</v>
      </c>
      <c r="CV122" s="182" t="s">
        <v>312</v>
      </c>
      <c r="CW122" s="182" t="s">
        <v>313</v>
      </c>
      <c r="CX122" s="182">
        <v>4</v>
      </c>
      <c r="CY122" s="182" t="s">
        <v>314</v>
      </c>
      <c r="CZ122" s="182" t="s">
        <v>290</v>
      </c>
      <c r="DA122" s="182" t="s">
        <v>315</v>
      </c>
      <c r="DB122" s="182" t="s">
        <v>316</v>
      </c>
      <c r="DC122" s="182" t="s">
        <v>306</v>
      </c>
      <c r="DD122" s="182" t="s">
        <v>317</v>
      </c>
      <c r="DE122" s="182" t="s">
        <v>318</v>
      </c>
      <c r="DF122" s="182" t="s">
        <v>319</v>
      </c>
      <c r="DG122" s="182" t="s">
        <v>320</v>
      </c>
      <c r="DH122" s="182" t="s">
        <v>293</v>
      </c>
      <c r="DI122" s="182" t="s">
        <v>292</v>
      </c>
      <c r="DJ122" s="182" t="s">
        <v>321</v>
      </c>
      <c r="DK122" s="182" t="s">
        <v>280</v>
      </c>
      <c r="DL122" s="182" t="s">
        <v>281</v>
      </c>
      <c r="DM122" s="182" t="s">
        <v>322</v>
      </c>
      <c r="DN122" s="182" t="s">
        <v>323</v>
      </c>
      <c r="DO122" s="182" t="s">
        <v>292</v>
      </c>
      <c r="DP122" s="182">
        <v>0</v>
      </c>
      <c r="DQ122" s="182">
        <v>0</v>
      </c>
      <c r="DR122" s="182">
        <v>0</v>
      </c>
      <c r="DS122" s="182">
        <v>0</v>
      </c>
      <c r="DT122" s="182">
        <v>0</v>
      </c>
      <c r="DU122" s="182">
        <v>0</v>
      </c>
      <c r="DV122" s="182" t="s">
        <v>322</v>
      </c>
      <c r="DW122" s="182" t="s">
        <v>323</v>
      </c>
      <c r="DX122" s="182" t="s">
        <v>292</v>
      </c>
      <c r="DY122" s="182">
        <v>0</v>
      </c>
      <c r="DZ122" s="182">
        <v>0</v>
      </c>
      <c r="EA122" s="182">
        <v>0</v>
      </c>
      <c r="EB122" s="182">
        <v>0</v>
      </c>
      <c r="EC122" s="182">
        <v>0</v>
      </c>
      <c r="ED122" s="182">
        <v>0</v>
      </c>
      <c r="EE122" s="182">
        <v>0</v>
      </c>
      <c r="EF122" s="182">
        <v>0</v>
      </c>
      <c r="EG122" s="182">
        <v>0</v>
      </c>
    </row>
    <row r="123" spans="1:137">
      <c r="A123" s="362"/>
      <c r="B123" s="362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362"/>
      <c r="N123" s="362"/>
      <c r="O123" s="362"/>
      <c r="P123" s="362"/>
      <c r="Q123" s="362"/>
      <c r="R123" s="362"/>
      <c r="S123" s="362"/>
      <c r="T123" s="362"/>
      <c r="U123" s="362"/>
      <c r="V123" s="362"/>
      <c r="W123" s="362"/>
      <c r="X123" s="362"/>
      <c r="Y123" s="362"/>
      <c r="Z123" s="362"/>
      <c r="BZ123" s="182">
        <v>5</v>
      </c>
      <c r="CA123" s="182" t="str">
        <f t="shared" si="3"/>
        <v/>
      </c>
      <c r="CB123" s="182" t="str">
        <f t="shared" si="3"/>
        <v/>
      </c>
      <c r="CC123" s="182" t="str">
        <f t="shared" si="3"/>
        <v/>
      </c>
      <c r="CD123" s="182" t="str">
        <f t="shared" si="4"/>
        <v/>
      </c>
      <c r="CE123" s="182" t="str">
        <f t="shared" si="4"/>
        <v/>
      </c>
      <c r="CF123" s="182" t="str">
        <f t="shared" si="4"/>
        <v/>
      </c>
      <c r="CG123" s="182" t="str">
        <f t="shared" si="5"/>
        <v/>
      </c>
      <c r="CH123" s="182" t="str">
        <f t="shared" si="5"/>
        <v/>
      </c>
      <c r="CI123" s="182" t="str">
        <f t="shared" si="5"/>
        <v/>
      </c>
      <c r="CL123" s="182">
        <v>0</v>
      </c>
      <c r="CM123" s="182" t="s">
        <v>324</v>
      </c>
      <c r="CN123" s="182" t="s">
        <v>319</v>
      </c>
      <c r="CO123" s="182">
        <v>0</v>
      </c>
      <c r="CP123" s="182">
        <v>0</v>
      </c>
      <c r="CQ123" s="182">
        <v>0</v>
      </c>
      <c r="CR123" s="182">
        <v>0</v>
      </c>
      <c r="CS123" s="182">
        <v>0</v>
      </c>
      <c r="CT123" s="182">
        <v>0</v>
      </c>
      <c r="CU123" s="182">
        <v>5</v>
      </c>
      <c r="CV123" s="182" t="s">
        <v>287</v>
      </c>
      <c r="CW123" s="182" t="s">
        <v>259</v>
      </c>
      <c r="CX123" s="182">
        <v>5</v>
      </c>
      <c r="CY123" s="182" t="s">
        <v>325</v>
      </c>
      <c r="CZ123" s="182" t="s">
        <v>326</v>
      </c>
      <c r="DA123" s="182" t="s">
        <v>327</v>
      </c>
      <c r="DB123" s="182" t="s">
        <v>328</v>
      </c>
      <c r="DC123" s="182" t="s">
        <v>269</v>
      </c>
      <c r="DD123" s="182">
        <v>0</v>
      </c>
      <c r="DE123" s="182">
        <v>0</v>
      </c>
      <c r="DF123" s="182">
        <v>0</v>
      </c>
      <c r="DG123" s="182">
        <v>0</v>
      </c>
      <c r="DH123" s="182">
        <v>0</v>
      </c>
      <c r="DI123" s="182">
        <v>0</v>
      </c>
      <c r="DJ123" s="182" t="s">
        <v>329</v>
      </c>
      <c r="DK123" s="182" t="s">
        <v>301</v>
      </c>
      <c r="DL123" s="182" t="s">
        <v>266</v>
      </c>
      <c r="DM123" s="182" t="s">
        <v>330</v>
      </c>
      <c r="DN123" s="182" t="s">
        <v>311</v>
      </c>
      <c r="DO123" s="182" t="s">
        <v>264</v>
      </c>
      <c r="DP123" s="182">
        <v>0</v>
      </c>
      <c r="DQ123" s="182">
        <v>0</v>
      </c>
      <c r="DR123" s="182">
        <v>0</v>
      </c>
      <c r="DS123" s="182">
        <v>0</v>
      </c>
      <c r="DT123" s="182">
        <v>0</v>
      </c>
      <c r="DU123" s="182">
        <v>0</v>
      </c>
      <c r="DV123" s="182" t="s">
        <v>330</v>
      </c>
      <c r="DW123" s="182" t="s">
        <v>311</v>
      </c>
      <c r="DX123" s="182" t="s">
        <v>264</v>
      </c>
      <c r="DY123" s="182">
        <v>0</v>
      </c>
      <c r="DZ123" s="182">
        <v>0</v>
      </c>
      <c r="EA123" s="182">
        <v>0</v>
      </c>
      <c r="EB123" s="182">
        <v>0</v>
      </c>
      <c r="EC123" s="182">
        <v>0</v>
      </c>
      <c r="ED123" s="182">
        <v>0</v>
      </c>
      <c r="EE123" s="182">
        <v>0</v>
      </c>
      <c r="EF123" s="182">
        <v>0</v>
      </c>
      <c r="EG123" s="182">
        <v>0</v>
      </c>
    </row>
    <row r="124" spans="1:137">
      <c r="A124" s="362"/>
      <c r="B124" s="362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362"/>
      <c r="N124" s="362"/>
      <c r="O124" s="362"/>
      <c r="P124" s="362"/>
      <c r="Q124" s="362"/>
      <c r="R124" s="362"/>
      <c r="S124" s="362"/>
      <c r="T124" s="362"/>
      <c r="U124" s="362"/>
      <c r="V124" s="362"/>
      <c r="W124" s="362"/>
      <c r="X124" s="362"/>
      <c r="Y124" s="362"/>
      <c r="Z124" s="362"/>
      <c r="BZ124" s="182">
        <v>6</v>
      </c>
      <c r="CA124" s="182" t="str">
        <f t="shared" si="3"/>
        <v/>
      </c>
      <c r="CB124" s="182" t="str">
        <f t="shared" si="3"/>
        <v/>
      </c>
      <c r="CC124" s="182" t="str">
        <f t="shared" si="3"/>
        <v/>
      </c>
      <c r="CD124" s="182" t="str">
        <f t="shared" si="4"/>
        <v/>
      </c>
      <c r="CE124" s="182" t="str">
        <f t="shared" si="4"/>
        <v/>
      </c>
      <c r="CF124" s="182" t="str">
        <f t="shared" si="4"/>
        <v/>
      </c>
      <c r="CG124" s="182" t="str">
        <f t="shared" si="5"/>
        <v/>
      </c>
      <c r="CH124" s="182" t="str">
        <f t="shared" si="5"/>
        <v/>
      </c>
      <c r="CI124" s="182" t="str">
        <f t="shared" si="5"/>
        <v/>
      </c>
      <c r="CL124" s="182">
        <v>0</v>
      </c>
      <c r="CM124" s="182">
        <v>0</v>
      </c>
      <c r="CN124" s="182">
        <v>0</v>
      </c>
      <c r="CO124" s="182">
        <v>0</v>
      </c>
      <c r="CP124" s="182">
        <v>0</v>
      </c>
      <c r="CQ124" s="182">
        <v>0</v>
      </c>
      <c r="CR124" s="182">
        <v>0</v>
      </c>
      <c r="CS124" s="182">
        <v>0</v>
      </c>
      <c r="CT124" s="182">
        <v>0</v>
      </c>
      <c r="CU124" s="182">
        <v>0</v>
      </c>
      <c r="CV124" s="182">
        <v>0</v>
      </c>
      <c r="CW124" s="182">
        <v>0</v>
      </c>
      <c r="CX124" s="182">
        <v>6</v>
      </c>
      <c r="CY124" s="182">
        <v>0</v>
      </c>
      <c r="CZ124" s="182">
        <v>0</v>
      </c>
      <c r="DA124" s="182">
        <v>0</v>
      </c>
      <c r="DB124" s="182">
        <v>0</v>
      </c>
      <c r="DC124" s="182">
        <v>0</v>
      </c>
      <c r="DD124" s="182">
        <v>0</v>
      </c>
      <c r="DE124" s="182">
        <v>0</v>
      </c>
      <c r="DF124" s="182">
        <v>0</v>
      </c>
      <c r="DG124" s="182">
        <v>0</v>
      </c>
      <c r="DH124" s="182">
        <v>0</v>
      </c>
      <c r="DI124" s="182">
        <v>0</v>
      </c>
      <c r="DJ124" s="182">
        <v>0</v>
      </c>
      <c r="DK124" s="182">
        <v>0</v>
      </c>
      <c r="DL124" s="182">
        <v>0</v>
      </c>
      <c r="DM124" s="182">
        <v>0</v>
      </c>
      <c r="DN124" s="182">
        <v>0</v>
      </c>
      <c r="DO124" s="182">
        <v>0</v>
      </c>
      <c r="DP124" s="182">
        <v>0</v>
      </c>
      <c r="DQ124" s="182">
        <v>0</v>
      </c>
      <c r="DR124" s="182">
        <v>0</v>
      </c>
      <c r="DS124" s="182">
        <v>0</v>
      </c>
      <c r="DT124" s="182">
        <v>0</v>
      </c>
      <c r="DU124" s="182">
        <v>0</v>
      </c>
      <c r="DV124" s="182">
        <v>0</v>
      </c>
      <c r="DW124" s="182">
        <v>0</v>
      </c>
      <c r="DX124" s="182">
        <v>0</v>
      </c>
      <c r="DY124" s="182">
        <v>0</v>
      </c>
      <c r="DZ124" s="182">
        <v>0</v>
      </c>
      <c r="EA124" s="182">
        <v>0</v>
      </c>
      <c r="EB124" s="182">
        <v>0</v>
      </c>
      <c r="EC124" s="182">
        <v>0</v>
      </c>
      <c r="ED124" s="182">
        <v>0</v>
      </c>
      <c r="EE124" s="182">
        <v>0</v>
      </c>
      <c r="EF124" s="182">
        <v>0</v>
      </c>
      <c r="EG124" s="182">
        <v>0</v>
      </c>
    </row>
    <row r="125" spans="1:137">
      <c r="A125" s="362"/>
      <c r="B125" s="362"/>
      <c r="C125" s="362"/>
      <c r="D125" s="362"/>
      <c r="E125" s="362"/>
      <c r="F125" s="362"/>
      <c r="G125" s="362"/>
      <c r="H125" s="362"/>
      <c r="I125" s="362"/>
      <c r="J125" s="362"/>
      <c r="K125" s="362"/>
      <c r="L125" s="362"/>
      <c r="M125" s="362"/>
      <c r="N125" s="362"/>
      <c r="O125" s="362"/>
      <c r="P125" s="362"/>
      <c r="Q125" s="362"/>
      <c r="R125" s="362"/>
      <c r="S125" s="362"/>
      <c r="T125" s="362"/>
      <c r="U125" s="362"/>
      <c r="V125" s="362"/>
      <c r="W125" s="362"/>
      <c r="X125" s="362"/>
      <c r="Y125" s="362"/>
      <c r="Z125" s="362"/>
      <c r="BZ125" s="182">
        <v>7</v>
      </c>
      <c r="CA125" s="182" t="str">
        <f>IF($CA$118=1,$CL125,IF($CA$118=2,$CO125,IF($CA$118=3,$CR125,IF($CA$118=4,$CU125,IF($CA$118=5,$CX125,IF($CA$118=6,$DA125,""))))))</f>
        <v/>
      </c>
      <c r="CB125" s="182" t="str">
        <f>IF($CA$118=1,$CL125,IF($CA$118=2,$CO125,IF($CA$118=3,$CR125,IF($CA$118=4,$CU125,IF($CA$118=5,$CX125,IF($CA$118=6,$DA125,""))))))</f>
        <v/>
      </c>
      <c r="CC125" s="182" t="str">
        <f>IF($CA$118=1,$CL125,IF($CA$118=2,$CO125,IF($CA$118=3,$CR125,IF($CA$118=4,$CU125,IF($CA$118=5,$CX125,IF($CA$118=6,$DA125,""))))))</f>
        <v/>
      </c>
      <c r="CD125" s="182" t="str">
        <f t="shared" si="4"/>
        <v/>
      </c>
      <c r="CE125" s="182" t="str">
        <f t="shared" si="4"/>
        <v/>
      </c>
      <c r="CF125" s="182" t="str">
        <f t="shared" si="4"/>
        <v/>
      </c>
      <c r="CG125" s="182" t="str">
        <f t="shared" si="5"/>
        <v/>
      </c>
      <c r="CH125" s="182" t="str">
        <f t="shared" si="5"/>
        <v/>
      </c>
      <c r="CI125" s="182" t="str">
        <f t="shared" si="5"/>
        <v/>
      </c>
      <c r="CL125" s="182">
        <v>0</v>
      </c>
      <c r="CM125" s="182">
        <v>0</v>
      </c>
      <c r="CN125" s="182">
        <v>0</v>
      </c>
      <c r="CO125" s="182">
        <v>0</v>
      </c>
      <c r="CP125" s="182">
        <v>0</v>
      </c>
      <c r="CQ125" s="182">
        <v>0</v>
      </c>
      <c r="CR125" s="182">
        <v>0</v>
      </c>
      <c r="CS125" s="182">
        <v>0</v>
      </c>
      <c r="CT125" s="182">
        <v>0</v>
      </c>
      <c r="CU125" s="182">
        <v>0</v>
      </c>
      <c r="CV125" s="182">
        <v>0</v>
      </c>
      <c r="CW125" s="182">
        <v>0</v>
      </c>
      <c r="CX125" s="182">
        <v>0</v>
      </c>
      <c r="CY125" s="182">
        <v>0</v>
      </c>
      <c r="CZ125" s="182">
        <v>0</v>
      </c>
      <c r="DA125" s="182">
        <v>0</v>
      </c>
      <c r="DB125" s="182">
        <v>0</v>
      </c>
      <c r="DC125" s="182">
        <v>0</v>
      </c>
      <c r="DD125" s="182">
        <v>0</v>
      </c>
      <c r="DE125" s="182">
        <v>0</v>
      </c>
      <c r="DF125" s="182">
        <v>0</v>
      </c>
      <c r="DG125" s="182">
        <v>0</v>
      </c>
      <c r="DH125" s="182">
        <v>0</v>
      </c>
      <c r="DI125" s="182">
        <v>0</v>
      </c>
      <c r="DJ125" s="182">
        <v>0</v>
      </c>
      <c r="DK125" s="182">
        <v>0</v>
      </c>
      <c r="DL125" s="182">
        <v>0</v>
      </c>
      <c r="DM125" s="182">
        <v>0</v>
      </c>
      <c r="DN125" s="182">
        <v>0</v>
      </c>
      <c r="DO125" s="182">
        <v>0</v>
      </c>
      <c r="DP125" s="182">
        <v>0</v>
      </c>
      <c r="DQ125" s="182">
        <v>0</v>
      </c>
      <c r="DR125" s="182">
        <v>0</v>
      </c>
      <c r="DS125" s="182">
        <v>0</v>
      </c>
      <c r="DT125" s="182">
        <v>0</v>
      </c>
      <c r="DU125" s="182">
        <v>0</v>
      </c>
      <c r="DV125" s="182">
        <v>0</v>
      </c>
      <c r="DW125" s="182">
        <v>0</v>
      </c>
      <c r="DX125" s="182">
        <v>0</v>
      </c>
      <c r="DY125" s="182">
        <v>0</v>
      </c>
      <c r="DZ125" s="182">
        <v>0</v>
      </c>
      <c r="EA125" s="182">
        <v>0</v>
      </c>
      <c r="EB125" s="182">
        <v>0</v>
      </c>
      <c r="EC125" s="182">
        <v>0</v>
      </c>
      <c r="ED125" s="182">
        <v>0</v>
      </c>
      <c r="EE125" s="182">
        <v>0</v>
      </c>
      <c r="EF125" s="182">
        <v>0</v>
      </c>
      <c r="EG125" s="182">
        <v>0</v>
      </c>
    </row>
    <row r="126" spans="1:137">
      <c r="BZ126" s="182">
        <v>8</v>
      </c>
      <c r="CA126" s="182" t="str">
        <f t="shared" ref="CA126:CC130" si="6">IF($CA$118=1,CL126,IF($CA$118=2,CO126,IF($CA$118=3,CR126,IF($CA$118=4,CU126,IF($CA$118=5,CX126,IF($CA$118=6,DA126,""))))))</f>
        <v/>
      </c>
      <c r="CB126" s="182" t="str">
        <f t="shared" si="6"/>
        <v/>
      </c>
      <c r="CC126" s="182" t="str">
        <f t="shared" si="6"/>
        <v/>
      </c>
      <c r="CD126" s="182" t="str">
        <f t="shared" si="4"/>
        <v/>
      </c>
      <c r="CE126" s="182" t="str">
        <f t="shared" si="4"/>
        <v/>
      </c>
      <c r="CF126" s="182" t="str">
        <f t="shared" si="4"/>
        <v/>
      </c>
      <c r="CG126" s="182" t="str">
        <f t="shared" si="5"/>
        <v/>
      </c>
      <c r="CH126" s="182" t="str">
        <f t="shared" si="5"/>
        <v/>
      </c>
      <c r="CI126" s="182" t="str">
        <f t="shared" si="5"/>
        <v/>
      </c>
      <c r="CL126" s="182">
        <v>0</v>
      </c>
      <c r="CM126" s="182">
        <v>0</v>
      </c>
      <c r="CN126" s="182">
        <v>0</v>
      </c>
      <c r="CO126" s="182">
        <v>0</v>
      </c>
      <c r="CP126" s="182">
        <v>0</v>
      </c>
      <c r="CQ126" s="182">
        <v>0</v>
      </c>
      <c r="CR126" s="182">
        <v>0</v>
      </c>
      <c r="CS126" s="182">
        <v>0</v>
      </c>
      <c r="CT126" s="182">
        <v>0</v>
      </c>
      <c r="CU126" s="182">
        <v>0</v>
      </c>
      <c r="CV126" s="182">
        <v>0</v>
      </c>
      <c r="CW126" s="182">
        <v>0</v>
      </c>
      <c r="CX126" s="182">
        <v>0</v>
      </c>
      <c r="CY126" s="182">
        <v>0</v>
      </c>
      <c r="CZ126" s="182">
        <v>0</v>
      </c>
      <c r="DA126" s="182">
        <v>0</v>
      </c>
      <c r="DB126" s="182">
        <v>0</v>
      </c>
      <c r="DC126" s="182">
        <v>0</v>
      </c>
      <c r="DD126" s="182">
        <v>0</v>
      </c>
      <c r="DE126" s="182">
        <v>0</v>
      </c>
      <c r="DF126" s="182">
        <v>0</v>
      </c>
      <c r="DG126" s="182">
        <v>0</v>
      </c>
      <c r="DH126" s="182">
        <v>0</v>
      </c>
      <c r="DI126" s="182">
        <v>0</v>
      </c>
      <c r="DJ126" s="182">
        <v>0</v>
      </c>
      <c r="DK126" s="182">
        <v>0</v>
      </c>
      <c r="DL126" s="182">
        <v>0</v>
      </c>
      <c r="DM126" s="182">
        <v>0</v>
      </c>
      <c r="DN126" s="182">
        <v>0</v>
      </c>
      <c r="DO126" s="182">
        <v>0</v>
      </c>
      <c r="DP126" s="182">
        <v>0</v>
      </c>
      <c r="DQ126" s="182">
        <v>0</v>
      </c>
      <c r="DR126" s="182">
        <v>0</v>
      </c>
      <c r="DS126" s="182">
        <v>0</v>
      </c>
      <c r="DT126" s="182">
        <v>0</v>
      </c>
      <c r="DU126" s="182">
        <v>0</v>
      </c>
      <c r="DV126" s="182">
        <v>0</v>
      </c>
      <c r="DW126" s="182">
        <v>0</v>
      </c>
      <c r="DX126" s="182">
        <v>0</v>
      </c>
      <c r="DY126" s="182">
        <v>0</v>
      </c>
      <c r="DZ126" s="182">
        <v>0</v>
      </c>
      <c r="EA126" s="182">
        <v>0</v>
      </c>
      <c r="EB126" s="182">
        <v>0</v>
      </c>
      <c r="EC126" s="182">
        <v>0</v>
      </c>
      <c r="ED126" s="182">
        <v>0</v>
      </c>
      <c r="EE126" s="182">
        <v>0</v>
      </c>
      <c r="EF126" s="182">
        <v>0</v>
      </c>
      <c r="EG126" s="182">
        <v>0</v>
      </c>
    </row>
    <row r="127" spans="1:137">
      <c r="BZ127" s="182">
        <v>9</v>
      </c>
      <c r="CA127" s="182" t="str">
        <f t="shared" si="6"/>
        <v/>
      </c>
      <c r="CB127" s="182" t="str">
        <f t="shared" si="6"/>
        <v/>
      </c>
      <c r="CC127" s="182" t="str">
        <f t="shared" si="6"/>
        <v/>
      </c>
      <c r="CD127" s="182" t="str">
        <f t="shared" si="4"/>
        <v/>
      </c>
      <c r="CE127" s="182" t="str">
        <f t="shared" si="4"/>
        <v/>
      </c>
      <c r="CF127" s="182" t="str">
        <f t="shared" si="4"/>
        <v/>
      </c>
      <c r="CG127" s="182" t="str">
        <f t="shared" si="5"/>
        <v/>
      </c>
      <c r="CH127" s="182" t="str">
        <f t="shared" si="5"/>
        <v/>
      </c>
      <c r="CI127" s="182" t="str">
        <f t="shared" si="5"/>
        <v/>
      </c>
      <c r="CL127" s="182">
        <v>0</v>
      </c>
      <c r="CM127" s="182">
        <v>0</v>
      </c>
      <c r="CN127" s="182">
        <v>0</v>
      </c>
      <c r="CO127" s="182">
        <v>0</v>
      </c>
      <c r="CP127" s="182">
        <v>0</v>
      </c>
      <c r="CQ127" s="182">
        <v>0</v>
      </c>
      <c r="CR127" s="182">
        <v>0</v>
      </c>
      <c r="CS127" s="182">
        <v>0</v>
      </c>
      <c r="CT127" s="182">
        <v>0</v>
      </c>
      <c r="CU127" s="182">
        <v>0</v>
      </c>
      <c r="CV127" s="182">
        <v>0</v>
      </c>
      <c r="CW127" s="182">
        <v>0</v>
      </c>
      <c r="CX127" s="182">
        <v>0</v>
      </c>
      <c r="CY127" s="182">
        <v>0</v>
      </c>
      <c r="CZ127" s="182">
        <v>0</v>
      </c>
      <c r="DA127" s="182">
        <v>0</v>
      </c>
      <c r="DB127" s="182">
        <v>0</v>
      </c>
      <c r="DC127" s="182">
        <v>0</v>
      </c>
      <c r="DD127" s="182">
        <v>0</v>
      </c>
      <c r="DE127" s="182">
        <v>0</v>
      </c>
      <c r="DF127" s="182">
        <v>0</v>
      </c>
      <c r="DG127" s="182">
        <v>0</v>
      </c>
      <c r="DH127" s="182">
        <v>0</v>
      </c>
      <c r="DI127" s="182">
        <v>0</v>
      </c>
      <c r="DJ127" s="182">
        <v>0</v>
      </c>
      <c r="DK127" s="182">
        <v>0</v>
      </c>
      <c r="DL127" s="182">
        <v>0</v>
      </c>
      <c r="DM127" s="182">
        <v>0</v>
      </c>
      <c r="DN127" s="182">
        <v>0</v>
      </c>
      <c r="DO127" s="182">
        <v>0</v>
      </c>
      <c r="DP127" s="182">
        <v>0</v>
      </c>
      <c r="DQ127" s="182">
        <v>0</v>
      </c>
      <c r="DR127" s="182">
        <v>0</v>
      </c>
      <c r="DS127" s="182">
        <v>0</v>
      </c>
      <c r="DT127" s="182">
        <v>0</v>
      </c>
      <c r="DU127" s="182">
        <v>0</v>
      </c>
      <c r="DV127" s="182">
        <v>0</v>
      </c>
      <c r="DW127" s="182">
        <v>0</v>
      </c>
      <c r="DX127" s="182">
        <v>0</v>
      </c>
      <c r="DY127" s="182">
        <v>0</v>
      </c>
      <c r="DZ127" s="182">
        <v>0</v>
      </c>
      <c r="EA127" s="182">
        <v>0</v>
      </c>
      <c r="EB127" s="182">
        <v>0</v>
      </c>
      <c r="EC127" s="182">
        <v>0</v>
      </c>
      <c r="ED127" s="182">
        <v>0</v>
      </c>
      <c r="EE127" s="182">
        <v>0</v>
      </c>
      <c r="EF127" s="182">
        <v>0</v>
      </c>
      <c r="EG127" s="182">
        <v>0</v>
      </c>
    </row>
    <row r="128" spans="1:137">
      <c r="BZ128" s="182">
        <v>10</v>
      </c>
      <c r="CA128" s="182" t="str">
        <f t="shared" si="6"/>
        <v/>
      </c>
      <c r="CB128" s="182" t="str">
        <f t="shared" si="6"/>
        <v/>
      </c>
      <c r="CC128" s="182" t="str">
        <f t="shared" si="6"/>
        <v/>
      </c>
      <c r="CD128" s="182" t="str">
        <f t="shared" si="4"/>
        <v/>
      </c>
      <c r="CE128" s="182" t="str">
        <f t="shared" si="4"/>
        <v/>
      </c>
      <c r="CF128" s="182" t="str">
        <f t="shared" si="4"/>
        <v/>
      </c>
      <c r="CG128" s="182" t="str">
        <f t="shared" si="5"/>
        <v/>
      </c>
      <c r="CH128" s="182" t="str">
        <f t="shared" si="5"/>
        <v/>
      </c>
      <c r="CI128" s="182" t="str">
        <f t="shared" si="5"/>
        <v/>
      </c>
      <c r="CL128" s="182">
        <v>0</v>
      </c>
      <c r="CM128" s="182">
        <v>0</v>
      </c>
      <c r="CN128" s="182">
        <v>0</v>
      </c>
      <c r="CO128" s="182">
        <v>0</v>
      </c>
      <c r="CP128" s="182">
        <v>0</v>
      </c>
      <c r="CQ128" s="182">
        <v>0</v>
      </c>
      <c r="CR128" s="182">
        <v>0</v>
      </c>
      <c r="CS128" s="182">
        <v>0</v>
      </c>
      <c r="CT128" s="182">
        <v>0</v>
      </c>
      <c r="CU128" s="182">
        <v>0</v>
      </c>
      <c r="CV128" s="182">
        <v>0</v>
      </c>
      <c r="CW128" s="182">
        <v>0</v>
      </c>
      <c r="CX128" s="182">
        <v>0</v>
      </c>
      <c r="CY128" s="182">
        <v>0</v>
      </c>
      <c r="CZ128" s="182">
        <v>0</v>
      </c>
      <c r="DA128" s="182">
        <v>0</v>
      </c>
      <c r="DB128" s="182">
        <v>0</v>
      </c>
      <c r="DC128" s="182">
        <v>0</v>
      </c>
      <c r="DD128" s="182">
        <v>0</v>
      </c>
      <c r="DE128" s="182">
        <v>0</v>
      </c>
      <c r="DF128" s="182">
        <v>0</v>
      </c>
      <c r="DG128" s="182">
        <v>0</v>
      </c>
      <c r="DH128" s="182">
        <v>0</v>
      </c>
      <c r="DI128" s="182">
        <v>0</v>
      </c>
      <c r="DJ128" s="182">
        <v>0</v>
      </c>
      <c r="DK128" s="182">
        <v>0</v>
      </c>
      <c r="DL128" s="182">
        <v>0</v>
      </c>
      <c r="DM128" s="182">
        <v>0</v>
      </c>
      <c r="DN128" s="182">
        <v>0</v>
      </c>
      <c r="DO128" s="182">
        <v>0</v>
      </c>
      <c r="DP128" s="182">
        <v>0</v>
      </c>
      <c r="DQ128" s="182">
        <v>0</v>
      </c>
      <c r="DR128" s="182">
        <v>0</v>
      </c>
      <c r="DS128" s="182">
        <v>0</v>
      </c>
      <c r="DT128" s="182">
        <v>0</v>
      </c>
      <c r="DU128" s="182">
        <v>0</v>
      </c>
      <c r="DV128" s="182">
        <v>0</v>
      </c>
      <c r="DW128" s="182">
        <v>0</v>
      </c>
      <c r="DX128" s="182">
        <v>0</v>
      </c>
      <c r="DY128" s="182">
        <v>0</v>
      </c>
      <c r="DZ128" s="182">
        <v>0</v>
      </c>
      <c r="EA128" s="182">
        <v>0</v>
      </c>
      <c r="EB128" s="182">
        <v>0</v>
      </c>
      <c r="EC128" s="182">
        <v>0</v>
      </c>
      <c r="ED128" s="182">
        <v>0</v>
      </c>
      <c r="EE128" s="182">
        <v>0</v>
      </c>
      <c r="EF128" s="182">
        <v>0</v>
      </c>
      <c r="EG128" s="182">
        <v>0</v>
      </c>
    </row>
    <row r="129" spans="78:137">
      <c r="BZ129" s="182">
        <v>11</v>
      </c>
      <c r="CA129" s="182" t="str">
        <f t="shared" si="6"/>
        <v/>
      </c>
      <c r="CB129" s="182" t="str">
        <f t="shared" si="6"/>
        <v/>
      </c>
      <c r="CC129" s="182" t="str">
        <f t="shared" si="6"/>
        <v/>
      </c>
      <c r="CD129" s="182" t="str">
        <f t="shared" si="4"/>
        <v/>
      </c>
      <c r="CE129" s="182" t="str">
        <f t="shared" si="4"/>
        <v/>
      </c>
      <c r="CF129" s="182" t="str">
        <f t="shared" si="4"/>
        <v/>
      </c>
      <c r="CG129" s="182" t="str">
        <f t="shared" si="5"/>
        <v/>
      </c>
      <c r="CH129" s="182" t="str">
        <f t="shared" si="5"/>
        <v/>
      </c>
      <c r="CI129" s="182" t="str">
        <f t="shared" si="5"/>
        <v/>
      </c>
      <c r="CL129" s="182">
        <v>0</v>
      </c>
      <c r="CM129" s="182">
        <v>0</v>
      </c>
      <c r="CN129" s="182">
        <v>0</v>
      </c>
      <c r="CO129" s="182">
        <v>0</v>
      </c>
      <c r="CP129" s="182">
        <v>0</v>
      </c>
      <c r="CQ129" s="182">
        <v>0</v>
      </c>
      <c r="CR129" s="182">
        <v>0</v>
      </c>
      <c r="CS129" s="182">
        <v>0</v>
      </c>
      <c r="CT129" s="182">
        <v>0</v>
      </c>
      <c r="CU129" s="182">
        <v>0</v>
      </c>
      <c r="CV129" s="182">
        <v>0</v>
      </c>
      <c r="CW129" s="182">
        <v>0</v>
      </c>
      <c r="CX129" s="182">
        <v>0</v>
      </c>
      <c r="CY129" s="182">
        <v>0</v>
      </c>
      <c r="CZ129" s="182">
        <v>0</v>
      </c>
      <c r="DA129" s="182">
        <v>0</v>
      </c>
      <c r="DB129" s="182">
        <v>0</v>
      </c>
      <c r="DC129" s="182">
        <v>0</v>
      </c>
      <c r="DD129" s="182">
        <v>0</v>
      </c>
      <c r="DE129" s="182">
        <v>0</v>
      </c>
      <c r="DF129" s="182">
        <v>0</v>
      </c>
      <c r="DG129" s="182">
        <v>0</v>
      </c>
      <c r="DH129" s="182">
        <v>0</v>
      </c>
      <c r="DI129" s="182">
        <v>0</v>
      </c>
      <c r="DJ129" s="182">
        <v>0</v>
      </c>
      <c r="DK129" s="182">
        <v>0</v>
      </c>
      <c r="DL129" s="182">
        <v>0</v>
      </c>
      <c r="DM129" s="182">
        <v>0</v>
      </c>
      <c r="DN129" s="182">
        <v>0</v>
      </c>
      <c r="DO129" s="182">
        <v>0</v>
      </c>
      <c r="DP129" s="182">
        <v>0</v>
      </c>
      <c r="DQ129" s="182">
        <v>0</v>
      </c>
      <c r="DR129" s="182">
        <v>0</v>
      </c>
      <c r="DS129" s="182">
        <v>0</v>
      </c>
      <c r="DT129" s="182">
        <v>0</v>
      </c>
      <c r="DU129" s="182">
        <v>0</v>
      </c>
      <c r="DV129" s="182">
        <v>0</v>
      </c>
      <c r="DW129" s="182">
        <v>0</v>
      </c>
      <c r="DX129" s="182">
        <v>0</v>
      </c>
      <c r="DY129" s="182">
        <v>0</v>
      </c>
      <c r="DZ129" s="182">
        <v>0</v>
      </c>
      <c r="EA129" s="182">
        <v>0</v>
      </c>
      <c r="EB129" s="182">
        <v>0</v>
      </c>
      <c r="EC129" s="182">
        <v>0</v>
      </c>
      <c r="ED129" s="182">
        <v>0</v>
      </c>
      <c r="EE129" s="182">
        <v>0</v>
      </c>
      <c r="EF129" s="182">
        <v>0</v>
      </c>
      <c r="EG129" s="182">
        <v>0</v>
      </c>
    </row>
    <row r="130" spans="78:137">
      <c r="BZ130" s="182">
        <v>12</v>
      </c>
      <c r="CA130" s="182" t="str">
        <f t="shared" si="6"/>
        <v/>
      </c>
      <c r="CB130" s="182" t="str">
        <f t="shared" si="6"/>
        <v/>
      </c>
      <c r="CC130" s="182" t="str">
        <f t="shared" si="6"/>
        <v/>
      </c>
      <c r="CD130" s="182" t="str">
        <f t="shared" si="4"/>
        <v/>
      </c>
      <c r="CE130" s="182" t="str">
        <f t="shared" si="4"/>
        <v/>
      </c>
      <c r="CF130" s="182" t="str">
        <f t="shared" si="4"/>
        <v/>
      </c>
      <c r="CL130" s="182">
        <v>0</v>
      </c>
      <c r="CM130" s="182">
        <v>0</v>
      </c>
      <c r="CN130" s="182">
        <v>0</v>
      </c>
      <c r="CO130" s="182">
        <v>0</v>
      </c>
      <c r="CP130" s="182">
        <v>0</v>
      </c>
      <c r="CQ130" s="182">
        <v>0</v>
      </c>
      <c r="CR130" s="182">
        <v>0</v>
      </c>
      <c r="CS130" s="182">
        <v>0</v>
      </c>
      <c r="CT130" s="182">
        <v>0</v>
      </c>
      <c r="CU130" s="182">
        <v>0</v>
      </c>
      <c r="CV130" s="182">
        <v>0</v>
      </c>
      <c r="CW130" s="182">
        <v>0</v>
      </c>
      <c r="CX130" s="182">
        <v>0</v>
      </c>
      <c r="CY130" s="182">
        <v>0</v>
      </c>
      <c r="CZ130" s="182">
        <v>0</v>
      </c>
      <c r="DA130" s="182">
        <v>0</v>
      </c>
      <c r="DB130" s="182">
        <v>0</v>
      </c>
      <c r="DC130" s="182">
        <v>0</v>
      </c>
      <c r="DD130" s="182">
        <v>0</v>
      </c>
      <c r="DE130" s="182">
        <v>0</v>
      </c>
      <c r="DF130" s="182">
        <v>0</v>
      </c>
      <c r="DG130" s="182">
        <v>0</v>
      </c>
      <c r="DH130" s="182">
        <v>0</v>
      </c>
      <c r="DI130" s="182">
        <v>0</v>
      </c>
      <c r="DJ130" s="182">
        <v>0</v>
      </c>
      <c r="DK130" s="182">
        <v>0</v>
      </c>
      <c r="DL130" s="182">
        <v>0</v>
      </c>
      <c r="DM130" s="182">
        <v>0</v>
      </c>
      <c r="DN130" s="182">
        <v>0</v>
      </c>
      <c r="DO130" s="182">
        <v>0</v>
      </c>
      <c r="DP130" s="182">
        <v>0</v>
      </c>
      <c r="DQ130" s="182">
        <v>0</v>
      </c>
      <c r="DR130" s="182">
        <v>0</v>
      </c>
      <c r="DS130" s="182">
        <v>0</v>
      </c>
      <c r="DT130" s="182">
        <v>0</v>
      </c>
      <c r="DU130" s="182">
        <v>0</v>
      </c>
      <c r="DV130" s="182">
        <v>0</v>
      </c>
      <c r="DW130" s="182">
        <v>0</v>
      </c>
      <c r="DX130" s="182">
        <v>0</v>
      </c>
      <c r="DY130" s="182">
        <v>0</v>
      </c>
      <c r="DZ130" s="182">
        <v>0</v>
      </c>
      <c r="EA130" s="182">
        <v>0</v>
      </c>
      <c r="EB130" s="182">
        <v>0</v>
      </c>
      <c r="EC130" s="182">
        <v>0</v>
      </c>
      <c r="ED130" s="182">
        <v>0</v>
      </c>
      <c r="EE130" s="182">
        <v>0</v>
      </c>
      <c r="EF130" s="182">
        <v>0</v>
      </c>
      <c r="EG130" s="182">
        <v>0</v>
      </c>
    </row>
    <row r="132" spans="78:137">
      <c r="BZ132" s="182" t="s">
        <v>331</v>
      </c>
      <c r="CA132" s="182" t="s">
        <v>332</v>
      </c>
      <c r="CD132" s="182" t="s">
        <v>332</v>
      </c>
      <c r="CG132" s="182" t="s">
        <v>332</v>
      </c>
    </row>
    <row r="133" spans="78:137">
      <c r="BZ133" s="182" t="s">
        <v>333</v>
      </c>
      <c r="CA133" s="182" t="s">
        <v>332</v>
      </c>
      <c r="CD133" s="182" t="s">
        <v>332</v>
      </c>
      <c r="CG133" s="182" t="s">
        <v>332</v>
      </c>
    </row>
    <row r="134" spans="78:137">
      <c r="BZ134" s="182" t="s">
        <v>334</v>
      </c>
      <c r="CA134" s="182" t="s">
        <v>332</v>
      </c>
      <c r="CD134" s="182" t="s">
        <v>332</v>
      </c>
      <c r="CG134" s="182" t="s">
        <v>332</v>
      </c>
    </row>
    <row r="135" spans="78:137">
      <c r="BZ135" s="182" t="s">
        <v>335</v>
      </c>
      <c r="CA135" s="182" t="s">
        <v>332</v>
      </c>
      <c r="CD135" s="182" t="s">
        <v>332</v>
      </c>
      <c r="CG135" s="182" t="s">
        <v>332</v>
      </c>
    </row>
    <row r="136" spans="78:137">
      <c r="BZ136" s="182" t="s">
        <v>515</v>
      </c>
      <c r="CA136" s="182" t="s">
        <v>332</v>
      </c>
      <c r="CD136" s="182" t="s">
        <v>332</v>
      </c>
      <c r="CG136" s="182" t="s">
        <v>332</v>
      </c>
    </row>
    <row r="137" spans="78:137">
      <c r="BZ137" s="182" t="s">
        <v>516</v>
      </c>
      <c r="CA137" s="182" t="s">
        <v>332</v>
      </c>
      <c r="CD137" s="182" t="s">
        <v>332</v>
      </c>
      <c r="CG137" s="182" t="s">
        <v>332</v>
      </c>
    </row>
  </sheetData>
  <mergeCells count="324">
    <mergeCell ref="A1:D2"/>
    <mergeCell ref="F1:Y2"/>
    <mergeCell ref="AL2:AQ2"/>
    <mergeCell ref="A3:B3"/>
    <mergeCell ref="C3:K3"/>
    <mergeCell ref="M3:O3"/>
    <mergeCell ref="P3:Y3"/>
    <mergeCell ref="AL3:AQ3"/>
    <mergeCell ref="AJ1:AQ1"/>
    <mergeCell ref="A6:B6"/>
    <mergeCell ref="C6:L6"/>
    <mergeCell ref="M6:O6"/>
    <mergeCell ref="P6:Y6"/>
    <mergeCell ref="A7:B7"/>
    <mergeCell ref="C7:L7"/>
    <mergeCell ref="M7:O7"/>
    <mergeCell ref="P7:Y7"/>
    <mergeCell ref="A4:B4"/>
    <mergeCell ref="C4:L4"/>
    <mergeCell ref="M4:O4"/>
    <mergeCell ref="P4:Y4"/>
    <mergeCell ref="A5:B5"/>
    <mergeCell ref="C5:L5"/>
    <mergeCell ref="M5:O5"/>
    <mergeCell ref="P5:Y5"/>
    <mergeCell ref="A9:AQ9"/>
    <mergeCell ref="A11:B11"/>
    <mergeCell ref="C11:J11"/>
    <mergeCell ref="K11:Y11"/>
    <mergeCell ref="Z11:AG11"/>
    <mergeCell ref="AI11:AM11"/>
    <mergeCell ref="AN11:AQ11"/>
    <mergeCell ref="Z12:AG14"/>
    <mergeCell ref="AI12:AM14"/>
    <mergeCell ref="AN12:AQ14"/>
    <mergeCell ref="BE12:BF17"/>
    <mergeCell ref="O13:P13"/>
    <mergeCell ref="T13:U13"/>
    <mergeCell ref="O14:P14"/>
    <mergeCell ref="T14:U14"/>
    <mergeCell ref="Z15:AG17"/>
    <mergeCell ref="AI15:AM17"/>
    <mergeCell ref="AN15:AQ17"/>
    <mergeCell ref="O16:P16"/>
    <mergeCell ref="T16:U16"/>
    <mergeCell ref="O17:P17"/>
    <mergeCell ref="T17:U17"/>
    <mergeCell ref="O12:P12"/>
    <mergeCell ref="T12:U12"/>
    <mergeCell ref="W12:Y14"/>
    <mergeCell ref="A15:B17"/>
    <mergeCell ref="C15:J17"/>
    <mergeCell ref="K15:N17"/>
    <mergeCell ref="O15:P15"/>
    <mergeCell ref="T15:U15"/>
    <mergeCell ref="W15:Y17"/>
    <mergeCell ref="AR18:AR20"/>
    <mergeCell ref="O19:P19"/>
    <mergeCell ref="T19:U19"/>
    <mergeCell ref="O20:P20"/>
    <mergeCell ref="T20:U20"/>
    <mergeCell ref="A18:B20"/>
    <mergeCell ref="C18:J20"/>
    <mergeCell ref="K18:N20"/>
    <mergeCell ref="O18:P18"/>
    <mergeCell ref="T18:U18"/>
    <mergeCell ref="W18:Y20"/>
    <mergeCell ref="AR12:AR17"/>
    <mergeCell ref="A12:B14"/>
    <mergeCell ref="C12:J14"/>
    <mergeCell ref="K12:N14"/>
    <mergeCell ref="A21:B23"/>
    <mergeCell ref="C21:J23"/>
    <mergeCell ref="K21:N23"/>
    <mergeCell ref="O21:P21"/>
    <mergeCell ref="T21:U21"/>
    <mergeCell ref="W21:Y23"/>
    <mergeCell ref="Z18:AG20"/>
    <mergeCell ref="AI18:AM20"/>
    <mergeCell ref="AN18:AQ20"/>
    <mergeCell ref="Z21:AG23"/>
    <mergeCell ref="AI21:AM23"/>
    <mergeCell ref="AN21:AQ23"/>
    <mergeCell ref="AR21:AR26"/>
    <mergeCell ref="BE21:BF26"/>
    <mergeCell ref="O22:P22"/>
    <mergeCell ref="T22:U22"/>
    <mergeCell ref="O23:P23"/>
    <mergeCell ref="T23:U23"/>
    <mergeCell ref="Z24:AG26"/>
    <mergeCell ref="AI24:AM26"/>
    <mergeCell ref="AN24:AQ26"/>
    <mergeCell ref="O25:P25"/>
    <mergeCell ref="T25:U25"/>
    <mergeCell ref="O26:P26"/>
    <mergeCell ref="T26:U26"/>
    <mergeCell ref="A24:B26"/>
    <mergeCell ref="C24:J26"/>
    <mergeCell ref="K24:N26"/>
    <mergeCell ref="O24:P24"/>
    <mergeCell ref="T24:U24"/>
    <mergeCell ref="W24:Y26"/>
    <mergeCell ref="Z27:AG29"/>
    <mergeCell ref="AI27:AM29"/>
    <mergeCell ref="AN27:AQ29"/>
    <mergeCell ref="AR27:AR29"/>
    <mergeCell ref="O28:P28"/>
    <mergeCell ref="T28:U28"/>
    <mergeCell ref="O29:P29"/>
    <mergeCell ref="T29:U29"/>
    <mergeCell ref="A27:B29"/>
    <mergeCell ref="C27:J29"/>
    <mergeCell ref="K27:N29"/>
    <mergeCell ref="O27:P27"/>
    <mergeCell ref="T27:U27"/>
    <mergeCell ref="W27:Y29"/>
    <mergeCell ref="Z30:AG32"/>
    <mergeCell ref="AI30:AM32"/>
    <mergeCell ref="AN30:AQ32"/>
    <mergeCell ref="AR30:AR32"/>
    <mergeCell ref="O31:P31"/>
    <mergeCell ref="T31:U31"/>
    <mergeCell ref="O32:P32"/>
    <mergeCell ref="T32:U32"/>
    <mergeCell ref="A30:B32"/>
    <mergeCell ref="C30:J32"/>
    <mergeCell ref="K30:N32"/>
    <mergeCell ref="O30:P30"/>
    <mergeCell ref="T30:U30"/>
    <mergeCell ref="W30:Y32"/>
    <mergeCell ref="Z33:AG35"/>
    <mergeCell ref="AI33:AM35"/>
    <mergeCell ref="AN33:AQ35"/>
    <mergeCell ref="AR33:AR35"/>
    <mergeCell ref="O34:P34"/>
    <mergeCell ref="T34:U34"/>
    <mergeCell ref="O35:P35"/>
    <mergeCell ref="T35:U35"/>
    <mergeCell ref="A33:B35"/>
    <mergeCell ref="C33:J35"/>
    <mergeCell ref="K33:N35"/>
    <mergeCell ref="O33:P33"/>
    <mergeCell ref="T33:U33"/>
    <mergeCell ref="W33:Y35"/>
    <mergeCell ref="Z36:AG38"/>
    <mergeCell ref="AI36:AM38"/>
    <mergeCell ref="AN36:AQ38"/>
    <mergeCell ref="AR36:AR38"/>
    <mergeCell ref="O37:P37"/>
    <mergeCell ref="T37:U37"/>
    <mergeCell ref="O38:P38"/>
    <mergeCell ref="T38:U38"/>
    <mergeCell ref="A36:B38"/>
    <mergeCell ref="C36:J38"/>
    <mergeCell ref="K36:N38"/>
    <mergeCell ref="O36:P36"/>
    <mergeCell ref="T36:U36"/>
    <mergeCell ref="W36:Y38"/>
    <mergeCell ref="Z39:AG41"/>
    <mergeCell ref="AI39:AM41"/>
    <mergeCell ref="AN39:AQ41"/>
    <mergeCell ref="AR39:AR41"/>
    <mergeCell ref="O40:P40"/>
    <mergeCell ref="T40:U40"/>
    <mergeCell ref="O41:P41"/>
    <mergeCell ref="T41:U41"/>
    <mergeCell ref="A39:B41"/>
    <mergeCell ref="C39:J41"/>
    <mergeCell ref="K39:N41"/>
    <mergeCell ref="O39:P39"/>
    <mergeCell ref="T39:U39"/>
    <mergeCell ref="W39:Y41"/>
    <mergeCell ref="Z42:AG44"/>
    <mergeCell ref="AI42:AM44"/>
    <mergeCell ref="AN42:AQ44"/>
    <mergeCell ref="AR42:AR44"/>
    <mergeCell ref="O43:P43"/>
    <mergeCell ref="T43:U43"/>
    <mergeCell ref="O44:P44"/>
    <mergeCell ref="T44:U44"/>
    <mergeCell ref="A42:B44"/>
    <mergeCell ref="C42:J44"/>
    <mergeCell ref="K42:N44"/>
    <mergeCell ref="O42:P42"/>
    <mergeCell ref="T42:U42"/>
    <mergeCell ref="W42:Y44"/>
    <mergeCell ref="Z45:AG47"/>
    <mergeCell ref="AI45:AM47"/>
    <mergeCell ref="AN45:AQ47"/>
    <mergeCell ref="AR45:AR47"/>
    <mergeCell ref="O46:P46"/>
    <mergeCell ref="T46:U46"/>
    <mergeCell ref="O47:P47"/>
    <mergeCell ref="T47:U47"/>
    <mergeCell ref="A45:B47"/>
    <mergeCell ref="C45:J47"/>
    <mergeCell ref="K45:N47"/>
    <mergeCell ref="O45:P45"/>
    <mergeCell ref="T45:U45"/>
    <mergeCell ref="W45:Y47"/>
    <mergeCell ref="A49:AQ49"/>
    <mergeCell ref="A51:A54"/>
    <mergeCell ref="B51:D54"/>
    <mergeCell ref="F51:J54"/>
    <mergeCell ref="K51:O54"/>
    <mergeCell ref="P51:T54"/>
    <mergeCell ref="U51:Y54"/>
    <mergeCell ref="Z51:AD54"/>
    <mergeCell ref="AE51:AI54"/>
    <mergeCell ref="AJ51:AL54"/>
    <mergeCell ref="AM51:AO54"/>
    <mergeCell ref="AP51:AP54"/>
    <mergeCell ref="AQ51:AQ54"/>
    <mergeCell ref="AS53:AS54"/>
    <mergeCell ref="AT53:AT54"/>
    <mergeCell ref="A55:A90"/>
    <mergeCell ref="B55:D60"/>
    <mergeCell ref="E55:E60"/>
    <mergeCell ref="AJ55:AJ60"/>
    <mergeCell ref="AK55:AK60"/>
    <mergeCell ref="BC55:BC60"/>
    <mergeCell ref="BD55:BD60"/>
    <mergeCell ref="AM59:AM60"/>
    <mergeCell ref="AN59:AN60"/>
    <mergeCell ref="AO59:AO60"/>
    <mergeCell ref="AL55:AL60"/>
    <mergeCell ref="AM55:AO58"/>
    <mergeCell ref="AP55:AP60"/>
    <mergeCell ref="AQ55:AQ60"/>
    <mergeCell ref="AX55:AX60"/>
    <mergeCell ref="AY55:AY60"/>
    <mergeCell ref="B61:D66"/>
    <mergeCell ref="E61:E66"/>
    <mergeCell ref="AJ61:AJ66"/>
    <mergeCell ref="AK61:AK66"/>
    <mergeCell ref="AL61:AL66"/>
    <mergeCell ref="AM61:AO64"/>
    <mergeCell ref="AZ55:AZ60"/>
    <mergeCell ref="BA55:BA60"/>
    <mergeCell ref="BB55:BB60"/>
    <mergeCell ref="BB61:BB66"/>
    <mergeCell ref="BC61:BC66"/>
    <mergeCell ref="BD61:BD66"/>
    <mergeCell ref="AM65:AM66"/>
    <mergeCell ref="AN65:AN66"/>
    <mergeCell ref="AO65:AO66"/>
    <mergeCell ref="AP61:AP66"/>
    <mergeCell ref="AQ61:AQ66"/>
    <mergeCell ref="AX61:AX66"/>
    <mergeCell ref="AY61:AY66"/>
    <mergeCell ref="AZ61:AZ66"/>
    <mergeCell ref="BA61:BA66"/>
    <mergeCell ref="B73:D78"/>
    <mergeCell ref="E73:E78"/>
    <mergeCell ref="AJ73:AJ78"/>
    <mergeCell ref="AK73:AK78"/>
    <mergeCell ref="AL73:AL78"/>
    <mergeCell ref="AM73:AO76"/>
    <mergeCell ref="BB67:BB72"/>
    <mergeCell ref="BC67:BC72"/>
    <mergeCell ref="BD67:BD72"/>
    <mergeCell ref="AM71:AM72"/>
    <mergeCell ref="AN71:AN72"/>
    <mergeCell ref="AO71:AO72"/>
    <mergeCell ref="AP67:AP72"/>
    <mergeCell ref="AQ67:AQ72"/>
    <mergeCell ref="AX67:AX72"/>
    <mergeCell ref="AY67:AY72"/>
    <mergeCell ref="AZ67:AZ72"/>
    <mergeCell ref="BA67:BA72"/>
    <mergeCell ref="B67:D72"/>
    <mergeCell ref="E67:E72"/>
    <mergeCell ref="AJ67:AJ72"/>
    <mergeCell ref="AK67:AK72"/>
    <mergeCell ref="AL67:AL72"/>
    <mergeCell ref="AM67:AO70"/>
    <mergeCell ref="BB73:BB78"/>
    <mergeCell ref="BC73:BC78"/>
    <mergeCell ref="BD73:BD78"/>
    <mergeCell ref="AM77:AM78"/>
    <mergeCell ref="AN77:AN78"/>
    <mergeCell ref="AO77:AO78"/>
    <mergeCell ref="AP73:AP78"/>
    <mergeCell ref="AQ73:AQ78"/>
    <mergeCell ref="AX73:AX78"/>
    <mergeCell ref="AY73:AY78"/>
    <mergeCell ref="AZ73:AZ78"/>
    <mergeCell ref="BA73:BA78"/>
    <mergeCell ref="B85:D90"/>
    <mergeCell ref="E85:E90"/>
    <mergeCell ref="AJ85:AJ90"/>
    <mergeCell ref="AK85:AK90"/>
    <mergeCell ref="AL85:AL90"/>
    <mergeCell ref="AM85:AO88"/>
    <mergeCell ref="BB79:BB84"/>
    <mergeCell ref="BC79:BC84"/>
    <mergeCell ref="BD79:BD84"/>
    <mergeCell ref="AM83:AM84"/>
    <mergeCell ref="AN83:AN84"/>
    <mergeCell ref="AO83:AO84"/>
    <mergeCell ref="AP79:AP84"/>
    <mergeCell ref="AQ79:AQ84"/>
    <mergeCell ref="AX79:AX84"/>
    <mergeCell ref="AY79:AY84"/>
    <mergeCell ref="AZ79:AZ84"/>
    <mergeCell ref="BA79:BA84"/>
    <mergeCell ref="B79:D84"/>
    <mergeCell ref="E79:E84"/>
    <mergeCell ref="AJ79:AJ84"/>
    <mergeCell ref="AK79:AK84"/>
    <mergeCell ref="AL79:AL84"/>
    <mergeCell ref="AM79:AO82"/>
    <mergeCell ref="BB85:BB90"/>
    <mergeCell ref="BC85:BC90"/>
    <mergeCell ref="BD85:BD90"/>
    <mergeCell ref="AM89:AM90"/>
    <mergeCell ref="AN89:AN90"/>
    <mergeCell ref="AO89:AO90"/>
    <mergeCell ref="AP85:AP90"/>
    <mergeCell ref="AQ85:AQ90"/>
    <mergeCell ref="AX85:AX90"/>
    <mergeCell ref="AY85:AY90"/>
    <mergeCell ref="AZ85:AZ90"/>
    <mergeCell ref="BA85:BA90"/>
  </mergeCells>
  <phoneticPr fontId="2"/>
  <conditionalFormatting sqref="AS55 AS61 AS67 AS73 AS79 AS85">
    <cfRule type="cellIs" dxfId="108" priority="22" stopIfTrue="1" operator="notEqual">
      <formula>3</formula>
    </cfRule>
  </conditionalFormatting>
  <conditionalFormatting sqref="AT55 AT61 AT67 AT73 AT79 AT85">
    <cfRule type="cellIs" dxfId="107" priority="21" stopIfTrue="1" operator="notEqual">
      <formula>0</formula>
    </cfRule>
  </conditionalFormatting>
  <conditionalFormatting sqref="W93 Y93 W117 Y117 F93:U93 F117:U117">
    <cfRule type="cellIs" dxfId="106" priority="20" stopIfTrue="1" operator="greaterThan">
      <formula>0</formula>
    </cfRule>
  </conditionalFormatting>
  <conditionalFormatting sqref="J64:J66 F64:F66 J70:J72 F76:F78 T76:T78 T82:T84 F82:F84 K88:K90 Y88:Z90 AD88:AD90 F70:F72 O76:P78 O82:P84 O88:P90 T88:U90 J82:K84 J76:K78">
    <cfRule type="cellIs" dxfId="105" priority="19" stopIfTrue="1" operator="equal">
      <formula>0</formula>
    </cfRule>
  </conditionalFormatting>
  <pageMargins left="0.75" right="0.18" top="0.57999999999999996" bottom="0.26" header="0.51200000000000001" footer="0.19"/>
  <pageSetup paperSize="9" scale="70" orientation="portrait" horizontalDpi="4294967293" r:id="rId1"/>
  <headerFooter alignWithMargins="0"/>
  <rowBreaks count="1" manualBreakCount="1">
    <brk id="47" max="42" man="1"/>
  </rowBreaks>
  <colBreaks count="1" manualBreakCount="1">
    <brk id="43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B0F0"/>
  </sheetPr>
  <dimension ref="A1:EG137"/>
  <sheetViews>
    <sheetView showGridLines="0" view="pageBreakPreview" topLeftCell="A49" zoomScale="70" zoomScaleNormal="80" zoomScaleSheetLayoutView="70" workbookViewId="0">
      <selection activeCell="T47" sqref="T47:U47"/>
    </sheetView>
  </sheetViews>
  <sheetFormatPr defaultRowHeight="13.5"/>
  <cols>
    <col min="1" max="2" width="3.875" style="182" customWidth="1"/>
    <col min="3" max="3" width="3.875" style="366" customWidth="1"/>
    <col min="4" max="4" width="4.125" style="366" customWidth="1"/>
    <col min="5" max="5" width="6.25" style="366" hidden="1" customWidth="1"/>
    <col min="6" max="6" width="3.875" style="366" customWidth="1"/>
    <col min="7" max="7" width="3.875" style="366" hidden="1" customWidth="1"/>
    <col min="8" max="8" width="3.875" style="366" customWidth="1"/>
    <col min="9" max="9" width="3.875" style="366" hidden="1" customWidth="1"/>
    <col min="10" max="11" width="3.875" style="366" customWidth="1"/>
    <col min="12" max="12" width="3.875" style="366" hidden="1" customWidth="1"/>
    <col min="13" max="13" width="3.875" style="366" customWidth="1"/>
    <col min="14" max="14" width="3.875" style="366" hidden="1" customWidth="1"/>
    <col min="15" max="16" width="3.875" style="366" customWidth="1"/>
    <col min="17" max="17" width="3.875" style="366" hidden="1" customWidth="1"/>
    <col min="18" max="18" width="3.875" style="366" customWidth="1"/>
    <col min="19" max="19" width="3.875" style="366" hidden="1" customWidth="1"/>
    <col min="20" max="21" width="3.875" style="366" customWidth="1"/>
    <col min="22" max="22" width="3.875" style="366" hidden="1" customWidth="1"/>
    <col min="23" max="23" width="3.875" style="366" customWidth="1"/>
    <col min="24" max="24" width="3.875" style="366" hidden="1" customWidth="1"/>
    <col min="25" max="26" width="3.875" style="366" customWidth="1"/>
    <col min="27" max="27" width="3.875" style="366" hidden="1" customWidth="1"/>
    <col min="28" max="28" width="3.875" style="366" customWidth="1"/>
    <col min="29" max="29" width="3.875" style="366" hidden="1" customWidth="1"/>
    <col min="30" max="31" width="3.875" style="366" customWidth="1"/>
    <col min="32" max="32" width="3.875" style="366" hidden="1" customWidth="1"/>
    <col min="33" max="33" width="3.875" style="366" customWidth="1"/>
    <col min="34" max="34" width="3.875" style="366" hidden="1" customWidth="1"/>
    <col min="35" max="41" width="3.875" style="366" customWidth="1"/>
    <col min="42" max="42" width="10.625" style="366" customWidth="1"/>
    <col min="43" max="43" width="10" style="366" customWidth="1"/>
    <col min="44" max="44" width="6.375" style="366" customWidth="1"/>
    <col min="45" max="49" width="5.625" style="182" hidden="1" customWidth="1"/>
    <col min="50" max="56" width="9" style="182" hidden="1" customWidth="1"/>
    <col min="57" max="57" width="15.625" style="182" customWidth="1"/>
    <col min="58" max="77" width="9" style="182"/>
    <col min="78" max="78" width="5.875" style="182" customWidth="1"/>
    <col min="79" max="16384" width="9" style="182"/>
  </cols>
  <sheetData>
    <row r="1" spans="1:58" ht="21" customHeight="1">
      <c r="A1" s="562" t="s">
        <v>346</v>
      </c>
      <c r="B1" s="563"/>
      <c r="C1" s="563"/>
      <c r="D1" s="564"/>
      <c r="E1" s="441"/>
      <c r="F1" s="563" t="s">
        <v>345</v>
      </c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  <c r="R1" s="563"/>
      <c r="S1" s="563"/>
      <c r="T1" s="563"/>
      <c r="U1" s="563"/>
      <c r="V1" s="563"/>
      <c r="W1" s="563"/>
      <c r="X1" s="563"/>
      <c r="Y1" s="568"/>
      <c r="AJ1" s="579" t="s">
        <v>337</v>
      </c>
      <c r="AK1" s="579"/>
      <c r="AL1" s="579"/>
      <c r="AM1" s="579"/>
      <c r="AN1" s="579"/>
      <c r="AO1" s="579"/>
      <c r="AP1" s="579"/>
      <c r="AQ1" s="580"/>
      <c r="AR1" s="36" t="s">
        <v>518</v>
      </c>
      <c r="AS1" s="36" t="s">
        <v>0</v>
      </c>
      <c r="BE1" s="36" t="s">
        <v>0</v>
      </c>
    </row>
    <row r="2" spans="1:58" ht="21" customHeight="1">
      <c r="A2" s="565"/>
      <c r="B2" s="566"/>
      <c r="C2" s="566"/>
      <c r="D2" s="567"/>
      <c r="E2" s="442"/>
      <c r="F2" s="566"/>
      <c r="G2" s="566"/>
      <c r="H2" s="566"/>
      <c r="I2" s="566"/>
      <c r="J2" s="566"/>
      <c r="K2" s="566"/>
      <c r="L2" s="566"/>
      <c r="M2" s="566"/>
      <c r="N2" s="566"/>
      <c r="O2" s="566"/>
      <c r="P2" s="566"/>
      <c r="Q2" s="566"/>
      <c r="R2" s="566"/>
      <c r="S2" s="566"/>
      <c r="T2" s="566"/>
      <c r="U2" s="566"/>
      <c r="V2" s="566"/>
      <c r="W2" s="566"/>
      <c r="X2" s="566"/>
      <c r="Y2" s="569"/>
      <c r="AL2" s="570" t="s">
        <v>519</v>
      </c>
      <c r="AM2" s="570"/>
      <c r="AN2" s="570"/>
      <c r="AO2" s="570"/>
      <c r="AP2" s="570"/>
      <c r="AQ2" s="570"/>
      <c r="AR2" s="38" t="s">
        <v>561</v>
      </c>
      <c r="AS2" s="39" t="s">
        <v>562</v>
      </c>
      <c r="BE2" s="241" t="s">
        <v>562</v>
      </c>
    </row>
    <row r="3" spans="1:58" ht="30" customHeight="1">
      <c r="A3" s="571" t="s">
        <v>240</v>
      </c>
      <c r="B3" s="572"/>
      <c r="C3" s="573" t="s">
        <v>563</v>
      </c>
      <c r="D3" s="573"/>
      <c r="E3" s="573"/>
      <c r="F3" s="573"/>
      <c r="G3" s="573"/>
      <c r="H3" s="573"/>
      <c r="I3" s="573"/>
      <c r="J3" s="573"/>
      <c r="K3" s="572"/>
      <c r="L3" s="351"/>
      <c r="M3" s="574"/>
      <c r="N3" s="575"/>
      <c r="O3" s="576"/>
      <c r="P3" s="574"/>
      <c r="Q3" s="575"/>
      <c r="R3" s="575"/>
      <c r="S3" s="575"/>
      <c r="T3" s="575"/>
      <c r="U3" s="575"/>
      <c r="V3" s="575"/>
      <c r="W3" s="575"/>
      <c r="X3" s="575"/>
      <c r="Y3" s="576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577" t="s">
        <v>523</v>
      </c>
      <c r="AM3" s="578"/>
      <c r="AN3" s="578"/>
      <c r="AO3" s="578"/>
      <c r="AP3" s="578"/>
      <c r="AQ3" s="578"/>
      <c r="AR3" s="38" t="s">
        <v>564</v>
      </c>
      <c r="AS3" s="39" t="s">
        <v>565</v>
      </c>
      <c r="BE3" s="241" t="s">
        <v>565</v>
      </c>
    </row>
    <row r="4" spans="1:58" ht="24" customHeight="1">
      <c r="A4" s="511" t="s">
        <v>526</v>
      </c>
      <c r="B4" s="511"/>
      <c r="C4" s="511" t="s">
        <v>0</v>
      </c>
      <c r="D4" s="511"/>
      <c r="E4" s="511"/>
      <c r="F4" s="511"/>
      <c r="G4" s="511"/>
      <c r="H4" s="511"/>
      <c r="I4" s="511"/>
      <c r="J4" s="511"/>
      <c r="K4" s="511"/>
      <c r="L4" s="511"/>
      <c r="M4" s="511" t="s">
        <v>242</v>
      </c>
      <c r="N4" s="511"/>
      <c r="O4" s="511"/>
      <c r="P4" s="511" t="s">
        <v>0</v>
      </c>
      <c r="Q4" s="511"/>
      <c r="R4" s="511"/>
      <c r="S4" s="511"/>
      <c r="T4" s="511"/>
      <c r="U4" s="511"/>
      <c r="V4" s="511"/>
      <c r="W4" s="511"/>
      <c r="X4" s="511"/>
      <c r="Y4" s="511"/>
      <c r="Z4" s="311"/>
      <c r="AA4" s="311"/>
      <c r="AB4" s="311"/>
      <c r="AC4" s="311"/>
      <c r="AD4" s="311"/>
      <c r="AE4" s="311"/>
      <c r="AF4" s="311"/>
      <c r="AG4" s="311"/>
      <c r="AH4" s="311"/>
      <c r="AI4" s="311"/>
      <c r="AJ4" s="311"/>
      <c r="AK4" s="311"/>
      <c r="AL4" s="311"/>
      <c r="AM4" s="312"/>
      <c r="AN4" s="354"/>
      <c r="AO4" s="354"/>
      <c r="AP4" s="354"/>
      <c r="AQ4" s="354"/>
      <c r="AR4" s="38" t="s">
        <v>566</v>
      </c>
      <c r="AS4" s="39" t="s">
        <v>567</v>
      </c>
      <c r="BE4" s="241" t="s">
        <v>567</v>
      </c>
    </row>
    <row r="5" spans="1:58" ht="24" customHeight="1">
      <c r="A5" s="511">
        <v>1</v>
      </c>
      <c r="B5" s="511"/>
      <c r="C5" s="559" t="str">
        <f>BE2</f>
        <v xml:space="preserve"> ＡＲＭＡＤＡ  Ｂ</v>
      </c>
      <c r="D5" s="560"/>
      <c r="E5" s="560"/>
      <c r="F5" s="560"/>
      <c r="G5" s="560"/>
      <c r="H5" s="560"/>
      <c r="I5" s="560"/>
      <c r="J5" s="560"/>
      <c r="K5" s="560"/>
      <c r="L5" s="561"/>
      <c r="M5" s="511">
        <v>4</v>
      </c>
      <c r="N5" s="511"/>
      <c r="O5" s="511"/>
      <c r="P5" s="511" t="str">
        <f>BE5</f>
        <v xml:space="preserve"> Ａｃｈｏｏ！ Ｂ</v>
      </c>
      <c r="Q5" s="511"/>
      <c r="R5" s="511"/>
      <c r="S5" s="511"/>
      <c r="T5" s="511"/>
      <c r="U5" s="511"/>
      <c r="V5" s="511"/>
      <c r="W5" s="511"/>
      <c r="X5" s="511"/>
      <c r="Y5" s="511"/>
      <c r="Z5" s="311"/>
      <c r="AA5" s="311"/>
      <c r="AB5" s="311"/>
      <c r="AC5" s="311"/>
      <c r="AD5" s="311"/>
      <c r="AE5" s="311"/>
      <c r="AF5" s="311"/>
      <c r="AG5" s="311"/>
      <c r="AH5" s="311"/>
      <c r="AI5" s="311"/>
      <c r="AJ5" s="311"/>
      <c r="AK5" s="311"/>
      <c r="AL5" s="311"/>
      <c r="AM5" s="312"/>
      <c r="AN5" s="354"/>
      <c r="AO5" s="354"/>
      <c r="AP5" s="354"/>
      <c r="AQ5" s="354"/>
      <c r="AR5" s="38" t="s">
        <v>568</v>
      </c>
      <c r="AS5" s="39" t="s">
        <v>569</v>
      </c>
      <c r="BE5" s="241" t="s">
        <v>569</v>
      </c>
    </row>
    <row r="6" spans="1:58" ht="24" customHeight="1">
      <c r="A6" s="511">
        <v>2</v>
      </c>
      <c r="B6" s="511"/>
      <c r="C6" s="559" t="str">
        <f>BE3</f>
        <v xml:space="preserve"> ＬＥＯ</v>
      </c>
      <c r="D6" s="560"/>
      <c r="E6" s="560"/>
      <c r="F6" s="560"/>
      <c r="G6" s="560"/>
      <c r="H6" s="560"/>
      <c r="I6" s="560"/>
      <c r="J6" s="560"/>
      <c r="K6" s="560"/>
      <c r="L6" s="561"/>
      <c r="M6" s="511">
        <v>5</v>
      </c>
      <c r="N6" s="511"/>
      <c r="O6" s="511"/>
      <c r="P6" s="511" t="str">
        <f>BE6</f>
        <v xml:space="preserve"> ＣＡＴＳ (Ａ)</v>
      </c>
      <c r="Q6" s="511"/>
      <c r="R6" s="511"/>
      <c r="S6" s="511"/>
      <c r="T6" s="511"/>
      <c r="U6" s="511"/>
      <c r="V6" s="511"/>
      <c r="W6" s="511"/>
      <c r="X6" s="511"/>
      <c r="Y6" s="511"/>
      <c r="Z6" s="311"/>
      <c r="AA6" s="311"/>
      <c r="AB6" s="311"/>
      <c r="AC6" s="311"/>
      <c r="AD6" s="311"/>
      <c r="AE6" s="311"/>
      <c r="AF6" s="311"/>
      <c r="AG6" s="311"/>
      <c r="AH6" s="311"/>
      <c r="AI6" s="311"/>
      <c r="AJ6" s="311"/>
      <c r="AK6" s="311"/>
      <c r="AL6" s="311"/>
      <c r="AM6" s="312"/>
      <c r="AN6" s="354"/>
      <c r="AO6" s="354"/>
      <c r="AP6" s="354"/>
      <c r="AQ6" s="354"/>
      <c r="AR6" s="38" t="s">
        <v>570</v>
      </c>
      <c r="AS6" s="39" t="s">
        <v>571</v>
      </c>
      <c r="BE6" s="241" t="s">
        <v>571</v>
      </c>
    </row>
    <row r="7" spans="1:58" ht="24" customHeight="1">
      <c r="A7" s="511">
        <v>3</v>
      </c>
      <c r="B7" s="511"/>
      <c r="C7" s="559" t="str">
        <f>BE4</f>
        <v xml:space="preserve"> ジャック Ｂ</v>
      </c>
      <c r="D7" s="560"/>
      <c r="E7" s="560"/>
      <c r="F7" s="560"/>
      <c r="G7" s="560"/>
      <c r="H7" s="560"/>
      <c r="I7" s="560"/>
      <c r="J7" s="560"/>
      <c r="K7" s="560"/>
      <c r="L7" s="561"/>
      <c r="M7" s="556">
        <v>6</v>
      </c>
      <c r="N7" s="557"/>
      <c r="O7" s="558"/>
      <c r="P7" s="556" t="str">
        <f>BE7</f>
        <v xml:space="preserve"> ＡＢＵＲＥ</v>
      </c>
      <c r="Q7" s="557"/>
      <c r="R7" s="557"/>
      <c r="S7" s="557"/>
      <c r="T7" s="557"/>
      <c r="U7" s="557"/>
      <c r="V7" s="557"/>
      <c r="W7" s="557"/>
      <c r="X7" s="557"/>
      <c r="Y7" s="558"/>
      <c r="Z7" s="311"/>
      <c r="AA7" s="311"/>
      <c r="AB7" s="311"/>
      <c r="AC7" s="311"/>
      <c r="AD7" s="311"/>
      <c r="AE7" s="311"/>
      <c r="AF7" s="311"/>
      <c r="AG7" s="311"/>
      <c r="AH7" s="311"/>
      <c r="AI7" s="311"/>
      <c r="AJ7" s="311"/>
      <c r="AK7" s="311"/>
      <c r="AL7" s="311"/>
      <c r="AM7" s="354"/>
      <c r="AN7" s="354"/>
      <c r="AO7" s="354"/>
      <c r="AP7" s="354"/>
      <c r="AQ7" s="354"/>
      <c r="AR7" s="38" t="s">
        <v>572</v>
      </c>
      <c r="AS7" s="39" t="s">
        <v>573</v>
      </c>
      <c r="BE7" s="241" t="s">
        <v>573</v>
      </c>
    </row>
    <row r="8" spans="1:58" ht="9" customHeight="1">
      <c r="A8" s="163"/>
      <c r="B8" s="163"/>
      <c r="C8" s="311"/>
      <c r="D8" s="311"/>
      <c r="E8" s="311"/>
      <c r="F8" s="311"/>
      <c r="G8" s="311"/>
      <c r="H8" s="311"/>
      <c r="I8" s="311"/>
      <c r="J8" s="311"/>
      <c r="K8" s="311"/>
      <c r="L8" s="311"/>
      <c r="M8" s="311"/>
      <c r="N8" s="311"/>
      <c r="O8" s="311"/>
      <c r="P8" s="311"/>
      <c r="Q8" s="311"/>
      <c r="R8" s="311"/>
      <c r="S8" s="311"/>
      <c r="T8" s="311"/>
      <c r="U8" s="311"/>
      <c r="V8" s="311"/>
      <c r="W8" s="311"/>
      <c r="X8" s="311"/>
      <c r="Y8" s="311"/>
      <c r="Z8" s="311"/>
      <c r="AA8" s="311"/>
      <c r="AB8" s="311"/>
      <c r="AC8" s="311"/>
      <c r="AD8" s="311"/>
      <c r="AE8" s="311"/>
      <c r="AF8" s="311"/>
      <c r="AG8" s="311"/>
      <c r="AH8" s="311"/>
      <c r="AI8" s="311"/>
      <c r="AJ8" s="311"/>
      <c r="AK8" s="311"/>
      <c r="AL8" s="311"/>
      <c r="AM8" s="354"/>
      <c r="AN8" s="354"/>
      <c r="AO8" s="354"/>
      <c r="AP8" s="354"/>
      <c r="AQ8" s="354"/>
    </row>
    <row r="9" spans="1:58" ht="18" customHeight="1">
      <c r="A9" s="555" t="s">
        <v>535</v>
      </c>
      <c r="B9" s="555"/>
      <c r="C9" s="555"/>
      <c r="D9" s="555"/>
      <c r="E9" s="555"/>
      <c r="F9" s="555"/>
      <c r="G9" s="555"/>
      <c r="H9" s="555"/>
      <c r="I9" s="555"/>
      <c r="J9" s="555"/>
      <c r="K9" s="555"/>
      <c r="L9" s="555"/>
      <c r="M9" s="555"/>
      <c r="N9" s="555"/>
      <c r="O9" s="555"/>
      <c r="P9" s="555"/>
      <c r="Q9" s="555"/>
      <c r="R9" s="555"/>
      <c r="S9" s="555"/>
      <c r="T9" s="555"/>
      <c r="U9" s="555"/>
      <c r="V9" s="555"/>
      <c r="W9" s="555"/>
      <c r="X9" s="555"/>
      <c r="Y9" s="555"/>
      <c r="Z9" s="555"/>
      <c r="AA9" s="555"/>
      <c r="AB9" s="555"/>
      <c r="AC9" s="555"/>
      <c r="AD9" s="555"/>
      <c r="AE9" s="555"/>
      <c r="AF9" s="555"/>
      <c r="AG9" s="555"/>
      <c r="AH9" s="555"/>
      <c r="AI9" s="555"/>
      <c r="AJ9" s="555"/>
      <c r="AK9" s="555"/>
      <c r="AL9" s="555"/>
      <c r="AM9" s="555"/>
      <c r="AN9" s="555"/>
      <c r="AO9" s="555"/>
      <c r="AP9" s="555"/>
      <c r="AQ9" s="555"/>
    </row>
    <row r="10" spans="1:58" ht="6.75" customHeight="1">
      <c r="A10" s="163"/>
      <c r="B10" s="163"/>
      <c r="C10" s="311"/>
      <c r="D10" s="311"/>
      <c r="E10" s="311"/>
      <c r="F10" s="311"/>
      <c r="G10" s="311"/>
      <c r="H10" s="311"/>
      <c r="I10" s="311"/>
      <c r="J10" s="311"/>
      <c r="K10" s="311"/>
      <c r="L10" s="311"/>
      <c r="M10" s="311"/>
      <c r="N10" s="311"/>
      <c r="O10" s="311"/>
      <c r="P10" s="311"/>
      <c r="Q10" s="311"/>
      <c r="R10" s="311"/>
      <c r="S10" s="311"/>
      <c r="T10" s="311"/>
      <c r="U10" s="311"/>
      <c r="V10" s="311"/>
      <c r="W10" s="311"/>
      <c r="X10" s="311"/>
      <c r="Y10" s="311"/>
      <c r="Z10" s="311"/>
      <c r="AA10" s="311"/>
      <c r="AB10" s="311"/>
      <c r="AC10" s="311"/>
      <c r="AD10" s="311"/>
      <c r="AE10" s="311"/>
      <c r="AF10" s="311"/>
      <c r="AG10" s="311"/>
      <c r="AH10" s="311"/>
      <c r="AI10" s="311"/>
      <c r="AJ10" s="311"/>
      <c r="AK10" s="311"/>
      <c r="AL10" s="311"/>
      <c r="AM10" s="311"/>
      <c r="AN10" s="311"/>
      <c r="AO10" s="311"/>
      <c r="AP10" s="311"/>
      <c r="AQ10" s="311"/>
    </row>
    <row r="11" spans="1:58" ht="24" customHeight="1">
      <c r="A11" s="511" t="s">
        <v>536</v>
      </c>
      <c r="B11" s="511"/>
      <c r="C11" s="511" t="s">
        <v>537</v>
      </c>
      <c r="D11" s="511"/>
      <c r="E11" s="511"/>
      <c r="F11" s="511"/>
      <c r="G11" s="511"/>
      <c r="H11" s="511"/>
      <c r="I11" s="511"/>
      <c r="J11" s="511"/>
      <c r="K11" s="556" t="s">
        <v>244</v>
      </c>
      <c r="L11" s="557"/>
      <c r="M11" s="557"/>
      <c r="N11" s="557"/>
      <c r="O11" s="557"/>
      <c r="P11" s="557"/>
      <c r="Q11" s="557"/>
      <c r="R11" s="557"/>
      <c r="S11" s="557"/>
      <c r="T11" s="557"/>
      <c r="U11" s="557"/>
      <c r="V11" s="557"/>
      <c r="W11" s="557"/>
      <c r="X11" s="557"/>
      <c r="Y11" s="558"/>
      <c r="Z11" s="511" t="s">
        <v>537</v>
      </c>
      <c r="AA11" s="511"/>
      <c r="AB11" s="511"/>
      <c r="AC11" s="511"/>
      <c r="AD11" s="511"/>
      <c r="AE11" s="511"/>
      <c r="AF11" s="511"/>
      <c r="AG11" s="511"/>
      <c r="AH11" s="351"/>
      <c r="AI11" s="556" t="s">
        <v>538</v>
      </c>
      <c r="AJ11" s="557"/>
      <c r="AK11" s="557"/>
      <c r="AL11" s="557"/>
      <c r="AM11" s="557"/>
      <c r="AN11" s="556" t="s">
        <v>340</v>
      </c>
      <c r="AO11" s="557"/>
      <c r="AP11" s="557"/>
      <c r="AQ11" s="558"/>
    </row>
    <row r="12" spans="1:58" ht="24" customHeight="1">
      <c r="A12" s="511">
        <v>1</v>
      </c>
      <c r="B12" s="511"/>
      <c r="C12" s="512" t="str">
        <f>C5</f>
        <v xml:space="preserve"> ＡＲＭＡＤＡ  Ｂ</v>
      </c>
      <c r="D12" s="512"/>
      <c r="E12" s="512"/>
      <c r="F12" s="512"/>
      <c r="G12" s="512"/>
      <c r="H12" s="512"/>
      <c r="I12" s="512"/>
      <c r="J12" s="512"/>
      <c r="K12" s="517">
        <f>COUNTIF(Q12:Q14,"〇")</f>
        <v>2</v>
      </c>
      <c r="L12" s="518"/>
      <c r="M12" s="518"/>
      <c r="N12" s="519"/>
      <c r="O12" s="517">
        <v>15</v>
      </c>
      <c r="P12" s="518"/>
      <c r="Q12" s="385" t="str">
        <f t="shared" ref="Q12:Q47" si="0">IF(O12&gt;T12,"〇","  ")</f>
        <v>〇</v>
      </c>
      <c r="R12" s="386" t="s">
        <v>539</v>
      </c>
      <c r="S12" s="387" t="str">
        <f t="shared" ref="S12:S47" si="1">IF(T12&gt;O12,"〇","  ")</f>
        <v xml:space="preserve">  </v>
      </c>
      <c r="T12" s="517">
        <v>12</v>
      </c>
      <c r="U12" s="518"/>
      <c r="V12" s="374"/>
      <c r="W12" s="517">
        <f>COUNTIF(S12:S14,"〇")</f>
        <v>0</v>
      </c>
      <c r="X12" s="518"/>
      <c r="Y12" s="519"/>
      <c r="Z12" s="511" t="str">
        <f>C7</f>
        <v xml:space="preserve"> ジャック Ｂ</v>
      </c>
      <c r="AA12" s="511"/>
      <c r="AB12" s="511"/>
      <c r="AC12" s="511"/>
      <c r="AD12" s="511"/>
      <c r="AE12" s="511"/>
      <c r="AF12" s="511"/>
      <c r="AG12" s="511"/>
      <c r="AH12" s="351"/>
      <c r="AI12" s="512" t="str">
        <f>P7</f>
        <v xml:space="preserve"> ＡＢＵＲＥ</v>
      </c>
      <c r="AJ12" s="512"/>
      <c r="AK12" s="512"/>
      <c r="AL12" s="512"/>
      <c r="AM12" s="512"/>
      <c r="AN12" s="512"/>
      <c r="AO12" s="512"/>
      <c r="AP12" s="512"/>
      <c r="AQ12" s="512"/>
      <c r="AR12" s="500"/>
      <c r="BE12" s="501"/>
      <c r="BF12" s="501"/>
    </row>
    <row r="13" spans="1:58" ht="24" customHeight="1">
      <c r="A13" s="511"/>
      <c r="B13" s="511"/>
      <c r="C13" s="512"/>
      <c r="D13" s="512"/>
      <c r="E13" s="512"/>
      <c r="F13" s="512"/>
      <c r="G13" s="512"/>
      <c r="H13" s="512"/>
      <c r="I13" s="512"/>
      <c r="J13" s="512"/>
      <c r="K13" s="520"/>
      <c r="L13" s="521"/>
      <c r="M13" s="521"/>
      <c r="N13" s="522"/>
      <c r="O13" s="513">
        <v>15</v>
      </c>
      <c r="P13" s="532"/>
      <c r="Q13" s="388" t="str">
        <f t="shared" si="0"/>
        <v>〇</v>
      </c>
      <c r="R13" s="389" t="s">
        <v>540</v>
      </c>
      <c r="S13" s="388" t="str">
        <f t="shared" si="1"/>
        <v xml:space="preserve">  </v>
      </c>
      <c r="T13" s="513">
        <v>12</v>
      </c>
      <c r="U13" s="532"/>
      <c r="V13" s="390" t="str">
        <f>IF(T13&gt;O13,"〇","  ")</f>
        <v xml:space="preserve">  </v>
      </c>
      <c r="W13" s="520"/>
      <c r="X13" s="521"/>
      <c r="Y13" s="522"/>
      <c r="Z13" s="511"/>
      <c r="AA13" s="511"/>
      <c r="AB13" s="511"/>
      <c r="AC13" s="511"/>
      <c r="AD13" s="511"/>
      <c r="AE13" s="511"/>
      <c r="AF13" s="511"/>
      <c r="AG13" s="511"/>
      <c r="AH13" s="351"/>
      <c r="AI13" s="512"/>
      <c r="AJ13" s="512"/>
      <c r="AK13" s="512"/>
      <c r="AL13" s="512"/>
      <c r="AM13" s="512"/>
      <c r="AN13" s="512"/>
      <c r="AO13" s="512"/>
      <c r="AP13" s="512"/>
      <c r="AQ13" s="512"/>
      <c r="AR13" s="500"/>
      <c r="BE13" s="501"/>
      <c r="BF13" s="501"/>
    </row>
    <row r="14" spans="1:58" ht="24" customHeight="1">
      <c r="A14" s="511"/>
      <c r="B14" s="511"/>
      <c r="C14" s="512"/>
      <c r="D14" s="512"/>
      <c r="E14" s="512"/>
      <c r="F14" s="512"/>
      <c r="G14" s="512"/>
      <c r="H14" s="512"/>
      <c r="I14" s="512"/>
      <c r="J14" s="512"/>
      <c r="K14" s="523"/>
      <c r="L14" s="524"/>
      <c r="M14" s="524"/>
      <c r="N14" s="525"/>
      <c r="O14" s="523"/>
      <c r="P14" s="524"/>
      <c r="Q14" s="391" t="str">
        <f t="shared" si="0"/>
        <v xml:space="preserve">  </v>
      </c>
      <c r="R14" s="392" t="s">
        <v>541</v>
      </c>
      <c r="S14" s="393" t="str">
        <f t="shared" si="1"/>
        <v xml:space="preserve">  </v>
      </c>
      <c r="T14" s="523"/>
      <c r="U14" s="524"/>
      <c r="V14" s="394" t="str">
        <f>IF(T14&gt;O14,"〇","  ")</f>
        <v xml:space="preserve">  </v>
      </c>
      <c r="W14" s="523"/>
      <c r="X14" s="524"/>
      <c r="Y14" s="525"/>
      <c r="Z14" s="511"/>
      <c r="AA14" s="511"/>
      <c r="AB14" s="511"/>
      <c r="AC14" s="511"/>
      <c r="AD14" s="511"/>
      <c r="AE14" s="511"/>
      <c r="AF14" s="511"/>
      <c r="AG14" s="511"/>
      <c r="AH14" s="351"/>
      <c r="AI14" s="512"/>
      <c r="AJ14" s="512"/>
      <c r="AK14" s="512"/>
      <c r="AL14" s="512"/>
      <c r="AM14" s="512"/>
      <c r="AN14" s="512"/>
      <c r="AO14" s="512"/>
      <c r="AP14" s="512"/>
      <c r="AQ14" s="512"/>
      <c r="AR14" s="500"/>
      <c r="BE14" s="501"/>
      <c r="BF14" s="501"/>
    </row>
    <row r="15" spans="1:58" ht="24" customHeight="1">
      <c r="A15" s="511">
        <v>2</v>
      </c>
      <c r="B15" s="511"/>
      <c r="C15" s="511" t="str">
        <f>C6</f>
        <v xml:space="preserve"> ＬＥＯ</v>
      </c>
      <c r="D15" s="511"/>
      <c r="E15" s="511"/>
      <c r="F15" s="511"/>
      <c r="G15" s="511"/>
      <c r="H15" s="511"/>
      <c r="I15" s="511"/>
      <c r="J15" s="511"/>
      <c r="K15" s="517">
        <f>COUNTIF(Q15:Q17,"〇")</f>
        <v>2</v>
      </c>
      <c r="L15" s="518"/>
      <c r="M15" s="518"/>
      <c r="N15" s="519"/>
      <c r="O15" s="526">
        <v>15</v>
      </c>
      <c r="P15" s="534"/>
      <c r="Q15" s="385" t="str">
        <f t="shared" si="0"/>
        <v>〇</v>
      </c>
      <c r="R15" s="395" t="s">
        <v>539</v>
      </c>
      <c r="S15" s="387" t="str">
        <f t="shared" si="1"/>
        <v xml:space="preserve">  </v>
      </c>
      <c r="T15" s="526">
        <v>10</v>
      </c>
      <c r="U15" s="534"/>
      <c r="V15" s="396"/>
      <c r="W15" s="517">
        <f>COUNTIF(S15:S17,"〇")</f>
        <v>0</v>
      </c>
      <c r="X15" s="518"/>
      <c r="Y15" s="519"/>
      <c r="Z15" s="511" t="str">
        <f>P5</f>
        <v xml:space="preserve"> Ａｃｈｏｏ！ Ｂ</v>
      </c>
      <c r="AA15" s="511"/>
      <c r="AB15" s="511"/>
      <c r="AC15" s="511"/>
      <c r="AD15" s="511"/>
      <c r="AE15" s="511"/>
      <c r="AF15" s="511"/>
      <c r="AG15" s="511"/>
      <c r="AH15" s="351"/>
      <c r="AI15" s="512" t="str">
        <f>P6</f>
        <v xml:space="preserve"> ＣＡＴＳ (Ａ)</v>
      </c>
      <c r="AJ15" s="512"/>
      <c r="AK15" s="512"/>
      <c r="AL15" s="512"/>
      <c r="AM15" s="512"/>
      <c r="AN15" s="546"/>
      <c r="AO15" s="547"/>
      <c r="AP15" s="547"/>
      <c r="AQ15" s="548"/>
      <c r="AR15" s="500"/>
      <c r="BE15" s="501"/>
      <c r="BF15" s="501"/>
    </row>
    <row r="16" spans="1:58" ht="24" customHeight="1">
      <c r="A16" s="511"/>
      <c r="B16" s="511"/>
      <c r="C16" s="511"/>
      <c r="D16" s="511"/>
      <c r="E16" s="511"/>
      <c r="F16" s="511"/>
      <c r="G16" s="511"/>
      <c r="H16" s="511"/>
      <c r="I16" s="511"/>
      <c r="J16" s="511"/>
      <c r="K16" s="520"/>
      <c r="L16" s="521"/>
      <c r="M16" s="521"/>
      <c r="N16" s="522"/>
      <c r="O16" s="513">
        <v>15</v>
      </c>
      <c r="P16" s="532"/>
      <c r="Q16" s="388" t="str">
        <f t="shared" si="0"/>
        <v>〇</v>
      </c>
      <c r="R16" s="389" t="s">
        <v>540</v>
      </c>
      <c r="S16" s="388" t="str">
        <f t="shared" si="1"/>
        <v xml:space="preserve">  </v>
      </c>
      <c r="T16" s="513">
        <v>10</v>
      </c>
      <c r="U16" s="532"/>
      <c r="V16" s="390"/>
      <c r="W16" s="520"/>
      <c r="X16" s="521"/>
      <c r="Y16" s="522"/>
      <c r="Z16" s="511"/>
      <c r="AA16" s="511"/>
      <c r="AB16" s="511"/>
      <c r="AC16" s="511"/>
      <c r="AD16" s="511"/>
      <c r="AE16" s="511"/>
      <c r="AF16" s="511"/>
      <c r="AG16" s="511"/>
      <c r="AH16" s="351"/>
      <c r="AI16" s="512"/>
      <c r="AJ16" s="512"/>
      <c r="AK16" s="512"/>
      <c r="AL16" s="512"/>
      <c r="AM16" s="512"/>
      <c r="AN16" s="549"/>
      <c r="AO16" s="550"/>
      <c r="AP16" s="550"/>
      <c r="AQ16" s="551"/>
      <c r="AR16" s="500"/>
      <c r="BE16" s="501"/>
      <c r="BF16" s="501"/>
    </row>
    <row r="17" spans="1:58" ht="24" customHeight="1">
      <c r="A17" s="511"/>
      <c r="B17" s="511"/>
      <c r="C17" s="511"/>
      <c r="D17" s="511"/>
      <c r="E17" s="511"/>
      <c r="F17" s="511"/>
      <c r="G17" s="511"/>
      <c r="H17" s="511"/>
      <c r="I17" s="511"/>
      <c r="J17" s="511"/>
      <c r="K17" s="523"/>
      <c r="L17" s="524"/>
      <c r="M17" s="524"/>
      <c r="N17" s="525"/>
      <c r="O17" s="515"/>
      <c r="P17" s="516"/>
      <c r="Q17" s="391" t="str">
        <f t="shared" si="0"/>
        <v xml:space="preserve">  </v>
      </c>
      <c r="R17" s="397" t="s">
        <v>541</v>
      </c>
      <c r="S17" s="393" t="str">
        <f t="shared" si="1"/>
        <v xml:space="preserve">  </v>
      </c>
      <c r="T17" s="515"/>
      <c r="U17" s="536"/>
      <c r="V17" s="398"/>
      <c r="W17" s="523"/>
      <c r="X17" s="524"/>
      <c r="Y17" s="525"/>
      <c r="Z17" s="511"/>
      <c r="AA17" s="511"/>
      <c r="AB17" s="511"/>
      <c r="AC17" s="511"/>
      <c r="AD17" s="511"/>
      <c r="AE17" s="511"/>
      <c r="AF17" s="511"/>
      <c r="AG17" s="511"/>
      <c r="AH17" s="351"/>
      <c r="AI17" s="512"/>
      <c r="AJ17" s="512"/>
      <c r="AK17" s="512"/>
      <c r="AL17" s="512"/>
      <c r="AM17" s="512"/>
      <c r="AN17" s="552"/>
      <c r="AO17" s="553"/>
      <c r="AP17" s="553"/>
      <c r="AQ17" s="554"/>
      <c r="AR17" s="500"/>
      <c r="BE17" s="501"/>
      <c r="BF17" s="501"/>
    </row>
    <row r="18" spans="1:58" ht="24" customHeight="1">
      <c r="A18" s="511">
        <v>3</v>
      </c>
      <c r="B18" s="511"/>
      <c r="C18" s="511" t="str">
        <f>C7</f>
        <v xml:space="preserve"> ジャック Ｂ</v>
      </c>
      <c r="D18" s="511"/>
      <c r="E18" s="511"/>
      <c r="F18" s="511"/>
      <c r="G18" s="511"/>
      <c r="H18" s="511"/>
      <c r="I18" s="511"/>
      <c r="J18" s="511"/>
      <c r="K18" s="517">
        <f>COUNTIF(Q18:Q20,"〇")</f>
        <v>2</v>
      </c>
      <c r="L18" s="518"/>
      <c r="M18" s="518"/>
      <c r="N18" s="519"/>
      <c r="O18" s="526">
        <v>15</v>
      </c>
      <c r="P18" s="534"/>
      <c r="Q18" s="385" t="str">
        <f t="shared" si="0"/>
        <v>〇</v>
      </c>
      <c r="R18" s="395" t="s">
        <v>539</v>
      </c>
      <c r="S18" s="387" t="str">
        <f t="shared" si="1"/>
        <v xml:space="preserve">  </v>
      </c>
      <c r="T18" s="526">
        <v>10</v>
      </c>
      <c r="U18" s="534"/>
      <c r="V18" s="396"/>
      <c r="W18" s="517">
        <f>COUNTIF(S18:S20,"〇")</f>
        <v>0</v>
      </c>
      <c r="X18" s="518"/>
      <c r="Y18" s="519"/>
      <c r="Z18" s="511" t="str">
        <f>P6</f>
        <v xml:space="preserve"> ＣＡＴＳ (Ａ)</v>
      </c>
      <c r="AA18" s="511"/>
      <c r="AB18" s="511"/>
      <c r="AC18" s="511"/>
      <c r="AD18" s="511"/>
      <c r="AE18" s="511"/>
      <c r="AF18" s="511"/>
      <c r="AG18" s="511"/>
      <c r="AH18" s="351"/>
      <c r="AI18" s="512" t="str">
        <f>P5</f>
        <v xml:space="preserve"> Ａｃｈｏｏ！ Ｂ</v>
      </c>
      <c r="AJ18" s="512"/>
      <c r="AK18" s="512"/>
      <c r="AL18" s="512"/>
      <c r="AM18" s="512"/>
      <c r="AN18" s="512"/>
      <c r="AO18" s="512"/>
      <c r="AP18" s="512"/>
      <c r="AQ18" s="512"/>
      <c r="AR18" s="500"/>
      <c r="BE18" s="108"/>
      <c r="BF18" s="108"/>
    </row>
    <row r="19" spans="1:58" ht="24" customHeight="1">
      <c r="A19" s="511"/>
      <c r="B19" s="511"/>
      <c r="C19" s="511"/>
      <c r="D19" s="511"/>
      <c r="E19" s="511"/>
      <c r="F19" s="511"/>
      <c r="G19" s="511"/>
      <c r="H19" s="511"/>
      <c r="I19" s="511"/>
      <c r="J19" s="511"/>
      <c r="K19" s="520"/>
      <c r="L19" s="521"/>
      <c r="M19" s="521"/>
      <c r="N19" s="522"/>
      <c r="O19" s="513">
        <v>15</v>
      </c>
      <c r="P19" s="532"/>
      <c r="Q19" s="388" t="str">
        <f t="shared" si="0"/>
        <v>〇</v>
      </c>
      <c r="R19" s="389" t="s">
        <v>540</v>
      </c>
      <c r="S19" s="388" t="str">
        <f t="shared" si="1"/>
        <v xml:space="preserve">  </v>
      </c>
      <c r="T19" s="513">
        <v>13</v>
      </c>
      <c r="U19" s="532"/>
      <c r="V19" s="390"/>
      <c r="W19" s="520"/>
      <c r="X19" s="521"/>
      <c r="Y19" s="522"/>
      <c r="Z19" s="511"/>
      <c r="AA19" s="511"/>
      <c r="AB19" s="511"/>
      <c r="AC19" s="511"/>
      <c r="AD19" s="511"/>
      <c r="AE19" s="511"/>
      <c r="AF19" s="511"/>
      <c r="AG19" s="511"/>
      <c r="AH19" s="351"/>
      <c r="AI19" s="512"/>
      <c r="AJ19" s="512"/>
      <c r="AK19" s="512"/>
      <c r="AL19" s="512"/>
      <c r="AM19" s="512"/>
      <c r="AN19" s="512"/>
      <c r="AO19" s="512"/>
      <c r="AP19" s="512"/>
      <c r="AQ19" s="512"/>
      <c r="AR19" s="500"/>
      <c r="BE19" s="108"/>
      <c r="BF19" s="108"/>
    </row>
    <row r="20" spans="1:58" ht="24" customHeight="1">
      <c r="A20" s="511"/>
      <c r="B20" s="511"/>
      <c r="C20" s="511"/>
      <c r="D20" s="511"/>
      <c r="E20" s="511"/>
      <c r="F20" s="511"/>
      <c r="G20" s="511"/>
      <c r="H20" s="511"/>
      <c r="I20" s="511"/>
      <c r="J20" s="511"/>
      <c r="K20" s="523"/>
      <c r="L20" s="524"/>
      <c r="M20" s="524"/>
      <c r="N20" s="525"/>
      <c r="O20" s="515"/>
      <c r="P20" s="536"/>
      <c r="Q20" s="391" t="str">
        <f t="shared" si="0"/>
        <v xml:space="preserve">  </v>
      </c>
      <c r="R20" s="397" t="s">
        <v>541</v>
      </c>
      <c r="S20" s="393" t="str">
        <f t="shared" si="1"/>
        <v xml:space="preserve">  </v>
      </c>
      <c r="T20" s="515"/>
      <c r="U20" s="536"/>
      <c r="V20" s="398"/>
      <c r="W20" s="523"/>
      <c r="X20" s="524"/>
      <c r="Y20" s="525"/>
      <c r="Z20" s="511"/>
      <c r="AA20" s="511"/>
      <c r="AB20" s="511"/>
      <c r="AC20" s="511"/>
      <c r="AD20" s="511"/>
      <c r="AE20" s="511"/>
      <c r="AF20" s="511"/>
      <c r="AG20" s="511"/>
      <c r="AH20" s="351"/>
      <c r="AI20" s="512"/>
      <c r="AJ20" s="512"/>
      <c r="AK20" s="512"/>
      <c r="AL20" s="512"/>
      <c r="AM20" s="512"/>
      <c r="AN20" s="512"/>
      <c r="AO20" s="512"/>
      <c r="AP20" s="512"/>
      <c r="AQ20" s="512"/>
      <c r="AR20" s="500"/>
      <c r="BE20" s="108"/>
      <c r="BF20" s="108"/>
    </row>
    <row r="21" spans="1:58" ht="24" customHeight="1">
      <c r="A21" s="511">
        <v>4</v>
      </c>
      <c r="B21" s="511"/>
      <c r="C21" s="511" t="str">
        <f>P5</f>
        <v xml:space="preserve"> Ａｃｈｏｏ！ Ｂ</v>
      </c>
      <c r="D21" s="511"/>
      <c r="E21" s="511"/>
      <c r="F21" s="511"/>
      <c r="G21" s="511"/>
      <c r="H21" s="511"/>
      <c r="I21" s="511"/>
      <c r="J21" s="511"/>
      <c r="K21" s="517">
        <f>COUNTIF(Q21:Q23,"〇")</f>
        <v>0</v>
      </c>
      <c r="L21" s="518"/>
      <c r="M21" s="518"/>
      <c r="N21" s="519"/>
      <c r="O21" s="526">
        <v>9</v>
      </c>
      <c r="P21" s="534"/>
      <c r="Q21" s="385" t="str">
        <f t="shared" si="0"/>
        <v xml:space="preserve">  </v>
      </c>
      <c r="R21" s="395" t="s">
        <v>539</v>
      </c>
      <c r="S21" s="387" t="str">
        <f t="shared" si="1"/>
        <v>〇</v>
      </c>
      <c r="T21" s="526">
        <v>15</v>
      </c>
      <c r="U21" s="534"/>
      <c r="V21" s="396"/>
      <c r="W21" s="517">
        <f>COUNTIF(S21:S23,"〇")</f>
        <v>2</v>
      </c>
      <c r="X21" s="518"/>
      <c r="Y21" s="519"/>
      <c r="Z21" s="511" t="str">
        <f>P7</f>
        <v xml:space="preserve"> ＡＢＵＲＥ</v>
      </c>
      <c r="AA21" s="511"/>
      <c r="AB21" s="511"/>
      <c r="AC21" s="511"/>
      <c r="AD21" s="511"/>
      <c r="AE21" s="511"/>
      <c r="AF21" s="511"/>
      <c r="AG21" s="511"/>
      <c r="AH21" s="351"/>
      <c r="AI21" s="512" t="str">
        <f>C7</f>
        <v xml:space="preserve"> ジャック Ｂ</v>
      </c>
      <c r="AJ21" s="512"/>
      <c r="AK21" s="512"/>
      <c r="AL21" s="512"/>
      <c r="AM21" s="512"/>
      <c r="AN21" s="537"/>
      <c r="AO21" s="538"/>
      <c r="AP21" s="538"/>
      <c r="AQ21" s="539"/>
      <c r="AR21" s="500"/>
      <c r="BE21" s="501"/>
      <c r="BF21" s="581"/>
    </row>
    <row r="22" spans="1:58" ht="24" customHeight="1">
      <c r="A22" s="511"/>
      <c r="B22" s="511"/>
      <c r="C22" s="511"/>
      <c r="D22" s="511"/>
      <c r="E22" s="511"/>
      <c r="F22" s="511"/>
      <c r="G22" s="511"/>
      <c r="H22" s="511"/>
      <c r="I22" s="511"/>
      <c r="J22" s="511"/>
      <c r="K22" s="520"/>
      <c r="L22" s="521"/>
      <c r="M22" s="521"/>
      <c r="N22" s="522"/>
      <c r="O22" s="513">
        <v>11</v>
      </c>
      <c r="P22" s="532"/>
      <c r="Q22" s="388" t="str">
        <f t="shared" si="0"/>
        <v xml:space="preserve">  </v>
      </c>
      <c r="R22" s="389" t="s">
        <v>540</v>
      </c>
      <c r="S22" s="388" t="str">
        <f t="shared" si="1"/>
        <v>〇</v>
      </c>
      <c r="T22" s="513">
        <v>15</v>
      </c>
      <c r="U22" s="532"/>
      <c r="V22" s="390"/>
      <c r="W22" s="520"/>
      <c r="X22" s="521"/>
      <c r="Y22" s="522"/>
      <c r="Z22" s="511"/>
      <c r="AA22" s="511"/>
      <c r="AB22" s="511"/>
      <c r="AC22" s="511"/>
      <c r="AD22" s="511"/>
      <c r="AE22" s="511"/>
      <c r="AF22" s="511"/>
      <c r="AG22" s="511"/>
      <c r="AH22" s="351"/>
      <c r="AI22" s="512"/>
      <c r="AJ22" s="512"/>
      <c r="AK22" s="512"/>
      <c r="AL22" s="512"/>
      <c r="AM22" s="512"/>
      <c r="AN22" s="540"/>
      <c r="AO22" s="541"/>
      <c r="AP22" s="541"/>
      <c r="AQ22" s="542"/>
      <c r="AR22" s="500"/>
      <c r="BE22" s="581"/>
      <c r="BF22" s="581"/>
    </row>
    <row r="23" spans="1:58" ht="24" customHeight="1">
      <c r="A23" s="511"/>
      <c r="B23" s="511"/>
      <c r="C23" s="511"/>
      <c r="D23" s="511"/>
      <c r="E23" s="511"/>
      <c r="F23" s="511"/>
      <c r="G23" s="511"/>
      <c r="H23" s="511"/>
      <c r="I23" s="511"/>
      <c r="J23" s="511"/>
      <c r="K23" s="523"/>
      <c r="L23" s="524"/>
      <c r="M23" s="524"/>
      <c r="N23" s="525"/>
      <c r="O23" s="515"/>
      <c r="P23" s="516"/>
      <c r="Q23" s="391" t="str">
        <f t="shared" si="0"/>
        <v xml:space="preserve">  </v>
      </c>
      <c r="R23" s="397" t="s">
        <v>541</v>
      </c>
      <c r="S23" s="393" t="str">
        <f t="shared" si="1"/>
        <v xml:space="preserve">  </v>
      </c>
      <c r="T23" s="515"/>
      <c r="U23" s="536"/>
      <c r="V23" s="398"/>
      <c r="W23" s="523"/>
      <c r="X23" s="524"/>
      <c r="Y23" s="525"/>
      <c r="Z23" s="511"/>
      <c r="AA23" s="511"/>
      <c r="AB23" s="511"/>
      <c r="AC23" s="511"/>
      <c r="AD23" s="511"/>
      <c r="AE23" s="511"/>
      <c r="AF23" s="511"/>
      <c r="AG23" s="511"/>
      <c r="AH23" s="351"/>
      <c r="AI23" s="512"/>
      <c r="AJ23" s="512"/>
      <c r="AK23" s="512"/>
      <c r="AL23" s="512"/>
      <c r="AM23" s="512"/>
      <c r="AN23" s="543"/>
      <c r="AO23" s="544"/>
      <c r="AP23" s="544"/>
      <c r="AQ23" s="545"/>
      <c r="AR23" s="500"/>
      <c r="BE23" s="581"/>
      <c r="BF23" s="581"/>
    </row>
    <row r="24" spans="1:58" ht="24" customHeight="1">
      <c r="A24" s="511">
        <v>5</v>
      </c>
      <c r="B24" s="511"/>
      <c r="C24" s="511" t="str">
        <f>C5</f>
        <v xml:space="preserve"> ＡＲＭＡＤＡ  Ｂ</v>
      </c>
      <c r="D24" s="511"/>
      <c r="E24" s="511"/>
      <c r="F24" s="511"/>
      <c r="G24" s="511"/>
      <c r="H24" s="511"/>
      <c r="I24" s="511"/>
      <c r="J24" s="511"/>
      <c r="K24" s="517">
        <f>COUNTIF(Q24:Q26,"〇")</f>
        <v>2</v>
      </c>
      <c r="L24" s="518"/>
      <c r="M24" s="518"/>
      <c r="N24" s="519"/>
      <c r="O24" s="526">
        <v>15</v>
      </c>
      <c r="P24" s="527"/>
      <c r="Q24" s="385" t="str">
        <f t="shared" si="0"/>
        <v>〇</v>
      </c>
      <c r="R24" s="395" t="s">
        <v>539</v>
      </c>
      <c r="S24" s="387" t="str">
        <f t="shared" si="1"/>
        <v xml:space="preserve">  </v>
      </c>
      <c r="T24" s="526">
        <v>13</v>
      </c>
      <c r="U24" s="534"/>
      <c r="V24" s="396"/>
      <c r="W24" s="517">
        <f>COUNTIF(S24:S26,"〇")</f>
        <v>0</v>
      </c>
      <c r="X24" s="518"/>
      <c r="Y24" s="519"/>
      <c r="Z24" s="511" t="str">
        <f>P6</f>
        <v xml:space="preserve"> ＣＡＴＳ (Ａ)</v>
      </c>
      <c r="AA24" s="511"/>
      <c r="AB24" s="511"/>
      <c r="AC24" s="511"/>
      <c r="AD24" s="511"/>
      <c r="AE24" s="511"/>
      <c r="AF24" s="511"/>
      <c r="AG24" s="511"/>
      <c r="AH24" s="351"/>
      <c r="AI24" s="512" t="str">
        <f>C6</f>
        <v xml:space="preserve"> ＬＥＯ</v>
      </c>
      <c r="AJ24" s="512"/>
      <c r="AK24" s="512"/>
      <c r="AL24" s="512"/>
      <c r="AM24" s="512"/>
      <c r="AN24" s="537"/>
      <c r="AO24" s="538"/>
      <c r="AP24" s="538"/>
      <c r="AQ24" s="539"/>
      <c r="AR24" s="500"/>
      <c r="BE24" s="581"/>
      <c r="BF24" s="581"/>
    </row>
    <row r="25" spans="1:58" ht="24" customHeight="1">
      <c r="A25" s="511"/>
      <c r="B25" s="511"/>
      <c r="C25" s="511"/>
      <c r="D25" s="511"/>
      <c r="E25" s="511"/>
      <c r="F25" s="511"/>
      <c r="G25" s="511"/>
      <c r="H25" s="511"/>
      <c r="I25" s="511"/>
      <c r="J25" s="511"/>
      <c r="K25" s="520"/>
      <c r="L25" s="521"/>
      <c r="M25" s="521"/>
      <c r="N25" s="522"/>
      <c r="O25" s="513">
        <v>15</v>
      </c>
      <c r="P25" s="514"/>
      <c r="Q25" s="388" t="str">
        <f t="shared" si="0"/>
        <v>〇</v>
      </c>
      <c r="R25" s="389" t="s">
        <v>540</v>
      </c>
      <c r="S25" s="388" t="str">
        <f t="shared" si="1"/>
        <v xml:space="preserve">  </v>
      </c>
      <c r="T25" s="513">
        <v>12</v>
      </c>
      <c r="U25" s="532"/>
      <c r="V25" s="390"/>
      <c r="W25" s="520"/>
      <c r="X25" s="521"/>
      <c r="Y25" s="522"/>
      <c r="Z25" s="511"/>
      <c r="AA25" s="511"/>
      <c r="AB25" s="511"/>
      <c r="AC25" s="511"/>
      <c r="AD25" s="511"/>
      <c r="AE25" s="511"/>
      <c r="AF25" s="511"/>
      <c r="AG25" s="511"/>
      <c r="AH25" s="351"/>
      <c r="AI25" s="512"/>
      <c r="AJ25" s="512"/>
      <c r="AK25" s="512"/>
      <c r="AL25" s="512"/>
      <c r="AM25" s="512"/>
      <c r="AN25" s="540"/>
      <c r="AO25" s="541"/>
      <c r="AP25" s="541"/>
      <c r="AQ25" s="542"/>
      <c r="AR25" s="500"/>
      <c r="BE25" s="581"/>
      <c r="BF25" s="581"/>
    </row>
    <row r="26" spans="1:58" ht="24" customHeight="1">
      <c r="A26" s="511"/>
      <c r="B26" s="511"/>
      <c r="C26" s="511"/>
      <c r="D26" s="511"/>
      <c r="E26" s="511"/>
      <c r="F26" s="511"/>
      <c r="G26" s="511"/>
      <c r="H26" s="511"/>
      <c r="I26" s="511"/>
      <c r="J26" s="511"/>
      <c r="K26" s="523"/>
      <c r="L26" s="524"/>
      <c r="M26" s="524"/>
      <c r="N26" s="525"/>
      <c r="O26" s="515"/>
      <c r="P26" s="516"/>
      <c r="Q26" s="391" t="str">
        <f t="shared" si="0"/>
        <v xml:space="preserve">  </v>
      </c>
      <c r="R26" s="397" t="s">
        <v>541</v>
      </c>
      <c r="S26" s="393" t="str">
        <f t="shared" si="1"/>
        <v xml:space="preserve">  </v>
      </c>
      <c r="T26" s="515"/>
      <c r="U26" s="536"/>
      <c r="V26" s="398"/>
      <c r="W26" s="523"/>
      <c r="X26" s="524"/>
      <c r="Y26" s="525"/>
      <c r="Z26" s="511"/>
      <c r="AA26" s="511"/>
      <c r="AB26" s="511"/>
      <c r="AC26" s="511"/>
      <c r="AD26" s="511"/>
      <c r="AE26" s="511"/>
      <c r="AF26" s="511"/>
      <c r="AG26" s="511"/>
      <c r="AH26" s="351"/>
      <c r="AI26" s="512"/>
      <c r="AJ26" s="512"/>
      <c r="AK26" s="512"/>
      <c r="AL26" s="512"/>
      <c r="AM26" s="512"/>
      <c r="AN26" s="543"/>
      <c r="AO26" s="544"/>
      <c r="AP26" s="544"/>
      <c r="AQ26" s="545"/>
      <c r="AR26" s="500"/>
      <c r="BE26" s="581"/>
      <c r="BF26" s="581"/>
    </row>
    <row r="27" spans="1:58" ht="24" customHeight="1">
      <c r="A27" s="511">
        <v>6</v>
      </c>
      <c r="B27" s="511"/>
      <c r="C27" s="511" t="str">
        <f>C6</f>
        <v xml:space="preserve"> ＬＥＯ</v>
      </c>
      <c r="D27" s="511"/>
      <c r="E27" s="511"/>
      <c r="F27" s="511"/>
      <c r="G27" s="511"/>
      <c r="H27" s="511"/>
      <c r="I27" s="511"/>
      <c r="J27" s="511"/>
      <c r="K27" s="517">
        <f>COUNTIF(Q27:Q29,"〇")</f>
        <v>1</v>
      </c>
      <c r="L27" s="518"/>
      <c r="M27" s="518"/>
      <c r="N27" s="519"/>
      <c r="O27" s="526">
        <v>8</v>
      </c>
      <c r="P27" s="527"/>
      <c r="Q27" s="385" t="str">
        <f t="shared" si="0"/>
        <v xml:space="preserve">  </v>
      </c>
      <c r="R27" s="395" t="s">
        <v>539</v>
      </c>
      <c r="S27" s="387" t="str">
        <f t="shared" si="1"/>
        <v>〇</v>
      </c>
      <c r="T27" s="526">
        <v>15</v>
      </c>
      <c r="U27" s="534"/>
      <c r="V27" s="396"/>
      <c r="W27" s="517">
        <f>COUNTIF(S27:S29,"〇")</f>
        <v>2</v>
      </c>
      <c r="X27" s="518"/>
      <c r="Y27" s="519"/>
      <c r="Z27" s="511" t="str">
        <f>P7</f>
        <v xml:space="preserve"> ＡＢＵＲＥ</v>
      </c>
      <c r="AA27" s="511"/>
      <c r="AB27" s="511"/>
      <c r="AC27" s="511"/>
      <c r="AD27" s="511"/>
      <c r="AE27" s="511"/>
      <c r="AF27" s="511"/>
      <c r="AG27" s="511"/>
      <c r="AH27" s="351"/>
      <c r="AI27" s="512" t="str">
        <f>P6</f>
        <v xml:space="preserve"> ＣＡＴＳ (Ａ)</v>
      </c>
      <c r="AJ27" s="512"/>
      <c r="AK27" s="512"/>
      <c r="AL27" s="512"/>
      <c r="AM27" s="512"/>
      <c r="AN27" s="512"/>
      <c r="AO27" s="512"/>
      <c r="AP27" s="512"/>
      <c r="AQ27" s="512"/>
      <c r="AR27" s="500"/>
    </row>
    <row r="28" spans="1:58" ht="24" customHeight="1">
      <c r="A28" s="511"/>
      <c r="B28" s="511"/>
      <c r="C28" s="511"/>
      <c r="D28" s="511"/>
      <c r="E28" s="511"/>
      <c r="F28" s="511"/>
      <c r="G28" s="511"/>
      <c r="H28" s="511"/>
      <c r="I28" s="511"/>
      <c r="J28" s="511"/>
      <c r="K28" s="520"/>
      <c r="L28" s="521"/>
      <c r="M28" s="521"/>
      <c r="N28" s="522"/>
      <c r="O28" s="513">
        <v>15</v>
      </c>
      <c r="P28" s="514"/>
      <c r="Q28" s="388" t="str">
        <f t="shared" si="0"/>
        <v>〇</v>
      </c>
      <c r="R28" s="389" t="s">
        <v>540</v>
      </c>
      <c r="S28" s="388" t="str">
        <f t="shared" si="1"/>
        <v xml:space="preserve">  </v>
      </c>
      <c r="T28" s="513">
        <v>12</v>
      </c>
      <c r="U28" s="532"/>
      <c r="V28" s="390"/>
      <c r="W28" s="520"/>
      <c r="X28" s="521"/>
      <c r="Y28" s="522"/>
      <c r="Z28" s="511"/>
      <c r="AA28" s="511"/>
      <c r="AB28" s="511"/>
      <c r="AC28" s="511"/>
      <c r="AD28" s="511"/>
      <c r="AE28" s="511"/>
      <c r="AF28" s="511"/>
      <c r="AG28" s="511"/>
      <c r="AH28" s="351"/>
      <c r="AI28" s="512"/>
      <c r="AJ28" s="512"/>
      <c r="AK28" s="512"/>
      <c r="AL28" s="512"/>
      <c r="AM28" s="512"/>
      <c r="AN28" s="512"/>
      <c r="AO28" s="512"/>
      <c r="AP28" s="512"/>
      <c r="AQ28" s="512"/>
      <c r="AR28" s="500"/>
    </row>
    <row r="29" spans="1:58" ht="24" customHeight="1">
      <c r="A29" s="511"/>
      <c r="B29" s="511"/>
      <c r="C29" s="511"/>
      <c r="D29" s="511"/>
      <c r="E29" s="511"/>
      <c r="F29" s="511"/>
      <c r="G29" s="511"/>
      <c r="H29" s="511"/>
      <c r="I29" s="511"/>
      <c r="J29" s="511"/>
      <c r="K29" s="523"/>
      <c r="L29" s="524"/>
      <c r="M29" s="524"/>
      <c r="N29" s="525"/>
      <c r="O29" s="528">
        <v>11</v>
      </c>
      <c r="P29" s="529"/>
      <c r="Q29" s="401" t="str">
        <f t="shared" si="0"/>
        <v xml:space="preserve">  </v>
      </c>
      <c r="R29" s="402" t="s">
        <v>541</v>
      </c>
      <c r="S29" s="403" t="str">
        <f t="shared" si="1"/>
        <v>〇</v>
      </c>
      <c r="T29" s="528">
        <v>15</v>
      </c>
      <c r="U29" s="533"/>
      <c r="V29" s="398"/>
      <c r="W29" s="523"/>
      <c r="X29" s="524"/>
      <c r="Y29" s="525"/>
      <c r="Z29" s="511"/>
      <c r="AA29" s="511"/>
      <c r="AB29" s="511"/>
      <c r="AC29" s="511"/>
      <c r="AD29" s="511"/>
      <c r="AE29" s="511"/>
      <c r="AF29" s="511"/>
      <c r="AG29" s="511"/>
      <c r="AH29" s="351"/>
      <c r="AI29" s="512"/>
      <c r="AJ29" s="512"/>
      <c r="AK29" s="512"/>
      <c r="AL29" s="512"/>
      <c r="AM29" s="512"/>
      <c r="AN29" s="512"/>
      <c r="AO29" s="512"/>
      <c r="AP29" s="512"/>
      <c r="AQ29" s="512"/>
      <c r="AR29" s="500"/>
    </row>
    <row r="30" spans="1:58" ht="24" customHeight="1">
      <c r="A30" s="511">
        <v>7</v>
      </c>
      <c r="B30" s="511"/>
      <c r="C30" s="511" t="str">
        <f>C5</f>
        <v xml:space="preserve"> ＡＲＭＡＤＡ  Ｂ</v>
      </c>
      <c r="D30" s="511"/>
      <c r="E30" s="511"/>
      <c r="F30" s="511"/>
      <c r="G30" s="511"/>
      <c r="H30" s="511"/>
      <c r="I30" s="511"/>
      <c r="J30" s="511"/>
      <c r="K30" s="517">
        <f>COUNTIF(Q30:Q32,"〇")</f>
        <v>2</v>
      </c>
      <c r="L30" s="518"/>
      <c r="M30" s="518"/>
      <c r="N30" s="519"/>
      <c r="O30" s="526">
        <v>15</v>
      </c>
      <c r="P30" s="527"/>
      <c r="Q30" s="387" t="str">
        <f t="shared" si="0"/>
        <v>〇</v>
      </c>
      <c r="R30" s="395" t="s">
        <v>539</v>
      </c>
      <c r="S30" s="387" t="str">
        <f t="shared" si="1"/>
        <v xml:space="preserve">  </v>
      </c>
      <c r="T30" s="526">
        <v>10</v>
      </c>
      <c r="U30" s="527"/>
      <c r="V30" s="375"/>
      <c r="W30" s="517">
        <f>COUNTIF(S30:S32,"〇")</f>
        <v>0</v>
      </c>
      <c r="X30" s="518"/>
      <c r="Y30" s="519"/>
      <c r="Z30" s="511" t="str">
        <f>P5</f>
        <v xml:space="preserve"> Ａｃｈｏｏ！ Ｂ</v>
      </c>
      <c r="AA30" s="511"/>
      <c r="AB30" s="511"/>
      <c r="AC30" s="511"/>
      <c r="AD30" s="511"/>
      <c r="AE30" s="511"/>
      <c r="AF30" s="511"/>
      <c r="AG30" s="511"/>
      <c r="AH30" s="351"/>
      <c r="AI30" s="512" t="str">
        <f>C7</f>
        <v xml:space="preserve"> ジャック Ｂ</v>
      </c>
      <c r="AJ30" s="512"/>
      <c r="AK30" s="512"/>
      <c r="AL30" s="512"/>
      <c r="AM30" s="512"/>
      <c r="AN30" s="512"/>
      <c r="AO30" s="512"/>
      <c r="AP30" s="512"/>
      <c r="AQ30" s="512"/>
      <c r="AR30" s="500"/>
    </row>
    <row r="31" spans="1:58" ht="24" customHeight="1">
      <c r="A31" s="511"/>
      <c r="B31" s="511"/>
      <c r="C31" s="511"/>
      <c r="D31" s="511"/>
      <c r="E31" s="511"/>
      <c r="F31" s="511"/>
      <c r="G31" s="511"/>
      <c r="H31" s="511"/>
      <c r="I31" s="511"/>
      <c r="J31" s="511"/>
      <c r="K31" s="520"/>
      <c r="L31" s="521"/>
      <c r="M31" s="521"/>
      <c r="N31" s="522"/>
      <c r="O31" s="513">
        <v>17</v>
      </c>
      <c r="P31" s="514"/>
      <c r="Q31" s="388" t="str">
        <f t="shared" si="0"/>
        <v>〇</v>
      </c>
      <c r="R31" s="389" t="s">
        <v>540</v>
      </c>
      <c r="S31" s="388" t="str">
        <f t="shared" si="1"/>
        <v xml:space="preserve">  </v>
      </c>
      <c r="T31" s="513">
        <v>16</v>
      </c>
      <c r="U31" s="514"/>
      <c r="V31" s="375"/>
      <c r="W31" s="520"/>
      <c r="X31" s="521"/>
      <c r="Y31" s="522"/>
      <c r="Z31" s="511"/>
      <c r="AA31" s="511"/>
      <c r="AB31" s="511"/>
      <c r="AC31" s="511"/>
      <c r="AD31" s="511"/>
      <c r="AE31" s="511"/>
      <c r="AF31" s="511"/>
      <c r="AG31" s="511"/>
      <c r="AH31" s="351"/>
      <c r="AI31" s="512"/>
      <c r="AJ31" s="512"/>
      <c r="AK31" s="512"/>
      <c r="AL31" s="512"/>
      <c r="AM31" s="512"/>
      <c r="AN31" s="512"/>
      <c r="AO31" s="512"/>
      <c r="AP31" s="512"/>
      <c r="AQ31" s="512"/>
      <c r="AR31" s="500"/>
    </row>
    <row r="32" spans="1:58" ht="24" customHeight="1">
      <c r="A32" s="511"/>
      <c r="B32" s="511"/>
      <c r="C32" s="511"/>
      <c r="D32" s="511"/>
      <c r="E32" s="511"/>
      <c r="F32" s="511"/>
      <c r="G32" s="511"/>
      <c r="H32" s="511"/>
      <c r="I32" s="511"/>
      <c r="J32" s="511"/>
      <c r="K32" s="523"/>
      <c r="L32" s="524"/>
      <c r="M32" s="524"/>
      <c r="N32" s="525"/>
      <c r="O32" s="515"/>
      <c r="P32" s="516"/>
      <c r="Q32" s="393" t="str">
        <f t="shared" si="0"/>
        <v xml:space="preserve">  </v>
      </c>
      <c r="R32" s="397" t="s">
        <v>541</v>
      </c>
      <c r="S32" s="393" t="str">
        <f t="shared" si="1"/>
        <v xml:space="preserve">  </v>
      </c>
      <c r="T32" s="515"/>
      <c r="U32" s="516"/>
      <c r="V32" s="375"/>
      <c r="W32" s="523"/>
      <c r="X32" s="524"/>
      <c r="Y32" s="525"/>
      <c r="Z32" s="511"/>
      <c r="AA32" s="511"/>
      <c r="AB32" s="511"/>
      <c r="AC32" s="511"/>
      <c r="AD32" s="511"/>
      <c r="AE32" s="511"/>
      <c r="AF32" s="511"/>
      <c r="AG32" s="511"/>
      <c r="AH32" s="351"/>
      <c r="AI32" s="512"/>
      <c r="AJ32" s="512"/>
      <c r="AK32" s="512"/>
      <c r="AL32" s="512"/>
      <c r="AM32" s="512"/>
      <c r="AN32" s="512"/>
      <c r="AO32" s="512"/>
      <c r="AP32" s="512"/>
      <c r="AQ32" s="512"/>
      <c r="AR32" s="500"/>
    </row>
    <row r="33" spans="1:99" ht="24" customHeight="1">
      <c r="A33" s="511">
        <v>8</v>
      </c>
      <c r="B33" s="511"/>
      <c r="C33" s="511" t="str">
        <f>C7</f>
        <v xml:space="preserve"> ジャック Ｂ</v>
      </c>
      <c r="D33" s="511"/>
      <c r="E33" s="511"/>
      <c r="F33" s="511"/>
      <c r="G33" s="511"/>
      <c r="H33" s="511"/>
      <c r="I33" s="511"/>
      <c r="J33" s="511"/>
      <c r="K33" s="517">
        <f>COUNTIF(Q33:Q35,"〇")</f>
        <v>0</v>
      </c>
      <c r="L33" s="518"/>
      <c r="M33" s="518"/>
      <c r="N33" s="519"/>
      <c r="O33" s="530">
        <v>13</v>
      </c>
      <c r="P33" s="531"/>
      <c r="Q33" s="391" t="str">
        <f t="shared" si="0"/>
        <v xml:space="preserve">  </v>
      </c>
      <c r="R33" s="404" t="s">
        <v>539</v>
      </c>
      <c r="S33" s="391" t="str">
        <f t="shared" si="1"/>
        <v>〇</v>
      </c>
      <c r="T33" s="530">
        <v>15</v>
      </c>
      <c r="U33" s="531"/>
      <c r="V33" s="375"/>
      <c r="W33" s="517">
        <f>COUNTIF(S33:S35,"〇")</f>
        <v>2</v>
      </c>
      <c r="X33" s="518"/>
      <c r="Y33" s="519"/>
      <c r="Z33" s="511" t="str">
        <f>P7</f>
        <v xml:space="preserve"> ＡＢＵＲＥ</v>
      </c>
      <c r="AA33" s="511"/>
      <c r="AB33" s="511"/>
      <c r="AC33" s="511"/>
      <c r="AD33" s="511"/>
      <c r="AE33" s="511"/>
      <c r="AF33" s="511"/>
      <c r="AG33" s="511"/>
      <c r="AH33" s="351"/>
      <c r="AI33" s="512" t="str">
        <f>P5</f>
        <v xml:space="preserve"> Ａｃｈｏｏ！ Ｂ</v>
      </c>
      <c r="AJ33" s="512"/>
      <c r="AK33" s="512"/>
      <c r="AL33" s="512"/>
      <c r="AM33" s="512"/>
      <c r="AN33" s="512"/>
      <c r="AO33" s="512"/>
      <c r="AP33" s="512"/>
      <c r="AQ33" s="512"/>
      <c r="AR33" s="500"/>
    </row>
    <row r="34" spans="1:99" ht="24" customHeight="1">
      <c r="A34" s="511"/>
      <c r="B34" s="511"/>
      <c r="C34" s="511"/>
      <c r="D34" s="511"/>
      <c r="E34" s="511"/>
      <c r="F34" s="511"/>
      <c r="G34" s="511"/>
      <c r="H34" s="511"/>
      <c r="I34" s="511"/>
      <c r="J34" s="511"/>
      <c r="K34" s="520"/>
      <c r="L34" s="521"/>
      <c r="M34" s="521"/>
      <c r="N34" s="522"/>
      <c r="O34" s="513">
        <v>9</v>
      </c>
      <c r="P34" s="514"/>
      <c r="Q34" s="388" t="str">
        <f t="shared" si="0"/>
        <v xml:space="preserve">  </v>
      </c>
      <c r="R34" s="389" t="s">
        <v>540</v>
      </c>
      <c r="S34" s="388" t="str">
        <f t="shared" si="1"/>
        <v>〇</v>
      </c>
      <c r="T34" s="513">
        <v>15</v>
      </c>
      <c r="U34" s="514"/>
      <c r="V34" s="375"/>
      <c r="W34" s="520"/>
      <c r="X34" s="521"/>
      <c r="Y34" s="522"/>
      <c r="Z34" s="511"/>
      <c r="AA34" s="511"/>
      <c r="AB34" s="511"/>
      <c r="AC34" s="511"/>
      <c r="AD34" s="511"/>
      <c r="AE34" s="511"/>
      <c r="AF34" s="511"/>
      <c r="AG34" s="511"/>
      <c r="AH34" s="351"/>
      <c r="AI34" s="512"/>
      <c r="AJ34" s="512"/>
      <c r="AK34" s="512"/>
      <c r="AL34" s="512"/>
      <c r="AM34" s="512"/>
      <c r="AN34" s="512"/>
      <c r="AO34" s="512"/>
      <c r="AP34" s="512"/>
      <c r="AQ34" s="512"/>
      <c r="AR34" s="500"/>
    </row>
    <row r="35" spans="1:99" s="366" customFormat="1" ht="24" customHeight="1">
      <c r="A35" s="511"/>
      <c r="B35" s="511"/>
      <c r="C35" s="511"/>
      <c r="D35" s="511"/>
      <c r="E35" s="511"/>
      <c r="F35" s="511"/>
      <c r="G35" s="511"/>
      <c r="H35" s="511"/>
      <c r="I35" s="511"/>
      <c r="J35" s="511"/>
      <c r="K35" s="523"/>
      <c r="L35" s="524"/>
      <c r="M35" s="524"/>
      <c r="N35" s="525"/>
      <c r="O35" s="528"/>
      <c r="P35" s="529"/>
      <c r="Q35" s="403" t="str">
        <f t="shared" si="0"/>
        <v xml:space="preserve">  </v>
      </c>
      <c r="R35" s="402" t="s">
        <v>541</v>
      </c>
      <c r="S35" s="403" t="str">
        <f t="shared" si="1"/>
        <v xml:space="preserve">  </v>
      </c>
      <c r="T35" s="528"/>
      <c r="U35" s="529"/>
      <c r="V35" s="375"/>
      <c r="W35" s="523"/>
      <c r="X35" s="524"/>
      <c r="Y35" s="525"/>
      <c r="Z35" s="511"/>
      <c r="AA35" s="511"/>
      <c r="AB35" s="511"/>
      <c r="AC35" s="511"/>
      <c r="AD35" s="511"/>
      <c r="AE35" s="511"/>
      <c r="AF35" s="511"/>
      <c r="AG35" s="511"/>
      <c r="AH35" s="351"/>
      <c r="AI35" s="512"/>
      <c r="AJ35" s="512"/>
      <c r="AK35" s="512"/>
      <c r="AL35" s="512"/>
      <c r="AM35" s="512"/>
      <c r="AN35" s="512"/>
      <c r="AO35" s="512"/>
      <c r="AP35" s="512"/>
      <c r="AQ35" s="512"/>
      <c r="AR35" s="500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</row>
    <row r="36" spans="1:99" s="366" customFormat="1" ht="24" customHeight="1">
      <c r="A36" s="511">
        <v>9</v>
      </c>
      <c r="B36" s="511"/>
      <c r="C36" s="511" t="str">
        <f>C6</f>
        <v xml:space="preserve"> ＬＥＯ</v>
      </c>
      <c r="D36" s="511"/>
      <c r="E36" s="511"/>
      <c r="F36" s="511"/>
      <c r="G36" s="511"/>
      <c r="H36" s="511"/>
      <c r="I36" s="511"/>
      <c r="J36" s="511"/>
      <c r="K36" s="517">
        <f>COUNTIF(Q36:Q38,"〇")</f>
        <v>2</v>
      </c>
      <c r="L36" s="518"/>
      <c r="M36" s="518"/>
      <c r="N36" s="519"/>
      <c r="O36" s="526">
        <v>13</v>
      </c>
      <c r="P36" s="527"/>
      <c r="Q36" s="387" t="str">
        <f t="shared" si="0"/>
        <v xml:space="preserve">  </v>
      </c>
      <c r="R36" s="395" t="s">
        <v>539</v>
      </c>
      <c r="S36" s="387" t="str">
        <f t="shared" si="1"/>
        <v>〇</v>
      </c>
      <c r="T36" s="526">
        <v>15</v>
      </c>
      <c r="U36" s="527"/>
      <c r="V36" s="375"/>
      <c r="W36" s="517">
        <f>COUNTIF(S36:S38,"〇")</f>
        <v>1</v>
      </c>
      <c r="X36" s="518"/>
      <c r="Y36" s="519"/>
      <c r="Z36" s="511" t="str">
        <f>P6</f>
        <v xml:space="preserve"> ＣＡＴＳ (Ａ)</v>
      </c>
      <c r="AA36" s="511"/>
      <c r="AB36" s="511"/>
      <c r="AC36" s="511"/>
      <c r="AD36" s="511"/>
      <c r="AE36" s="511"/>
      <c r="AF36" s="511"/>
      <c r="AG36" s="511"/>
      <c r="AH36" s="351"/>
      <c r="AI36" s="512" t="str">
        <f>C5</f>
        <v xml:space="preserve"> ＡＲＭＡＤＡ  Ｂ</v>
      </c>
      <c r="AJ36" s="512"/>
      <c r="AK36" s="512"/>
      <c r="AL36" s="512"/>
      <c r="AM36" s="512"/>
      <c r="AN36" s="512"/>
      <c r="AO36" s="512"/>
      <c r="AP36" s="512"/>
      <c r="AQ36" s="512"/>
      <c r="AR36" s="500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</row>
    <row r="37" spans="1:99" s="366" customFormat="1" ht="24" customHeight="1">
      <c r="A37" s="511"/>
      <c r="B37" s="511"/>
      <c r="C37" s="511"/>
      <c r="D37" s="511"/>
      <c r="E37" s="511"/>
      <c r="F37" s="511"/>
      <c r="G37" s="511"/>
      <c r="H37" s="511"/>
      <c r="I37" s="511"/>
      <c r="J37" s="511"/>
      <c r="K37" s="520"/>
      <c r="L37" s="521"/>
      <c r="M37" s="521"/>
      <c r="N37" s="522"/>
      <c r="O37" s="513">
        <v>15</v>
      </c>
      <c r="P37" s="514"/>
      <c r="Q37" s="388" t="str">
        <f t="shared" si="0"/>
        <v>〇</v>
      </c>
      <c r="R37" s="389" t="s">
        <v>540</v>
      </c>
      <c r="S37" s="388" t="str">
        <f t="shared" si="1"/>
        <v xml:space="preserve">  </v>
      </c>
      <c r="T37" s="513">
        <v>11</v>
      </c>
      <c r="U37" s="514"/>
      <c r="V37" s="375"/>
      <c r="W37" s="520"/>
      <c r="X37" s="521"/>
      <c r="Y37" s="522"/>
      <c r="Z37" s="511"/>
      <c r="AA37" s="511"/>
      <c r="AB37" s="511"/>
      <c r="AC37" s="511"/>
      <c r="AD37" s="511"/>
      <c r="AE37" s="511"/>
      <c r="AF37" s="511"/>
      <c r="AG37" s="511"/>
      <c r="AH37" s="351"/>
      <c r="AI37" s="512"/>
      <c r="AJ37" s="512"/>
      <c r="AK37" s="512"/>
      <c r="AL37" s="512"/>
      <c r="AM37" s="512"/>
      <c r="AN37" s="512"/>
      <c r="AO37" s="512"/>
      <c r="AP37" s="512"/>
      <c r="AQ37" s="512"/>
      <c r="AR37" s="500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</row>
    <row r="38" spans="1:99" s="366" customFormat="1" ht="24" customHeight="1">
      <c r="A38" s="511"/>
      <c r="B38" s="511"/>
      <c r="C38" s="511"/>
      <c r="D38" s="511"/>
      <c r="E38" s="511"/>
      <c r="F38" s="511"/>
      <c r="G38" s="511"/>
      <c r="H38" s="511"/>
      <c r="I38" s="511"/>
      <c r="J38" s="511"/>
      <c r="K38" s="523"/>
      <c r="L38" s="524"/>
      <c r="M38" s="524"/>
      <c r="N38" s="525"/>
      <c r="O38" s="515">
        <v>15</v>
      </c>
      <c r="P38" s="516"/>
      <c r="Q38" s="393" t="str">
        <f t="shared" si="0"/>
        <v>〇</v>
      </c>
      <c r="R38" s="397" t="s">
        <v>541</v>
      </c>
      <c r="S38" s="393" t="str">
        <f t="shared" si="1"/>
        <v xml:space="preserve">  </v>
      </c>
      <c r="T38" s="515">
        <v>13</v>
      </c>
      <c r="U38" s="516"/>
      <c r="V38" s="375"/>
      <c r="W38" s="523"/>
      <c r="X38" s="524"/>
      <c r="Y38" s="525"/>
      <c r="Z38" s="511"/>
      <c r="AA38" s="511"/>
      <c r="AB38" s="511"/>
      <c r="AC38" s="511"/>
      <c r="AD38" s="511"/>
      <c r="AE38" s="511"/>
      <c r="AF38" s="511"/>
      <c r="AG38" s="511"/>
      <c r="AH38" s="351"/>
      <c r="AI38" s="512"/>
      <c r="AJ38" s="512"/>
      <c r="AK38" s="512"/>
      <c r="AL38" s="512"/>
      <c r="AM38" s="512"/>
      <c r="AN38" s="512"/>
      <c r="AO38" s="512"/>
      <c r="AP38" s="512"/>
      <c r="AQ38" s="512"/>
      <c r="AR38" s="500"/>
      <c r="AS38" s="362"/>
      <c r="AT38" s="362"/>
      <c r="AU38" s="362"/>
      <c r="AV38" s="362"/>
      <c r="AW38" s="362"/>
      <c r="AX38" s="362"/>
      <c r="AY38" s="362"/>
      <c r="AZ38" s="362"/>
      <c r="BA38" s="362"/>
      <c r="BB38" s="362"/>
      <c r="BC38" s="362"/>
      <c r="BD38" s="362"/>
      <c r="BE38" s="36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</row>
    <row r="39" spans="1:99" s="366" customFormat="1" ht="24" customHeight="1">
      <c r="A39" s="511">
        <v>10</v>
      </c>
      <c r="B39" s="511"/>
      <c r="C39" s="511" t="str">
        <f>C7</f>
        <v xml:space="preserve"> ジャック Ｂ</v>
      </c>
      <c r="D39" s="511"/>
      <c r="E39" s="511"/>
      <c r="F39" s="511"/>
      <c r="G39" s="511"/>
      <c r="H39" s="511"/>
      <c r="I39" s="511"/>
      <c r="J39" s="511"/>
      <c r="K39" s="517">
        <f>COUNTIF(Q39:Q41,"〇")</f>
        <v>2</v>
      </c>
      <c r="L39" s="518"/>
      <c r="M39" s="518"/>
      <c r="N39" s="519"/>
      <c r="O39" s="530">
        <v>15</v>
      </c>
      <c r="P39" s="531"/>
      <c r="Q39" s="391" t="str">
        <f t="shared" si="0"/>
        <v>〇</v>
      </c>
      <c r="R39" s="404" t="s">
        <v>539</v>
      </c>
      <c r="S39" s="391" t="str">
        <f t="shared" si="1"/>
        <v xml:space="preserve">  </v>
      </c>
      <c r="T39" s="530">
        <v>10</v>
      </c>
      <c r="U39" s="531"/>
      <c r="V39" s="375"/>
      <c r="W39" s="517">
        <f>COUNTIF(S39:S41,"〇")</f>
        <v>1</v>
      </c>
      <c r="X39" s="518"/>
      <c r="Y39" s="519"/>
      <c r="Z39" s="511" t="str">
        <f>P5</f>
        <v xml:space="preserve"> Ａｃｈｏｏ！ Ｂ</v>
      </c>
      <c r="AA39" s="511"/>
      <c r="AB39" s="511"/>
      <c r="AC39" s="511"/>
      <c r="AD39" s="511"/>
      <c r="AE39" s="511"/>
      <c r="AF39" s="511"/>
      <c r="AG39" s="511"/>
      <c r="AH39" s="351"/>
      <c r="AI39" s="512" t="str">
        <f>C6</f>
        <v xml:space="preserve"> ＬＥＯ</v>
      </c>
      <c r="AJ39" s="512"/>
      <c r="AK39" s="512"/>
      <c r="AL39" s="512"/>
      <c r="AM39" s="512"/>
      <c r="AN39" s="512"/>
      <c r="AO39" s="512"/>
      <c r="AP39" s="512"/>
      <c r="AQ39" s="512"/>
      <c r="AR39" s="500"/>
      <c r="AS39" s="362"/>
      <c r="AT39" s="362"/>
      <c r="AU39" s="362"/>
      <c r="AV39" s="362"/>
      <c r="AW39" s="362"/>
      <c r="AX39" s="362"/>
      <c r="AY39" s="362"/>
      <c r="AZ39" s="362"/>
      <c r="BA39" s="362"/>
      <c r="BB39" s="362"/>
      <c r="BC39" s="362"/>
      <c r="BD39" s="362"/>
      <c r="BE39" s="36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</row>
    <row r="40" spans="1:99" s="366" customFormat="1" ht="24" customHeight="1">
      <c r="A40" s="511"/>
      <c r="B40" s="511"/>
      <c r="C40" s="511"/>
      <c r="D40" s="511"/>
      <c r="E40" s="511"/>
      <c r="F40" s="511"/>
      <c r="G40" s="511"/>
      <c r="H40" s="511"/>
      <c r="I40" s="511"/>
      <c r="J40" s="511"/>
      <c r="K40" s="520"/>
      <c r="L40" s="521"/>
      <c r="M40" s="521"/>
      <c r="N40" s="522"/>
      <c r="O40" s="513">
        <v>11</v>
      </c>
      <c r="P40" s="514"/>
      <c r="Q40" s="388" t="str">
        <f t="shared" si="0"/>
        <v xml:space="preserve">  </v>
      </c>
      <c r="R40" s="389" t="s">
        <v>540</v>
      </c>
      <c r="S40" s="388" t="str">
        <f t="shared" si="1"/>
        <v>〇</v>
      </c>
      <c r="T40" s="513">
        <v>15</v>
      </c>
      <c r="U40" s="514"/>
      <c r="V40" s="375"/>
      <c r="W40" s="520"/>
      <c r="X40" s="521"/>
      <c r="Y40" s="522"/>
      <c r="Z40" s="511"/>
      <c r="AA40" s="511"/>
      <c r="AB40" s="511"/>
      <c r="AC40" s="511"/>
      <c r="AD40" s="511"/>
      <c r="AE40" s="511"/>
      <c r="AF40" s="511"/>
      <c r="AG40" s="511"/>
      <c r="AH40" s="351"/>
      <c r="AI40" s="512"/>
      <c r="AJ40" s="512"/>
      <c r="AK40" s="512"/>
      <c r="AL40" s="512"/>
      <c r="AM40" s="512"/>
      <c r="AN40" s="512"/>
      <c r="AO40" s="512"/>
      <c r="AP40" s="512"/>
      <c r="AQ40" s="512"/>
      <c r="AR40" s="500"/>
      <c r="AS40" s="362"/>
      <c r="AT40" s="362"/>
      <c r="AU40" s="362"/>
      <c r="AV40" s="362"/>
      <c r="AW40" s="362"/>
      <c r="AX40" s="362"/>
      <c r="AY40" s="362"/>
      <c r="AZ40" s="362"/>
      <c r="BA40" s="362"/>
      <c r="BB40" s="362"/>
      <c r="BC40" s="362"/>
      <c r="BD40" s="362"/>
      <c r="BE40" s="362"/>
    </row>
    <row r="41" spans="1:99" s="366" customFormat="1" ht="24" customHeight="1">
      <c r="A41" s="511"/>
      <c r="B41" s="511"/>
      <c r="C41" s="511"/>
      <c r="D41" s="511"/>
      <c r="E41" s="511"/>
      <c r="F41" s="511"/>
      <c r="G41" s="511"/>
      <c r="H41" s="511"/>
      <c r="I41" s="511"/>
      <c r="J41" s="511"/>
      <c r="K41" s="523"/>
      <c r="L41" s="524"/>
      <c r="M41" s="524"/>
      <c r="N41" s="525"/>
      <c r="O41" s="528">
        <v>15</v>
      </c>
      <c r="P41" s="529"/>
      <c r="Q41" s="403" t="str">
        <f t="shared" si="0"/>
        <v>〇</v>
      </c>
      <c r="R41" s="402" t="s">
        <v>541</v>
      </c>
      <c r="S41" s="403" t="str">
        <f t="shared" si="1"/>
        <v xml:space="preserve">  </v>
      </c>
      <c r="T41" s="528">
        <v>11</v>
      </c>
      <c r="U41" s="529"/>
      <c r="V41" s="375"/>
      <c r="W41" s="523"/>
      <c r="X41" s="524"/>
      <c r="Y41" s="525"/>
      <c r="Z41" s="511"/>
      <c r="AA41" s="511"/>
      <c r="AB41" s="511"/>
      <c r="AC41" s="511"/>
      <c r="AD41" s="511"/>
      <c r="AE41" s="511"/>
      <c r="AF41" s="511"/>
      <c r="AG41" s="511"/>
      <c r="AH41" s="351"/>
      <c r="AI41" s="512"/>
      <c r="AJ41" s="512"/>
      <c r="AK41" s="512"/>
      <c r="AL41" s="512"/>
      <c r="AM41" s="512"/>
      <c r="AN41" s="512"/>
      <c r="AO41" s="512"/>
      <c r="AP41" s="512"/>
      <c r="AQ41" s="512"/>
      <c r="AR41" s="500"/>
      <c r="AS41" s="362"/>
      <c r="AT41" s="362"/>
      <c r="AU41" s="362"/>
      <c r="AV41" s="362"/>
      <c r="AW41" s="362"/>
      <c r="AX41" s="362"/>
      <c r="AY41" s="362"/>
      <c r="AZ41" s="362"/>
      <c r="BA41" s="362"/>
      <c r="BB41" s="362"/>
      <c r="BC41" s="362"/>
      <c r="BD41" s="362"/>
      <c r="BE41" s="362"/>
    </row>
    <row r="42" spans="1:99" s="366" customFormat="1" ht="24" customHeight="1">
      <c r="A42" s="511">
        <v>11</v>
      </c>
      <c r="B42" s="511"/>
      <c r="C42" s="511" t="str">
        <f>C5</f>
        <v xml:space="preserve"> ＡＲＭＡＤＡ  Ｂ</v>
      </c>
      <c r="D42" s="511"/>
      <c r="E42" s="511"/>
      <c r="F42" s="511"/>
      <c r="G42" s="511"/>
      <c r="H42" s="511"/>
      <c r="I42" s="511"/>
      <c r="J42" s="511"/>
      <c r="K42" s="517">
        <f>COUNTIF(Q42:Q44,"〇")</f>
        <v>2</v>
      </c>
      <c r="L42" s="518"/>
      <c r="M42" s="518"/>
      <c r="N42" s="519"/>
      <c r="O42" s="526">
        <v>17</v>
      </c>
      <c r="P42" s="527"/>
      <c r="Q42" s="387" t="str">
        <f t="shared" si="0"/>
        <v>〇</v>
      </c>
      <c r="R42" s="395" t="s">
        <v>539</v>
      </c>
      <c r="S42" s="387" t="str">
        <f t="shared" si="1"/>
        <v xml:space="preserve">  </v>
      </c>
      <c r="T42" s="526">
        <v>15</v>
      </c>
      <c r="U42" s="527"/>
      <c r="V42" s="375"/>
      <c r="W42" s="517">
        <f>COUNTIF(S42:S44,"〇")</f>
        <v>1</v>
      </c>
      <c r="X42" s="518"/>
      <c r="Y42" s="519"/>
      <c r="Z42" s="511" t="str">
        <f>C6</f>
        <v xml:space="preserve"> ＬＥＯ</v>
      </c>
      <c r="AA42" s="511"/>
      <c r="AB42" s="511"/>
      <c r="AC42" s="511"/>
      <c r="AD42" s="511"/>
      <c r="AE42" s="511"/>
      <c r="AF42" s="511"/>
      <c r="AG42" s="511"/>
      <c r="AH42" s="351"/>
      <c r="AI42" s="512" t="str">
        <f>P7</f>
        <v xml:space="preserve"> ＡＢＵＲＥ</v>
      </c>
      <c r="AJ42" s="512"/>
      <c r="AK42" s="512"/>
      <c r="AL42" s="512"/>
      <c r="AM42" s="512"/>
      <c r="AN42" s="512"/>
      <c r="AO42" s="512"/>
      <c r="AP42" s="512"/>
      <c r="AQ42" s="512"/>
      <c r="AR42" s="500"/>
      <c r="AS42" s="362"/>
      <c r="AT42" s="362"/>
      <c r="AU42" s="362"/>
      <c r="AV42" s="362"/>
      <c r="AW42" s="362"/>
      <c r="AX42" s="362"/>
      <c r="AY42" s="362"/>
      <c r="AZ42" s="362"/>
      <c r="BA42" s="362"/>
      <c r="BB42" s="362"/>
      <c r="BC42" s="362"/>
      <c r="BD42" s="362"/>
      <c r="BE42" s="362"/>
    </row>
    <row r="43" spans="1:99" s="366" customFormat="1" ht="24" customHeight="1">
      <c r="A43" s="511"/>
      <c r="B43" s="511"/>
      <c r="C43" s="511"/>
      <c r="D43" s="511"/>
      <c r="E43" s="511"/>
      <c r="F43" s="511"/>
      <c r="G43" s="511"/>
      <c r="H43" s="511"/>
      <c r="I43" s="511"/>
      <c r="J43" s="511"/>
      <c r="K43" s="520"/>
      <c r="L43" s="521"/>
      <c r="M43" s="521"/>
      <c r="N43" s="522"/>
      <c r="O43" s="513">
        <v>12</v>
      </c>
      <c r="P43" s="514"/>
      <c r="Q43" s="388" t="str">
        <f t="shared" si="0"/>
        <v xml:space="preserve">  </v>
      </c>
      <c r="R43" s="389" t="s">
        <v>540</v>
      </c>
      <c r="S43" s="388" t="str">
        <f t="shared" si="1"/>
        <v>〇</v>
      </c>
      <c r="T43" s="513">
        <v>15</v>
      </c>
      <c r="U43" s="514"/>
      <c r="V43" s="375"/>
      <c r="W43" s="520"/>
      <c r="X43" s="521"/>
      <c r="Y43" s="522"/>
      <c r="Z43" s="511"/>
      <c r="AA43" s="511"/>
      <c r="AB43" s="511"/>
      <c r="AC43" s="511"/>
      <c r="AD43" s="511"/>
      <c r="AE43" s="511"/>
      <c r="AF43" s="511"/>
      <c r="AG43" s="511"/>
      <c r="AH43" s="351"/>
      <c r="AI43" s="512"/>
      <c r="AJ43" s="512"/>
      <c r="AK43" s="512"/>
      <c r="AL43" s="512"/>
      <c r="AM43" s="512"/>
      <c r="AN43" s="512"/>
      <c r="AO43" s="512"/>
      <c r="AP43" s="512"/>
      <c r="AQ43" s="512"/>
      <c r="AR43" s="500"/>
      <c r="AS43" s="362"/>
      <c r="AT43" s="362"/>
      <c r="AU43" s="362"/>
      <c r="AV43" s="362"/>
      <c r="AW43" s="362"/>
      <c r="AX43" s="362"/>
      <c r="AY43" s="362"/>
      <c r="AZ43" s="362"/>
      <c r="BA43" s="362"/>
      <c r="BB43" s="362"/>
      <c r="BC43" s="362"/>
      <c r="BD43" s="362"/>
      <c r="BE43" s="362"/>
    </row>
    <row r="44" spans="1:99" s="366" customFormat="1" ht="24" customHeight="1">
      <c r="A44" s="511"/>
      <c r="B44" s="511"/>
      <c r="C44" s="511"/>
      <c r="D44" s="511"/>
      <c r="E44" s="511"/>
      <c r="F44" s="511"/>
      <c r="G44" s="511"/>
      <c r="H44" s="511"/>
      <c r="I44" s="511"/>
      <c r="J44" s="511"/>
      <c r="K44" s="523"/>
      <c r="L44" s="524"/>
      <c r="M44" s="524"/>
      <c r="N44" s="525"/>
      <c r="O44" s="515">
        <v>15</v>
      </c>
      <c r="P44" s="516"/>
      <c r="Q44" s="393" t="str">
        <f t="shared" si="0"/>
        <v>〇</v>
      </c>
      <c r="R44" s="397" t="s">
        <v>541</v>
      </c>
      <c r="S44" s="393" t="str">
        <f t="shared" si="1"/>
        <v xml:space="preserve">  </v>
      </c>
      <c r="T44" s="515">
        <v>9</v>
      </c>
      <c r="U44" s="516"/>
      <c r="V44" s="375"/>
      <c r="W44" s="523"/>
      <c r="X44" s="524"/>
      <c r="Y44" s="525"/>
      <c r="Z44" s="511"/>
      <c r="AA44" s="511"/>
      <c r="AB44" s="511"/>
      <c r="AC44" s="511"/>
      <c r="AD44" s="511"/>
      <c r="AE44" s="511"/>
      <c r="AF44" s="511"/>
      <c r="AG44" s="511"/>
      <c r="AH44" s="351"/>
      <c r="AI44" s="512"/>
      <c r="AJ44" s="512"/>
      <c r="AK44" s="512"/>
      <c r="AL44" s="512"/>
      <c r="AM44" s="512"/>
      <c r="AN44" s="512"/>
      <c r="AO44" s="512"/>
      <c r="AP44" s="512"/>
      <c r="AQ44" s="512"/>
      <c r="AR44" s="500"/>
      <c r="AS44" s="362"/>
      <c r="AT44" s="362"/>
      <c r="AU44" s="362"/>
      <c r="AV44" s="362"/>
      <c r="AW44" s="362"/>
      <c r="AX44" s="362"/>
      <c r="AY44" s="362"/>
      <c r="AZ44" s="362"/>
      <c r="BA44" s="362"/>
      <c r="BB44" s="362"/>
      <c r="BC44" s="362"/>
      <c r="BD44" s="362"/>
      <c r="BE44" s="362"/>
    </row>
    <row r="45" spans="1:99" s="366" customFormat="1" ht="24" customHeight="1">
      <c r="A45" s="511">
        <v>12</v>
      </c>
      <c r="B45" s="511"/>
      <c r="C45" s="511" t="str">
        <f>P6</f>
        <v xml:space="preserve"> ＣＡＴＳ (Ａ)</v>
      </c>
      <c r="D45" s="511"/>
      <c r="E45" s="511"/>
      <c r="F45" s="511"/>
      <c r="G45" s="511"/>
      <c r="H45" s="511"/>
      <c r="I45" s="511"/>
      <c r="J45" s="511"/>
      <c r="K45" s="517">
        <f>COUNTIF(Q45:Q47,"〇")</f>
        <v>0</v>
      </c>
      <c r="L45" s="518"/>
      <c r="M45" s="518"/>
      <c r="N45" s="519"/>
      <c r="O45" s="526">
        <v>12</v>
      </c>
      <c r="P45" s="527"/>
      <c r="Q45" s="387" t="str">
        <f t="shared" si="0"/>
        <v xml:space="preserve">  </v>
      </c>
      <c r="R45" s="395" t="s">
        <v>539</v>
      </c>
      <c r="S45" s="387" t="str">
        <f t="shared" si="1"/>
        <v>〇</v>
      </c>
      <c r="T45" s="526">
        <v>15</v>
      </c>
      <c r="U45" s="527"/>
      <c r="V45" s="375"/>
      <c r="W45" s="517">
        <f>COUNTIF(S45:S47,"〇")</f>
        <v>2</v>
      </c>
      <c r="X45" s="518"/>
      <c r="Y45" s="519"/>
      <c r="Z45" s="511" t="str">
        <f>P7</f>
        <v xml:space="preserve"> ＡＢＵＲＥ</v>
      </c>
      <c r="AA45" s="511"/>
      <c r="AB45" s="511"/>
      <c r="AC45" s="511"/>
      <c r="AD45" s="511"/>
      <c r="AE45" s="511"/>
      <c r="AF45" s="511"/>
      <c r="AG45" s="511"/>
      <c r="AH45" s="351"/>
      <c r="AI45" s="512" t="str">
        <f>C5</f>
        <v xml:space="preserve"> ＡＲＭＡＤＡ  Ｂ</v>
      </c>
      <c r="AJ45" s="512"/>
      <c r="AK45" s="512"/>
      <c r="AL45" s="512"/>
      <c r="AM45" s="512"/>
      <c r="AN45" s="512"/>
      <c r="AO45" s="512"/>
      <c r="AP45" s="512"/>
      <c r="AQ45" s="512"/>
      <c r="AR45" s="500"/>
      <c r="AS45" s="362"/>
      <c r="AT45" s="362"/>
      <c r="AU45" s="362"/>
      <c r="AV45" s="362"/>
      <c r="AW45" s="362"/>
      <c r="AX45" s="362"/>
      <c r="AY45" s="362"/>
      <c r="AZ45" s="362"/>
      <c r="BA45" s="362"/>
      <c r="BB45" s="362"/>
      <c r="BC45" s="362"/>
      <c r="BD45" s="362"/>
      <c r="BE45" s="362"/>
    </row>
    <row r="46" spans="1:99" s="366" customFormat="1" ht="24" customHeight="1">
      <c r="A46" s="511"/>
      <c r="B46" s="511"/>
      <c r="C46" s="511"/>
      <c r="D46" s="511"/>
      <c r="E46" s="511"/>
      <c r="F46" s="511"/>
      <c r="G46" s="511"/>
      <c r="H46" s="511"/>
      <c r="I46" s="511"/>
      <c r="J46" s="511"/>
      <c r="K46" s="520"/>
      <c r="L46" s="521"/>
      <c r="M46" s="521"/>
      <c r="N46" s="522"/>
      <c r="O46" s="513">
        <v>13</v>
      </c>
      <c r="P46" s="514"/>
      <c r="Q46" s="388" t="str">
        <f t="shared" si="0"/>
        <v xml:space="preserve">  </v>
      </c>
      <c r="R46" s="389" t="s">
        <v>540</v>
      </c>
      <c r="S46" s="388" t="str">
        <f t="shared" si="1"/>
        <v>〇</v>
      </c>
      <c r="T46" s="513">
        <v>15</v>
      </c>
      <c r="U46" s="514"/>
      <c r="V46" s="375"/>
      <c r="W46" s="520"/>
      <c r="X46" s="521"/>
      <c r="Y46" s="522"/>
      <c r="Z46" s="511"/>
      <c r="AA46" s="511"/>
      <c r="AB46" s="511"/>
      <c r="AC46" s="511"/>
      <c r="AD46" s="511"/>
      <c r="AE46" s="511"/>
      <c r="AF46" s="511"/>
      <c r="AG46" s="511"/>
      <c r="AH46" s="351"/>
      <c r="AI46" s="512"/>
      <c r="AJ46" s="512"/>
      <c r="AK46" s="512"/>
      <c r="AL46" s="512"/>
      <c r="AM46" s="512"/>
      <c r="AN46" s="512"/>
      <c r="AO46" s="512"/>
      <c r="AP46" s="512"/>
      <c r="AQ46" s="512"/>
      <c r="AR46" s="500"/>
      <c r="AS46" s="362"/>
      <c r="AT46" s="362"/>
      <c r="AU46" s="362"/>
      <c r="AV46" s="362"/>
      <c r="AW46" s="362"/>
      <c r="AX46" s="362"/>
      <c r="AY46" s="362"/>
      <c r="AZ46" s="362"/>
      <c r="BA46" s="362"/>
      <c r="BB46" s="362"/>
      <c r="BC46" s="362"/>
      <c r="BD46" s="362"/>
      <c r="BE46" s="362"/>
    </row>
    <row r="47" spans="1:99" s="366" customFormat="1" ht="24" customHeight="1">
      <c r="A47" s="511"/>
      <c r="B47" s="511"/>
      <c r="C47" s="511"/>
      <c r="D47" s="511"/>
      <c r="E47" s="511"/>
      <c r="F47" s="511"/>
      <c r="G47" s="511"/>
      <c r="H47" s="511"/>
      <c r="I47" s="511"/>
      <c r="J47" s="511"/>
      <c r="K47" s="523"/>
      <c r="L47" s="524"/>
      <c r="M47" s="524"/>
      <c r="N47" s="525"/>
      <c r="O47" s="515"/>
      <c r="P47" s="516"/>
      <c r="Q47" s="393" t="str">
        <f t="shared" si="0"/>
        <v xml:space="preserve">  </v>
      </c>
      <c r="R47" s="397" t="s">
        <v>541</v>
      </c>
      <c r="S47" s="393" t="str">
        <f t="shared" si="1"/>
        <v xml:space="preserve">  </v>
      </c>
      <c r="T47" s="515"/>
      <c r="U47" s="516"/>
      <c r="V47" s="375"/>
      <c r="W47" s="523"/>
      <c r="X47" s="524"/>
      <c r="Y47" s="525"/>
      <c r="Z47" s="511"/>
      <c r="AA47" s="511"/>
      <c r="AB47" s="511"/>
      <c r="AC47" s="511"/>
      <c r="AD47" s="511"/>
      <c r="AE47" s="511"/>
      <c r="AF47" s="511"/>
      <c r="AG47" s="511"/>
      <c r="AH47" s="351"/>
      <c r="AI47" s="512"/>
      <c r="AJ47" s="512"/>
      <c r="AK47" s="512"/>
      <c r="AL47" s="512"/>
      <c r="AM47" s="512"/>
      <c r="AN47" s="512"/>
      <c r="AO47" s="512"/>
      <c r="AP47" s="512"/>
      <c r="AQ47" s="512"/>
      <c r="AR47" s="500"/>
      <c r="AS47" s="362"/>
      <c r="AT47" s="362"/>
      <c r="AU47" s="362"/>
      <c r="AV47" s="362"/>
      <c r="AW47" s="362"/>
      <c r="AX47" s="362"/>
      <c r="AY47" s="362"/>
      <c r="AZ47" s="362"/>
      <c r="BA47" s="362"/>
      <c r="BB47" s="362"/>
      <c r="BC47" s="362"/>
      <c r="BD47" s="362"/>
      <c r="BE47" s="362"/>
    </row>
    <row r="48" spans="1:99" s="366" customFormat="1" ht="15" customHeight="1">
      <c r="A48" s="362"/>
      <c r="B48" s="362"/>
      <c r="C48" s="158"/>
      <c r="D48" s="210"/>
      <c r="E48" s="210"/>
      <c r="F48" s="362"/>
      <c r="G48" s="210"/>
      <c r="H48" s="362"/>
      <c r="I48" s="13"/>
      <c r="J48" s="362"/>
      <c r="K48" s="362"/>
      <c r="L48" s="362"/>
      <c r="M48" s="362"/>
      <c r="N48" s="362"/>
      <c r="O48" s="362"/>
      <c r="P48" s="362"/>
      <c r="Q48" s="362"/>
      <c r="R48" s="362"/>
      <c r="S48" s="362"/>
      <c r="T48" s="3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362"/>
      <c r="AO48" s="362"/>
      <c r="AP48" s="362"/>
      <c r="AQ48" s="362"/>
      <c r="AR48" s="362"/>
      <c r="AS48" s="362"/>
      <c r="AT48" s="362"/>
      <c r="AU48" s="362"/>
      <c r="AV48" s="362"/>
      <c r="AW48" s="362"/>
      <c r="AX48" s="362"/>
      <c r="AY48" s="362"/>
      <c r="AZ48" s="362"/>
      <c r="BA48" s="362"/>
      <c r="BB48" s="362"/>
      <c r="BC48" s="362"/>
      <c r="BD48" s="362"/>
      <c r="BE48" s="362"/>
    </row>
    <row r="49" spans="1:100" s="366" customFormat="1" ht="18" customHeight="1">
      <c r="A49" s="493" t="s">
        <v>542</v>
      </c>
      <c r="B49" s="493"/>
      <c r="C49" s="493"/>
      <c r="D49" s="493"/>
      <c r="E49" s="493"/>
      <c r="F49" s="493"/>
      <c r="G49" s="493"/>
      <c r="H49" s="493"/>
      <c r="I49" s="493"/>
      <c r="J49" s="493"/>
      <c r="K49" s="493"/>
      <c r="L49" s="493"/>
      <c r="M49" s="493"/>
      <c r="N49" s="493"/>
      <c r="O49" s="493"/>
      <c r="P49" s="493"/>
      <c r="Q49" s="493"/>
      <c r="R49" s="493"/>
      <c r="S49" s="493"/>
      <c r="T49" s="493"/>
      <c r="U49" s="493"/>
      <c r="V49" s="493"/>
      <c r="W49" s="493"/>
      <c r="X49" s="493"/>
      <c r="Y49" s="493"/>
      <c r="Z49" s="493"/>
      <c r="AA49" s="493"/>
      <c r="AB49" s="493"/>
      <c r="AC49" s="493"/>
      <c r="AD49" s="493"/>
      <c r="AE49" s="493"/>
      <c r="AF49" s="493"/>
      <c r="AG49" s="493"/>
      <c r="AH49" s="493"/>
      <c r="AI49" s="493"/>
      <c r="AJ49" s="493"/>
      <c r="AK49" s="493"/>
      <c r="AL49" s="493"/>
      <c r="AM49" s="493"/>
      <c r="AN49" s="493"/>
      <c r="AO49" s="493"/>
      <c r="AP49" s="493"/>
      <c r="AQ49" s="493"/>
      <c r="AR49" s="362"/>
      <c r="AS49" s="362"/>
      <c r="AT49" s="362"/>
      <c r="AU49" s="362"/>
      <c r="AV49" s="362"/>
      <c r="AW49" s="362"/>
      <c r="AX49" s="362"/>
      <c r="AY49" s="362"/>
      <c r="AZ49" s="362"/>
      <c r="BA49" s="362"/>
      <c r="BB49" s="362"/>
      <c r="BC49" s="362"/>
      <c r="BD49" s="362"/>
      <c r="BE49" s="362"/>
    </row>
    <row r="50" spans="1:100" s="366" customFormat="1" ht="6" customHeight="1">
      <c r="A50" s="362"/>
      <c r="B50" s="362"/>
      <c r="C50" s="362"/>
      <c r="D50" s="362"/>
      <c r="E50" s="362"/>
      <c r="F50" s="362"/>
      <c r="G50" s="362"/>
      <c r="H50" s="362"/>
      <c r="I50" s="362"/>
      <c r="J50" s="362"/>
      <c r="K50" s="362"/>
      <c r="L50" s="362"/>
      <c r="M50" s="362"/>
      <c r="N50" s="362"/>
      <c r="O50" s="362"/>
      <c r="P50" s="362"/>
      <c r="Q50" s="362"/>
      <c r="R50" s="362"/>
      <c r="S50" s="362"/>
      <c r="T50" s="362"/>
      <c r="U50" s="362"/>
      <c r="V50" s="362"/>
      <c r="W50" s="362"/>
      <c r="X50" s="362"/>
      <c r="Y50" s="362"/>
      <c r="Z50" s="362"/>
      <c r="AA50" s="362"/>
      <c r="AB50" s="362"/>
      <c r="AC50" s="362"/>
      <c r="AD50" s="362"/>
      <c r="AE50" s="362"/>
      <c r="AF50" s="362"/>
      <c r="AG50" s="362"/>
      <c r="AH50" s="362"/>
      <c r="AI50" s="362"/>
      <c r="AJ50" s="362"/>
      <c r="AK50" s="362"/>
      <c r="AL50" s="362"/>
      <c r="AM50" s="362"/>
      <c r="AN50" s="362"/>
      <c r="AO50" s="362"/>
      <c r="AP50" s="362"/>
      <c r="AQ50" s="362"/>
      <c r="AR50" s="362"/>
      <c r="AS50" s="362"/>
      <c r="AT50" s="362"/>
      <c r="AU50" s="362"/>
      <c r="AV50" s="362"/>
      <c r="AW50" s="362"/>
      <c r="AX50" s="362"/>
      <c r="AY50" s="362"/>
      <c r="AZ50" s="362"/>
      <c r="BA50" s="362"/>
      <c r="BB50" s="362"/>
      <c r="BC50" s="362"/>
      <c r="BD50" s="362"/>
      <c r="BE50" s="362"/>
    </row>
    <row r="51" spans="1:100" s="366" customFormat="1" ht="15" customHeight="1">
      <c r="A51" s="494" t="s">
        <v>543</v>
      </c>
      <c r="B51" s="497" t="s">
        <v>247</v>
      </c>
      <c r="C51" s="498"/>
      <c r="D51" s="499"/>
      <c r="E51" s="361"/>
      <c r="F51" s="506" t="str">
        <f>B55</f>
        <v xml:space="preserve"> ＡＲＭＡＤＡ  Ｂ</v>
      </c>
      <c r="G51" s="506"/>
      <c r="H51" s="506"/>
      <c r="I51" s="506"/>
      <c r="J51" s="506"/>
      <c r="K51" s="506" t="str">
        <f>B61</f>
        <v xml:space="preserve"> ＬＥＯ</v>
      </c>
      <c r="L51" s="506"/>
      <c r="M51" s="506"/>
      <c r="N51" s="506"/>
      <c r="O51" s="506"/>
      <c r="P51" s="507" t="str">
        <f>B67</f>
        <v xml:space="preserve"> ジャック Ｂ</v>
      </c>
      <c r="Q51" s="507"/>
      <c r="R51" s="507"/>
      <c r="S51" s="507"/>
      <c r="T51" s="507"/>
      <c r="U51" s="507" t="str">
        <f>B73</f>
        <v xml:space="preserve"> Ａｃｈｏｏ！ Ｂ</v>
      </c>
      <c r="V51" s="507"/>
      <c r="W51" s="507"/>
      <c r="X51" s="507"/>
      <c r="Y51" s="507"/>
      <c r="Z51" s="507" t="str">
        <f>B79</f>
        <v xml:space="preserve"> ＣＡＴＳ (Ａ)</v>
      </c>
      <c r="AA51" s="507"/>
      <c r="AB51" s="507"/>
      <c r="AC51" s="507"/>
      <c r="AD51" s="507"/>
      <c r="AE51" s="507" t="str">
        <f>B85</f>
        <v xml:space="preserve"> ＡＢＵＲＥ</v>
      </c>
      <c r="AF51" s="507"/>
      <c r="AG51" s="507"/>
      <c r="AH51" s="507"/>
      <c r="AI51" s="467"/>
      <c r="AJ51" s="497" t="s">
        <v>342</v>
      </c>
      <c r="AK51" s="498"/>
      <c r="AL51" s="499"/>
      <c r="AM51" s="497" t="s">
        <v>249</v>
      </c>
      <c r="AN51" s="498"/>
      <c r="AO51" s="499"/>
      <c r="AP51" s="508" t="s">
        <v>250</v>
      </c>
      <c r="AQ51" s="508" t="s">
        <v>343</v>
      </c>
      <c r="CV51" s="182"/>
    </row>
    <row r="52" spans="1:100" s="366" customFormat="1" ht="15" customHeight="1">
      <c r="A52" s="495"/>
      <c r="B52" s="500"/>
      <c r="C52" s="501"/>
      <c r="D52" s="502"/>
      <c r="E52" s="362"/>
      <c r="F52" s="506"/>
      <c r="G52" s="506"/>
      <c r="H52" s="506"/>
      <c r="I52" s="506"/>
      <c r="J52" s="506"/>
      <c r="K52" s="506"/>
      <c r="L52" s="506"/>
      <c r="M52" s="506"/>
      <c r="N52" s="506"/>
      <c r="O52" s="506"/>
      <c r="P52" s="507"/>
      <c r="Q52" s="507"/>
      <c r="R52" s="507"/>
      <c r="S52" s="507"/>
      <c r="T52" s="507"/>
      <c r="U52" s="507"/>
      <c r="V52" s="507"/>
      <c r="W52" s="507"/>
      <c r="X52" s="507"/>
      <c r="Y52" s="507"/>
      <c r="Z52" s="507"/>
      <c r="AA52" s="507"/>
      <c r="AB52" s="507"/>
      <c r="AC52" s="507"/>
      <c r="AD52" s="507"/>
      <c r="AE52" s="507"/>
      <c r="AF52" s="507"/>
      <c r="AG52" s="507"/>
      <c r="AH52" s="507"/>
      <c r="AI52" s="467"/>
      <c r="AJ52" s="500"/>
      <c r="AK52" s="501"/>
      <c r="AL52" s="502"/>
      <c r="AM52" s="500"/>
      <c r="AN52" s="501"/>
      <c r="AO52" s="502"/>
      <c r="AP52" s="509"/>
      <c r="AQ52" s="509"/>
      <c r="CV52" s="182"/>
    </row>
    <row r="53" spans="1:100" s="366" customFormat="1" ht="15" customHeight="1">
      <c r="A53" s="495"/>
      <c r="B53" s="500"/>
      <c r="C53" s="501"/>
      <c r="D53" s="502"/>
      <c r="E53" s="362"/>
      <c r="F53" s="506"/>
      <c r="G53" s="506"/>
      <c r="H53" s="506"/>
      <c r="I53" s="506"/>
      <c r="J53" s="506"/>
      <c r="K53" s="506"/>
      <c r="L53" s="506"/>
      <c r="M53" s="506"/>
      <c r="N53" s="506"/>
      <c r="O53" s="506"/>
      <c r="P53" s="507"/>
      <c r="Q53" s="507"/>
      <c r="R53" s="507"/>
      <c r="S53" s="507"/>
      <c r="T53" s="507"/>
      <c r="U53" s="507"/>
      <c r="V53" s="507"/>
      <c r="W53" s="507"/>
      <c r="X53" s="507"/>
      <c r="Y53" s="507"/>
      <c r="Z53" s="507"/>
      <c r="AA53" s="507"/>
      <c r="AB53" s="507"/>
      <c r="AC53" s="507"/>
      <c r="AD53" s="507"/>
      <c r="AE53" s="507"/>
      <c r="AF53" s="507"/>
      <c r="AG53" s="507"/>
      <c r="AH53" s="507"/>
      <c r="AI53" s="467"/>
      <c r="AJ53" s="500"/>
      <c r="AK53" s="501"/>
      <c r="AL53" s="502"/>
      <c r="AM53" s="500"/>
      <c r="AN53" s="501"/>
      <c r="AO53" s="502"/>
      <c r="AP53" s="509"/>
      <c r="AQ53" s="509"/>
      <c r="AS53" s="456" t="s">
        <v>252</v>
      </c>
      <c r="AT53" s="485" t="s">
        <v>544</v>
      </c>
      <c r="CV53" s="182"/>
    </row>
    <row r="54" spans="1:100" s="366" customFormat="1" ht="15" customHeight="1">
      <c r="A54" s="496"/>
      <c r="B54" s="503"/>
      <c r="C54" s="504"/>
      <c r="D54" s="505"/>
      <c r="E54" s="364"/>
      <c r="F54" s="506"/>
      <c r="G54" s="506"/>
      <c r="H54" s="506"/>
      <c r="I54" s="506"/>
      <c r="J54" s="506"/>
      <c r="K54" s="506"/>
      <c r="L54" s="506"/>
      <c r="M54" s="506"/>
      <c r="N54" s="506"/>
      <c r="O54" s="506"/>
      <c r="P54" s="507"/>
      <c r="Q54" s="507"/>
      <c r="R54" s="507"/>
      <c r="S54" s="507"/>
      <c r="T54" s="507"/>
      <c r="U54" s="507"/>
      <c r="V54" s="507"/>
      <c r="W54" s="507"/>
      <c r="X54" s="507"/>
      <c r="Y54" s="507"/>
      <c r="Z54" s="507"/>
      <c r="AA54" s="507"/>
      <c r="AB54" s="507"/>
      <c r="AC54" s="507"/>
      <c r="AD54" s="507"/>
      <c r="AE54" s="507"/>
      <c r="AF54" s="507"/>
      <c r="AG54" s="507"/>
      <c r="AH54" s="507"/>
      <c r="AI54" s="467"/>
      <c r="AJ54" s="503"/>
      <c r="AK54" s="504"/>
      <c r="AL54" s="505"/>
      <c r="AM54" s="503"/>
      <c r="AN54" s="504"/>
      <c r="AO54" s="505"/>
      <c r="AP54" s="510"/>
      <c r="AQ54" s="510"/>
      <c r="AS54" s="456"/>
      <c r="AT54" s="456"/>
      <c r="CV54" s="182"/>
    </row>
    <row r="55" spans="1:100" ht="18" customHeight="1">
      <c r="A55" s="486">
        <f>P3</f>
        <v>0</v>
      </c>
      <c r="B55" s="489" t="str">
        <f>C5</f>
        <v xml:space="preserve"> ＡＲＭＡＤＡ  Ｂ</v>
      </c>
      <c r="C55" s="490"/>
      <c r="D55" s="491"/>
      <c r="E55" s="471" t="str">
        <f>IF($CA$117="A",CC119,IF($CA$117="B",CF119,CI119))</f>
        <v/>
      </c>
      <c r="F55" s="211"/>
      <c r="G55" s="212"/>
      <c r="H55" s="212"/>
      <c r="I55" s="212"/>
      <c r="J55" s="213"/>
      <c r="K55" s="191">
        <f>COUNTIF(L58:L60,"○")</f>
        <v>2</v>
      </c>
      <c r="L55" s="191"/>
      <c r="M55" s="214" t="s">
        <v>545</v>
      </c>
      <c r="N55" s="191"/>
      <c r="O55" s="192">
        <f>COUNTIF(N58:N60,"○")</f>
        <v>1</v>
      </c>
      <c r="P55" s="191">
        <f>COUNTIF(Q58:Q60,"○")</f>
        <v>2</v>
      </c>
      <c r="Q55" s="191"/>
      <c r="R55" s="214" t="s">
        <v>546</v>
      </c>
      <c r="S55" s="191"/>
      <c r="T55" s="192">
        <f>COUNTIF(S58:S60,"○")</f>
        <v>0</v>
      </c>
      <c r="U55" s="191">
        <f>COUNTIF(V58:V60,"○")</f>
        <v>2</v>
      </c>
      <c r="V55" s="191"/>
      <c r="W55" s="214" t="s">
        <v>547</v>
      </c>
      <c r="X55" s="191"/>
      <c r="Y55" s="192">
        <f>COUNTIF(X58:X60,"○")</f>
        <v>0</v>
      </c>
      <c r="Z55" s="191">
        <f>COUNTIF(AA58:AA60,"○")</f>
        <v>2</v>
      </c>
      <c r="AA55" s="191"/>
      <c r="AB55" s="214" t="s">
        <v>548</v>
      </c>
      <c r="AC55" s="191"/>
      <c r="AD55" s="192">
        <f>COUNTIF(AC58:AC60,"○")</f>
        <v>0</v>
      </c>
      <c r="AE55" s="212"/>
      <c r="AF55" s="212"/>
      <c r="AG55" s="212"/>
      <c r="AH55" s="212"/>
      <c r="AI55" s="213"/>
      <c r="AJ55" s="474">
        <f>COUNTIF(F56:AE56,"○")</f>
        <v>4</v>
      </c>
      <c r="AK55" s="477" t="s">
        <v>549</v>
      </c>
      <c r="AL55" s="480">
        <f>COUNTIF(J57:AI57,"○")</f>
        <v>0</v>
      </c>
      <c r="AM55" s="457">
        <f>IF(AO59=0,10,AM59/AO59)</f>
        <v>8</v>
      </c>
      <c r="AN55" s="459"/>
      <c r="AO55" s="461"/>
      <c r="AP55" s="464">
        <f>SUM(F58:F60,K58:K60,P58:P60,U58:U60,Z58:Z60,AE58:AE60)/SUM(J58:J60,O58:O60,T58:T60,Y58:Y60,AD58:AD60,AI58:AI60)</f>
        <v>1.1929824561403508</v>
      </c>
      <c r="AQ55" s="492">
        <f>IF(AS$93=AS$92,RANK(BC55,BC$55:BC$88,0),"")</f>
        <v>2</v>
      </c>
      <c r="AS55" s="182">
        <f>SUM(AJ55:AL60)</f>
        <v>4</v>
      </c>
      <c r="AT55" s="182">
        <f>AU55-AV55</f>
        <v>0</v>
      </c>
      <c r="AU55" s="182">
        <f>SUM(F55:AI55)</f>
        <v>9</v>
      </c>
      <c r="AV55" s="182">
        <f>SUM(AM59:AO60)</f>
        <v>9</v>
      </c>
      <c r="AX55" s="456">
        <f>RANK(AJ55,AJ55:AJ90,1)</f>
        <v>5</v>
      </c>
      <c r="AY55" s="456">
        <f>RANK(BD55,BD55:BD90,1)</f>
        <v>5</v>
      </c>
      <c r="AZ55" s="456">
        <f>RANK(AP55,AP55:AP88,1)</f>
        <v>5</v>
      </c>
      <c r="BA55" s="456">
        <f>AX55*100</f>
        <v>500</v>
      </c>
      <c r="BB55" s="456">
        <f>AY55*10</f>
        <v>50</v>
      </c>
      <c r="BC55" s="456">
        <f>SUM(AZ55:BB60)</f>
        <v>555</v>
      </c>
      <c r="BD55" s="456">
        <f>AM55-AO55</f>
        <v>8</v>
      </c>
    </row>
    <row r="56" spans="1:100" ht="13.5" hidden="1" customHeight="1">
      <c r="A56" s="487"/>
      <c r="B56" s="489"/>
      <c r="C56" s="490"/>
      <c r="D56" s="491"/>
      <c r="E56" s="471"/>
      <c r="F56" s="215"/>
      <c r="G56" s="216"/>
      <c r="H56" s="216"/>
      <c r="I56" s="216"/>
      <c r="J56" s="217"/>
      <c r="K56" s="362" t="str">
        <f>IF(K55&gt;O55,"○","　")</f>
        <v>○</v>
      </c>
      <c r="L56" s="362"/>
      <c r="M56" s="362"/>
      <c r="N56" s="362"/>
      <c r="O56" s="363"/>
      <c r="P56" s="362" t="str">
        <f>IF(P55&gt;T55,"○","　")</f>
        <v>○</v>
      </c>
      <c r="Q56" s="362"/>
      <c r="R56" s="362"/>
      <c r="S56" s="362"/>
      <c r="T56" s="363"/>
      <c r="U56" s="362" t="str">
        <f>IF(U55&gt;Y55,"○","　")</f>
        <v>○</v>
      </c>
      <c r="V56" s="362"/>
      <c r="W56" s="362"/>
      <c r="X56" s="362"/>
      <c r="Y56" s="363"/>
      <c r="Z56" s="362" t="str">
        <f>IF(Z55&gt;AD55,"○","　")</f>
        <v>○</v>
      </c>
      <c r="AA56" s="362"/>
      <c r="AB56" s="362"/>
      <c r="AC56" s="362"/>
      <c r="AD56" s="363"/>
      <c r="AE56" s="216"/>
      <c r="AF56" s="216"/>
      <c r="AG56" s="216"/>
      <c r="AH56" s="216"/>
      <c r="AI56" s="217"/>
      <c r="AJ56" s="474"/>
      <c r="AK56" s="477"/>
      <c r="AL56" s="480"/>
      <c r="AM56" s="457"/>
      <c r="AN56" s="459"/>
      <c r="AO56" s="461"/>
      <c r="AP56" s="464"/>
      <c r="AQ56" s="466"/>
      <c r="AX56" s="456"/>
      <c r="AY56" s="456"/>
      <c r="AZ56" s="456"/>
      <c r="BA56" s="456"/>
      <c r="BB56" s="456"/>
      <c r="BC56" s="456"/>
      <c r="BD56" s="456"/>
    </row>
    <row r="57" spans="1:100" ht="13.5" hidden="1" customHeight="1">
      <c r="A57" s="487"/>
      <c r="B57" s="489"/>
      <c r="C57" s="490"/>
      <c r="D57" s="491"/>
      <c r="E57" s="471"/>
      <c r="F57" s="215"/>
      <c r="G57" s="216"/>
      <c r="H57" s="216"/>
      <c r="I57" s="216"/>
      <c r="J57" s="217"/>
      <c r="K57" s="362"/>
      <c r="L57" s="362"/>
      <c r="M57" s="362"/>
      <c r="N57" s="362"/>
      <c r="O57" s="363" t="str">
        <f>IF(O55&gt;K55,"○","　")</f>
        <v>　</v>
      </c>
      <c r="P57" s="362"/>
      <c r="Q57" s="362"/>
      <c r="R57" s="362"/>
      <c r="S57" s="362"/>
      <c r="T57" s="363" t="str">
        <f>IF(T55&gt;P55,"○","　")</f>
        <v>　</v>
      </c>
      <c r="U57" s="362"/>
      <c r="V57" s="362"/>
      <c r="W57" s="362"/>
      <c r="X57" s="362"/>
      <c r="Y57" s="363" t="str">
        <f>IF(Y55&gt;U55,"○","　")</f>
        <v>　</v>
      </c>
      <c r="Z57" s="362"/>
      <c r="AA57" s="362"/>
      <c r="AB57" s="362"/>
      <c r="AC57" s="362"/>
      <c r="AD57" s="363" t="str">
        <f>IF(AD55&gt;Z55,"○","　")</f>
        <v>　</v>
      </c>
      <c r="AE57" s="216"/>
      <c r="AF57" s="216"/>
      <c r="AG57" s="216"/>
      <c r="AH57" s="216"/>
      <c r="AI57" s="217"/>
      <c r="AJ57" s="474"/>
      <c r="AK57" s="477"/>
      <c r="AL57" s="480"/>
      <c r="AM57" s="457"/>
      <c r="AN57" s="459"/>
      <c r="AO57" s="461"/>
      <c r="AP57" s="464"/>
      <c r="AQ57" s="466"/>
      <c r="AX57" s="456"/>
      <c r="AY57" s="456"/>
      <c r="AZ57" s="456"/>
      <c r="BA57" s="456"/>
      <c r="BB57" s="456"/>
      <c r="BC57" s="456"/>
      <c r="BD57" s="456"/>
    </row>
    <row r="58" spans="1:100" ht="18" customHeight="1">
      <c r="A58" s="487"/>
      <c r="B58" s="489"/>
      <c r="C58" s="490"/>
      <c r="D58" s="491"/>
      <c r="E58" s="471"/>
      <c r="F58" s="215"/>
      <c r="G58" s="216"/>
      <c r="H58" s="216"/>
      <c r="I58" s="216"/>
      <c r="J58" s="217"/>
      <c r="K58" s="362">
        <f>O42</f>
        <v>17</v>
      </c>
      <c r="L58" s="362" t="str">
        <f>IF(K58&gt;O58,"○","　")</f>
        <v>○</v>
      </c>
      <c r="M58" s="362" t="s">
        <v>549</v>
      </c>
      <c r="N58" s="362" t="str">
        <f>IF(O58&gt;K58,"○","　")</f>
        <v>　</v>
      </c>
      <c r="O58" s="363">
        <f>T42</f>
        <v>15</v>
      </c>
      <c r="P58" s="362">
        <f>O12</f>
        <v>15</v>
      </c>
      <c r="Q58" s="362" t="str">
        <f>IF(P58&gt;T58,"○","　")</f>
        <v>○</v>
      </c>
      <c r="R58" s="362" t="s">
        <v>549</v>
      </c>
      <c r="S58" s="362" t="str">
        <f>IF(T58&gt;P58,"○","　")</f>
        <v>　</v>
      </c>
      <c r="T58" s="363">
        <f>T12</f>
        <v>12</v>
      </c>
      <c r="U58" s="362">
        <f>O30</f>
        <v>15</v>
      </c>
      <c r="V58" s="362" t="str">
        <f>IF(U58&gt;Y58,"○","　")</f>
        <v>○</v>
      </c>
      <c r="W58" s="362" t="s">
        <v>549</v>
      </c>
      <c r="X58" s="362" t="str">
        <f>IF(Y58&gt;U58,"○","　")</f>
        <v>　</v>
      </c>
      <c r="Y58" s="363">
        <f>T30</f>
        <v>10</v>
      </c>
      <c r="Z58" s="362">
        <f>O24</f>
        <v>15</v>
      </c>
      <c r="AA58" s="362" t="str">
        <f>IF(Z58&gt;AD58,"○","　")</f>
        <v>○</v>
      </c>
      <c r="AB58" s="362" t="s">
        <v>549</v>
      </c>
      <c r="AC58" s="362" t="str">
        <f>IF(AD58&gt;Z58,"○","　")</f>
        <v>　</v>
      </c>
      <c r="AD58" s="363">
        <f>T24</f>
        <v>13</v>
      </c>
      <c r="AE58" s="216"/>
      <c r="AF58" s="216"/>
      <c r="AG58" s="216"/>
      <c r="AH58" s="216"/>
      <c r="AI58" s="217"/>
      <c r="AJ58" s="474"/>
      <c r="AK58" s="477"/>
      <c r="AL58" s="480"/>
      <c r="AM58" s="457"/>
      <c r="AN58" s="459"/>
      <c r="AO58" s="461"/>
      <c r="AP58" s="464"/>
      <c r="AQ58" s="466"/>
      <c r="AX58" s="456"/>
      <c r="AY58" s="456"/>
      <c r="AZ58" s="456"/>
      <c r="BA58" s="456"/>
      <c r="BB58" s="456"/>
      <c r="BC58" s="456"/>
      <c r="BD58" s="456"/>
    </row>
    <row r="59" spans="1:100" ht="18" customHeight="1">
      <c r="A59" s="487"/>
      <c r="B59" s="489"/>
      <c r="C59" s="490"/>
      <c r="D59" s="491"/>
      <c r="E59" s="471"/>
      <c r="F59" s="215"/>
      <c r="G59" s="216"/>
      <c r="H59" s="216"/>
      <c r="I59" s="216"/>
      <c r="J59" s="217"/>
      <c r="K59" s="362">
        <f>O43</f>
        <v>12</v>
      </c>
      <c r="L59" s="362" t="str">
        <f>IF(K59&gt;O59,"○","　")</f>
        <v>　</v>
      </c>
      <c r="M59" s="362" t="s">
        <v>255</v>
      </c>
      <c r="N59" s="362" t="str">
        <f>IF(O59&gt;K59,"○","　")</f>
        <v>○</v>
      </c>
      <c r="O59" s="363">
        <f>T43</f>
        <v>15</v>
      </c>
      <c r="P59" s="362">
        <f>O13</f>
        <v>15</v>
      </c>
      <c r="Q59" s="362" t="str">
        <f>IF(P59&gt;T59,"○","　")</f>
        <v>○</v>
      </c>
      <c r="R59" s="362" t="s">
        <v>255</v>
      </c>
      <c r="S59" s="362" t="str">
        <f>IF(T59&gt;P59,"○","　")</f>
        <v>　</v>
      </c>
      <c r="T59" s="363">
        <f>T13</f>
        <v>12</v>
      </c>
      <c r="U59" s="362">
        <f>O31</f>
        <v>17</v>
      </c>
      <c r="V59" s="362" t="str">
        <f>IF(U59&gt;Y59,"○","　")</f>
        <v>○</v>
      </c>
      <c r="W59" s="362" t="s">
        <v>255</v>
      </c>
      <c r="X59" s="362" t="str">
        <f>IF(Y59&gt;U59,"○","　")</f>
        <v>　</v>
      </c>
      <c r="Y59" s="363">
        <f>T31</f>
        <v>16</v>
      </c>
      <c r="Z59" s="362">
        <f>O25</f>
        <v>15</v>
      </c>
      <c r="AA59" s="362" t="str">
        <f>IF(Z59&gt;AD59,"○","　")</f>
        <v>○</v>
      </c>
      <c r="AB59" s="362" t="s">
        <v>255</v>
      </c>
      <c r="AC59" s="362" t="str">
        <f>IF(AD59&gt;Z59,"○","　")</f>
        <v>　</v>
      </c>
      <c r="AD59" s="363">
        <f>T25</f>
        <v>12</v>
      </c>
      <c r="AE59" s="216"/>
      <c r="AF59" s="216"/>
      <c r="AG59" s="216"/>
      <c r="AH59" s="216"/>
      <c r="AI59" s="217"/>
      <c r="AJ59" s="474"/>
      <c r="AK59" s="477"/>
      <c r="AL59" s="480"/>
      <c r="AM59" s="457">
        <f>SUM(F55,K55,P55,U55,Z55,AE55)</f>
        <v>8</v>
      </c>
      <c r="AN59" s="459" t="s">
        <v>255</v>
      </c>
      <c r="AO59" s="461">
        <f>SUM(J55,O55,T55,Y55,AD55,AI55)</f>
        <v>1</v>
      </c>
      <c r="AP59" s="464"/>
      <c r="AQ59" s="466"/>
      <c r="AX59" s="456"/>
      <c r="AY59" s="456"/>
      <c r="AZ59" s="456"/>
      <c r="BA59" s="456"/>
      <c r="BB59" s="456"/>
      <c r="BC59" s="456"/>
      <c r="BD59" s="456"/>
    </row>
    <row r="60" spans="1:100" ht="18" customHeight="1">
      <c r="A60" s="487"/>
      <c r="B60" s="489"/>
      <c r="C60" s="490"/>
      <c r="D60" s="491"/>
      <c r="E60" s="472"/>
      <c r="F60" s="218"/>
      <c r="G60" s="219"/>
      <c r="H60" s="219"/>
      <c r="I60" s="219"/>
      <c r="J60" s="220"/>
      <c r="K60" s="362">
        <f>O44</f>
        <v>15</v>
      </c>
      <c r="L60" s="362" t="str">
        <f>IF(K60&gt;O60,"○","　")</f>
        <v>○</v>
      </c>
      <c r="M60" s="362" t="s">
        <v>255</v>
      </c>
      <c r="N60" s="362" t="str">
        <f>IF(O60&gt;K60,"○","　")</f>
        <v>　</v>
      </c>
      <c r="O60" s="363">
        <f>T44</f>
        <v>9</v>
      </c>
      <c r="P60" s="362">
        <f>O14</f>
        <v>0</v>
      </c>
      <c r="Q60" s="362" t="str">
        <f>IF(P60&gt;T60,"○","　")</f>
        <v>　</v>
      </c>
      <c r="R60" s="362" t="s">
        <v>255</v>
      </c>
      <c r="S60" s="362" t="str">
        <f>IF(T60&gt;P60,"○","　")</f>
        <v>　</v>
      </c>
      <c r="T60" s="363">
        <f>T14</f>
        <v>0</v>
      </c>
      <c r="U60" s="362">
        <f>O32</f>
        <v>0</v>
      </c>
      <c r="V60" s="362" t="str">
        <f>IF(U60&gt;Y60,"○","　")</f>
        <v>　</v>
      </c>
      <c r="W60" s="362" t="s">
        <v>255</v>
      </c>
      <c r="X60" s="362" t="str">
        <f>IF(Y60&gt;U60,"○","　")</f>
        <v>　</v>
      </c>
      <c r="Y60" s="363">
        <f>T32</f>
        <v>0</v>
      </c>
      <c r="Z60" s="362">
        <f>O26</f>
        <v>0</v>
      </c>
      <c r="AA60" s="362" t="str">
        <f>IF(Z60&gt;AD60,"○","　")</f>
        <v>　</v>
      </c>
      <c r="AB60" s="364" t="s">
        <v>255</v>
      </c>
      <c r="AC60" s="362" t="str">
        <f>IF(AD60&gt;Z60,"○","　")</f>
        <v>　</v>
      </c>
      <c r="AD60" s="363">
        <f>T26</f>
        <v>0</v>
      </c>
      <c r="AE60" s="219"/>
      <c r="AF60" s="219"/>
      <c r="AG60" s="219"/>
      <c r="AH60" s="219"/>
      <c r="AI60" s="220"/>
      <c r="AJ60" s="475"/>
      <c r="AK60" s="478"/>
      <c r="AL60" s="481"/>
      <c r="AM60" s="458"/>
      <c r="AN60" s="460"/>
      <c r="AO60" s="462"/>
      <c r="AP60" s="465"/>
      <c r="AQ60" s="466"/>
      <c r="AX60" s="456"/>
      <c r="AY60" s="456"/>
      <c r="AZ60" s="456"/>
      <c r="BA60" s="456"/>
      <c r="BB60" s="456"/>
      <c r="BC60" s="456"/>
      <c r="BD60" s="456"/>
    </row>
    <row r="61" spans="1:100" ht="18" customHeight="1">
      <c r="A61" s="487"/>
      <c r="B61" s="489" t="str">
        <f>C6</f>
        <v xml:space="preserve"> ＬＥＯ</v>
      </c>
      <c r="C61" s="490"/>
      <c r="D61" s="491"/>
      <c r="E61" s="470" t="str">
        <f>IF($CA$117="A",CC120,IF($CA$117="B",CF120,CI120))</f>
        <v/>
      </c>
      <c r="F61" s="191">
        <f>COUNTIF(G64:G66,"○")</f>
        <v>1</v>
      </c>
      <c r="G61" s="191"/>
      <c r="H61" s="191" t="str">
        <f>M55</f>
        <v>⑪</v>
      </c>
      <c r="I61" s="191"/>
      <c r="J61" s="191">
        <f>COUNTIF(I64:I66,"○")</f>
        <v>2</v>
      </c>
      <c r="K61" s="211"/>
      <c r="L61" s="212"/>
      <c r="M61" s="212"/>
      <c r="N61" s="212"/>
      <c r="O61" s="213"/>
      <c r="P61" s="212"/>
      <c r="Q61" s="212"/>
      <c r="R61" s="212"/>
      <c r="S61" s="212"/>
      <c r="T61" s="213"/>
      <c r="U61" s="191">
        <f>COUNTIF(V64:V66,"○")</f>
        <v>2</v>
      </c>
      <c r="V61" s="191"/>
      <c r="W61" s="214" t="s">
        <v>550</v>
      </c>
      <c r="X61" s="191"/>
      <c r="Y61" s="192">
        <f>COUNTIF(X64:X66,"○")</f>
        <v>0</v>
      </c>
      <c r="Z61" s="191">
        <f>COUNTIF(AA64:AA66,"○")</f>
        <v>2</v>
      </c>
      <c r="AA61" s="191"/>
      <c r="AB61" s="214" t="s">
        <v>551</v>
      </c>
      <c r="AC61" s="191"/>
      <c r="AD61" s="192">
        <f>COUNTIF(AC64:AC66,"○")</f>
        <v>1</v>
      </c>
      <c r="AE61" s="191">
        <f>COUNTIF(AF64:AF66,"○")</f>
        <v>1</v>
      </c>
      <c r="AF61" s="191"/>
      <c r="AG61" s="221" t="s">
        <v>552</v>
      </c>
      <c r="AH61" s="191"/>
      <c r="AI61" s="192">
        <f>COUNTIF(AH64:AH66,"○")</f>
        <v>2</v>
      </c>
      <c r="AJ61" s="473">
        <f>COUNTIF(F62:AE62,"○")</f>
        <v>2</v>
      </c>
      <c r="AK61" s="476" t="s">
        <v>255</v>
      </c>
      <c r="AL61" s="479">
        <f>COUNTIF(J63:AI63,"○")</f>
        <v>2</v>
      </c>
      <c r="AM61" s="482">
        <f>IF(AO65=0,10,AM65/AO65)</f>
        <v>1.2</v>
      </c>
      <c r="AN61" s="483"/>
      <c r="AO61" s="484"/>
      <c r="AP61" s="463">
        <f>SUM(F64:F66,K64:K66,P64:P66,U64:U66,Z64:Z66,AE64:AE66)/SUM(J64:J66,O64:O66,T64:T66,Y64:Y66,AD64:AD66,AI64:AI66)</f>
        <v>1.0068965517241379</v>
      </c>
      <c r="AQ61" s="466">
        <f>IF(AS$93=AS$92,RANK(BC61,BC$55:BC$88,0),"")</f>
        <v>3</v>
      </c>
      <c r="AS61" s="182">
        <f>SUM(AJ61:AL66)</f>
        <v>4</v>
      </c>
      <c r="AT61" s="182">
        <f>AU61-AV61</f>
        <v>0</v>
      </c>
      <c r="AU61" s="182">
        <f>SUM(F61:AI61)</f>
        <v>11</v>
      </c>
      <c r="AV61" s="182">
        <f>SUM(AM65:AO66)</f>
        <v>11</v>
      </c>
      <c r="AX61" s="456">
        <f>RANK(AJ61,AJ55:AJ90,1)</f>
        <v>3</v>
      </c>
      <c r="AY61" s="456">
        <f>RANK(BD61,BD55:BD90,1)</f>
        <v>4</v>
      </c>
      <c r="AZ61" s="456">
        <f>RANK(AP61,AP55:AP88,1)</f>
        <v>4</v>
      </c>
      <c r="BA61" s="456">
        <f>AX61*100</f>
        <v>300</v>
      </c>
      <c r="BB61" s="456">
        <f>AY61*10</f>
        <v>40</v>
      </c>
      <c r="BC61" s="456">
        <f>SUM(AZ61:BB66)</f>
        <v>344</v>
      </c>
      <c r="BD61" s="456">
        <f>AM61-AO61</f>
        <v>1.2</v>
      </c>
    </row>
    <row r="62" spans="1:100" ht="13.5" hidden="1" customHeight="1">
      <c r="A62" s="487"/>
      <c r="B62" s="489"/>
      <c r="C62" s="490"/>
      <c r="D62" s="491"/>
      <c r="E62" s="471"/>
      <c r="F62" s="362" t="str">
        <f>IF(F61&gt;J61,"○","　")</f>
        <v>　</v>
      </c>
      <c r="G62" s="362"/>
      <c r="H62" s="362"/>
      <c r="I62" s="362"/>
      <c r="J62" s="362"/>
      <c r="K62" s="215"/>
      <c r="L62" s="216"/>
      <c r="M62" s="216"/>
      <c r="N62" s="216"/>
      <c r="O62" s="217"/>
      <c r="P62" s="216"/>
      <c r="Q62" s="216"/>
      <c r="R62" s="216"/>
      <c r="S62" s="216"/>
      <c r="T62" s="217"/>
      <c r="U62" s="362" t="str">
        <f>IF(U61&gt;Y61,"○","　")</f>
        <v>○</v>
      </c>
      <c r="V62" s="362"/>
      <c r="W62" s="362"/>
      <c r="X62" s="362"/>
      <c r="Y62" s="363"/>
      <c r="Z62" s="362" t="str">
        <f>IF(Z61&gt;AD61,"○","　")</f>
        <v>○</v>
      </c>
      <c r="AA62" s="362"/>
      <c r="AB62" s="362"/>
      <c r="AC62" s="362"/>
      <c r="AD62" s="363"/>
      <c r="AE62" s="362" t="str">
        <f>IF(AE61&gt;AI61,"○","　")</f>
        <v>　</v>
      </c>
      <c r="AF62" s="362"/>
      <c r="AG62" s="362"/>
      <c r="AH62" s="362"/>
      <c r="AI62" s="363"/>
      <c r="AJ62" s="474"/>
      <c r="AK62" s="477"/>
      <c r="AL62" s="480"/>
      <c r="AM62" s="457"/>
      <c r="AN62" s="459"/>
      <c r="AO62" s="461"/>
      <c r="AP62" s="464"/>
      <c r="AQ62" s="466"/>
      <c r="AX62" s="456"/>
      <c r="AY62" s="456"/>
      <c r="AZ62" s="456"/>
      <c r="BA62" s="456"/>
      <c r="BB62" s="456"/>
      <c r="BC62" s="456"/>
      <c r="BD62" s="456"/>
    </row>
    <row r="63" spans="1:100" ht="13.5" hidden="1" customHeight="1">
      <c r="A63" s="487"/>
      <c r="B63" s="489"/>
      <c r="C63" s="490"/>
      <c r="D63" s="491"/>
      <c r="E63" s="471"/>
      <c r="F63" s="362"/>
      <c r="G63" s="362"/>
      <c r="H63" s="362"/>
      <c r="I63" s="362"/>
      <c r="J63" s="362" t="str">
        <f>IF(J61&gt;F61,"○","　")</f>
        <v>○</v>
      </c>
      <c r="K63" s="215"/>
      <c r="L63" s="216"/>
      <c r="M63" s="216"/>
      <c r="N63" s="216"/>
      <c r="O63" s="217"/>
      <c r="P63" s="216"/>
      <c r="Q63" s="216"/>
      <c r="R63" s="216"/>
      <c r="S63" s="216"/>
      <c r="T63" s="217"/>
      <c r="U63" s="362"/>
      <c r="V63" s="362"/>
      <c r="W63" s="362"/>
      <c r="X63" s="362"/>
      <c r="Y63" s="363" t="str">
        <f>IF(Y61&gt;U61,"○","　")</f>
        <v>　</v>
      </c>
      <c r="Z63" s="362"/>
      <c r="AA63" s="362"/>
      <c r="AB63" s="362"/>
      <c r="AC63" s="362"/>
      <c r="AD63" s="363" t="str">
        <f>IF(AD61&gt;Z61,"○","　")</f>
        <v>　</v>
      </c>
      <c r="AE63" s="362"/>
      <c r="AF63" s="362"/>
      <c r="AG63" s="362"/>
      <c r="AH63" s="362"/>
      <c r="AI63" s="363" t="str">
        <f>IF(AI61&gt;AE61,"○","　")</f>
        <v>○</v>
      </c>
      <c r="AJ63" s="474"/>
      <c r="AK63" s="477"/>
      <c r="AL63" s="480"/>
      <c r="AM63" s="457"/>
      <c r="AN63" s="459"/>
      <c r="AO63" s="461"/>
      <c r="AP63" s="464"/>
      <c r="AQ63" s="466"/>
      <c r="AX63" s="456"/>
      <c r="AY63" s="456"/>
      <c r="AZ63" s="456"/>
      <c r="BA63" s="456"/>
      <c r="BB63" s="456"/>
      <c r="BC63" s="456"/>
      <c r="BD63" s="456"/>
    </row>
    <row r="64" spans="1:100" ht="18" customHeight="1">
      <c r="A64" s="487"/>
      <c r="B64" s="489"/>
      <c r="C64" s="490"/>
      <c r="D64" s="491"/>
      <c r="E64" s="471"/>
      <c r="F64" s="362">
        <f>O58</f>
        <v>15</v>
      </c>
      <c r="G64" s="362" t="str">
        <f>IF(F64&gt;J64,"○","　")</f>
        <v>　</v>
      </c>
      <c r="H64" s="362" t="s">
        <v>549</v>
      </c>
      <c r="I64" s="362" t="str">
        <f>IF(J64&gt;F64,"○","　")</f>
        <v>○</v>
      </c>
      <c r="J64" s="362">
        <f>K58</f>
        <v>17</v>
      </c>
      <c r="K64" s="215"/>
      <c r="L64" s="216"/>
      <c r="M64" s="216"/>
      <c r="N64" s="216"/>
      <c r="O64" s="217"/>
      <c r="P64" s="216"/>
      <c r="Q64" s="216"/>
      <c r="R64" s="216"/>
      <c r="S64" s="216"/>
      <c r="T64" s="217"/>
      <c r="U64" s="362">
        <f>O15</f>
        <v>15</v>
      </c>
      <c r="V64" s="362" t="str">
        <f>IF(U64&gt;Y64,"○","　")</f>
        <v>○</v>
      </c>
      <c r="W64" s="362" t="s">
        <v>549</v>
      </c>
      <c r="X64" s="362" t="str">
        <f>IF(Y64&gt;U64,"○","　")</f>
        <v>　</v>
      </c>
      <c r="Y64" s="363">
        <f>T15</f>
        <v>10</v>
      </c>
      <c r="Z64" s="362">
        <f>O36</f>
        <v>13</v>
      </c>
      <c r="AA64" s="362" t="str">
        <f>IF(Z64&gt;AD64,"○","　")</f>
        <v>　</v>
      </c>
      <c r="AB64" s="362" t="s">
        <v>549</v>
      </c>
      <c r="AC64" s="362" t="str">
        <f>IF(AD64&gt;Z64,"○","　")</f>
        <v>○</v>
      </c>
      <c r="AD64" s="363">
        <f>T36</f>
        <v>15</v>
      </c>
      <c r="AE64" s="362">
        <f>O27</f>
        <v>8</v>
      </c>
      <c r="AF64" s="362" t="str">
        <f>IF(AE64&gt;AI64,"○","　")</f>
        <v>　</v>
      </c>
      <c r="AG64" s="362" t="s">
        <v>549</v>
      </c>
      <c r="AH64" s="362" t="str">
        <f>IF(AI64&gt;AE64,"○","　")</f>
        <v>○</v>
      </c>
      <c r="AI64" s="363">
        <f>T27</f>
        <v>15</v>
      </c>
      <c r="AJ64" s="474"/>
      <c r="AK64" s="477"/>
      <c r="AL64" s="480"/>
      <c r="AM64" s="457"/>
      <c r="AN64" s="459"/>
      <c r="AO64" s="461"/>
      <c r="AP64" s="464"/>
      <c r="AQ64" s="466"/>
      <c r="AX64" s="456"/>
      <c r="AY64" s="456"/>
      <c r="AZ64" s="456"/>
      <c r="BA64" s="456"/>
      <c r="BB64" s="456"/>
      <c r="BC64" s="456"/>
      <c r="BD64" s="456"/>
    </row>
    <row r="65" spans="1:56" ht="18" customHeight="1">
      <c r="A65" s="487"/>
      <c r="B65" s="489"/>
      <c r="C65" s="490"/>
      <c r="D65" s="491"/>
      <c r="E65" s="471"/>
      <c r="F65" s="362">
        <f>O59</f>
        <v>15</v>
      </c>
      <c r="G65" s="362" t="str">
        <f>IF(F65&gt;J65,"○","　")</f>
        <v>○</v>
      </c>
      <c r="H65" s="362" t="s">
        <v>255</v>
      </c>
      <c r="I65" s="362" t="str">
        <f>IF(J65&gt;F65,"○","　")</f>
        <v>　</v>
      </c>
      <c r="J65" s="362">
        <f>K59</f>
        <v>12</v>
      </c>
      <c r="K65" s="215"/>
      <c r="L65" s="216"/>
      <c r="M65" s="216"/>
      <c r="N65" s="216"/>
      <c r="O65" s="217"/>
      <c r="P65" s="216"/>
      <c r="Q65" s="216"/>
      <c r="R65" s="216"/>
      <c r="S65" s="216"/>
      <c r="T65" s="217"/>
      <c r="U65" s="362">
        <f>O16</f>
        <v>15</v>
      </c>
      <c r="V65" s="362" t="str">
        <f>IF(U65&gt;Y65,"○","　")</f>
        <v>○</v>
      </c>
      <c r="W65" s="362" t="s">
        <v>255</v>
      </c>
      <c r="X65" s="362" t="str">
        <f>IF(Y65&gt;U65,"○","　")</f>
        <v>　</v>
      </c>
      <c r="Y65" s="363">
        <f>T16</f>
        <v>10</v>
      </c>
      <c r="Z65" s="362">
        <f>O37</f>
        <v>15</v>
      </c>
      <c r="AA65" s="362" t="str">
        <f>IF(Z65&gt;AD65,"○","　")</f>
        <v>○</v>
      </c>
      <c r="AB65" s="362" t="s">
        <v>255</v>
      </c>
      <c r="AC65" s="362" t="str">
        <f>IF(AD65&gt;Z65,"○","　")</f>
        <v>　</v>
      </c>
      <c r="AD65" s="363">
        <f>T37</f>
        <v>11</v>
      </c>
      <c r="AE65" s="362">
        <f>O28</f>
        <v>15</v>
      </c>
      <c r="AF65" s="362" t="str">
        <f>IF(AE65&gt;AI65,"○","　")</f>
        <v>○</v>
      </c>
      <c r="AG65" s="362" t="s">
        <v>255</v>
      </c>
      <c r="AH65" s="362" t="str">
        <f>IF(AI65&gt;AE65,"○","　")</f>
        <v>　</v>
      </c>
      <c r="AI65" s="363">
        <f>T28</f>
        <v>12</v>
      </c>
      <c r="AJ65" s="474"/>
      <c r="AK65" s="477"/>
      <c r="AL65" s="480"/>
      <c r="AM65" s="457">
        <f>SUM(F61,K61,P61,U61,Z61,AE61,)</f>
        <v>6</v>
      </c>
      <c r="AN65" s="459" t="s">
        <v>255</v>
      </c>
      <c r="AO65" s="461">
        <f>SUM(J61,O61,T61,Y61,AD61,AI61)</f>
        <v>5</v>
      </c>
      <c r="AP65" s="464"/>
      <c r="AQ65" s="466"/>
      <c r="AX65" s="456"/>
      <c r="AY65" s="456"/>
      <c r="AZ65" s="456"/>
      <c r="BA65" s="456"/>
      <c r="BB65" s="456"/>
      <c r="BC65" s="456"/>
      <c r="BD65" s="456"/>
    </row>
    <row r="66" spans="1:56" ht="18" customHeight="1">
      <c r="A66" s="487"/>
      <c r="B66" s="489"/>
      <c r="C66" s="490"/>
      <c r="D66" s="491"/>
      <c r="E66" s="472"/>
      <c r="F66" s="364">
        <f>O60</f>
        <v>9</v>
      </c>
      <c r="G66" s="364" t="str">
        <f>IF(F66&gt;J66,"○","　")</f>
        <v>　</v>
      </c>
      <c r="H66" s="364" t="s">
        <v>255</v>
      </c>
      <c r="I66" s="364" t="str">
        <f>IF(J66&gt;F66,"○","　")</f>
        <v>○</v>
      </c>
      <c r="J66" s="364">
        <f>K60</f>
        <v>15</v>
      </c>
      <c r="K66" s="218"/>
      <c r="L66" s="219"/>
      <c r="M66" s="219"/>
      <c r="N66" s="219"/>
      <c r="O66" s="220"/>
      <c r="P66" s="219"/>
      <c r="Q66" s="219"/>
      <c r="R66" s="219"/>
      <c r="S66" s="219"/>
      <c r="T66" s="220"/>
      <c r="U66" s="362">
        <f>O17</f>
        <v>0</v>
      </c>
      <c r="V66" s="362" t="str">
        <f>IF(U66&gt;Y66,"○","　")</f>
        <v>　</v>
      </c>
      <c r="W66" s="362" t="s">
        <v>255</v>
      </c>
      <c r="X66" s="362" t="str">
        <f>IF(Y66&gt;U66,"○","　")</f>
        <v>　</v>
      </c>
      <c r="Y66" s="363">
        <f>T17</f>
        <v>0</v>
      </c>
      <c r="Z66" s="362">
        <f>O38</f>
        <v>15</v>
      </c>
      <c r="AA66" s="362" t="str">
        <f>IF(Z66&gt;AD66,"○","　")</f>
        <v>○</v>
      </c>
      <c r="AB66" s="362" t="s">
        <v>255</v>
      </c>
      <c r="AC66" s="362" t="str">
        <f>IF(AD66&gt;Z66,"○","　")</f>
        <v>　</v>
      </c>
      <c r="AD66" s="363">
        <f>T38</f>
        <v>13</v>
      </c>
      <c r="AE66" s="362">
        <f>O29</f>
        <v>11</v>
      </c>
      <c r="AF66" s="362" t="str">
        <f>IF(AE66&gt;AI66,"○","　")</f>
        <v>　</v>
      </c>
      <c r="AG66" s="364" t="s">
        <v>255</v>
      </c>
      <c r="AH66" s="362" t="str">
        <f>IF(AI66&gt;AE66,"○","　")</f>
        <v>○</v>
      </c>
      <c r="AI66" s="363">
        <f>T29</f>
        <v>15</v>
      </c>
      <c r="AJ66" s="475"/>
      <c r="AK66" s="478"/>
      <c r="AL66" s="481"/>
      <c r="AM66" s="458"/>
      <c r="AN66" s="460"/>
      <c r="AO66" s="462"/>
      <c r="AP66" s="465"/>
      <c r="AQ66" s="466"/>
      <c r="AX66" s="456"/>
      <c r="AY66" s="456"/>
      <c r="AZ66" s="456"/>
      <c r="BA66" s="456"/>
      <c r="BB66" s="456"/>
      <c r="BC66" s="456"/>
      <c r="BD66" s="456"/>
    </row>
    <row r="67" spans="1:56" ht="18" customHeight="1">
      <c r="A67" s="487"/>
      <c r="B67" s="467" t="str">
        <f>C7</f>
        <v xml:space="preserve"> ジャック Ｂ</v>
      </c>
      <c r="C67" s="468"/>
      <c r="D67" s="469"/>
      <c r="E67" s="470" t="str">
        <f>IF($CA$117="A",CC121,IF($CA$117="B",CF121,CI121))</f>
        <v/>
      </c>
      <c r="F67" s="191">
        <f>COUNTIF(G70:G72,"○")</f>
        <v>0</v>
      </c>
      <c r="G67" s="191"/>
      <c r="H67" s="191" t="str">
        <f>R55</f>
        <v>①</v>
      </c>
      <c r="I67" s="191"/>
      <c r="J67" s="192">
        <f>COUNTIF(I70:I72,"○")</f>
        <v>2</v>
      </c>
      <c r="K67" s="212"/>
      <c r="L67" s="212"/>
      <c r="M67" s="212"/>
      <c r="N67" s="212"/>
      <c r="O67" s="213"/>
      <c r="P67" s="211"/>
      <c r="Q67" s="212"/>
      <c r="R67" s="212"/>
      <c r="S67" s="212"/>
      <c r="T67" s="213"/>
      <c r="U67" s="191">
        <f>COUNTIF(V70:V72,"○")</f>
        <v>2</v>
      </c>
      <c r="V67" s="191"/>
      <c r="W67" s="214" t="s">
        <v>553</v>
      </c>
      <c r="X67" s="191"/>
      <c r="Y67" s="192">
        <f>COUNTIF(X70:X72,"○")</f>
        <v>1</v>
      </c>
      <c r="Z67" s="191">
        <f>COUNTIF(AA70:AA72,"○")</f>
        <v>2</v>
      </c>
      <c r="AA67" s="191"/>
      <c r="AB67" s="214" t="s">
        <v>554</v>
      </c>
      <c r="AC67" s="191"/>
      <c r="AD67" s="192">
        <f>COUNTIF(AC70:AC72,"○")</f>
        <v>0</v>
      </c>
      <c r="AE67" s="191">
        <f>COUNTIF(AF70:AF72,"○")</f>
        <v>0</v>
      </c>
      <c r="AF67" s="191"/>
      <c r="AG67" s="221" t="s">
        <v>555</v>
      </c>
      <c r="AH67" s="191"/>
      <c r="AI67" s="192">
        <f>COUNTIF(AH70:AH72,"○")</f>
        <v>2</v>
      </c>
      <c r="AJ67" s="473">
        <f>COUNTIF(F68:AE68,"○")</f>
        <v>2</v>
      </c>
      <c r="AK67" s="476" t="s">
        <v>255</v>
      </c>
      <c r="AL67" s="479">
        <f>COUNTIF(J69:AI69,"○")</f>
        <v>2</v>
      </c>
      <c r="AM67" s="482">
        <f>IF(AO71=0,10,AM71/AO71)</f>
        <v>0.8</v>
      </c>
      <c r="AN67" s="483"/>
      <c r="AO67" s="484"/>
      <c r="AP67" s="463">
        <f>SUM(F70:F72,K70:K72,P70:P72,U70:U72,Z70:Z72,AE70:AE72)/SUM(J70:J72,O70:O72,T70:T72,Y70:Y72,AD70:AD72,AI70:AI72)</f>
        <v>0.98319327731092432</v>
      </c>
      <c r="AQ67" s="466">
        <f>IF(AS$93=AS$92,RANK(BC67,BC$55:BC$88,0),"")</f>
        <v>4</v>
      </c>
      <c r="AS67" s="182">
        <f>SUM(AJ67:AL72)</f>
        <v>4</v>
      </c>
      <c r="AT67" s="182">
        <f>AU67-AV67</f>
        <v>0</v>
      </c>
      <c r="AU67" s="182">
        <f>SUM(F67:AI67)</f>
        <v>9</v>
      </c>
      <c r="AV67" s="182">
        <f>SUM(AM71:AO72)</f>
        <v>9</v>
      </c>
      <c r="AX67" s="456">
        <f>RANK(AJ67,AJ55:AJ90,1)</f>
        <v>3</v>
      </c>
      <c r="AY67" s="456">
        <f>RANK(BD67,BD55:BD90,1)</f>
        <v>3</v>
      </c>
      <c r="AZ67" s="456">
        <f>RANK(AP67,AP55:AP88,1)</f>
        <v>3</v>
      </c>
      <c r="BA67" s="456">
        <f>AX67*100</f>
        <v>300</v>
      </c>
      <c r="BB67" s="456">
        <f>AY67*10</f>
        <v>30</v>
      </c>
      <c r="BC67" s="456">
        <f>SUM(AZ67:BB72)</f>
        <v>333</v>
      </c>
      <c r="BD67" s="456">
        <f>AM67-AO67</f>
        <v>0.8</v>
      </c>
    </row>
    <row r="68" spans="1:56" ht="13.5" hidden="1" customHeight="1">
      <c r="A68" s="487"/>
      <c r="B68" s="467"/>
      <c r="C68" s="468"/>
      <c r="D68" s="469"/>
      <c r="E68" s="471"/>
      <c r="F68" s="362" t="str">
        <f>IF(F67&gt;J67,"○","　")</f>
        <v>　</v>
      </c>
      <c r="G68" s="362"/>
      <c r="H68" s="362"/>
      <c r="I68" s="362"/>
      <c r="J68" s="363"/>
      <c r="K68" s="216"/>
      <c r="L68" s="216"/>
      <c r="M68" s="216"/>
      <c r="N68" s="216"/>
      <c r="O68" s="217"/>
      <c r="P68" s="215"/>
      <c r="Q68" s="216"/>
      <c r="R68" s="216"/>
      <c r="S68" s="216"/>
      <c r="T68" s="217"/>
      <c r="U68" s="362" t="str">
        <f>IF(U67&gt;Y67,"○","　")</f>
        <v>○</v>
      </c>
      <c r="V68" s="362"/>
      <c r="W68" s="362"/>
      <c r="X68" s="362"/>
      <c r="Y68" s="363"/>
      <c r="Z68" s="362" t="str">
        <f>IF(Z67&gt;AD67,"○","　")</f>
        <v>○</v>
      </c>
      <c r="AA68" s="362"/>
      <c r="AB68" s="362"/>
      <c r="AC68" s="362"/>
      <c r="AD68" s="363"/>
      <c r="AE68" s="362" t="str">
        <f>IF(AE67&gt;AI67,"○","　")</f>
        <v>　</v>
      </c>
      <c r="AF68" s="362"/>
      <c r="AG68" s="362"/>
      <c r="AH68" s="362"/>
      <c r="AI68" s="363"/>
      <c r="AJ68" s="474"/>
      <c r="AK68" s="477"/>
      <c r="AL68" s="480"/>
      <c r="AM68" s="457"/>
      <c r="AN68" s="459"/>
      <c r="AO68" s="461"/>
      <c r="AP68" s="464"/>
      <c r="AQ68" s="466"/>
      <c r="AX68" s="456"/>
      <c r="AY68" s="456"/>
      <c r="AZ68" s="456"/>
      <c r="BA68" s="456"/>
      <c r="BB68" s="456"/>
      <c r="BC68" s="456"/>
      <c r="BD68" s="456"/>
    </row>
    <row r="69" spans="1:56" ht="13.5" hidden="1" customHeight="1">
      <c r="A69" s="487"/>
      <c r="B69" s="467"/>
      <c r="C69" s="468"/>
      <c r="D69" s="469"/>
      <c r="E69" s="471"/>
      <c r="F69" s="362"/>
      <c r="G69" s="362"/>
      <c r="H69" s="362"/>
      <c r="I69" s="362"/>
      <c r="J69" s="363" t="str">
        <f>IF(J67&gt;F67,"○","　")</f>
        <v>○</v>
      </c>
      <c r="K69" s="216"/>
      <c r="L69" s="216"/>
      <c r="M69" s="216"/>
      <c r="N69" s="216"/>
      <c r="O69" s="217"/>
      <c r="P69" s="215"/>
      <c r="Q69" s="216"/>
      <c r="R69" s="216"/>
      <c r="S69" s="216"/>
      <c r="T69" s="217"/>
      <c r="U69" s="362"/>
      <c r="V69" s="362"/>
      <c r="W69" s="362"/>
      <c r="X69" s="362"/>
      <c r="Y69" s="363" t="str">
        <f>IF(Y67&gt;U67,"○","　")</f>
        <v>　</v>
      </c>
      <c r="Z69" s="362"/>
      <c r="AA69" s="362"/>
      <c r="AB69" s="362"/>
      <c r="AC69" s="362"/>
      <c r="AD69" s="363" t="str">
        <f>IF(AD67&gt;Z67,"○","　")</f>
        <v>　</v>
      </c>
      <c r="AE69" s="362"/>
      <c r="AF69" s="362"/>
      <c r="AG69" s="362"/>
      <c r="AH69" s="362"/>
      <c r="AI69" s="363" t="str">
        <f>IF(AI67&gt;AE67,"○","　")</f>
        <v>○</v>
      </c>
      <c r="AJ69" s="474"/>
      <c r="AK69" s="477"/>
      <c r="AL69" s="480"/>
      <c r="AM69" s="457"/>
      <c r="AN69" s="459"/>
      <c r="AO69" s="461"/>
      <c r="AP69" s="464"/>
      <c r="AQ69" s="466"/>
      <c r="AX69" s="456"/>
      <c r="AY69" s="456"/>
      <c r="AZ69" s="456"/>
      <c r="BA69" s="456"/>
      <c r="BB69" s="456"/>
      <c r="BC69" s="456"/>
      <c r="BD69" s="456"/>
    </row>
    <row r="70" spans="1:56" ht="18" customHeight="1">
      <c r="A70" s="487"/>
      <c r="B70" s="467"/>
      <c r="C70" s="468"/>
      <c r="D70" s="469"/>
      <c r="E70" s="471"/>
      <c r="F70" s="362">
        <f>T58</f>
        <v>12</v>
      </c>
      <c r="G70" s="362" t="str">
        <f>IF(F70&gt;J70,"○","　")</f>
        <v>　</v>
      </c>
      <c r="H70" s="362" t="s">
        <v>549</v>
      </c>
      <c r="I70" s="362" t="str">
        <f>IF(J70&gt;F70,"○","　")</f>
        <v>○</v>
      </c>
      <c r="J70" s="363">
        <f>P58</f>
        <v>15</v>
      </c>
      <c r="K70" s="216"/>
      <c r="L70" s="216"/>
      <c r="M70" s="216"/>
      <c r="N70" s="216"/>
      <c r="O70" s="217"/>
      <c r="P70" s="215"/>
      <c r="Q70" s="216"/>
      <c r="R70" s="216"/>
      <c r="S70" s="216"/>
      <c r="T70" s="217"/>
      <c r="U70" s="362">
        <f>O39</f>
        <v>15</v>
      </c>
      <c r="V70" s="362" t="str">
        <f>IF(U70&gt;Y70,"○","　")</f>
        <v>○</v>
      </c>
      <c r="W70" s="362" t="s">
        <v>549</v>
      </c>
      <c r="X70" s="362" t="str">
        <f>IF(Y70&gt;U70,"○","　")</f>
        <v>　</v>
      </c>
      <c r="Y70" s="363">
        <f>T39</f>
        <v>10</v>
      </c>
      <c r="Z70" s="362">
        <f>O18</f>
        <v>15</v>
      </c>
      <c r="AA70" s="362" t="str">
        <f>IF(Z70&gt;AD70,"○","　")</f>
        <v>○</v>
      </c>
      <c r="AB70" s="362" t="s">
        <v>549</v>
      </c>
      <c r="AC70" s="362" t="str">
        <f>IF(AD70&gt;Z70,"○","　")</f>
        <v>　</v>
      </c>
      <c r="AD70" s="363">
        <f>T18</f>
        <v>10</v>
      </c>
      <c r="AE70" s="362">
        <f>O33</f>
        <v>13</v>
      </c>
      <c r="AF70" s="362" t="str">
        <f>IF(AE70&gt;AI70,"○","　")</f>
        <v>　</v>
      </c>
      <c r="AG70" s="362" t="s">
        <v>549</v>
      </c>
      <c r="AH70" s="362" t="str">
        <f>IF(AI70&gt;AE70,"○","　")</f>
        <v>○</v>
      </c>
      <c r="AI70" s="363">
        <f>T33</f>
        <v>15</v>
      </c>
      <c r="AJ70" s="474"/>
      <c r="AK70" s="477"/>
      <c r="AL70" s="480"/>
      <c r="AM70" s="457"/>
      <c r="AN70" s="459"/>
      <c r="AO70" s="461"/>
      <c r="AP70" s="464"/>
      <c r="AQ70" s="466"/>
      <c r="AX70" s="456"/>
      <c r="AY70" s="456"/>
      <c r="AZ70" s="456"/>
      <c r="BA70" s="456"/>
      <c r="BB70" s="456"/>
      <c r="BC70" s="456"/>
      <c r="BD70" s="456"/>
    </row>
    <row r="71" spans="1:56" ht="18" customHeight="1">
      <c r="A71" s="487"/>
      <c r="B71" s="467"/>
      <c r="C71" s="468"/>
      <c r="D71" s="469"/>
      <c r="E71" s="471"/>
      <c r="F71" s="362">
        <f>T59</f>
        <v>12</v>
      </c>
      <c r="G71" s="362" t="str">
        <f>IF(F71&gt;J71,"○","　")</f>
        <v>　</v>
      </c>
      <c r="H71" s="362" t="s">
        <v>255</v>
      </c>
      <c r="I71" s="362" t="str">
        <f>IF(J71&gt;F71,"○","　")</f>
        <v>○</v>
      </c>
      <c r="J71" s="363">
        <f>P59</f>
        <v>15</v>
      </c>
      <c r="K71" s="216"/>
      <c r="L71" s="216"/>
      <c r="M71" s="216"/>
      <c r="N71" s="216"/>
      <c r="O71" s="217"/>
      <c r="P71" s="215"/>
      <c r="Q71" s="216"/>
      <c r="R71" s="216"/>
      <c r="S71" s="216"/>
      <c r="T71" s="217"/>
      <c r="U71" s="362">
        <f>O40</f>
        <v>11</v>
      </c>
      <c r="V71" s="362" t="str">
        <f>IF(U71&gt;Y71,"○","　")</f>
        <v>　</v>
      </c>
      <c r="W71" s="362" t="s">
        <v>255</v>
      </c>
      <c r="X71" s="362" t="str">
        <f>IF(Y71&gt;U71,"○","　")</f>
        <v>○</v>
      </c>
      <c r="Y71" s="363">
        <f>T40</f>
        <v>15</v>
      </c>
      <c r="Z71" s="362">
        <f>O19</f>
        <v>15</v>
      </c>
      <c r="AA71" s="362" t="str">
        <f>IF(Z71&gt;AD71,"○","　")</f>
        <v>○</v>
      </c>
      <c r="AB71" s="362" t="s">
        <v>255</v>
      </c>
      <c r="AC71" s="362" t="str">
        <f>IF(AD71&gt;Z71,"○","　")</f>
        <v>　</v>
      </c>
      <c r="AD71" s="363">
        <f>T19</f>
        <v>13</v>
      </c>
      <c r="AE71" s="362">
        <f>O34</f>
        <v>9</v>
      </c>
      <c r="AF71" s="362" t="str">
        <f>IF(AE71&gt;AI71,"○","　")</f>
        <v>　</v>
      </c>
      <c r="AG71" s="362" t="s">
        <v>255</v>
      </c>
      <c r="AH71" s="362" t="str">
        <f>IF(AI71&gt;AE71,"○","　")</f>
        <v>○</v>
      </c>
      <c r="AI71" s="363">
        <f>T34</f>
        <v>15</v>
      </c>
      <c r="AJ71" s="474"/>
      <c r="AK71" s="477"/>
      <c r="AL71" s="480"/>
      <c r="AM71" s="457">
        <f>SUM(F67,K67,P67,U67,Z67,AE67,)</f>
        <v>4</v>
      </c>
      <c r="AN71" s="459" t="s">
        <v>255</v>
      </c>
      <c r="AO71" s="461">
        <f>SUM(J67,O67,T67,Y67,AD67,AI67)</f>
        <v>5</v>
      </c>
      <c r="AP71" s="464"/>
      <c r="AQ71" s="466"/>
      <c r="AX71" s="456"/>
      <c r="AY71" s="456"/>
      <c r="AZ71" s="456"/>
      <c r="BA71" s="456"/>
      <c r="BB71" s="456"/>
      <c r="BC71" s="456"/>
      <c r="BD71" s="456"/>
    </row>
    <row r="72" spans="1:56" ht="18" customHeight="1">
      <c r="A72" s="487"/>
      <c r="B72" s="467"/>
      <c r="C72" s="468"/>
      <c r="D72" s="469"/>
      <c r="E72" s="472"/>
      <c r="F72" s="364">
        <f>T60</f>
        <v>0</v>
      </c>
      <c r="G72" s="364" t="str">
        <f>IF(F72&gt;J72,"○","　")</f>
        <v>　</v>
      </c>
      <c r="H72" s="364" t="s">
        <v>255</v>
      </c>
      <c r="I72" s="364" t="str">
        <f>IF(J72&gt;F72,"○","　")</f>
        <v>　</v>
      </c>
      <c r="J72" s="365">
        <f>P60</f>
        <v>0</v>
      </c>
      <c r="K72" s="219"/>
      <c r="L72" s="219"/>
      <c r="M72" s="219"/>
      <c r="N72" s="219"/>
      <c r="O72" s="220"/>
      <c r="P72" s="218"/>
      <c r="Q72" s="219"/>
      <c r="R72" s="219"/>
      <c r="S72" s="219"/>
      <c r="T72" s="220"/>
      <c r="U72" s="362">
        <f>O41</f>
        <v>15</v>
      </c>
      <c r="V72" s="362" t="str">
        <f>IF(U72&gt;Y72,"○","　")</f>
        <v>○</v>
      </c>
      <c r="W72" s="362" t="s">
        <v>255</v>
      </c>
      <c r="X72" s="362" t="str">
        <f>IF(Y72&gt;U72,"○","　")</f>
        <v>　</v>
      </c>
      <c r="Y72" s="363">
        <f>T41</f>
        <v>11</v>
      </c>
      <c r="Z72" s="362">
        <f>O20</f>
        <v>0</v>
      </c>
      <c r="AA72" s="362" t="str">
        <f>IF(Z72&gt;AD72,"○","　")</f>
        <v>　</v>
      </c>
      <c r="AB72" s="362" t="s">
        <v>255</v>
      </c>
      <c r="AC72" s="362" t="str">
        <f>IF(AD72&gt;Z72,"○","　")</f>
        <v>　</v>
      </c>
      <c r="AD72" s="363">
        <f>T20</f>
        <v>0</v>
      </c>
      <c r="AE72" s="362">
        <f>O35</f>
        <v>0</v>
      </c>
      <c r="AF72" s="362" t="str">
        <f>IF(AE72&gt;AI72,"○","　")</f>
        <v>　</v>
      </c>
      <c r="AG72" s="364" t="s">
        <v>255</v>
      </c>
      <c r="AH72" s="362" t="str">
        <f>IF(AI72&gt;AE72,"○","　")</f>
        <v>　</v>
      </c>
      <c r="AI72" s="363">
        <f>T35</f>
        <v>0</v>
      </c>
      <c r="AJ72" s="475"/>
      <c r="AK72" s="478"/>
      <c r="AL72" s="481"/>
      <c r="AM72" s="458"/>
      <c r="AN72" s="460"/>
      <c r="AO72" s="462"/>
      <c r="AP72" s="465"/>
      <c r="AQ72" s="466"/>
      <c r="AX72" s="456"/>
      <c r="AY72" s="456"/>
      <c r="AZ72" s="456"/>
      <c r="BA72" s="456"/>
      <c r="BB72" s="456"/>
      <c r="BC72" s="456"/>
      <c r="BD72" s="456"/>
    </row>
    <row r="73" spans="1:56" ht="18" customHeight="1">
      <c r="A73" s="487"/>
      <c r="B73" s="467" t="str">
        <f>P5</f>
        <v xml:space="preserve"> Ａｃｈｏｏ！ Ｂ</v>
      </c>
      <c r="C73" s="468"/>
      <c r="D73" s="469"/>
      <c r="E73" s="470" t="str">
        <f>IF($CA$117="A",CC122,IF($CA$117="B",CF122,CI122))</f>
        <v/>
      </c>
      <c r="F73" s="191">
        <f>COUNTIF(G76:G78,"○")</f>
        <v>0</v>
      </c>
      <c r="G73" s="191"/>
      <c r="H73" s="191" t="str">
        <f>W55</f>
        <v>⑦</v>
      </c>
      <c r="I73" s="191"/>
      <c r="J73" s="192">
        <f>COUNTIF(I76:I78,"○")</f>
        <v>2</v>
      </c>
      <c r="K73" s="191">
        <f>COUNTIF(L76:L78,"○")</f>
        <v>0</v>
      </c>
      <c r="L73" s="191"/>
      <c r="M73" s="191" t="str">
        <f>W61</f>
        <v>②</v>
      </c>
      <c r="N73" s="191"/>
      <c r="O73" s="192">
        <f>COUNTIF(N76:N78,"○")</f>
        <v>2</v>
      </c>
      <c r="P73" s="191">
        <f>COUNTIF(Q76:Q78,"○")</f>
        <v>1</v>
      </c>
      <c r="Q73" s="191"/>
      <c r="R73" s="191" t="str">
        <f>W67</f>
        <v>⑩</v>
      </c>
      <c r="S73" s="191"/>
      <c r="T73" s="192">
        <f>COUNTIF(S76:S78,"○")</f>
        <v>2</v>
      </c>
      <c r="U73" s="211"/>
      <c r="V73" s="212"/>
      <c r="W73" s="212"/>
      <c r="X73" s="212"/>
      <c r="Y73" s="213"/>
      <c r="Z73" s="212"/>
      <c r="AA73" s="212"/>
      <c r="AB73" s="212"/>
      <c r="AC73" s="212"/>
      <c r="AD73" s="213"/>
      <c r="AE73" s="191">
        <f>COUNTIF(AF76:AF78,"○")</f>
        <v>0</v>
      </c>
      <c r="AF73" s="191"/>
      <c r="AG73" s="221" t="s">
        <v>556</v>
      </c>
      <c r="AH73" s="191"/>
      <c r="AI73" s="192">
        <f>COUNTIF(AH76:AH78,"○")</f>
        <v>2</v>
      </c>
      <c r="AJ73" s="473">
        <f>COUNTIF(F74:AE74,"○")</f>
        <v>0</v>
      </c>
      <c r="AK73" s="476" t="s">
        <v>255</v>
      </c>
      <c r="AL73" s="479">
        <f>COUNTIF(J75:AI75,"○")</f>
        <v>4</v>
      </c>
      <c r="AM73" s="482">
        <f>IF(AO77=0,10,AM77/AO77)</f>
        <v>0.125</v>
      </c>
      <c r="AN73" s="483"/>
      <c r="AO73" s="484"/>
      <c r="AP73" s="463">
        <f>SUM(F76:F78,K76:K78,P76:P78,U76:U78,Z76:Z78,AE76:AE78)/SUM(J76:J78,O76:O78,T76:T78,Y76:Y78,AD76:AD78,AI76:AI78)</f>
        <v>0.76691729323308266</v>
      </c>
      <c r="AQ73" s="466">
        <f>IF(AS$93=AS$92,RANK(BC73,BC$55:BC$88,0),"")</f>
        <v>6</v>
      </c>
      <c r="AS73" s="182">
        <f>SUM(AJ73:AL78)</f>
        <v>4</v>
      </c>
      <c r="AT73" s="182">
        <f>AU73-AV73</f>
        <v>0</v>
      </c>
      <c r="AU73" s="182">
        <f>SUM(F73:AI73)</f>
        <v>9</v>
      </c>
      <c r="AV73" s="182">
        <f>SUM(AM77:AO78)</f>
        <v>9</v>
      </c>
      <c r="AX73" s="456">
        <f>RANK(AJ73,AJ55:AJ90,1)</f>
        <v>1</v>
      </c>
      <c r="AY73" s="456">
        <f>RANK(BD73,BD55:BD90,1)</f>
        <v>1</v>
      </c>
      <c r="AZ73" s="456">
        <f>RANK(AP73,AP55:AP88,1)</f>
        <v>1</v>
      </c>
      <c r="BA73" s="456">
        <f>AX73*100</f>
        <v>100</v>
      </c>
      <c r="BB73" s="456">
        <f>AY73*10</f>
        <v>10</v>
      </c>
      <c r="BC73" s="456">
        <f>SUM(AZ73:BB78)</f>
        <v>111</v>
      </c>
      <c r="BD73" s="456">
        <f>AM73-AO73</f>
        <v>0.125</v>
      </c>
    </row>
    <row r="74" spans="1:56" ht="13.5" hidden="1" customHeight="1">
      <c r="A74" s="487"/>
      <c r="B74" s="467"/>
      <c r="C74" s="468"/>
      <c r="D74" s="469"/>
      <c r="E74" s="471"/>
      <c r="F74" s="362" t="str">
        <f>IF(F73&gt;J73,"○","　")</f>
        <v>　</v>
      </c>
      <c r="G74" s="362"/>
      <c r="H74" s="362"/>
      <c r="I74" s="362"/>
      <c r="J74" s="363"/>
      <c r="K74" s="362" t="str">
        <f>IF(K73&gt;O73,"○","　")</f>
        <v>　</v>
      </c>
      <c r="L74" s="362"/>
      <c r="M74" s="362"/>
      <c r="N74" s="362"/>
      <c r="O74" s="363"/>
      <c r="P74" s="362" t="str">
        <f>IF(P73&gt;T73,"○","　")</f>
        <v>　</v>
      </c>
      <c r="Q74" s="362"/>
      <c r="R74" s="362"/>
      <c r="S74" s="362"/>
      <c r="T74" s="363"/>
      <c r="U74" s="215"/>
      <c r="V74" s="216"/>
      <c r="W74" s="216"/>
      <c r="X74" s="216"/>
      <c r="Y74" s="217"/>
      <c r="Z74" s="216"/>
      <c r="AA74" s="216"/>
      <c r="AB74" s="216"/>
      <c r="AC74" s="216"/>
      <c r="AD74" s="217"/>
      <c r="AE74" s="362" t="str">
        <f>IF(AE73&gt;AI73,"○","　")</f>
        <v>　</v>
      </c>
      <c r="AF74" s="362"/>
      <c r="AG74" s="362"/>
      <c r="AH74" s="362"/>
      <c r="AI74" s="363"/>
      <c r="AJ74" s="474"/>
      <c r="AK74" s="477"/>
      <c r="AL74" s="480"/>
      <c r="AM74" s="457"/>
      <c r="AN74" s="459"/>
      <c r="AO74" s="461"/>
      <c r="AP74" s="464"/>
      <c r="AQ74" s="466"/>
      <c r="AX74" s="456"/>
      <c r="AY74" s="456"/>
      <c r="AZ74" s="456"/>
      <c r="BA74" s="456"/>
      <c r="BB74" s="456"/>
      <c r="BC74" s="456"/>
      <c r="BD74" s="456"/>
    </row>
    <row r="75" spans="1:56" ht="13.5" hidden="1" customHeight="1">
      <c r="A75" s="487"/>
      <c r="B75" s="467"/>
      <c r="C75" s="468"/>
      <c r="D75" s="469"/>
      <c r="E75" s="471"/>
      <c r="F75" s="362"/>
      <c r="G75" s="362"/>
      <c r="H75" s="362"/>
      <c r="I75" s="362"/>
      <c r="J75" s="363" t="str">
        <f>IF(J73&gt;F73,"○","　")</f>
        <v>○</v>
      </c>
      <c r="K75" s="362"/>
      <c r="L75" s="362"/>
      <c r="M75" s="362"/>
      <c r="N75" s="362"/>
      <c r="O75" s="363" t="str">
        <f>IF(O73&gt;K73,"○","　")</f>
        <v>○</v>
      </c>
      <c r="P75" s="362"/>
      <c r="Q75" s="362"/>
      <c r="R75" s="362"/>
      <c r="S75" s="362"/>
      <c r="T75" s="363" t="str">
        <f>IF(T73&gt;P73,"○","　")</f>
        <v>○</v>
      </c>
      <c r="U75" s="215"/>
      <c r="V75" s="216"/>
      <c r="W75" s="216"/>
      <c r="X75" s="216"/>
      <c r="Y75" s="217"/>
      <c r="Z75" s="216"/>
      <c r="AA75" s="216"/>
      <c r="AB75" s="216"/>
      <c r="AC75" s="216"/>
      <c r="AD75" s="217"/>
      <c r="AE75" s="362"/>
      <c r="AF75" s="362"/>
      <c r="AG75" s="362"/>
      <c r="AH75" s="362"/>
      <c r="AI75" s="363" t="str">
        <f>IF(AI73&gt;AE73,"○","　")</f>
        <v>○</v>
      </c>
      <c r="AJ75" s="474"/>
      <c r="AK75" s="477"/>
      <c r="AL75" s="480"/>
      <c r="AM75" s="457"/>
      <c r="AN75" s="459"/>
      <c r="AO75" s="461"/>
      <c r="AP75" s="464"/>
      <c r="AQ75" s="466"/>
      <c r="AX75" s="456"/>
      <c r="AY75" s="456"/>
      <c r="AZ75" s="456"/>
      <c r="BA75" s="456"/>
      <c r="BB75" s="456"/>
      <c r="BC75" s="456"/>
      <c r="BD75" s="456"/>
    </row>
    <row r="76" spans="1:56" ht="18" customHeight="1">
      <c r="A76" s="487"/>
      <c r="B76" s="467"/>
      <c r="C76" s="468"/>
      <c r="D76" s="469"/>
      <c r="E76" s="471"/>
      <c r="F76" s="362">
        <f>Y58</f>
        <v>10</v>
      </c>
      <c r="G76" s="362" t="str">
        <f>IF(F76&gt;J76,"○","　")</f>
        <v>　</v>
      </c>
      <c r="H76" s="362" t="s">
        <v>549</v>
      </c>
      <c r="I76" s="362" t="str">
        <f>IF(J76&gt;F76,"○","　")</f>
        <v>○</v>
      </c>
      <c r="J76" s="363">
        <f>U58</f>
        <v>15</v>
      </c>
      <c r="K76" s="362">
        <f>Y64</f>
        <v>10</v>
      </c>
      <c r="L76" s="362" t="str">
        <f>IF(K76&gt;O76,"○","　")</f>
        <v>　</v>
      </c>
      <c r="M76" s="362" t="s">
        <v>549</v>
      </c>
      <c r="N76" s="362" t="str">
        <f>IF(O76&gt;K76,"○","　")</f>
        <v>○</v>
      </c>
      <c r="O76" s="363">
        <f>U64</f>
        <v>15</v>
      </c>
      <c r="P76" s="362">
        <f>Y70</f>
        <v>10</v>
      </c>
      <c r="Q76" s="362" t="str">
        <f>IF(P76&gt;T76,"○","　")</f>
        <v>　</v>
      </c>
      <c r="R76" s="362" t="s">
        <v>549</v>
      </c>
      <c r="S76" s="362" t="str">
        <f>IF(T76&gt;P76,"○","　")</f>
        <v>○</v>
      </c>
      <c r="T76" s="363">
        <f>U70</f>
        <v>15</v>
      </c>
      <c r="U76" s="215"/>
      <c r="V76" s="216"/>
      <c r="W76" s="216"/>
      <c r="X76" s="216"/>
      <c r="Y76" s="217"/>
      <c r="Z76" s="216"/>
      <c r="AA76" s="216"/>
      <c r="AB76" s="216"/>
      <c r="AC76" s="216"/>
      <c r="AD76" s="217"/>
      <c r="AE76" s="362">
        <f>O21</f>
        <v>9</v>
      </c>
      <c r="AF76" s="362" t="str">
        <f>IF(AE76&gt;AI76,"○","　")</f>
        <v>　</v>
      </c>
      <c r="AG76" s="362" t="s">
        <v>549</v>
      </c>
      <c r="AH76" s="362" t="str">
        <f>IF(AI76&gt;AE76,"○","　")</f>
        <v>○</v>
      </c>
      <c r="AI76" s="363">
        <f>T21</f>
        <v>15</v>
      </c>
      <c r="AJ76" s="474"/>
      <c r="AK76" s="477"/>
      <c r="AL76" s="480"/>
      <c r="AM76" s="457"/>
      <c r="AN76" s="459"/>
      <c r="AO76" s="461"/>
      <c r="AP76" s="464"/>
      <c r="AQ76" s="466"/>
      <c r="AX76" s="456"/>
      <c r="AY76" s="456"/>
      <c r="AZ76" s="456"/>
      <c r="BA76" s="456"/>
      <c r="BB76" s="456"/>
      <c r="BC76" s="456"/>
      <c r="BD76" s="456"/>
    </row>
    <row r="77" spans="1:56" ht="18" customHeight="1">
      <c r="A77" s="487"/>
      <c r="B77" s="467"/>
      <c r="C77" s="468"/>
      <c r="D77" s="469"/>
      <c r="E77" s="471"/>
      <c r="F77" s="362">
        <f>Y59</f>
        <v>16</v>
      </c>
      <c r="G77" s="362" t="str">
        <f>IF(F77&gt;J77,"○","　")</f>
        <v>　</v>
      </c>
      <c r="H77" s="362" t="s">
        <v>255</v>
      </c>
      <c r="I77" s="362" t="str">
        <f>IF(J77&gt;F77,"○","　")</f>
        <v>○</v>
      </c>
      <c r="J77" s="363">
        <f>U59</f>
        <v>17</v>
      </c>
      <c r="K77" s="362">
        <f>Y65</f>
        <v>10</v>
      </c>
      <c r="L77" s="362" t="str">
        <f>IF(K77&gt;O77,"○","　")</f>
        <v>　</v>
      </c>
      <c r="M77" s="362" t="s">
        <v>255</v>
      </c>
      <c r="N77" s="362" t="str">
        <f>IF(O77&gt;K77,"○","　")</f>
        <v>○</v>
      </c>
      <c r="O77" s="363">
        <f>U65</f>
        <v>15</v>
      </c>
      <c r="P77" s="362">
        <f>Y71</f>
        <v>15</v>
      </c>
      <c r="Q77" s="362" t="str">
        <f>IF(P77&gt;T77,"○","　")</f>
        <v>○</v>
      </c>
      <c r="R77" s="362" t="s">
        <v>255</v>
      </c>
      <c r="S77" s="362" t="str">
        <f>IF(T77&gt;P77,"○","　")</f>
        <v>　</v>
      </c>
      <c r="T77" s="363">
        <f>U71</f>
        <v>11</v>
      </c>
      <c r="U77" s="215"/>
      <c r="V77" s="216"/>
      <c r="W77" s="216"/>
      <c r="X77" s="216"/>
      <c r="Y77" s="217"/>
      <c r="Z77" s="216"/>
      <c r="AA77" s="216"/>
      <c r="AB77" s="216"/>
      <c r="AC77" s="216"/>
      <c r="AD77" s="217"/>
      <c r="AE77" s="362">
        <f>O22</f>
        <v>11</v>
      </c>
      <c r="AF77" s="362" t="str">
        <f>IF(AE77&gt;AI77,"○","　")</f>
        <v>　</v>
      </c>
      <c r="AG77" s="362" t="s">
        <v>255</v>
      </c>
      <c r="AH77" s="362" t="str">
        <f>IF(AI77&gt;AE77,"○","　")</f>
        <v>○</v>
      </c>
      <c r="AI77" s="363">
        <f>T22</f>
        <v>15</v>
      </c>
      <c r="AJ77" s="474"/>
      <c r="AK77" s="477"/>
      <c r="AL77" s="480"/>
      <c r="AM77" s="457">
        <f>SUM(F73,K73,P73,U73,Z73,AE73,)</f>
        <v>1</v>
      </c>
      <c r="AN77" s="459" t="s">
        <v>255</v>
      </c>
      <c r="AO77" s="461">
        <f>SUM(J73,O73,T73,Y73,AD73,AI73)</f>
        <v>8</v>
      </c>
      <c r="AP77" s="464"/>
      <c r="AQ77" s="466"/>
      <c r="AX77" s="456"/>
      <c r="AY77" s="456"/>
      <c r="AZ77" s="456"/>
      <c r="BA77" s="456"/>
      <c r="BB77" s="456"/>
      <c r="BC77" s="456"/>
      <c r="BD77" s="456"/>
    </row>
    <row r="78" spans="1:56" ht="18" customHeight="1">
      <c r="A78" s="487"/>
      <c r="B78" s="467"/>
      <c r="C78" s="468"/>
      <c r="D78" s="469"/>
      <c r="E78" s="472"/>
      <c r="F78" s="364">
        <f>Y60</f>
        <v>0</v>
      </c>
      <c r="G78" s="364" t="str">
        <f>IF(F78&gt;J78,"○","　")</f>
        <v>　</v>
      </c>
      <c r="H78" s="364" t="s">
        <v>255</v>
      </c>
      <c r="I78" s="364" t="str">
        <f>IF(J78&gt;F78,"○","　")</f>
        <v>　</v>
      </c>
      <c r="J78" s="365">
        <f>U60</f>
        <v>0</v>
      </c>
      <c r="K78" s="364">
        <f>Y66</f>
        <v>0</v>
      </c>
      <c r="L78" s="364" t="str">
        <f>IF(K78&gt;O78,"○","　")</f>
        <v>　</v>
      </c>
      <c r="M78" s="364" t="s">
        <v>255</v>
      </c>
      <c r="N78" s="364" t="str">
        <f>IF(O78&gt;K78,"○","　")</f>
        <v>　</v>
      </c>
      <c r="O78" s="365">
        <f>U66</f>
        <v>0</v>
      </c>
      <c r="P78" s="364">
        <f>Y72</f>
        <v>11</v>
      </c>
      <c r="Q78" s="364" t="str">
        <f>IF(P78&gt;T78,"○","　")</f>
        <v>　</v>
      </c>
      <c r="R78" s="364" t="s">
        <v>255</v>
      </c>
      <c r="S78" s="364" t="str">
        <f>IF(T78&gt;P78,"○","　")</f>
        <v>○</v>
      </c>
      <c r="T78" s="365">
        <f>U72</f>
        <v>15</v>
      </c>
      <c r="U78" s="218"/>
      <c r="V78" s="219"/>
      <c r="W78" s="219"/>
      <c r="X78" s="219"/>
      <c r="Y78" s="220"/>
      <c r="Z78" s="219"/>
      <c r="AA78" s="219"/>
      <c r="AB78" s="219"/>
      <c r="AC78" s="219"/>
      <c r="AD78" s="220"/>
      <c r="AE78" s="362">
        <f>O23</f>
        <v>0</v>
      </c>
      <c r="AF78" s="362" t="str">
        <f>IF(AE78&gt;AI78,"○","　")</f>
        <v>　</v>
      </c>
      <c r="AG78" s="362" t="s">
        <v>255</v>
      </c>
      <c r="AH78" s="362" t="str">
        <f>IF(AI78&gt;AE78,"○","　")</f>
        <v>　</v>
      </c>
      <c r="AI78" s="363">
        <f>T23</f>
        <v>0</v>
      </c>
      <c r="AJ78" s="475"/>
      <c r="AK78" s="478"/>
      <c r="AL78" s="481"/>
      <c r="AM78" s="458"/>
      <c r="AN78" s="460"/>
      <c r="AO78" s="462"/>
      <c r="AP78" s="465"/>
      <c r="AQ78" s="466"/>
      <c r="AX78" s="456"/>
      <c r="AY78" s="456"/>
      <c r="AZ78" s="456"/>
      <c r="BA78" s="456"/>
      <c r="BB78" s="456"/>
      <c r="BC78" s="456"/>
      <c r="BD78" s="456"/>
    </row>
    <row r="79" spans="1:56" ht="18" customHeight="1">
      <c r="A79" s="487"/>
      <c r="B79" s="467" t="str">
        <f>P6</f>
        <v xml:space="preserve"> ＣＡＴＳ (Ａ)</v>
      </c>
      <c r="C79" s="468"/>
      <c r="D79" s="469"/>
      <c r="E79" s="470" t="str">
        <f>IF($CA$117="A",CC123,IF(CA$117="B",CF123,CI123))</f>
        <v/>
      </c>
      <c r="F79" s="191">
        <f>COUNTIF(G82:G84,"○")</f>
        <v>0</v>
      </c>
      <c r="G79" s="191"/>
      <c r="H79" s="191" t="str">
        <f>AB55</f>
        <v>⑤</v>
      </c>
      <c r="I79" s="191"/>
      <c r="J79" s="192">
        <f>COUNTIF(I82:I84,"○")</f>
        <v>2</v>
      </c>
      <c r="K79" s="191">
        <f>COUNTIF(L82:L84,"○")</f>
        <v>1</v>
      </c>
      <c r="L79" s="191"/>
      <c r="M79" s="191" t="str">
        <f>AB61</f>
        <v>⑨</v>
      </c>
      <c r="N79" s="191"/>
      <c r="O79" s="192">
        <f>COUNTIF(N82:N84,"○")</f>
        <v>2</v>
      </c>
      <c r="P79" s="191">
        <f>COUNTIF(Q82:Q84,"○")</f>
        <v>0</v>
      </c>
      <c r="Q79" s="191"/>
      <c r="R79" s="191" t="str">
        <f>AB67</f>
        <v>③</v>
      </c>
      <c r="S79" s="191"/>
      <c r="T79" s="192">
        <f>COUNTIF(S82:S84,"○")</f>
        <v>2</v>
      </c>
      <c r="U79" s="212"/>
      <c r="V79" s="212"/>
      <c r="W79" s="212"/>
      <c r="X79" s="212"/>
      <c r="Y79" s="213"/>
      <c r="Z79" s="211"/>
      <c r="AA79" s="212"/>
      <c r="AB79" s="212"/>
      <c r="AC79" s="212"/>
      <c r="AD79" s="213"/>
      <c r="AE79" s="191">
        <f>COUNTIF(AF82:AF84,"○")</f>
        <v>0</v>
      </c>
      <c r="AF79" s="191"/>
      <c r="AG79" s="214" t="s">
        <v>557</v>
      </c>
      <c r="AH79" s="191"/>
      <c r="AI79" s="192">
        <f>COUNTIF(AH82:AH84,"○")</f>
        <v>2</v>
      </c>
      <c r="AJ79" s="473">
        <f>COUNTIF(F80:AE80,"○")</f>
        <v>0</v>
      </c>
      <c r="AK79" s="476" t="s">
        <v>255</v>
      </c>
      <c r="AL79" s="479">
        <f>COUNTIF(J81:AI81,"○")</f>
        <v>4</v>
      </c>
      <c r="AM79" s="482">
        <f>IF(AO83=0,10,AM83/AO83)</f>
        <v>0.125</v>
      </c>
      <c r="AN79" s="483"/>
      <c r="AO79" s="484"/>
      <c r="AP79" s="463">
        <f>SUM(F82:F84,K82:K84,P82:P84,U82:U84,Z82:Z84,AE82:AE84)/SUM(J82:J84,O82:O84,T82:T84,Y82:Y84,AD82:AD84,AI82:AI84)</f>
        <v>0.84210526315789469</v>
      </c>
      <c r="AQ79" s="466">
        <f>IF(AS$93=AS$92,RANK(BC79,BC$55:BC$88,0),"")</f>
        <v>5</v>
      </c>
      <c r="AS79" s="182">
        <f>SUM(AJ79:AL84)</f>
        <v>4</v>
      </c>
      <c r="AT79" s="182">
        <f>AU79-AV79</f>
        <v>0</v>
      </c>
      <c r="AU79" s="182">
        <f>SUM(F79:AI79)</f>
        <v>9</v>
      </c>
      <c r="AV79" s="182">
        <f>SUM(AM83:AO84)</f>
        <v>9</v>
      </c>
      <c r="AX79" s="456">
        <f>RANK(AJ79,AJ55:AJ90,1)</f>
        <v>1</v>
      </c>
      <c r="AY79" s="456">
        <f>RANK(BD79,BD55:BD90,1)</f>
        <v>1</v>
      </c>
      <c r="AZ79" s="456">
        <f>RANK(AP79,AP55:AP88,1)</f>
        <v>2</v>
      </c>
      <c r="BA79" s="456">
        <f>AX79*100</f>
        <v>100</v>
      </c>
      <c r="BB79" s="456">
        <f>AY79*10</f>
        <v>10</v>
      </c>
      <c r="BC79" s="456">
        <f>SUM(AZ79:BB84)</f>
        <v>112</v>
      </c>
      <c r="BD79" s="456">
        <f>AM79-AO79</f>
        <v>0.125</v>
      </c>
    </row>
    <row r="80" spans="1:56" ht="13.5" hidden="1" customHeight="1">
      <c r="A80" s="487"/>
      <c r="B80" s="467"/>
      <c r="C80" s="468"/>
      <c r="D80" s="469"/>
      <c r="E80" s="471"/>
      <c r="F80" s="362" t="str">
        <f>IF(F79&gt;J79,"○","　")</f>
        <v>　</v>
      </c>
      <c r="G80" s="362"/>
      <c r="H80" s="362"/>
      <c r="I80" s="362"/>
      <c r="J80" s="363"/>
      <c r="K80" s="362" t="str">
        <f>IF(K79&gt;O79,"○","　")</f>
        <v>　</v>
      </c>
      <c r="L80" s="362"/>
      <c r="M80" s="362"/>
      <c r="N80" s="362"/>
      <c r="O80" s="363"/>
      <c r="P80" s="362" t="str">
        <f>IF(P79&gt;T79,"○","　")</f>
        <v>　</v>
      </c>
      <c r="Q80" s="362"/>
      <c r="R80" s="362"/>
      <c r="S80" s="362"/>
      <c r="T80" s="363"/>
      <c r="U80" s="216"/>
      <c r="V80" s="216"/>
      <c r="W80" s="216"/>
      <c r="X80" s="216"/>
      <c r="Y80" s="217"/>
      <c r="Z80" s="215"/>
      <c r="AA80" s="216"/>
      <c r="AB80" s="216"/>
      <c r="AC80" s="216"/>
      <c r="AD80" s="217"/>
      <c r="AE80" s="362" t="str">
        <f>IF(AE79&gt;AI79,"○","　")</f>
        <v>　</v>
      </c>
      <c r="AF80" s="362"/>
      <c r="AG80" s="362"/>
      <c r="AH80" s="362"/>
      <c r="AI80" s="363"/>
      <c r="AJ80" s="474"/>
      <c r="AK80" s="477"/>
      <c r="AL80" s="480"/>
      <c r="AM80" s="457"/>
      <c r="AN80" s="459"/>
      <c r="AO80" s="461"/>
      <c r="AP80" s="464"/>
      <c r="AQ80" s="466"/>
      <c r="AX80" s="456"/>
      <c r="AY80" s="456"/>
      <c r="AZ80" s="456"/>
      <c r="BA80" s="456"/>
      <c r="BB80" s="456"/>
      <c r="BC80" s="456"/>
      <c r="BD80" s="456"/>
    </row>
    <row r="81" spans="1:56" ht="13.5" hidden="1" customHeight="1">
      <c r="A81" s="487"/>
      <c r="B81" s="467"/>
      <c r="C81" s="468"/>
      <c r="D81" s="469"/>
      <c r="E81" s="471"/>
      <c r="F81" s="362"/>
      <c r="G81" s="362"/>
      <c r="H81" s="362"/>
      <c r="I81" s="362"/>
      <c r="J81" s="363" t="str">
        <f>IF(J79&gt;F79,"○","　")</f>
        <v>○</v>
      </c>
      <c r="K81" s="362"/>
      <c r="L81" s="362"/>
      <c r="M81" s="362"/>
      <c r="N81" s="362"/>
      <c r="O81" s="363" t="str">
        <f>IF(O79&gt;K79,"○","　")</f>
        <v>○</v>
      </c>
      <c r="P81" s="362"/>
      <c r="Q81" s="362"/>
      <c r="R81" s="362"/>
      <c r="S81" s="362"/>
      <c r="T81" s="363" t="str">
        <f>IF(T79&gt;P79,"○","　")</f>
        <v>○</v>
      </c>
      <c r="U81" s="216"/>
      <c r="V81" s="216"/>
      <c r="W81" s="216"/>
      <c r="X81" s="216"/>
      <c r="Y81" s="217"/>
      <c r="Z81" s="215"/>
      <c r="AA81" s="216"/>
      <c r="AB81" s="216"/>
      <c r="AC81" s="216"/>
      <c r="AD81" s="217"/>
      <c r="AE81" s="362"/>
      <c r="AF81" s="362"/>
      <c r="AG81" s="362"/>
      <c r="AH81" s="362"/>
      <c r="AI81" s="363" t="str">
        <f>IF(AI79&gt;AE79,"○","　")</f>
        <v>○</v>
      </c>
      <c r="AJ81" s="474"/>
      <c r="AK81" s="477"/>
      <c r="AL81" s="480"/>
      <c r="AM81" s="457"/>
      <c r="AN81" s="459"/>
      <c r="AO81" s="461"/>
      <c r="AP81" s="464"/>
      <c r="AQ81" s="466"/>
      <c r="AX81" s="456"/>
      <c r="AY81" s="456"/>
      <c r="AZ81" s="456"/>
      <c r="BA81" s="456"/>
      <c r="BB81" s="456"/>
      <c r="BC81" s="456"/>
      <c r="BD81" s="456"/>
    </row>
    <row r="82" spans="1:56" ht="18" customHeight="1">
      <c r="A82" s="487"/>
      <c r="B82" s="467"/>
      <c r="C82" s="468"/>
      <c r="D82" s="469"/>
      <c r="E82" s="471"/>
      <c r="F82" s="362">
        <f>AD58</f>
        <v>13</v>
      </c>
      <c r="G82" s="362" t="str">
        <f>IF(F82&gt;J82,"○","　")</f>
        <v>　</v>
      </c>
      <c r="H82" s="362" t="s">
        <v>549</v>
      </c>
      <c r="I82" s="362" t="str">
        <f>IF(J82&gt;F82,"○","　")</f>
        <v>○</v>
      </c>
      <c r="J82" s="363">
        <f>Z58</f>
        <v>15</v>
      </c>
      <c r="K82" s="362">
        <f>AD64</f>
        <v>15</v>
      </c>
      <c r="L82" s="362" t="str">
        <f>IF(K82&gt;O82,"○","　")</f>
        <v>○</v>
      </c>
      <c r="M82" s="362" t="s">
        <v>549</v>
      </c>
      <c r="N82" s="362" t="str">
        <f>IF(O82&gt;K82,"○","　")</f>
        <v>　</v>
      </c>
      <c r="O82" s="363">
        <f>Z64</f>
        <v>13</v>
      </c>
      <c r="P82" s="362">
        <f>AD70</f>
        <v>10</v>
      </c>
      <c r="Q82" s="362" t="str">
        <f>IF(P82&gt;T82,"○","　")</f>
        <v>　</v>
      </c>
      <c r="R82" s="362" t="s">
        <v>549</v>
      </c>
      <c r="S82" s="362" t="str">
        <f>IF(T82&gt;P82,"○","　")</f>
        <v>○</v>
      </c>
      <c r="T82" s="363">
        <f>Z70</f>
        <v>15</v>
      </c>
      <c r="U82" s="216"/>
      <c r="V82" s="216"/>
      <c r="W82" s="216"/>
      <c r="X82" s="216"/>
      <c r="Y82" s="217"/>
      <c r="Z82" s="215"/>
      <c r="AA82" s="216"/>
      <c r="AB82" s="216"/>
      <c r="AC82" s="216"/>
      <c r="AD82" s="217"/>
      <c r="AE82" s="362">
        <f>O45</f>
        <v>12</v>
      </c>
      <c r="AF82" s="362" t="str">
        <f>IF(AE82&gt;AI82,"○","　")</f>
        <v>　</v>
      </c>
      <c r="AG82" s="362" t="s">
        <v>549</v>
      </c>
      <c r="AH82" s="362" t="str">
        <f>IF(AI82&gt;AE82,"○","　")</f>
        <v>○</v>
      </c>
      <c r="AI82" s="363">
        <f>T45</f>
        <v>15</v>
      </c>
      <c r="AJ82" s="474"/>
      <c r="AK82" s="477"/>
      <c r="AL82" s="480"/>
      <c r="AM82" s="457"/>
      <c r="AN82" s="459"/>
      <c r="AO82" s="461"/>
      <c r="AP82" s="464"/>
      <c r="AQ82" s="466"/>
      <c r="AX82" s="456"/>
      <c r="AY82" s="456"/>
      <c r="AZ82" s="456"/>
      <c r="BA82" s="456"/>
      <c r="BB82" s="456"/>
      <c r="BC82" s="456"/>
      <c r="BD82" s="456"/>
    </row>
    <row r="83" spans="1:56" ht="18" customHeight="1">
      <c r="A83" s="487"/>
      <c r="B83" s="467"/>
      <c r="C83" s="468"/>
      <c r="D83" s="469"/>
      <c r="E83" s="471"/>
      <c r="F83" s="362">
        <f>AD59</f>
        <v>12</v>
      </c>
      <c r="G83" s="362" t="str">
        <f>IF(F83&gt;J83,"○","　")</f>
        <v>　</v>
      </c>
      <c r="H83" s="362" t="s">
        <v>255</v>
      </c>
      <c r="I83" s="362" t="str">
        <f>IF(J83&gt;F83,"○","　")</f>
        <v>○</v>
      </c>
      <c r="J83" s="363">
        <f>Z59</f>
        <v>15</v>
      </c>
      <c r="K83" s="362">
        <f>AD65</f>
        <v>11</v>
      </c>
      <c r="L83" s="362" t="str">
        <f>IF(K83&gt;O83,"○","　")</f>
        <v>　</v>
      </c>
      <c r="M83" s="362" t="s">
        <v>255</v>
      </c>
      <c r="N83" s="362" t="str">
        <f>IF(O83&gt;K83,"○","　")</f>
        <v>○</v>
      </c>
      <c r="O83" s="363">
        <f>Z65</f>
        <v>15</v>
      </c>
      <c r="P83" s="362">
        <f>AD71</f>
        <v>13</v>
      </c>
      <c r="Q83" s="362" t="str">
        <f>IF(P83&gt;T83,"○","　")</f>
        <v>　</v>
      </c>
      <c r="R83" s="362" t="s">
        <v>255</v>
      </c>
      <c r="S83" s="362" t="str">
        <f>IF(T83&gt;P83,"○","　")</f>
        <v>○</v>
      </c>
      <c r="T83" s="363">
        <f>Z71</f>
        <v>15</v>
      </c>
      <c r="U83" s="216"/>
      <c r="V83" s="216"/>
      <c r="W83" s="216"/>
      <c r="X83" s="216"/>
      <c r="Y83" s="217"/>
      <c r="Z83" s="215"/>
      <c r="AA83" s="216"/>
      <c r="AB83" s="216"/>
      <c r="AC83" s="216"/>
      <c r="AD83" s="217"/>
      <c r="AE83" s="362">
        <f>O46</f>
        <v>13</v>
      </c>
      <c r="AF83" s="362" t="str">
        <f>IF(AE83&gt;AI83,"○","　")</f>
        <v>　</v>
      </c>
      <c r="AG83" s="362" t="s">
        <v>255</v>
      </c>
      <c r="AH83" s="362" t="str">
        <f>IF(AI83&gt;AE83,"○","　")</f>
        <v>○</v>
      </c>
      <c r="AI83" s="363">
        <f>T46</f>
        <v>15</v>
      </c>
      <c r="AJ83" s="474"/>
      <c r="AK83" s="477"/>
      <c r="AL83" s="480"/>
      <c r="AM83" s="457">
        <f>SUM(F79,K79,P79,U79,Z79,AE79,)</f>
        <v>1</v>
      </c>
      <c r="AN83" s="459" t="s">
        <v>255</v>
      </c>
      <c r="AO83" s="461">
        <f>SUM(J79,O79,T79,Y79,AD79,AI79)</f>
        <v>8</v>
      </c>
      <c r="AP83" s="464"/>
      <c r="AQ83" s="466"/>
      <c r="AX83" s="456"/>
      <c r="AY83" s="456"/>
      <c r="AZ83" s="456"/>
      <c r="BA83" s="456"/>
      <c r="BB83" s="456"/>
      <c r="BC83" s="456"/>
      <c r="BD83" s="456"/>
    </row>
    <row r="84" spans="1:56" ht="18" customHeight="1">
      <c r="A84" s="487"/>
      <c r="B84" s="467"/>
      <c r="C84" s="468"/>
      <c r="D84" s="469"/>
      <c r="E84" s="472"/>
      <c r="F84" s="364">
        <f>AD60</f>
        <v>0</v>
      </c>
      <c r="G84" s="364" t="str">
        <f>IF(F84&gt;J84,"○","　")</f>
        <v>　</v>
      </c>
      <c r="H84" s="364" t="s">
        <v>255</v>
      </c>
      <c r="I84" s="364" t="str">
        <f>IF(J84&gt;F84,"○","　")</f>
        <v>　</v>
      </c>
      <c r="J84" s="365">
        <f>Z60</f>
        <v>0</v>
      </c>
      <c r="K84" s="364">
        <f>AD66</f>
        <v>13</v>
      </c>
      <c r="L84" s="364" t="str">
        <f>IF(K84&gt;O84,"○","　")</f>
        <v>　</v>
      </c>
      <c r="M84" s="364" t="s">
        <v>255</v>
      </c>
      <c r="N84" s="364" t="str">
        <f>IF(O84&gt;K84,"○","　")</f>
        <v>○</v>
      </c>
      <c r="O84" s="365">
        <f>Z66</f>
        <v>15</v>
      </c>
      <c r="P84" s="364">
        <f>AD72</f>
        <v>0</v>
      </c>
      <c r="Q84" s="364" t="str">
        <f>IF(P84&gt;T84,"○","　")</f>
        <v>　</v>
      </c>
      <c r="R84" s="364" t="s">
        <v>255</v>
      </c>
      <c r="S84" s="364" t="str">
        <f>IF(T84&gt;P84,"○","　")</f>
        <v>　</v>
      </c>
      <c r="T84" s="365">
        <f>Z72</f>
        <v>0</v>
      </c>
      <c r="U84" s="219"/>
      <c r="V84" s="219"/>
      <c r="W84" s="219"/>
      <c r="X84" s="219"/>
      <c r="Y84" s="220"/>
      <c r="Z84" s="218"/>
      <c r="AA84" s="219"/>
      <c r="AB84" s="219"/>
      <c r="AC84" s="219"/>
      <c r="AD84" s="220"/>
      <c r="AE84" s="362">
        <f>O47</f>
        <v>0</v>
      </c>
      <c r="AF84" s="362" t="str">
        <f>IF(AE84&gt;AI84,"○","　")</f>
        <v>　</v>
      </c>
      <c r="AG84" s="362" t="s">
        <v>255</v>
      </c>
      <c r="AH84" s="362" t="str">
        <f>IF(AI84&gt;AE84,"○","　")</f>
        <v>　</v>
      </c>
      <c r="AI84" s="363">
        <f>T47</f>
        <v>0</v>
      </c>
      <c r="AJ84" s="475"/>
      <c r="AK84" s="478"/>
      <c r="AL84" s="481"/>
      <c r="AM84" s="458"/>
      <c r="AN84" s="460"/>
      <c r="AO84" s="462"/>
      <c r="AP84" s="465"/>
      <c r="AQ84" s="466"/>
      <c r="AX84" s="456"/>
      <c r="AY84" s="456"/>
      <c r="AZ84" s="456"/>
      <c r="BA84" s="456"/>
      <c r="BB84" s="456"/>
      <c r="BC84" s="456"/>
      <c r="BD84" s="456"/>
    </row>
    <row r="85" spans="1:56" ht="18" customHeight="1">
      <c r="A85" s="487"/>
      <c r="B85" s="467" t="str">
        <f>P7</f>
        <v xml:space="preserve"> ＡＢＵＲＥ</v>
      </c>
      <c r="C85" s="468"/>
      <c r="D85" s="469"/>
      <c r="E85" s="470" t="str">
        <f>IF($CA$117="A",CC124,IF($CA$117="B",CF124,CI124))</f>
        <v/>
      </c>
      <c r="F85" s="212"/>
      <c r="G85" s="212"/>
      <c r="H85" s="212"/>
      <c r="I85" s="212"/>
      <c r="J85" s="213"/>
      <c r="K85" s="191">
        <f>COUNTIF(L88:L90,"○")</f>
        <v>2</v>
      </c>
      <c r="L85" s="191"/>
      <c r="M85" s="191" t="str">
        <f>AG61</f>
        <v>⑥</v>
      </c>
      <c r="N85" s="191"/>
      <c r="O85" s="192">
        <f>COUNTIF(N88:N90,"○")</f>
        <v>1</v>
      </c>
      <c r="P85" s="191">
        <f>COUNTIF(Q88:Q90,"○")</f>
        <v>2</v>
      </c>
      <c r="Q85" s="191"/>
      <c r="R85" s="191" t="str">
        <f>AG67</f>
        <v>⑧</v>
      </c>
      <c r="S85" s="191"/>
      <c r="T85" s="192">
        <f>COUNTIF(S88:S90,"○")</f>
        <v>0</v>
      </c>
      <c r="U85" s="191">
        <f>COUNTIF(V88:V90,"○")</f>
        <v>2</v>
      </c>
      <c r="V85" s="191"/>
      <c r="W85" s="191" t="str">
        <f>AG73</f>
        <v>④</v>
      </c>
      <c r="X85" s="191"/>
      <c r="Y85" s="192">
        <f>COUNTIF(X88:X90,"○")</f>
        <v>0</v>
      </c>
      <c r="Z85" s="191">
        <f>COUNTIF(AA88:AA90,"○")</f>
        <v>2</v>
      </c>
      <c r="AA85" s="191"/>
      <c r="AB85" s="191" t="str">
        <f>AG79</f>
        <v>⑫</v>
      </c>
      <c r="AC85" s="361"/>
      <c r="AD85" s="191">
        <f>COUNTIF(AC88:AC90,"○")</f>
        <v>0</v>
      </c>
      <c r="AE85" s="211"/>
      <c r="AF85" s="212"/>
      <c r="AG85" s="212"/>
      <c r="AH85" s="212"/>
      <c r="AI85" s="213"/>
      <c r="AJ85" s="473">
        <f>COUNTIF(F86:AE86,"○")</f>
        <v>4</v>
      </c>
      <c r="AK85" s="476" t="s">
        <v>255</v>
      </c>
      <c r="AL85" s="479">
        <f>COUNTIF(J87:AI87,"○")</f>
        <v>0</v>
      </c>
      <c r="AM85" s="482">
        <f>IF(AO89=0,10,AM89/AO89)</f>
        <v>8</v>
      </c>
      <c r="AN85" s="483"/>
      <c r="AO85" s="484"/>
      <c r="AP85" s="463">
        <f>SUM(F88:F90,K88:K90,P88:P90,U88:U90,Z88:Z90,AE88:AE90)/SUM(J88:J90,O88:O90,T88:T90,Y88:Y90,AD88:AD90,AI88:AI90)</f>
        <v>1.306930693069307</v>
      </c>
      <c r="AQ85" s="466">
        <f>IF(AS$93=AS$92,RANK(BC85,BC$55:BC$88,0),"")</f>
        <v>1</v>
      </c>
      <c r="AS85" s="182">
        <f>SUM(AJ85:AL90)</f>
        <v>4</v>
      </c>
      <c r="AT85" s="182">
        <f>AU85-AV85</f>
        <v>0</v>
      </c>
      <c r="AU85" s="182">
        <f>SUM(F85:AI85)</f>
        <v>9</v>
      </c>
      <c r="AV85" s="182">
        <f>SUM(AM89:AO90)</f>
        <v>9</v>
      </c>
      <c r="AX85" s="456">
        <f>RANK(AJ85,AJ55:AJ90,1)</f>
        <v>5</v>
      </c>
      <c r="AY85" s="456">
        <f>RANK(BD85,BD55:BD90,1)</f>
        <v>5</v>
      </c>
      <c r="AZ85" s="456">
        <f>RANK(AP85,AP55:AP88,1)</f>
        <v>6</v>
      </c>
      <c r="BA85" s="456">
        <f>AX85*100</f>
        <v>500</v>
      </c>
      <c r="BB85" s="456">
        <f>AY85*10</f>
        <v>50</v>
      </c>
      <c r="BC85" s="456">
        <f>SUM(AZ85:BB90)</f>
        <v>556</v>
      </c>
      <c r="BD85" s="456">
        <f>AM85-AO85</f>
        <v>8</v>
      </c>
    </row>
    <row r="86" spans="1:56" ht="13.5" hidden="1" customHeight="1">
      <c r="A86" s="487"/>
      <c r="B86" s="467"/>
      <c r="C86" s="468"/>
      <c r="D86" s="469"/>
      <c r="E86" s="471"/>
      <c r="F86" s="216"/>
      <c r="G86" s="216"/>
      <c r="H86" s="216"/>
      <c r="I86" s="216"/>
      <c r="J86" s="217"/>
      <c r="K86" s="362" t="str">
        <f>IF(K85&gt;O85,"○","　")</f>
        <v>○</v>
      </c>
      <c r="L86" s="362"/>
      <c r="M86" s="362"/>
      <c r="N86" s="362"/>
      <c r="O86" s="363"/>
      <c r="P86" s="362" t="str">
        <f>IF(P85&gt;T85,"○","　")</f>
        <v>○</v>
      </c>
      <c r="Q86" s="362"/>
      <c r="R86" s="362"/>
      <c r="S86" s="362"/>
      <c r="T86" s="363"/>
      <c r="U86" s="362" t="str">
        <f>IF(U85&gt;Y85,"○","　")</f>
        <v>○</v>
      </c>
      <c r="V86" s="362"/>
      <c r="W86" s="362"/>
      <c r="X86" s="362"/>
      <c r="Y86" s="363"/>
      <c r="Z86" s="362" t="str">
        <f>IF(Z85&gt;AD85,"○","　")</f>
        <v>○</v>
      </c>
      <c r="AA86" s="362"/>
      <c r="AB86" s="362"/>
      <c r="AC86" s="362"/>
      <c r="AD86" s="363"/>
      <c r="AE86" s="215"/>
      <c r="AF86" s="216"/>
      <c r="AG86" s="216"/>
      <c r="AH86" s="216"/>
      <c r="AI86" s="217"/>
      <c r="AJ86" s="474"/>
      <c r="AK86" s="477"/>
      <c r="AL86" s="480"/>
      <c r="AM86" s="457"/>
      <c r="AN86" s="459"/>
      <c r="AO86" s="461"/>
      <c r="AP86" s="464"/>
      <c r="AQ86" s="466"/>
      <c r="AX86" s="456"/>
      <c r="AY86" s="456"/>
      <c r="AZ86" s="456"/>
      <c r="BA86" s="456"/>
      <c r="BB86" s="456"/>
      <c r="BC86" s="456"/>
      <c r="BD86" s="456"/>
    </row>
    <row r="87" spans="1:56" ht="13.5" hidden="1" customHeight="1">
      <c r="A87" s="487"/>
      <c r="B87" s="467"/>
      <c r="C87" s="468"/>
      <c r="D87" s="469"/>
      <c r="E87" s="471"/>
      <c r="F87" s="216"/>
      <c r="G87" s="216"/>
      <c r="H87" s="216"/>
      <c r="I87" s="216"/>
      <c r="J87" s="217"/>
      <c r="K87" s="362"/>
      <c r="L87" s="362"/>
      <c r="M87" s="362"/>
      <c r="N87" s="362"/>
      <c r="O87" s="363" t="str">
        <f>IF(O85&gt;K85,"○","　")</f>
        <v>　</v>
      </c>
      <c r="P87" s="362"/>
      <c r="Q87" s="362"/>
      <c r="R87" s="362"/>
      <c r="S87" s="362"/>
      <c r="T87" s="363" t="str">
        <f>IF(T85&gt;P85,"○","　")</f>
        <v>　</v>
      </c>
      <c r="U87" s="362"/>
      <c r="V87" s="362"/>
      <c r="W87" s="362"/>
      <c r="X87" s="362"/>
      <c r="Y87" s="363" t="str">
        <f>IF(Y85&gt;U85,"○","　")</f>
        <v>　</v>
      </c>
      <c r="Z87" s="362"/>
      <c r="AA87" s="362"/>
      <c r="AB87" s="362"/>
      <c r="AC87" s="362"/>
      <c r="AD87" s="363" t="str">
        <f>IF(AD85&gt;Z85,"○","　")</f>
        <v>　</v>
      </c>
      <c r="AE87" s="215"/>
      <c r="AF87" s="216"/>
      <c r="AG87" s="216"/>
      <c r="AH87" s="216"/>
      <c r="AI87" s="217"/>
      <c r="AJ87" s="474"/>
      <c r="AK87" s="477"/>
      <c r="AL87" s="480"/>
      <c r="AM87" s="457"/>
      <c r="AN87" s="459"/>
      <c r="AO87" s="461"/>
      <c r="AP87" s="464"/>
      <c r="AQ87" s="466"/>
      <c r="AX87" s="456"/>
      <c r="AY87" s="456"/>
      <c r="AZ87" s="456"/>
      <c r="BA87" s="456"/>
      <c r="BB87" s="456"/>
      <c r="BC87" s="456"/>
      <c r="BD87" s="456"/>
    </row>
    <row r="88" spans="1:56" ht="18" customHeight="1">
      <c r="A88" s="487"/>
      <c r="B88" s="467"/>
      <c r="C88" s="468"/>
      <c r="D88" s="469"/>
      <c r="E88" s="471"/>
      <c r="F88" s="216"/>
      <c r="G88" s="216"/>
      <c r="H88" s="216"/>
      <c r="I88" s="216"/>
      <c r="J88" s="217"/>
      <c r="K88" s="362">
        <f>AI64</f>
        <v>15</v>
      </c>
      <c r="L88" s="362" t="str">
        <f>IF(K88&gt;O88,"○","　")</f>
        <v>○</v>
      </c>
      <c r="M88" s="362" t="s">
        <v>549</v>
      </c>
      <c r="N88" s="362" t="str">
        <f>IF(O88&gt;K88,"○","　")</f>
        <v>　</v>
      </c>
      <c r="O88" s="363">
        <f>AE64</f>
        <v>8</v>
      </c>
      <c r="P88" s="362">
        <f>AI70</f>
        <v>15</v>
      </c>
      <c r="Q88" s="362" t="str">
        <f>IF(P88&gt;T88,"○","　")</f>
        <v>○</v>
      </c>
      <c r="R88" s="362" t="s">
        <v>549</v>
      </c>
      <c r="S88" s="362" t="str">
        <f>IF(T88&gt;P88,"○","　")</f>
        <v>　</v>
      </c>
      <c r="T88" s="363">
        <f>AE70</f>
        <v>13</v>
      </c>
      <c r="U88" s="362">
        <f>AI76</f>
        <v>15</v>
      </c>
      <c r="V88" s="362" t="str">
        <f>IF(U88&gt;Y88,"○","　")</f>
        <v>○</v>
      </c>
      <c r="W88" s="362" t="s">
        <v>549</v>
      </c>
      <c r="X88" s="362" t="str">
        <f>IF(Y88&gt;U88,"○","　")</f>
        <v>　</v>
      </c>
      <c r="Y88" s="363">
        <f>AE76</f>
        <v>9</v>
      </c>
      <c r="Z88" s="362">
        <f>AI82</f>
        <v>15</v>
      </c>
      <c r="AA88" s="362" t="str">
        <f>IF(Z88&gt;AD88,"○","　")</f>
        <v>○</v>
      </c>
      <c r="AB88" s="362" t="s">
        <v>549</v>
      </c>
      <c r="AC88" s="362" t="str">
        <f>IF(AD88&gt;Z88,"○","　")</f>
        <v>　</v>
      </c>
      <c r="AD88" s="363">
        <f>AE82</f>
        <v>12</v>
      </c>
      <c r="AE88" s="215"/>
      <c r="AF88" s="216"/>
      <c r="AG88" s="216"/>
      <c r="AH88" s="216"/>
      <c r="AI88" s="217"/>
      <c r="AJ88" s="474"/>
      <c r="AK88" s="477"/>
      <c r="AL88" s="480"/>
      <c r="AM88" s="457"/>
      <c r="AN88" s="459"/>
      <c r="AO88" s="461"/>
      <c r="AP88" s="464"/>
      <c r="AQ88" s="466"/>
      <c r="AX88" s="456"/>
      <c r="AY88" s="456"/>
      <c r="AZ88" s="456"/>
      <c r="BA88" s="456"/>
      <c r="BB88" s="456"/>
      <c r="BC88" s="456"/>
      <c r="BD88" s="456"/>
    </row>
    <row r="89" spans="1:56" ht="18" customHeight="1">
      <c r="A89" s="487"/>
      <c r="B89" s="467"/>
      <c r="C89" s="468"/>
      <c r="D89" s="469"/>
      <c r="E89" s="471"/>
      <c r="F89" s="216"/>
      <c r="G89" s="216"/>
      <c r="H89" s="216"/>
      <c r="I89" s="216"/>
      <c r="J89" s="217"/>
      <c r="K89" s="362">
        <f>AI65</f>
        <v>12</v>
      </c>
      <c r="L89" s="362" t="str">
        <f>IF(K89&gt;O89,"○","　")</f>
        <v>　</v>
      </c>
      <c r="M89" s="362" t="s">
        <v>255</v>
      </c>
      <c r="N89" s="362" t="str">
        <f>IF(O89&gt;K89,"○","　")</f>
        <v>○</v>
      </c>
      <c r="O89" s="363">
        <f>AE65</f>
        <v>15</v>
      </c>
      <c r="P89" s="362">
        <f>AI71</f>
        <v>15</v>
      </c>
      <c r="Q89" s="362" t="str">
        <f>IF(P89&gt;T89,"○","　")</f>
        <v>○</v>
      </c>
      <c r="R89" s="362" t="s">
        <v>255</v>
      </c>
      <c r="S89" s="362" t="str">
        <f>IF(T89&gt;P89,"○","　")</f>
        <v>　</v>
      </c>
      <c r="T89" s="363">
        <f>AE71</f>
        <v>9</v>
      </c>
      <c r="U89" s="362">
        <f>AI77</f>
        <v>15</v>
      </c>
      <c r="V89" s="362" t="str">
        <f>IF(U89&gt;Y89,"○","　")</f>
        <v>○</v>
      </c>
      <c r="W89" s="362" t="s">
        <v>255</v>
      </c>
      <c r="X89" s="362" t="str">
        <f>IF(Y89&gt;U89,"○","　")</f>
        <v>　</v>
      </c>
      <c r="Y89" s="363">
        <f>AE77</f>
        <v>11</v>
      </c>
      <c r="Z89" s="362">
        <f>AI83</f>
        <v>15</v>
      </c>
      <c r="AA89" s="362" t="str">
        <f>IF(Z89&gt;AD89,"○","　")</f>
        <v>○</v>
      </c>
      <c r="AB89" s="362" t="s">
        <v>255</v>
      </c>
      <c r="AC89" s="362" t="str">
        <f>IF(AD89&gt;Z89,"○","　")</f>
        <v>　</v>
      </c>
      <c r="AD89" s="363">
        <f>AE83</f>
        <v>13</v>
      </c>
      <c r="AE89" s="215"/>
      <c r="AF89" s="216"/>
      <c r="AG89" s="216"/>
      <c r="AH89" s="216"/>
      <c r="AI89" s="217"/>
      <c r="AJ89" s="474"/>
      <c r="AK89" s="477"/>
      <c r="AL89" s="480"/>
      <c r="AM89" s="457">
        <f>SUM(F85,K85,P85,U85,Z85,AE85,)</f>
        <v>8</v>
      </c>
      <c r="AN89" s="459" t="s">
        <v>255</v>
      </c>
      <c r="AO89" s="461">
        <f>SUM(J85,O85,T85,Y85,AD85,AI85)</f>
        <v>1</v>
      </c>
      <c r="AP89" s="464"/>
      <c r="AQ89" s="466"/>
      <c r="AX89" s="456"/>
      <c r="AY89" s="456"/>
      <c r="AZ89" s="456"/>
      <c r="BA89" s="456"/>
      <c r="BB89" s="456"/>
      <c r="BC89" s="456"/>
      <c r="BD89" s="456"/>
    </row>
    <row r="90" spans="1:56" ht="18" customHeight="1">
      <c r="A90" s="488"/>
      <c r="B90" s="467"/>
      <c r="C90" s="468"/>
      <c r="D90" s="469"/>
      <c r="E90" s="472"/>
      <c r="F90" s="219"/>
      <c r="G90" s="219"/>
      <c r="H90" s="219"/>
      <c r="I90" s="219"/>
      <c r="J90" s="220"/>
      <c r="K90" s="364">
        <f>AI66</f>
        <v>15</v>
      </c>
      <c r="L90" s="364" t="str">
        <f>IF(K90&gt;O90,"○","　")</f>
        <v>○</v>
      </c>
      <c r="M90" s="364" t="s">
        <v>255</v>
      </c>
      <c r="N90" s="364" t="str">
        <f>IF(O90&gt;K90,"○","　")</f>
        <v>　</v>
      </c>
      <c r="O90" s="365">
        <f>AE66</f>
        <v>11</v>
      </c>
      <c r="P90" s="364">
        <f>AI72</f>
        <v>0</v>
      </c>
      <c r="Q90" s="364" t="str">
        <f>IF(P90&gt;T90,"○","　")</f>
        <v>　</v>
      </c>
      <c r="R90" s="364" t="s">
        <v>255</v>
      </c>
      <c r="S90" s="364" t="str">
        <f>IF(T90&gt;P90,"○","　")</f>
        <v>　</v>
      </c>
      <c r="T90" s="365">
        <f>AE72</f>
        <v>0</v>
      </c>
      <c r="U90" s="364">
        <f>AI78</f>
        <v>0</v>
      </c>
      <c r="V90" s="364" t="str">
        <f>IF(U90&gt;Y90,"○","　")</f>
        <v>　</v>
      </c>
      <c r="W90" s="364" t="s">
        <v>255</v>
      </c>
      <c r="X90" s="364" t="str">
        <f>IF(Y90&gt;U90,"○","　")</f>
        <v>　</v>
      </c>
      <c r="Y90" s="365">
        <f>AE78</f>
        <v>0</v>
      </c>
      <c r="Z90" s="364">
        <f>AI84</f>
        <v>0</v>
      </c>
      <c r="AA90" s="364" t="str">
        <f>IF(Z90&gt;AD90,"○","　")</f>
        <v>　</v>
      </c>
      <c r="AB90" s="364" t="s">
        <v>255</v>
      </c>
      <c r="AC90" s="364" t="str">
        <f>IF(AD90&gt;Z90,"○","　")</f>
        <v>　</v>
      </c>
      <c r="AD90" s="365">
        <f>AE84</f>
        <v>0</v>
      </c>
      <c r="AE90" s="218"/>
      <c r="AF90" s="219"/>
      <c r="AG90" s="219"/>
      <c r="AH90" s="219"/>
      <c r="AI90" s="220"/>
      <c r="AJ90" s="475"/>
      <c r="AK90" s="478"/>
      <c r="AL90" s="481"/>
      <c r="AM90" s="458"/>
      <c r="AN90" s="460"/>
      <c r="AO90" s="462"/>
      <c r="AP90" s="465"/>
      <c r="AQ90" s="466"/>
      <c r="AX90" s="456"/>
      <c r="AY90" s="456"/>
      <c r="AZ90" s="456"/>
      <c r="BA90" s="456"/>
      <c r="BB90" s="456"/>
      <c r="BC90" s="456"/>
      <c r="BD90" s="456"/>
    </row>
    <row r="92" spans="1:56" hidden="1">
      <c r="F92" s="378">
        <v>1</v>
      </c>
      <c r="G92" s="378"/>
      <c r="H92" s="378">
        <v>2</v>
      </c>
      <c r="I92" s="378"/>
      <c r="J92" s="378">
        <v>3</v>
      </c>
      <c r="K92" s="378">
        <v>4</v>
      </c>
      <c r="L92" s="378"/>
      <c r="M92" s="378">
        <v>5</v>
      </c>
      <c r="N92" s="378"/>
      <c r="O92" s="378">
        <v>6</v>
      </c>
      <c r="P92" s="378">
        <v>7</v>
      </c>
      <c r="Q92" s="378"/>
      <c r="R92" s="378">
        <v>8</v>
      </c>
      <c r="S92" s="378"/>
      <c r="T92" s="378">
        <v>9</v>
      </c>
      <c r="U92" s="378">
        <v>10</v>
      </c>
      <c r="W92" s="378">
        <v>11</v>
      </c>
      <c r="Y92" s="378">
        <v>12</v>
      </c>
      <c r="AS92" s="182">
        <v>24</v>
      </c>
    </row>
    <row r="93" spans="1:56" hidden="1">
      <c r="F93" s="378">
        <f>SUM(AE76:AE78,AI76:AI78)</f>
        <v>50</v>
      </c>
      <c r="G93" s="378" t="e">
        <f>SUM(#REF!)</f>
        <v>#REF!</v>
      </c>
      <c r="H93" s="378">
        <f>SUM(Z70:Z72,AD70:AD72)</f>
        <v>53</v>
      </c>
      <c r="I93" s="378" t="e">
        <f>SUM(#REF!)</f>
        <v>#REF!</v>
      </c>
      <c r="J93" s="378">
        <f>SUM(K58:K60,O58:O60)</f>
        <v>83</v>
      </c>
      <c r="K93" s="378">
        <f>SUM(AE70:AE72,AI70:AI72)</f>
        <v>52</v>
      </c>
      <c r="L93" s="378" t="e">
        <f>SUM(#REF!)</f>
        <v>#REF!</v>
      </c>
      <c r="M93" s="378">
        <f>SUM(U58:U60,Y58:Y60)</f>
        <v>58</v>
      </c>
      <c r="N93" s="378" t="e">
        <f>SUM(#REF!)</f>
        <v>#REF!</v>
      </c>
      <c r="O93" s="378">
        <f>SUM(Z64:Z66,AD64:AD66)</f>
        <v>82</v>
      </c>
      <c r="P93" s="378">
        <f>SUM(U70:U72,Y70:Y72)</f>
        <v>77</v>
      </c>
      <c r="Q93" s="378" t="e">
        <f>SUM(#REF!)</f>
        <v>#REF!</v>
      </c>
      <c r="R93" s="378">
        <f>SUM(AE64:AE66,AI64:AI66)</f>
        <v>76</v>
      </c>
      <c r="S93" s="378" t="e">
        <f>SUM(#REF!)</f>
        <v>#REF!</v>
      </c>
      <c r="T93" s="378">
        <f>SUM(Z58:Z60,AD58:AD60)</f>
        <v>55</v>
      </c>
      <c r="U93" s="378">
        <f>SUM(U64:U66,Y64:Y66)</f>
        <v>50</v>
      </c>
      <c r="W93" s="378">
        <f>SUM(AE82:AE84,AI82:AI84)</f>
        <v>55</v>
      </c>
      <c r="Y93" s="378">
        <f>SUM(P58:P60,T58:T60)</f>
        <v>54</v>
      </c>
      <c r="AS93" s="182">
        <f>SUM(AS55:AS90)</f>
        <v>24</v>
      </c>
    </row>
    <row r="94" spans="1:56" hidden="1"/>
    <row r="95" spans="1:56" hidden="1"/>
    <row r="96" spans="1:5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spans="1:137" hidden="1"/>
    <row r="114" spans="1:137" hidden="1"/>
    <row r="115" spans="1:137" hidden="1">
      <c r="CA115" s="182" t="s">
        <v>558</v>
      </c>
      <c r="CD115" s="182" t="s">
        <v>559</v>
      </c>
      <c r="CG115" s="182" t="s">
        <v>560</v>
      </c>
    </row>
    <row r="116" spans="1:137" hidden="1">
      <c r="F116" s="378">
        <v>1</v>
      </c>
      <c r="G116" s="378"/>
      <c r="H116" s="378">
        <v>2</v>
      </c>
      <c r="I116" s="378"/>
      <c r="J116" s="378">
        <v>3</v>
      </c>
      <c r="K116" s="378">
        <v>4</v>
      </c>
      <c r="L116" s="378"/>
      <c r="M116" s="378">
        <v>5</v>
      </c>
      <c r="N116" s="378"/>
      <c r="O116" s="378">
        <v>6</v>
      </c>
      <c r="P116" s="378">
        <v>7</v>
      </c>
      <c r="Q116" s="378"/>
      <c r="R116" s="378">
        <v>8</v>
      </c>
      <c r="S116" s="378"/>
      <c r="T116" s="378">
        <v>9</v>
      </c>
      <c r="U116" s="378">
        <v>10</v>
      </c>
      <c r="W116" s="378">
        <v>11</v>
      </c>
      <c r="Y116" s="378">
        <v>12</v>
      </c>
      <c r="CA116" s="182" t="s">
        <v>0</v>
      </c>
      <c r="CD116" s="182" t="s">
        <v>0</v>
      </c>
      <c r="CG116" s="182" t="s">
        <v>0</v>
      </c>
    </row>
    <row r="117" spans="1:137" hidden="1">
      <c r="F117" s="378">
        <f t="shared" ref="F117:U117" si="2">F93</f>
        <v>50</v>
      </c>
      <c r="G117" s="378" t="e">
        <f t="shared" si="2"/>
        <v>#REF!</v>
      </c>
      <c r="H117" s="378">
        <f t="shared" si="2"/>
        <v>53</v>
      </c>
      <c r="I117" s="378" t="e">
        <f t="shared" si="2"/>
        <v>#REF!</v>
      </c>
      <c r="J117" s="378">
        <f t="shared" si="2"/>
        <v>83</v>
      </c>
      <c r="K117" s="378">
        <f t="shared" si="2"/>
        <v>52</v>
      </c>
      <c r="L117" s="378" t="e">
        <f t="shared" si="2"/>
        <v>#REF!</v>
      </c>
      <c r="M117" s="378">
        <f t="shared" si="2"/>
        <v>58</v>
      </c>
      <c r="N117" s="378" t="e">
        <f t="shared" si="2"/>
        <v>#REF!</v>
      </c>
      <c r="O117" s="378">
        <f t="shared" si="2"/>
        <v>82</v>
      </c>
      <c r="P117" s="378">
        <f t="shared" si="2"/>
        <v>77</v>
      </c>
      <c r="Q117" s="378" t="e">
        <f t="shared" si="2"/>
        <v>#REF!</v>
      </c>
      <c r="R117" s="378">
        <f t="shared" si="2"/>
        <v>76</v>
      </c>
      <c r="S117" s="378" t="e">
        <f t="shared" si="2"/>
        <v>#REF!</v>
      </c>
      <c r="T117" s="378">
        <f t="shared" si="2"/>
        <v>55</v>
      </c>
      <c r="U117" s="378">
        <f t="shared" si="2"/>
        <v>50</v>
      </c>
      <c r="W117" s="378">
        <f>W93</f>
        <v>55</v>
      </c>
      <c r="Y117" s="378">
        <f>Y93</f>
        <v>54</v>
      </c>
      <c r="CA117" s="366" t="str">
        <f>IF(CA118&lt;7,"A",IF(CA118&gt;12,"C","B"))</f>
        <v>A</v>
      </c>
      <c r="CB117" s="366"/>
      <c r="CC117" s="366"/>
      <c r="CD117" s="366"/>
      <c r="CE117" s="366"/>
      <c r="CF117" s="366"/>
      <c r="CG117" s="366"/>
      <c r="CH117" s="366"/>
      <c r="CI117" s="366"/>
    </row>
    <row r="118" spans="1:137" hidden="1">
      <c r="CA118" s="366">
        <f>C41</f>
        <v>0</v>
      </c>
      <c r="CB118" s="366"/>
      <c r="CC118" s="366"/>
      <c r="CD118" s="366">
        <f>CA118</f>
        <v>0</v>
      </c>
      <c r="CE118" s="366"/>
      <c r="CF118" s="366"/>
      <c r="CG118" s="366">
        <f>CA118</f>
        <v>0</v>
      </c>
      <c r="CH118" s="366"/>
      <c r="CI118" s="366"/>
      <c r="CL118" s="182">
        <v>1</v>
      </c>
      <c r="CO118" s="182">
        <v>2</v>
      </c>
      <c r="CR118" s="182">
        <v>3</v>
      </c>
      <c r="CU118" s="182">
        <v>4</v>
      </c>
      <c r="CX118" s="182">
        <v>5</v>
      </c>
      <c r="DA118" s="182">
        <v>6</v>
      </c>
      <c r="DD118" s="182">
        <v>7</v>
      </c>
      <c r="DG118" s="182">
        <v>8</v>
      </c>
      <c r="DJ118" s="182">
        <v>9</v>
      </c>
      <c r="DM118" s="182">
        <v>10</v>
      </c>
      <c r="DP118" s="182">
        <v>11</v>
      </c>
      <c r="DS118" s="182">
        <v>12</v>
      </c>
      <c r="DV118" s="182">
        <v>13</v>
      </c>
      <c r="DY118" s="182">
        <v>14</v>
      </c>
      <c r="EB118" s="182">
        <v>15</v>
      </c>
      <c r="EE118" s="182">
        <v>16</v>
      </c>
    </row>
    <row r="119" spans="1:137">
      <c r="BZ119" s="182">
        <v>1</v>
      </c>
      <c r="CA119" s="182" t="str">
        <f t="shared" ref="CA119:CC124" si="3">IF($CA$118=1,CL119,IF($CA$118=2,CO119,IF($CA$118=3,CR119,IF($CA$118=4,CU119,IF($CA$118=5,CX119,IF($CA$118=6,DA119,""))))))</f>
        <v/>
      </c>
      <c r="CB119" s="182" t="str">
        <f t="shared" si="3"/>
        <v/>
      </c>
      <c r="CC119" s="182" t="str">
        <f t="shared" si="3"/>
        <v/>
      </c>
      <c r="CD119" s="182" t="str">
        <f t="shared" ref="CD119:CF130" si="4">IF($CA$118=7,DD119,IF($CA$118=8,DG119,IF($CA$118=9,DJ119,IF($CA$118=10,DM119,IF($CA$118=11,DP119,IF($CA$118=12,DS119,""))))))</f>
        <v/>
      </c>
      <c r="CE119" s="182" t="str">
        <f t="shared" si="4"/>
        <v/>
      </c>
      <c r="CF119" s="182" t="str">
        <f t="shared" si="4"/>
        <v/>
      </c>
      <c r="CG119" s="182" t="str">
        <f t="shared" ref="CG119:CI129" si="5">IF($CA$118=13,DV119,IF($CA$118=14,DY119,IF($CA$118=15,EB119,IF($CA$118=16,EE119,""))))</f>
        <v/>
      </c>
      <c r="CH119" s="182" t="str">
        <f t="shared" si="5"/>
        <v/>
      </c>
      <c r="CI119" s="182" t="str">
        <f t="shared" si="5"/>
        <v/>
      </c>
      <c r="CL119" s="182">
        <v>1</v>
      </c>
      <c r="CM119" s="182" t="s">
        <v>258</v>
      </c>
      <c r="CN119" s="182" t="s">
        <v>259</v>
      </c>
      <c r="CO119" s="182">
        <v>1</v>
      </c>
      <c r="CP119" s="182" t="s">
        <v>260</v>
      </c>
      <c r="CQ119" s="182" t="s">
        <v>261</v>
      </c>
      <c r="CR119" s="182">
        <v>1</v>
      </c>
      <c r="CS119" s="182" t="s">
        <v>262</v>
      </c>
      <c r="CT119" s="182" t="s">
        <v>261</v>
      </c>
      <c r="CU119" s="182">
        <v>1</v>
      </c>
      <c r="CV119" s="182" t="s">
        <v>263</v>
      </c>
      <c r="CW119" s="182" t="s">
        <v>264</v>
      </c>
      <c r="CX119" s="182">
        <v>1</v>
      </c>
      <c r="CY119" s="182" t="s">
        <v>265</v>
      </c>
      <c r="CZ119" s="182" t="s">
        <v>266</v>
      </c>
      <c r="DA119" s="182" t="s">
        <v>267</v>
      </c>
      <c r="DB119" s="182" t="s">
        <v>268</v>
      </c>
      <c r="DC119" s="182" t="s">
        <v>269</v>
      </c>
      <c r="DD119" s="182" t="s">
        <v>270</v>
      </c>
      <c r="DE119" s="182" t="s">
        <v>260</v>
      </c>
      <c r="DF119" s="182" t="s">
        <v>261</v>
      </c>
      <c r="DG119" s="182" t="s">
        <v>271</v>
      </c>
      <c r="DH119" s="182" t="s">
        <v>272</v>
      </c>
      <c r="DI119" s="182" t="s">
        <v>273</v>
      </c>
      <c r="DJ119" s="182" t="s">
        <v>274</v>
      </c>
      <c r="DK119" s="182" t="s">
        <v>272</v>
      </c>
      <c r="DL119" s="182" t="s">
        <v>273</v>
      </c>
      <c r="DM119" s="182" t="s">
        <v>275</v>
      </c>
      <c r="DN119" s="182" t="s">
        <v>276</v>
      </c>
      <c r="DO119" s="182" t="s">
        <v>269</v>
      </c>
      <c r="DP119" s="182">
        <v>0</v>
      </c>
      <c r="DQ119" s="182">
        <v>0</v>
      </c>
      <c r="DR119" s="182">
        <v>0</v>
      </c>
      <c r="DS119" s="182">
        <v>0</v>
      </c>
      <c r="DT119" s="182">
        <v>0</v>
      </c>
      <c r="DU119" s="182">
        <v>0</v>
      </c>
      <c r="DV119" s="182" t="s">
        <v>275</v>
      </c>
      <c r="DW119" s="182" t="s">
        <v>276</v>
      </c>
      <c r="DX119" s="182" t="s">
        <v>269</v>
      </c>
      <c r="DY119" s="182">
        <v>0</v>
      </c>
      <c r="DZ119" s="182">
        <v>0</v>
      </c>
      <c r="EA119" s="182">
        <v>0</v>
      </c>
      <c r="EB119" s="182">
        <v>0</v>
      </c>
      <c r="EC119" s="182">
        <v>0</v>
      </c>
      <c r="ED119" s="182">
        <v>0</v>
      </c>
      <c r="EE119" s="182">
        <v>0</v>
      </c>
      <c r="EF119" s="182">
        <v>0</v>
      </c>
      <c r="EG119" s="182">
        <v>0</v>
      </c>
    </row>
    <row r="120" spans="1:137">
      <c r="BZ120" s="182">
        <v>2</v>
      </c>
      <c r="CA120" s="182" t="str">
        <f t="shared" si="3"/>
        <v/>
      </c>
      <c r="CB120" s="182" t="str">
        <f t="shared" si="3"/>
        <v/>
      </c>
      <c r="CC120" s="182" t="str">
        <f t="shared" si="3"/>
        <v/>
      </c>
      <c r="CD120" s="182" t="str">
        <f t="shared" si="4"/>
        <v/>
      </c>
      <c r="CE120" s="182" t="str">
        <f t="shared" si="4"/>
        <v/>
      </c>
      <c r="CF120" s="182" t="str">
        <f t="shared" si="4"/>
        <v/>
      </c>
      <c r="CG120" s="182" t="str">
        <f t="shared" si="5"/>
        <v/>
      </c>
      <c r="CH120" s="182" t="str">
        <f t="shared" si="5"/>
        <v/>
      </c>
      <c r="CI120" s="182" t="str">
        <f t="shared" si="5"/>
        <v/>
      </c>
      <c r="CL120" s="182">
        <v>2</v>
      </c>
      <c r="CM120" s="182" t="s">
        <v>277</v>
      </c>
      <c r="CN120" s="182" t="s">
        <v>269</v>
      </c>
      <c r="CO120" s="182">
        <v>2</v>
      </c>
      <c r="CP120" s="182" t="s">
        <v>276</v>
      </c>
      <c r="CQ120" s="182" t="s">
        <v>269</v>
      </c>
      <c r="CR120" s="182">
        <v>2</v>
      </c>
      <c r="CS120" s="182" t="s">
        <v>278</v>
      </c>
      <c r="CT120" s="182" t="s">
        <v>261</v>
      </c>
      <c r="CU120" s="182">
        <v>2</v>
      </c>
      <c r="CV120" s="182" t="s">
        <v>279</v>
      </c>
      <c r="CW120" s="182" t="s">
        <v>261</v>
      </c>
      <c r="CX120" s="182">
        <v>2</v>
      </c>
      <c r="CY120" s="182" t="s">
        <v>280</v>
      </c>
      <c r="CZ120" s="182" t="s">
        <v>281</v>
      </c>
      <c r="DA120" s="182" t="s">
        <v>282</v>
      </c>
      <c r="DB120" s="182" t="s">
        <v>283</v>
      </c>
      <c r="DC120" s="182" t="s">
        <v>261</v>
      </c>
      <c r="DD120" s="182" t="s">
        <v>284</v>
      </c>
      <c r="DE120" s="182" t="s">
        <v>258</v>
      </c>
      <c r="DF120" s="182" t="s">
        <v>259</v>
      </c>
      <c r="DG120" s="182" t="s">
        <v>285</v>
      </c>
      <c r="DH120" s="182" t="s">
        <v>258</v>
      </c>
      <c r="DI120" s="182" t="s">
        <v>259</v>
      </c>
      <c r="DJ120" s="182" t="s">
        <v>286</v>
      </c>
      <c r="DK120" s="182" t="s">
        <v>287</v>
      </c>
      <c r="DL120" s="182" t="s">
        <v>259</v>
      </c>
      <c r="DM120" s="182" t="s">
        <v>288</v>
      </c>
      <c r="DN120" s="182" t="s">
        <v>289</v>
      </c>
      <c r="DO120" s="182" t="s">
        <v>290</v>
      </c>
      <c r="DP120" s="182">
        <v>0</v>
      </c>
      <c r="DQ120" s="182">
        <v>0</v>
      </c>
      <c r="DR120" s="182">
        <v>0</v>
      </c>
      <c r="DS120" s="182">
        <v>0</v>
      </c>
      <c r="DT120" s="182">
        <v>0</v>
      </c>
      <c r="DU120" s="182">
        <v>0</v>
      </c>
      <c r="DV120" s="182" t="s">
        <v>288</v>
      </c>
      <c r="DW120" s="182" t="s">
        <v>289</v>
      </c>
      <c r="DX120" s="182" t="s">
        <v>290</v>
      </c>
      <c r="DY120" s="182">
        <v>0</v>
      </c>
      <c r="DZ120" s="182">
        <v>0</v>
      </c>
      <c r="EA120" s="182">
        <v>0</v>
      </c>
      <c r="EB120" s="182">
        <v>0</v>
      </c>
      <c r="EC120" s="182">
        <v>0</v>
      </c>
      <c r="ED120" s="182">
        <v>0</v>
      </c>
      <c r="EE120" s="182">
        <v>0</v>
      </c>
      <c r="EF120" s="182">
        <v>0</v>
      </c>
      <c r="EG120" s="182">
        <v>0</v>
      </c>
    </row>
    <row r="121" spans="1:137">
      <c r="BZ121" s="182">
        <v>3</v>
      </c>
      <c r="CA121" s="182" t="str">
        <f t="shared" si="3"/>
        <v/>
      </c>
      <c r="CB121" s="182" t="str">
        <f t="shared" si="3"/>
        <v/>
      </c>
      <c r="CC121" s="182" t="str">
        <f t="shared" si="3"/>
        <v/>
      </c>
      <c r="CD121" s="182" t="str">
        <f t="shared" si="4"/>
        <v/>
      </c>
      <c r="CE121" s="182" t="str">
        <f t="shared" si="4"/>
        <v/>
      </c>
      <c r="CF121" s="182" t="str">
        <f t="shared" si="4"/>
        <v/>
      </c>
      <c r="CG121" s="182" t="str">
        <f t="shared" si="5"/>
        <v/>
      </c>
      <c r="CH121" s="182" t="str">
        <f t="shared" si="5"/>
        <v/>
      </c>
      <c r="CI121" s="182" t="str">
        <f t="shared" si="5"/>
        <v/>
      </c>
      <c r="CL121" s="182">
        <v>3</v>
      </c>
      <c r="CM121" s="182" t="s">
        <v>291</v>
      </c>
      <c r="CN121" s="182" t="s">
        <v>292</v>
      </c>
      <c r="CO121" s="182">
        <v>3</v>
      </c>
      <c r="CP121" s="182" t="s">
        <v>293</v>
      </c>
      <c r="CQ121" s="182" t="s">
        <v>292</v>
      </c>
      <c r="CR121" s="182">
        <v>3</v>
      </c>
      <c r="CS121" s="182" t="s">
        <v>294</v>
      </c>
      <c r="CT121" s="182" t="s">
        <v>295</v>
      </c>
      <c r="CU121" s="182">
        <v>3</v>
      </c>
      <c r="CV121" s="182" t="s">
        <v>296</v>
      </c>
      <c r="CW121" s="182" t="s">
        <v>266</v>
      </c>
      <c r="CX121" s="182">
        <v>3</v>
      </c>
      <c r="CY121" s="182" t="s">
        <v>297</v>
      </c>
      <c r="CZ121" s="182" t="s">
        <v>259</v>
      </c>
      <c r="DA121" s="182" t="s">
        <v>298</v>
      </c>
      <c r="DB121" s="182" t="s">
        <v>299</v>
      </c>
      <c r="DC121" s="182" t="s">
        <v>261</v>
      </c>
      <c r="DD121" s="182" t="s">
        <v>300</v>
      </c>
      <c r="DE121" s="182" t="s">
        <v>301</v>
      </c>
      <c r="DF121" s="182" t="s">
        <v>266</v>
      </c>
      <c r="DG121" s="182" t="s">
        <v>302</v>
      </c>
      <c r="DH121" s="182" t="s">
        <v>303</v>
      </c>
      <c r="DI121" s="182" t="s">
        <v>295</v>
      </c>
      <c r="DJ121" s="182" t="s">
        <v>304</v>
      </c>
      <c r="DK121" s="182" t="s">
        <v>305</v>
      </c>
      <c r="DL121" s="182" t="s">
        <v>306</v>
      </c>
      <c r="DM121" s="182" t="s">
        <v>307</v>
      </c>
      <c r="DN121" s="182" t="s">
        <v>289</v>
      </c>
      <c r="DO121" s="182" t="s">
        <v>290</v>
      </c>
      <c r="DP121" s="182">
        <v>0</v>
      </c>
      <c r="DQ121" s="182">
        <v>0</v>
      </c>
      <c r="DR121" s="182">
        <v>0</v>
      </c>
      <c r="DS121" s="182">
        <v>0</v>
      </c>
      <c r="DT121" s="182">
        <v>0</v>
      </c>
      <c r="DU121" s="182">
        <v>0</v>
      </c>
      <c r="DV121" s="182" t="s">
        <v>307</v>
      </c>
      <c r="DW121" s="182" t="s">
        <v>289</v>
      </c>
      <c r="DX121" s="182" t="s">
        <v>290</v>
      </c>
      <c r="DY121" s="182">
        <v>0</v>
      </c>
      <c r="DZ121" s="182">
        <v>0</v>
      </c>
      <c r="EA121" s="182">
        <v>0</v>
      </c>
      <c r="EB121" s="182">
        <v>0</v>
      </c>
      <c r="EC121" s="182">
        <v>0</v>
      </c>
      <c r="ED121" s="182">
        <v>0</v>
      </c>
      <c r="EE121" s="182">
        <v>0</v>
      </c>
      <c r="EF121" s="182">
        <v>0</v>
      </c>
      <c r="EG121" s="182">
        <v>0</v>
      </c>
    </row>
    <row r="122" spans="1:137">
      <c r="A122" s="362"/>
      <c r="B122" s="362"/>
      <c r="C122" s="362"/>
      <c r="D122" s="362"/>
      <c r="E122" s="362"/>
      <c r="F122" s="362"/>
      <c r="G122" s="362"/>
      <c r="H122" s="362"/>
      <c r="I122" s="362"/>
      <c r="J122" s="362"/>
      <c r="K122" s="362"/>
      <c r="L122" s="362"/>
      <c r="M122" s="362"/>
      <c r="N122" s="362"/>
      <c r="O122" s="362"/>
      <c r="P122" s="362"/>
      <c r="Q122" s="362"/>
      <c r="R122" s="362"/>
      <c r="S122" s="362"/>
      <c r="T122" s="362"/>
      <c r="U122" s="362"/>
      <c r="V122" s="362"/>
      <c r="W122" s="362"/>
      <c r="X122" s="362"/>
      <c r="Y122" s="362"/>
      <c r="Z122" s="362"/>
      <c r="BZ122" s="182">
        <v>4</v>
      </c>
      <c r="CA122" s="182" t="str">
        <f t="shared" si="3"/>
        <v/>
      </c>
      <c r="CB122" s="182" t="str">
        <f t="shared" si="3"/>
        <v/>
      </c>
      <c r="CC122" s="182" t="str">
        <f t="shared" si="3"/>
        <v/>
      </c>
      <c r="CD122" s="182" t="str">
        <f t="shared" si="4"/>
        <v/>
      </c>
      <c r="CE122" s="182" t="str">
        <f t="shared" si="4"/>
        <v/>
      </c>
      <c r="CF122" s="182" t="str">
        <f t="shared" si="4"/>
        <v/>
      </c>
      <c r="CG122" s="182" t="str">
        <f t="shared" si="5"/>
        <v/>
      </c>
      <c r="CH122" s="182" t="str">
        <f t="shared" si="5"/>
        <v/>
      </c>
      <c r="CI122" s="182" t="str">
        <f t="shared" si="5"/>
        <v/>
      </c>
      <c r="CL122" s="182">
        <v>4</v>
      </c>
      <c r="CM122" s="182" t="s">
        <v>308</v>
      </c>
      <c r="CN122" s="182" t="s">
        <v>309</v>
      </c>
      <c r="CO122" s="182">
        <v>4</v>
      </c>
      <c r="CP122" s="182" t="s">
        <v>310</v>
      </c>
      <c r="CQ122" s="182" t="s">
        <v>281</v>
      </c>
      <c r="CR122" s="182">
        <v>4</v>
      </c>
      <c r="CS122" s="182" t="s">
        <v>311</v>
      </c>
      <c r="CT122" s="182" t="s">
        <v>264</v>
      </c>
      <c r="CU122" s="182">
        <v>4</v>
      </c>
      <c r="CV122" s="182" t="s">
        <v>312</v>
      </c>
      <c r="CW122" s="182" t="s">
        <v>313</v>
      </c>
      <c r="CX122" s="182">
        <v>4</v>
      </c>
      <c r="CY122" s="182" t="s">
        <v>314</v>
      </c>
      <c r="CZ122" s="182" t="s">
        <v>290</v>
      </c>
      <c r="DA122" s="182" t="s">
        <v>315</v>
      </c>
      <c r="DB122" s="182" t="s">
        <v>316</v>
      </c>
      <c r="DC122" s="182" t="s">
        <v>306</v>
      </c>
      <c r="DD122" s="182" t="s">
        <v>317</v>
      </c>
      <c r="DE122" s="182" t="s">
        <v>318</v>
      </c>
      <c r="DF122" s="182" t="s">
        <v>319</v>
      </c>
      <c r="DG122" s="182" t="s">
        <v>320</v>
      </c>
      <c r="DH122" s="182" t="s">
        <v>293</v>
      </c>
      <c r="DI122" s="182" t="s">
        <v>292</v>
      </c>
      <c r="DJ122" s="182" t="s">
        <v>321</v>
      </c>
      <c r="DK122" s="182" t="s">
        <v>280</v>
      </c>
      <c r="DL122" s="182" t="s">
        <v>281</v>
      </c>
      <c r="DM122" s="182" t="s">
        <v>322</v>
      </c>
      <c r="DN122" s="182" t="s">
        <v>323</v>
      </c>
      <c r="DO122" s="182" t="s">
        <v>292</v>
      </c>
      <c r="DP122" s="182">
        <v>0</v>
      </c>
      <c r="DQ122" s="182">
        <v>0</v>
      </c>
      <c r="DR122" s="182">
        <v>0</v>
      </c>
      <c r="DS122" s="182">
        <v>0</v>
      </c>
      <c r="DT122" s="182">
        <v>0</v>
      </c>
      <c r="DU122" s="182">
        <v>0</v>
      </c>
      <c r="DV122" s="182" t="s">
        <v>322</v>
      </c>
      <c r="DW122" s="182" t="s">
        <v>323</v>
      </c>
      <c r="DX122" s="182" t="s">
        <v>292</v>
      </c>
      <c r="DY122" s="182">
        <v>0</v>
      </c>
      <c r="DZ122" s="182">
        <v>0</v>
      </c>
      <c r="EA122" s="182">
        <v>0</v>
      </c>
      <c r="EB122" s="182">
        <v>0</v>
      </c>
      <c r="EC122" s="182">
        <v>0</v>
      </c>
      <c r="ED122" s="182">
        <v>0</v>
      </c>
      <c r="EE122" s="182">
        <v>0</v>
      </c>
      <c r="EF122" s="182">
        <v>0</v>
      </c>
      <c r="EG122" s="182">
        <v>0</v>
      </c>
    </row>
    <row r="123" spans="1:137">
      <c r="A123" s="362"/>
      <c r="B123" s="362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362"/>
      <c r="N123" s="362"/>
      <c r="O123" s="362"/>
      <c r="P123" s="362"/>
      <c r="Q123" s="362"/>
      <c r="R123" s="362"/>
      <c r="S123" s="362"/>
      <c r="T123" s="362"/>
      <c r="U123" s="362"/>
      <c r="V123" s="362"/>
      <c r="W123" s="362"/>
      <c r="X123" s="362"/>
      <c r="Y123" s="362"/>
      <c r="Z123" s="362"/>
      <c r="BZ123" s="182">
        <v>5</v>
      </c>
      <c r="CA123" s="182" t="str">
        <f t="shared" si="3"/>
        <v/>
      </c>
      <c r="CB123" s="182" t="str">
        <f t="shared" si="3"/>
        <v/>
      </c>
      <c r="CC123" s="182" t="str">
        <f t="shared" si="3"/>
        <v/>
      </c>
      <c r="CD123" s="182" t="str">
        <f t="shared" si="4"/>
        <v/>
      </c>
      <c r="CE123" s="182" t="str">
        <f t="shared" si="4"/>
        <v/>
      </c>
      <c r="CF123" s="182" t="str">
        <f t="shared" si="4"/>
        <v/>
      </c>
      <c r="CG123" s="182" t="str">
        <f t="shared" si="5"/>
        <v/>
      </c>
      <c r="CH123" s="182" t="str">
        <f t="shared" si="5"/>
        <v/>
      </c>
      <c r="CI123" s="182" t="str">
        <f t="shared" si="5"/>
        <v/>
      </c>
      <c r="CL123" s="182">
        <v>0</v>
      </c>
      <c r="CM123" s="182" t="s">
        <v>324</v>
      </c>
      <c r="CN123" s="182" t="s">
        <v>319</v>
      </c>
      <c r="CO123" s="182">
        <v>0</v>
      </c>
      <c r="CP123" s="182">
        <v>0</v>
      </c>
      <c r="CQ123" s="182">
        <v>0</v>
      </c>
      <c r="CR123" s="182">
        <v>0</v>
      </c>
      <c r="CS123" s="182">
        <v>0</v>
      </c>
      <c r="CT123" s="182">
        <v>0</v>
      </c>
      <c r="CU123" s="182">
        <v>5</v>
      </c>
      <c r="CV123" s="182" t="s">
        <v>287</v>
      </c>
      <c r="CW123" s="182" t="s">
        <v>259</v>
      </c>
      <c r="CX123" s="182">
        <v>5</v>
      </c>
      <c r="CY123" s="182" t="s">
        <v>325</v>
      </c>
      <c r="CZ123" s="182" t="s">
        <v>326</v>
      </c>
      <c r="DA123" s="182" t="s">
        <v>327</v>
      </c>
      <c r="DB123" s="182" t="s">
        <v>328</v>
      </c>
      <c r="DC123" s="182" t="s">
        <v>269</v>
      </c>
      <c r="DD123" s="182">
        <v>0</v>
      </c>
      <c r="DE123" s="182">
        <v>0</v>
      </c>
      <c r="DF123" s="182">
        <v>0</v>
      </c>
      <c r="DG123" s="182">
        <v>0</v>
      </c>
      <c r="DH123" s="182">
        <v>0</v>
      </c>
      <c r="DI123" s="182">
        <v>0</v>
      </c>
      <c r="DJ123" s="182" t="s">
        <v>329</v>
      </c>
      <c r="DK123" s="182" t="s">
        <v>301</v>
      </c>
      <c r="DL123" s="182" t="s">
        <v>266</v>
      </c>
      <c r="DM123" s="182" t="s">
        <v>330</v>
      </c>
      <c r="DN123" s="182" t="s">
        <v>311</v>
      </c>
      <c r="DO123" s="182" t="s">
        <v>264</v>
      </c>
      <c r="DP123" s="182">
        <v>0</v>
      </c>
      <c r="DQ123" s="182">
        <v>0</v>
      </c>
      <c r="DR123" s="182">
        <v>0</v>
      </c>
      <c r="DS123" s="182">
        <v>0</v>
      </c>
      <c r="DT123" s="182">
        <v>0</v>
      </c>
      <c r="DU123" s="182">
        <v>0</v>
      </c>
      <c r="DV123" s="182" t="s">
        <v>330</v>
      </c>
      <c r="DW123" s="182" t="s">
        <v>311</v>
      </c>
      <c r="DX123" s="182" t="s">
        <v>264</v>
      </c>
      <c r="DY123" s="182">
        <v>0</v>
      </c>
      <c r="DZ123" s="182">
        <v>0</v>
      </c>
      <c r="EA123" s="182">
        <v>0</v>
      </c>
      <c r="EB123" s="182">
        <v>0</v>
      </c>
      <c r="EC123" s="182">
        <v>0</v>
      </c>
      <c r="ED123" s="182">
        <v>0</v>
      </c>
      <c r="EE123" s="182">
        <v>0</v>
      </c>
      <c r="EF123" s="182">
        <v>0</v>
      </c>
      <c r="EG123" s="182">
        <v>0</v>
      </c>
    </row>
    <row r="124" spans="1:137">
      <c r="A124" s="362"/>
      <c r="B124" s="362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362"/>
      <c r="N124" s="362"/>
      <c r="O124" s="362"/>
      <c r="P124" s="362"/>
      <c r="Q124" s="362"/>
      <c r="R124" s="362"/>
      <c r="S124" s="362"/>
      <c r="T124" s="362"/>
      <c r="U124" s="362"/>
      <c r="V124" s="362"/>
      <c r="W124" s="362"/>
      <c r="X124" s="362"/>
      <c r="Y124" s="362"/>
      <c r="Z124" s="362"/>
      <c r="BZ124" s="182">
        <v>6</v>
      </c>
      <c r="CA124" s="182" t="str">
        <f t="shared" si="3"/>
        <v/>
      </c>
      <c r="CB124" s="182" t="str">
        <f t="shared" si="3"/>
        <v/>
      </c>
      <c r="CC124" s="182" t="str">
        <f t="shared" si="3"/>
        <v/>
      </c>
      <c r="CD124" s="182" t="str">
        <f t="shared" si="4"/>
        <v/>
      </c>
      <c r="CE124" s="182" t="str">
        <f t="shared" si="4"/>
        <v/>
      </c>
      <c r="CF124" s="182" t="str">
        <f t="shared" si="4"/>
        <v/>
      </c>
      <c r="CG124" s="182" t="str">
        <f t="shared" si="5"/>
        <v/>
      </c>
      <c r="CH124" s="182" t="str">
        <f t="shared" si="5"/>
        <v/>
      </c>
      <c r="CI124" s="182" t="str">
        <f t="shared" si="5"/>
        <v/>
      </c>
      <c r="CL124" s="182">
        <v>0</v>
      </c>
      <c r="CM124" s="182">
        <v>0</v>
      </c>
      <c r="CN124" s="182">
        <v>0</v>
      </c>
      <c r="CO124" s="182">
        <v>0</v>
      </c>
      <c r="CP124" s="182">
        <v>0</v>
      </c>
      <c r="CQ124" s="182">
        <v>0</v>
      </c>
      <c r="CR124" s="182">
        <v>0</v>
      </c>
      <c r="CS124" s="182">
        <v>0</v>
      </c>
      <c r="CT124" s="182">
        <v>0</v>
      </c>
      <c r="CU124" s="182">
        <v>0</v>
      </c>
      <c r="CV124" s="182">
        <v>0</v>
      </c>
      <c r="CW124" s="182">
        <v>0</v>
      </c>
      <c r="CX124" s="182">
        <v>6</v>
      </c>
      <c r="CY124" s="182">
        <v>0</v>
      </c>
      <c r="CZ124" s="182">
        <v>0</v>
      </c>
      <c r="DA124" s="182">
        <v>0</v>
      </c>
      <c r="DB124" s="182">
        <v>0</v>
      </c>
      <c r="DC124" s="182">
        <v>0</v>
      </c>
      <c r="DD124" s="182">
        <v>0</v>
      </c>
      <c r="DE124" s="182">
        <v>0</v>
      </c>
      <c r="DF124" s="182">
        <v>0</v>
      </c>
      <c r="DG124" s="182">
        <v>0</v>
      </c>
      <c r="DH124" s="182">
        <v>0</v>
      </c>
      <c r="DI124" s="182">
        <v>0</v>
      </c>
      <c r="DJ124" s="182">
        <v>0</v>
      </c>
      <c r="DK124" s="182">
        <v>0</v>
      </c>
      <c r="DL124" s="182">
        <v>0</v>
      </c>
      <c r="DM124" s="182">
        <v>0</v>
      </c>
      <c r="DN124" s="182">
        <v>0</v>
      </c>
      <c r="DO124" s="182">
        <v>0</v>
      </c>
      <c r="DP124" s="182">
        <v>0</v>
      </c>
      <c r="DQ124" s="182">
        <v>0</v>
      </c>
      <c r="DR124" s="182">
        <v>0</v>
      </c>
      <c r="DS124" s="182">
        <v>0</v>
      </c>
      <c r="DT124" s="182">
        <v>0</v>
      </c>
      <c r="DU124" s="182">
        <v>0</v>
      </c>
      <c r="DV124" s="182">
        <v>0</v>
      </c>
      <c r="DW124" s="182">
        <v>0</v>
      </c>
      <c r="DX124" s="182">
        <v>0</v>
      </c>
      <c r="DY124" s="182">
        <v>0</v>
      </c>
      <c r="DZ124" s="182">
        <v>0</v>
      </c>
      <c r="EA124" s="182">
        <v>0</v>
      </c>
      <c r="EB124" s="182">
        <v>0</v>
      </c>
      <c r="EC124" s="182">
        <v>0</v>
      </c>
      <c r="ED124" s="182">
        <v>0</v>
      </c>
      <c r="EE124" s="182">
        <v>0</v>
      </c>
      <c r="EF124" s="182">
        <v>0</v>
      </c>
      <c r="EG124" s="182">
        <v>0</v>
      </c>
    </row>
    <row r="125" spans="1:137">
      <c r="A125" s="362"/>
      <c r="B125" s="362"/>
      <c r="C125" s="362"/>
      <c r="D125" s="362"/>
      <c r="E125" s="362"/>
      <c r="F125" s="362"/>
      <c r="G125" s="362"/>
      <c r="H125" s="362"/>
      <c r="I125" s="362"/>
      <c r="J125" s="362"/>
      <c r="K125" s="362"/>
      <c r="L125" s="362"/>
      <c r="M125" s="362"/>
      <c r="N125" s="362"/>
      <c r="O125" s="362"/>
      <c r="P125" s="362"/>
      <c r="Q125" s="362"/>
      <c r="R125" s="362"/>
      <c r="S125" s="362"/>
      <c r="T125" s="362"/>
      <c r="U125" s="362"/>
      <c r="V125" s="362"/>
      <c r="W125" s="362"/>
      <c r="X125" s="362"/>
      <c r="Y125" s="362"/>
      <c r="Z125" s="362"/>
      <c r="BZ125" s="182">
        <v>7</v>
      </c>
      <c r="CA125" s="182" t="str">
        <f>IF($CA$118=1,$CL125,IF($CA$118=2,$CO125,IF($CA$118=3,$CR125,IF($CA$118=4,$CU125,IF($CA$118=5,$CX125,IF($CA$118=6,$DA125,""))))))</f>
        <v/>
      </c>
      <c r="CB125" s="182" t="str">
        <f>IF($CA$118=1,$CL125,IF($CA$118=2,$CO125,IF($CA$118=3,$CR125,IF($CA$118=4,$CU125,IF($CA$118=5,$CX125,IF($CA$118=6,$DA125,""))))))</f>
        <v/>
      </c>
      <c r="CC125" s="182" t="str">
        <f>IF($CA$118=1,$CL125,IF($CA$118=2,$CO125,IF($CA$118=3,$CR125,IF($CA$118=4,$CU125,IF($CA$118=5,$CX125,IF($CA$118=6,$DA125,""))))))</f>
        <v/>
      </c>
      <c r="CD125" s="182" t="str">
        <f t="shared" si="4"/>
        <v/>
      </c>
      <c r="CE125" s="182" t="str">
        <f t="shared" si="4"/>
        <v/>
      </c>
      <c r="CF125" s="182" t="str">
        <f t="shared" si="4"/>
        <v/>
      </c>
      <c r="CG125" s="182" t="str">
        <f t="shared" si="5"/>
        <v/>
      </c>
      <c r="CH125" s="182" t="str">
        <f t="shared" si="5"/>
        <v/>
      </c>
      <c r="CI125" s="182" t="str">
        <f t="shared" si="5"/>
        <v/>
      </c>
      <c r="CL125" s="182">
        <v>0</v>
      </c>
      <c r="CM125" s="182">
        <v>0</v>
      </c>
      <c r="CN125" s="182">
        <v>0</v>
      </c>
      <c r="CO125" s="182">
        <v>0</v>
      </c>
      <c r="CP125" s="182">
        <v>0</v>
      </c>
      <c r="CQ125" s="182">
        <v>0</v>
      </c>
      <c r="CR125" s="182">
        <v>0</v>
      </c>
      <c r="CS125" s="182">
        <v>0</v>
      </c>
      <c r="CT125" s="182">
        <v>0</v>
      </c>
      <c r="CU125" s="182">
        <v>0</v>
      </c>
      <c r="CV125" s="182">
        <v>0</v>
      </c>
      <c r="CW125" s="182">
        <v>0</v>
      </c>
      <c r="CX125" s="182">
        <v>0</v>
      </c>
      <c r="CY125" s="182">
        <v>0</v>
      </c>
      <c r="CZ125" s="182">
        <v>0</v>
      </c>
      <c r="DA125" s="182">
        <v>0</v>
      </c>
      <c r="DB125" s="182">
        <v>0</v>
      </c>
      <c r="DC125" s="182">
        <v>0</v>
      </c>
      <c r="DD125" s="182">
        <v>0</v>
      </c>
      <c r="DE125" s="182">
        <v>0</v>
      </c>
      <c r="DF125" s="182">
        <v>0</v>
      </c>
      <c r="DG125" s="182">
        <v>0</v>
      </c>
      <c r="DH125" s="182">
        <v>0</v>
      </c>
      <c r="DI125" s="182">
        <v>0</v>
      </c>
      <c r="DJ125" s="182">
        <v>0</v>
      </c>
      <c r="DK125" s="182">
        <v>0</v>
      </c>
      <c r="DL125" s="182">
        <v>0</v>
      </c>
      <c r="DM125" s="182">
        <v>0</v>
      </c>
      <c r="DN125" s="182">
        <v>0</v>
      </c>
      <c r="DO125" s="182">
        <v>0</v>
      </c>
      <c r="DP125" s="182">
        <v>0</v>
      </c>
      <c r="DQ125" s="182">
        <v>0</v>
      </c>
      <c r="DR125" s="182">
        <v>0</v>
      </c>
      <c r="DS125" s="182">
        <v>0</v>
      </c>
      <c r="DT125" s="182">
        <v>0</v>
      </c>
      <c r="DU125" s="182">
        <v>0</v>
      </c>
      <c r="DV125" s="182">
        <v>0</v>
      </c>
      <c r="DW125" s="182">
        <v>0</v>
      </c>
      <c r="DX125" s="182">
        <v>0</v>
      </c>
      <c r="DY125" s="182">
        <v>0</v>
      </c>
      <c r="DZ125" s="182">
        <v>0</v>
      </c>
      <c r="EA125" s="182">
        <v>0</v>
      </c>
      <c r="EB125" s="182">
        <v>0</v>
      </c>
      <c r="EC125" s="182">
        <v>0</v>
      </c>
      <c r="ED125" s="182">
        <v>0</v>
      </c>
      <c r="EE125" s="182">
        <v>0</v>
      </c>
      <c r="EF125" s="182">
        <v>0</v>
      </c>
      <c r="EG125" s="182">
        <v>0</v>
      </c>
    </row>
    <row r="126" spans="1:137">
      <c r="BZ126" s="182">
        <v>8</v>
      </c>
      <c r="CA126" s="182" t="str">
        <f t="shared" ref="CA126:CC130" si="6">IF($CA$118=1,CL126,IF($CA$118=2,CO126,IF($CA$118=3,CR126,IF($CA$118=4,CU126,IF($CA$118=5,CX126,IF($CA$118=6,DA126,""))))))</f>
        <v/>
      </c>
      <c r="CB126" s="182" t="str">
        <f t="shared" si="6"/>
        <v/>
      </c>
      <c r="CC126" s="182" t="str">
        <f t="shared" si="6"/>
        <v/>
      </c>
      <c r="CD126" s="182" t="str">
        <f t="shared" si="4"/>
        <v/>
      </c>
      <c r="CE126" s="182" t="str">
        <f t="shared" si="4"/>
        <v/>
      </c>
      <c r="CF126" s="182" t="str">
        <f t="shared" si="4"/>
        <v/>
      </c>
      <c r="CG126" s="182" t="str">
        <f t="shared" si="5"/>
        <v/>
      </c>
      <c r="CH126" s="182" t="str">
        <f t="shared" si="5"/>
        <v/>
      </c>
      <c r="CI126" s="182" t="str">
        <f t="shared" si="5"/>
        <v/>
      </c>
      <c r="CL126" s="182">
        <v>0</v>
      </c>
      <c r="CM126" s="182">
        <v>0</v>
      </c>
      <c r="CN126" s="182">
        <v>0</v>
      </c>
      <c r="CO126" s="182">
        <v>0</v>
      </c>
      <c r="CP126" s="182">
        <v>0</v>
      </c>
      <c r="CQ126" s="182">
        <v>0</v>
      </c>
      <c r="CR126" s="182">
        <v>0</v>
      </c>
      <c r="CS126" s="182">
        <v>0</v>
      </c>
      <c r="CT126" s="182">
        <v>0</v>
      </c>
      <c r="CU126" s="182">
        <v>0</v>
      </c>
      <c r="CV126" s="182">
        <v>0</v>
      </c>
      <c r="CW126" s="182">
        <v>0</v>
      </c>
      <c r="CX126" s="182">
        <v>0</v>
      </c>
      <c r="CY126" s="182">
        <v>0</v>
      </c>
      <c r="CZ126" s="182">
        <v>0</v>
      </c>
      <c r="DA126" s="182">
        <v>0</v>
      </c>
      <c r="DB126" s="182">
        <v>0</v>
      </c>
      <c r="DC126" s="182">
        <v>0</v>
      </c>
      <c r="DD126" s="182">
        <v>0</v>
      </c>
      <c r="DE126" s="182">
        <v>0</v>
      </c>
      <c r="DF126" s="182">
        <v>0</v>
      </c>
      <c r="DG126" s="182">
        <v>0</v>
      </c>
      <c r="DH126" s="182">
        <v>0</v>
      </c>
      <c r="DI126" s="182">
        <v>0</v>
      </c>
      <c r="DJ126" s="182">
        <v>0</v>
      </c>
      <c r="DK126" s="182">
        <v>0</v>
      </c>
      <c r="DL126" s="182">
        <v>0</v>
      </c>
      <c r="DM126" s="182">
        <v>0</v>
      </c>
      <c r="DN126" s="182">
        <v>0</v>
      </c>
      <c r="DO126" s="182">
        <v>0</v>
      </c>
      <c r="DP126" s="182">
        <v>0</v>
      </c>
      <c r="DQ126" s="182">
        <v>0</v>
      </c>
      <c r="DR126" s="182">
        <v>0</v>
      </c>
      <c r="DS126" s="182">
        <v>0</v>
      </c>
      <c r="DT126" s="182">
        <v>0</v>
      </c>
      <c r="DU126" s="182">
        <v>0</v>
      </c>
      <c r="DV126" s="182">
        <v>0</v>
      </c>
      <c r="DW126" s="182">
        <v>0</v>
      </c>
      <c r="DX126" s="182">
        <v>0</v>
      </c>
      <c r="DY126" s="182">
        <v>0</v>
      </c>
      <c r="DZ126" s="182">
        <v>0</v>
      </c>
      <c r="EA126" s="182">
        <v>0</v>
      </c>
      <c r="EB126" s="182">
        <v>0</v>
      </c>
      <c r="EC126" s="182">
        <v>0</v>
      </c>
      <c r="ED126" s="182">
        <v>0</v>
      </c>
      <c r="EE126" s="182">
        <v>0</v>
      </c>
      <c r="EF126" s="182">
        <v>0</v>
      </c>
      <c r="EG126" s="182">
        <v>0</v>
      </c>
    </row>
    <row r="127" spans="1:137">
      <c r="BZ127" s="182">
        <v>9</v>
      </c>
      <c r="CA127" s="182" t="str">
        <f t="shared" si="6"/>
        <v/>
      </c>
      <c r="CB127" s="182" t="str">
        <f t="shared" si="6"/>
        <v/>
      </c>
      <c r="CC127" s="182" t="str">
        <f t="shared" si="6"/>
        <v/>
      </c>
      <c r="CD127" s="182" t="str">
        <f t="shared" si="4"/>
        <v/>
      </c>
      <c r="CE127" s="182" t="str">
        <f t="shared" si="4"/>
        <v/>
      </c>
      <c r="CF127" s="182" t="str">
        <f t="shared" si="4"/>
        <v/>
      </c>
      <c r="CG127" s="182" t="str">
        <f t="shared" si="5"/>
        <v/>
      </c>
      <c r="CH127" s="182" t="str">
        <f t="shared" si="5"/>
        <v/>
      </c>
      <c r="CI127" s="182" t="str">
        <f t="shared" si="5"/>
        <v/>
      </c>
      <c r="CL127" s="182">
        <v>0</v>
      </c>
      <c r="CM127" s="182">
        <v>0</v>
      </c>
      <c r="CN127" s="182">
        <v>0</v>
      </c>
      <c r="CO127" s="182">
        <v>0</v>
      </c>
      <c r="CP127" s="182">
        <v>0</v>
      </c>
      <c r="CQ127" s="182">
        <v>0</v>
      </c>
      <c r="CR127" s="182">
        <v>0</v>
      </c>
      <c r="CS127" s="182">
        <v>0</v>
      </c>
      <c r="CT127" s="182">
        <v>0</v>
      </c>
      <c r="CU127" s="182">
        <v>0</v>
      </c>
      <c r="CV127" s="182">
        <v>0</v>
      </c>
      <c r="CW127" s="182">
        <v>0</v>
      </c>
      <c r="CX127" s="182">
        <v>0</v>
      </c>
      <c r="CY127" s="182">
        <v>0</v>
      </c>
      <c r="CZ127" s="182">
        <v>0</v>
      </c>
      <c r="DA127" s="182">
        <v>0</v>
      </c>
      <c r="DB127" s="182">
        <v>0</v>
      </c>
      <c r="DC127" s="182">
        <v>0</v>
      </c>
      <c r="DD127" s="182">
        <v>0</v>
      </c>
      <c r="DE127" s="182">
        <v>0</v>
      </c>
      <c r="DF127" s="182">
        <v>0</v>
      </c>
      <c r="DG127" s="182">
        <v>0</v>
      </c>
      <c r="DH127" s="182">
        <v>0</v>
      </c>
      <c r="DI127" s="182">
        <v>0</v>
      </c>
      <c r="DJ127" s="182">
        <v>0</v>
      </c>
      <c r="DK127" s="182">
        <v>0</v>
      </c>
      <c r="DL127" s="182">
        <v>0</v>
      </c>
      <c r="DM127" s="182">
        <v>0</v>
      </c>
      <c r="DN127" s="182">
        <v>0</v>
      </c>
      <c r="DO127" s="182">
        <v>0</v>
      </c>
      <c r="DP127" s="182">
        <v>0</v>
      </c>
      <c r="DQ127" s="182">
        <v>0</v>
      </c>
      <c r="DR127" s="182">
        <v>0</v>
      </c>
      <c r="DS127" s="182">
        <v>0</v>
      </c>
      <c r="DT127" s="182">
        <v>0</v>
      </c>
      <c r="DU127" s="182">
        <v>0</v>
      </c>
      <c r="DV127" s="182">
        <v>0</v>
      </c>
      <c r="DW127" s="182">
        <v>0</v>
      </c>
      <c r="DX127" s="182">
        <v>0</v>
      </c>
      <c r="DY127" s="182">
        <v>0</v>
      </c>
      <c r="DZ127" s="182">
        <v>0</v>
      </c>
      <c r="EA127" s="182">
        <v>0</v>
      </c>
      <c r="EB127" s="182">
        <v>0</v>
      </c>
      <c r="EC127" s="182">
        <v>0</v>
      </c>
      <c r="ED127" s="182">
        <v>0</v>
      </c>
      <c r="EE127" s="182">
        <v>0</v>
      </c>
      <c r="EF127" s="182">
        <v>0</v>
      </c>
      <c r="EG127" s="182">
        <v>0</v>
      </c>
    </row>
    <row r="128" spans="1:137">
      <c r="BZ128" s="182">
        <v>10</v>
      </c>
      <c r="CA128" s="182" t="str">
        <f t="shared" si="6"/>
        <v/>
      </c>
      <c r="CB128" s="182" t="str">
        <f t="shared" si="6"/>
        <v/>
      </c>
      <c r="CC128" s="182" t="str">
        <f t="shared" si="6"/>
        <v/>
      </c>
      <c r="CD128" s="182" t="str">
        <f t="shared" si="4"/>
        <v/>
      </c>
      <c r="CE128" s="182" t="str">
        <f t="shared" si="4"/>
        <v/>
      </c>
      <c r="CF128" s="182" t="str">
        <f t="shared" si="4"/>
        <v/>
      </c>
      <c r="CG128" s="182" t="str">
        <f t="shared" si="5"/>
        <v/>
      </c>
      <c r="CH128" s="182" t="str">
        <f t="shared" si="5"/>
        <v/>
      </c>
      <c r="CI128" s="182" t="str">
        <f t="shared" si="5"/>
        <v/>
      </c>
      <c r="CL128" s="182">
        <v>0</v>
      </c>
      <c r="CM128" s="182">
        <v>0</v>
      </c>
      <c r="CN128" s="182">
        <v>0</v>
      </c>
      <c r="CO128" s="182">
        <v>0</v>
      </c>
      <c r="CP128" s="182">
        <v>0</v>
      </c>
      <c r="CQ128" s="182">
        <v>0</v>
      </c>
      <c r="CR128" s="182">
        <v>0</v>
      </c>
      <c r="CS128" s="182">
        <v>0</v>
      </c>
      <c r="CT128" s="182">
        <v>0</v>
      </c>
      <c r="CU128" s="182">
        <v>0</v>
      </c>
      <c r="CV128" s="182">
        <v>0</v>
      </c>
      <c r="CW128" s="182">
        <v>0</v>
      </c>
      <c r="CX128" s="182">
        <v>0</v>
      </c>
      <c r="CY128" s="182">
        <v>0</v>
      </c>
      <c r="CZ128" s="182">
        <v>0</v>
      </c>
      <c r="DA128" s="182">
        <v>0</v>
      </c>
      <c r="DB128" s="182">
        <v>0</v>
      </c>
      <c r="DC128" s="182">
        <v>0</v>
      </c>
      <c r="DD128" s="182">
        <v>0</v>
      </c>
      <c r="DE128" s="182">
        <v>0</v>
      </c>
      <c r="DF128" s="182">
        <v>0</v>
      </c>
      <c r="DG128" s="182">
        <v>0</v>
      </c>
      <c r="DH128" s="182">
        <v>0</v>
      </c>
      <c r="DI128" s="182">
        <v>0</v>
      </c>
      <c r="DJ128" s="182">
        <v>0</v>
      </c>
      <c r="DK128" s="182">
        <v>0</v>
      </c>
      <c r="DL128" s="182">
        <v>0</v>
      </c>
      <c r="DM128" s="182">
        <v>0</v>
      </c>
      <c r="DN128" s="182">
        <v>0</v>
      </c>
      <c r="DO128" s="182">
        <v>0</v>
      </c>
      <c r="DP128" s="182">
        <v>0</v>
      </c>
      <c r="DQ128" s="182">
        <v>0</v>
      </c>
      <c r="DR128" s="182">
        <v>0</v>
      </c>
      <c r="DS128" s="182">
        <v>0</v>
      </c>
      <c r="DT128" s="182">
        <v>0</v>
      </c>
      <c r="DU128" s="182">
        <v>0</v>
      </c>
      <c r="DV128" s="182">
        <v>0</v>
      </c>
      <c r="DW128" s="182">
        <v>0</v>
      </c>
      <c r="DX128" s="182">
        <v>0</v>
      </c>
      <c r="DY128" s="182">
        <v>0</v>
      </c>
      <c r="DZ128" s="182">
        <v>0</v>
      </c>
      <c r="EA128" s="182">
        <v>0</v>
      </c>
      <c r="EB128" s="182">
        <v>0</v>
      </c>
      <c r="EC128" s="182">
        <v>0</v>
      </c>
      <c r="ED128" s="182">
        <v>0</v>
      </c>
      <c r="EE128" s="182">
        <v>0</v>
      </c>
      <c r="EF128" s="182">
        <v>0</v>
      </c>
      <c r="EG128" s="182">
        <v>0</v>
      </c>
    </row>
    <row r="129" spans="78:137">
      <c r="BZ129" s="182">
        <v>11</v>
      </c>
      <c r="CA129" s="182" t="str">
        <f t="shared" si="6"/>
        <v/>
      </c>
      <c r="CB129" s="182" t="str">
        <f t="shared" si="6"/>
        <v/>
      </c>
      <c r="CC129" s="182" t="str">
        <f t="shared" si="6"/>
        <v/>
      </c>
      <c r="CD129" s="182" t="str">
        <f t="shared" si="4"/>
        <v/>
      </c>
      <c r="CE129" s="182" t="str">
        <f t="shared" si="4"/>
        <v/>
      </c>
      <c r="CF129" s="182" t="str">
        <f t="shared" si="4"/>
        <v/>
      </c>
      <c r="CG129" s="182" t="str">
        <f t="shared" si="5"/>
        <v/>
      </c>
      <c r="CH129" s="182" t="str">
        <f t="shared" si="5"/>
        <v/>
      </c>
      <c r="CI129" s="182" t="str">
        <f t="shared" si="5"/>
        <v/>
      </c>
      <c r="CL129" s="182">
        <v>0</v>
      </c>
      <c r="CM129" s="182">
        <v>0</v>
      </c>
      <c r="CN129" s="182">
        <v>0</v>
      </c>
      <c r="CO129" s="182">
        <v>0</v>
      </c>
      <c r="CP129" s="182">
        <v>0</v>
      </c>
      <c r="CQ129" s="182">
        <v>0</v>
      </c>
      <c r="CR129" s="182">
        <v>0</v>
      </c>
      <c r="CS129" s="182">
        <v>0</v>
      </c>
      <c r="CT129" s="182">
        <v>0</v>
      </c>
      <c r="CU129" s="182">
        <v>0</v>
      </c>
      <c r="CV129" s="182">
        <v>0</v>
      </c>
      <c r="CW129" s="182">
        <v>0</v>
      </c>
      <c r="CX129" s="182">
        <v>0</v>
      </c>
      <c r="CY129" s="182">
        <v>0</v>
      </c>
      <c r="CZ129" s="182">
        <v>0</v>
      </c>
      <c r="DA129" s="182">
        <v>0</v>
      </c>
      <c r="DB129" s="182">
        <v>0</v>
      </c>
      <c r="DC129" s="182">
        <v>0</v>
      </c>
      <c r="DD129" s="182">
        <v>0</v>
      </c>
      <c r="DE129" s="182">
        <v>0</v>
      </c>
      <c r="DF129" s="182">
        <v>0</v>
      </c>
      <c r="DG129" s="182">
        <v>0</v>
      </c>
      <c r="DH129" s="182">
        <v>0</v>
      </c>
      <c r="DI129" s="182">
        <v>0</v>
      </c>
      <c r="DJ129" s="182">
        <v>0</v>
      </c>
      <c r="DK129" s="182">
        <v>0</v>
      </c>
      <c r="DL129" s="182">
        <v>0</v>
      </c>
      <c r="DM129" s="182">
        <v>0</v>
      </c>
      <c r="DN129" s="182">
        <v>0</v>
      </c>
      <c r="DO129" s="182">
        <v>0</v>
      </c>
      <c r="DP129" s="182">
        <v>0</v>
      </c>
      <c r="DQ129" s="182">
        <v>0</v>
      </c>
      <c r="DR129" s="182">
        <v>0</v>
      </c>
      <c r="DS129" s="182">
        <v>0</v>
      </c>
      <c r="DT129" s="182">
        <v>0</v>
      </c>
      <c r="DU129" s="182">
        <v>0</v>
      </c>
      <c r="DV129" s="182">
        <v>0</v>
      </c>
      <c r="DW129" s="182">
        <v>0</v>
      </c>
      <c r="DX129" s="182">
        <v>0</v>
      </c>
      <c r="DY129" s="182">
        <v>0</v>
      </c>
      <c r="DZ129" s="182">
        <v>0</v>
      </c>
      <c r="EA129" s="182">
        <v>0</v>
      </c>
      <c r="EB129" s="182">
        <v>0</v>
      </c>
      <c r="EC129" s="182">
        <v>0</v>
      </c>
      <c r="ED129" s="182">
        <v>0</v>
      </c>
      <c r="EE129" s="182">
        <v>0</v>
      </c>
      <c r="EF129" s="182">
        <v>0</v>
      </c>
      <c r="EG129" s="182">
        <v>0</v>
      </c>
    </row>
    <row r="130" spans="78:137">
      <c r="BZ130" s="182">
        <v>12</v>
      </c>
      <c r="CA130" s="182" t="str">
        <f t="shared" si="6"/>
        <v/>
      </c>
      <c r="CB130" s="182" t="str">
        <f t="shared" si="6"/>
        <v/>
      </c>
      <c r="CC130" s="182" t="str">
        <f t="shared" si="6"/>
        <v/>
      </c>
      <c r="CD130" s="182" t="str">
        <f t="shared" si="4"/>
        <v/>
      </c>
      <c r="CE130" s="182" t="str">
        <f t="shared" si="4"/>
        <v/>
      </c>
      <c r="CF130" s="182" t="str">
        <f t="shared" si="4"/>
        <v/>
      </c>
      <c r="CL130" s="182">
        <v>0</v>
      </c>
      <c r="CM130" s="182">
        <v>0</v>
      </c>
      <c r="CN130" s="182">
        <v>0</v>
      </c>
      <c r="CO130" s="182">
        <v>0</v>
      </c>
      <c r="CP130" s="182">
        <v>0</v>
      </c>
      <c r="CQ130" s="182">
        <v>0</v>
      </c>
      <c r="CR130" s="182">
        <v>0</v>
      </c>
      <c r="CS130" s="182">
        <v>0</v>
      </c>
      <c r="CT130" s="182">
        <v>0</v>
      </c>
      <c r="CU130" s="182">
        <v>0</v>
      </c>
      <c r="CV130" s="182">
        <v>0</v>
      </c>
      <c r="CW130" s="182">
        <v>0</v>
      </c>
      <c r="CX130" s="182">
        <v>0</v>
      </c>
      <c r="CY130" s="182">
        <v>0</v>
      </c>
      <c r="CZ130" s="182">
        <v>0</v>
      </c>
      <c r="DA130" s="182">
        <v>0</v>
      </c>
      <c r="DB130" s="182">
        <v>0</v>
      </c>
      <c r="DC130" s="182">
        <v>0</v>
      </c>
      <c r="DD130" s="182">
        <v>0</v>
      </c>
      <c r="DE130" s="182">
        <v>0</v>
      </c>
      <c r="DF130" s="182">
        <v>0</v>
      </c>
      <c r="DG130" s="182">
        <v>0</v>
      </c>
      <c r="DH130" s="182">
        <v>0</v>
      </c>
      <c r="DI130" s="182">
        <v>0</v>
      </c>
      <c r="DJ130" s="182">
        <v>0</v>
      </c>
      <c r="DK130" s="182">
        <v>0</v>
      </c>
      <c r="DL130" s="182">
        <v>0</v>
      </c>
      <c r="DM130" s="182">
        <v>0</v>
      </c>
      <c r="DN130" s="182">
        <v>0</v>
      </c>
      <c r="DO130" s="182">
        <v>0</v>
      </c>
      <c r="DP130" s="182">
        <v>0</v>
      </c>
      <c r="DQ130" s="182">
        <v>0</v>
      </c>
      <c r="DR130" s="182">
        <v>0</v>
      </c>
      <c r="DS130" s="182">
        <v>0</v>
      </c>
      <c r="DT130" s="182">
        <v>0</v>
      </c>
      <c r="DU130" s="182">
        <v>0</v>
      </c>
      <c r="DV130" s="182">
        <v>0</v>
      </c>
      <c r="DW130" s="182">
        <v>0</v>
      </c>
      <c r="DX130" s="182">
        <v>0</v>
      </c>
      <c r="DY130" s="182">
        <v>0</v>
      </c>
      <c r="DZ130" s="182">
        <v>0</v>
      </c>
      <c r="EA130" s="182">
        <v>0</v>
      </c>
      <c r="EB130" s="182">
        <v>0</v>
      </c>
      <c r="EC130" s="182">
        <v>0</v>
      </c>
      <c r="ED130" s="182">
        <v>0</v>
      </c>
      <c r="EE130" s="182">
        <v>0</v>
      </c>
      <c r="EF130" s="182">
        <v>0</v>
      </c>
      <c r="EG130" s="182">
        <v>0</v>
      </c>
    </row>
    <row r="132" spans="78:137">
      <c r="BZ132" s="182" t="s">
        <v>331</v>
      </c>
      <c r="CA132" s="182" t="s">
        <v>332</v>
      </c>
      <c r="CD132" s="182" t="s">
        <v>332</v>
      </c>
      <c r="CG132" s="182" t="s">
        <v>332</v>
      </c>
    </row>
    <row r="133" spans="78:137">
      <c r="BZ133" s="182" t="s">
        <v>333</v>
      </c>
      <c r="CA133" s="182" t="s">
        <v>332</v>
      </c>
      <c r="CD133" s="182" t="s">
        <v>332</v>
      </c>
      <c r="CG133" s="182" t="s">
        <v>332</v>
      </c>
    </row>
    <row r="134" spans="78:137">
      <c r="BZ134" s="182" t="s">
        <v>334</v>
      </c>
      <c r="CA134" s="182" t="s">
        <v>332</v>
      </c>
      <c r="CD134" s="182" t="s">
        <v>332</v>
      </c>
      <c r="CG134" s="182" t="s">
        <v>332</v>
      </c>
    </row>
    <row r="135" spans="78:137">
      <c r="BZ135" s="182" t="s">
        <v>335</v>
      </c>
      <c r="CA135" s="182" t="s">
        <v>332</v>
      </c>
      <c r="CD135" s="182" t="s">
        <v>332</v>
      </c>
      <c r="CG135" s="182" t="s">
        <v>332</v>
      </c>
    </row>
    <row r="136" spans="78:137">
      <c r="BZ136" s="182" t="s">
        <v>515</v>
      </c>
      <c r="CA136" s="182" t="s">
        <v>332</v>
      </c>
      <c r="CD136" s="182" t="s">
        <v>332</v>
      </c>
      <c r="CG136" s="182" t="s">
        <v>332</v>
      </c>
    </row>
    <row r="137" spans="78:137">
      <c r="BZ137" s="182" t="s">
        <v>516</v>
      </c>
      <c r="CA137" s="182" t="s">
        <v>332</v>
      </c>
      <c r="CD137" s="182" t="s">
        <v>332</v>
      </c>
      <c r="CG137" s="182" t="s">
        <v>332</v>
      </c>
    </row>
  </sheetData>
  <mergeCells count="324">
    <mergeCell ref="A1:D2"/>
    <mergeCell ref="F1:Y2"/>
    <mergeCell ref="AL2:AQ2"/>
    <mergeCell ref="A3:B3"/>
    <mergeCell ref="C3:K3"/>
    <mergeCell ref="M3:O3"/>
    <mergeCell ref="P3:Y3"/>
    <mergeCell ref="AL3:AQ3"/>
    <mergeCell ref="AJ1:AQ1"/>
    <mergeCell ref="A6:B6"/>
    <mergeCell ref="C6:L6"/>
    <mergeCell ref="M6:O6"/>
    <mergeCell ref="P6:Y6"/>
    <mergeCell ref="A7:B7"/>
    <mergeCell ref="C7:L7"/>
    <mergeCell ref="M7:O7"/>
    <mergeCell ref="P7:Y7"/>
    <mergeCell ref="A4:B4"/>
    <mergeCell ref="C4:L4"/>
    <mergeCell ref="M4:O4"/>
    <mergeCell ref="P4:Y4"/>
    <mergeCell ref="A5:B5"/>
    <mergeCell ref="C5:L5"/>
    <mergeCell ref="M5:O5"/>
    <mergeCell ref="P5:Y5"/>
    <mergeCell ref="A9:AQ9"/>
    <mergeCell ref="A11:B11"/>
    <mergeCell ref="C11:J11"/>
    <mergeCell ref="K11:Y11"/>
    <mergeCell ref="Z11:AG11"/>
    <mergeCell ref="AI11:AM11"/>
    <mergeCell ref="AN11:AQ11"/>
    <mergeCell ref="Z12:AG14"/>
    <mergeCell ref="AI12:AM14"/>
    <mergeCell ref="AN12:AQ14"/>
    <mergeCell ref="BE12:BF17"/>
    <mergeCell ref="O13:P13"/>
    <mergeCell ref="T13:U13"/>
    <mergeCell ref="O14:P14"/>
    <mergeCell ref="T14:U14"/>
    <mergeCell ref="Z15:AG17"/>
    <mergeCell ref="AI15:AM17"/>
    <mergeCell ref="AN15:AQ17"/>
    <mergeCell ref="O16:P16"/>
    <mergeCell ref="T16:U16"/>
    <mergeCell ref="O17:P17"/>
    <mergeCell ref="T17:U17"/>
    <mergeCell ref="O12:P12"/>
    <mergeCell ref="T12:U12"/>
    <mergeCell ref="W12:Y14"/>
    <mergeCell ref="A15:B17"/>
    <mergeCell ref="C15:J17"/>
    <mergeCell ref="K15:N17"/>
    <mergeCell ref="O15:P15"/>
    <mergeCell ref="T15:U15"/>
    <mergeCell ref="W15:Y17"/>
    <mergeCell ref="AR18:AR20"/>
    <mergeCell ref="O19:P19"/>
    <mergeCell ref="T19:U19"/>
    <mergeCell ref="O20:P20"/>
    <mergeCell ref="T20:U20"/>
    <mergeCell ref="A18:B20"/>
    <mergeCell ref="C18:J20"/>
    <mergeCell ref="K18:N20"/>
    <mergeCell ref="O18:P18"/>
    <mergeCell ref="T18:U18"/>
    <mergeCell ref="W18:Y20"/>
    <mergeCell ref="AR12:AR17"/>
    <mergeCell ref="A12:B14"/>
    <mergeCell ref="C12:J14"/>
    <mergeCell ref="K12:N14"/>
    <mergeCell ref="A21:B23"/>
    <mergeCell ref="C21:J23"/>
    <mergeCell ref="K21:N23"/>
    <mergeCell ref="O21:P21"/>
    <mergeCell ref="T21:U21"/>
    <mergeCell ref="W21:Y23"/>
    <mergeCell ref="Z18:AG20"/>
    <mergeCell ref="AI18:AM20"/>
    <mergeCell ref="AN18:AQ20"/>
    <mergeCell ref="Z21:AG23"/>
    <mergeCell ref="AI21:AM23"/>
    <mergeCell ref="AN21:AQ23"/>
    <mergeCell ref="AR21:AR26"/>
    <mergeCell ref="BE21:BF26"/>
    <mergeCell ref="O22:P22"/>
    <mergeCell ref="T22:U22"/>
    <mergeCell ref="O23:P23"/>
    <mergeCell ref="T23:U23"/>
    <mergeCell ref="Z24:AG26"/>
    <mergeCell ref="AI24:AM26"/>
    <mergeCell ref="AN24:AQ26"/>
    <mergeCell ref="O25:P25"/>
    <mergeCell ref="T25:U25"/>
    <mergeCell ref="O26:P26"/>
    <mergeCell ref="T26:U26"/>
    <mergeCell ref="A24:B26"/>
    <mergeCell ref="C24:J26"/>
    <mergeCell ref="K24:N26"/>
    <mergeCell ref="O24:P24"/>
    <mergeCell ref="T24:U24"/>
    <mergeCell ref="W24:Y26"/>
    <mergeCell ref="Z27:AG29"/>
    <mergeCell ref="AI27:AM29"/>
    <mergeCell ref="AN27:AQ29"/>
    <mergeCell ref="AR27:AR29"/>
    <mergeCell ref="O28:P28"/>
    <mergeCell ref="T28:U28"/>
    <mergeCell ref="O29:P29"/>
    <mergeCell ref="T29:U29"/>
    <mergeCell ref="A27:B29"/>
    <mergeCell ref="C27:J29"/>
    <mergeCell ref="K27:N29"/>
    <mergeCell ref="O27:P27"/>
    <mergeCell ref="T27:U27"/>
    <mergeCell ref="W27:Y29"/>
    <mergeCell ref="Z30:AG32"/>
    <mergeCell ref="AI30:AM32"/>
    <mergeCell ref="AN30:AQ32"/>
    <mergeCell ref="AR30:AR32"/>
    <mergeCell ref="O31:P31"/>
    <mergeCell ref="T31:U31"/>
    <mergeCell ref="O32:P32"/>
    <mergeCell ref="T32:U32"/>
    <mergeCell ref="A30:B32"/>
    <mergeCell ref="C30:J32"/>
    <mergeCell ref="K30:N32"/>
    <mergeCell ref="O30:P30"/>
    <mergeCell ref="T30:U30"/>
    <mergeCell ref="W30:Y32"/>
    <mergeCell ref="Z33:AG35"/>
    <mergeCell ref="AI33:AM35"/>
    <mergeCell ref="AN33:AQ35"/>
    <mergeCell ref="AR33:AR35"/>
    <mergeCell ref="O34:P34"/>
    <mergeCell ref="T34:U34"/>
    <mergeCell ref="O35:P35"/>
    <mergeCell ref="T35:U35"/>
    <mergeCell ref="A33:B35"/>
    <mergeCell ref="C33:J35"/>
    <mergeCell ref="K33:N35"/>
    <mergeCell ref="O33:P33"/>
    <mergeCell ref="T33:U33"/>
    <mergeCell ref="W33:Y35"/>
    <mergeCell ref="Z36:AG38"/>
    <mergeCell ref="AI36:AM38"/>
    <mergeCell ref="AN36:AQ38"/>
    <mergeCell ref="AR36:AR38"/>
    <mergeCell ref="O37:P37"/>
    <mergeCell ref="T37:U37"/>
    <mergeCell ref="O38:P38"/>
    <mergeCell ref="T38:U38"/>
    <mergeCell ref="A36:B38"/>
    <mergeCell ref="C36:J38"/>
    <mergeCell ref="K36:N38"/>
    <mergeCell ref="O36:P36"/>
    <mergeCell ref="T36:U36"/>
    <mergeCell ref="W36:Y38"/>
    <mergeCell ref="Z39:AG41"/>
    <mergeCell ref="AI39:AM41"/>
    <mergeCell ref="AN39:AQ41"/>
    <mergeCell ref="AR39:AR41"/>
    <mergeCell ref="O40:P40"/>
    <mergeCell ref="T40:U40"/>
    <mergeCell ref="O41:P41"/>
    <mergeCell ref="T41:U41"/>
    <mergeCell ref="A39:B41"/>
    <mergeCell ref="C39:J41"/>
    <mergeCell ref="K39:N41"/>
    <mergeCell ref="O39:P39"/>
    <mergeCell ref="T39:U39"/>
    <mergeCell ref="W39:Y41"/>
    <mergeCell ref="Z42:AG44"/>
    <mergeCell ref="AI42:AM44"/>
    <mergeCell ref="AN42:AQ44"/>
    <mergeCell ref="AR42:AR44"/>
    <mergeCell ref="O43:P43"/>
    <mergeCell ref="T43:U43"/>
    <mergeCell ref="O44:P44"/>
    <mergeCell ref="T44:U44"/>
    <mergeCell ref="A42:B44"/>
    <mergeCell ref="C42:J44"/>
    <mergeCell ref="K42:N44"/>
    <mergeCell ref="O42:P42"/>
    <mergeCell ref="T42:U42"/>
    <mergeCell ref="W42:Y44"/>
    <mergeCell ref="Z45:AG47"/>
    <mergeCell ref="AI45:AM47"/>
    <mergeCell ref="AN45:AQ47"/>
    <mergeCell ref="AR45:AR47"/>
    <mergeCell ref="O46:P46"/>
    <mergeCell ref="T46:U46"/>
    <mergeCell ref="O47:P47"/>
    <mergeCell ref="T47:U47"/>
    <mergeCell ref="A45:B47"/>
    <mergeCell ref="C45:J47"/>
    <mergeCell ref="K45:N47"/>
    <mergeCell ref="O45:P45"/>
    <mergeCell ref="T45:U45"/>
    <mergeCell ref="W45:Y47"/>
    <mergeCell ref="A49:AQ49"/>
    <mergeCell ref="A51:A54"/>
    <mergeCell ref="B51:D54"/>
    <mergeCell ref="F51:J54"/>
    <mergeCell ref="K51:O54"/>
    <mergeCell ref="P51:T54"/>
    <mergeCell ref="U51:Y54"/>
    <mergeCell ref="Z51:AD54"/>
    <mergeCell ref="AE51:AI54"/>
    <mergeCell ref="AJ51:AL54"/>
    <mergeCell ref="AM51:AO54"/>
    <mergeCell ref="AP51:AP54"/>
    <mergeCell ref="AQ51:AQ54"/>
    <mergeCell ref="AS53:AS54"/>
    <mergeCell ref="AT53:AT54"/>
    <mergeCell ref="A55:A90"/>
    <mergeCell ref="B55:D60"/>
    <mergeCell ref="E55:E60"/>
    <mergeCell ref="AJ55:AJ60"/>
    <mergeCell ref="AK55:AK60"/>
    <mergeCell ref="BC55:BC60"/>
    <mergeCell ref="BD55:BD60"/>
    <mergeCell ref="AM59:AM60"/>
    <mergeCell ref="AN59:AN60"/>
    <mergeCell ref="AO59:AO60"/>
    <mergeCell ref="AL55:AL60"/>
    <mergeCell ref="AM55:AO58"/>
    <mergeCell ref="AP55:AP60"/>
    <mergeCell ref="AQ55:AQ60"/>
    <mergeCell ref="AX55:AX60"/>
    <mergeCell ref="AY55:AY60"/>
    <mergeCell ref="B61:D66"/>
    <mergeCell ref="E61:E66"/>
    <mergeCell ref="AJ61:AJ66"/>
    <mergeCell ref="AK61:AK66"/>
    <mergeCell ref="AL61:AL66"/>
    <mergeCell ref="AM61:AO64"/>
    <mergeCell ref="AZ55:AZ60"/>
    <mergeCell ref="BA55:BA60"/>
    <mergeCell ref="BB55:BB60"/>
    <mergeCell ref="BB61:BB66"/>
    <mergeCell ref="BC61:BC66"/>
    <mergeCell ref="BD61:BD66"/>
    <mergeCell ref="AM65:AM66"/>
    <mergeCell ref="AN65:AN66"/>
    <mergeCell ref="AO65:AO66"/>
    <mergeCell ref="AP61:AP66"/>
    <mergeCell ref="AQ61:AQ66"/>
    <mergeCell ref="AX61:AX66"/>
    <mergeCell ref="AY61:AY66"/>
    <mergeCell ref="AZ61:AZ66"/>
    <mergeCell ref="BA61:BA66"/>
    <mergeCell ref="B73:D78"/>
    <mergeCell ref="E73:E78"/>
    <mergeCell ref="AJ73:AJ78"/>
    <mergeCell ref="AK73:AK78"/>
    <mergeCell ref="AL73:AL78"/>
    <mergeCell ref="AM73:AO76"/>
    <mergeCell ref="BB67:BB72"/>
    <mergeCell ref="BC67:BC72"/>
    <mergeCell ref="BD67:BD72"/>
    <mergeCell ref="AM71:AM72"/>
    <mergeCell ref="AN71:AN72"/>
    <mergeCell ref="AO71:AO72"/>
    <mergeCell ref="AP67:AP72"/>
    <mergeCell ref="AQ67:AQ72"/>
    <mergeCell ref="AX67:AX72"/>
    <mergeCell ref="AY67:AY72"/>
    <mergeCell ref="AZ67:AZ72"/>
    <mergeCell ref="BA67:BA72"/>
    <mergeCell ref="B67:D72"/>
    <mergeCell ref="E67:E72"/>
    <mergeCell ref="AJ67:AJ72"/>
    <mergeCell ref="AK67:AK72"/>
    <mergeCell ref="AL67:AL72"/>
    <mergeCell ref="AM67:AO70"/>
    <mergeCell ref="BB73:BB78"/>
    <mergeCell ref="BC73:BC78"/>
    <mergeCell ref="BD73:BD78"/>
    <mergeCell ref="AM77:AM78"/>
    <mergeCell ref="AN77:AN78"/>
    <mergeCell ref="AO77:AO78"/>
    <mergeCell ref="AP73:AP78"/>
    <mergeCell ref="AQ73:AQ78"/>
    <mergeCell ref="AX73:AX78"/>
    <mergeCell ref="AY73:AY78"/>
    <mergeCell ref="AZ73:AZ78"/>
    <mergeCell ref="BA73:BA78"/>
    <mergeCell ref="B85:D90"/>
    <mergeCell ref="E85:E90"/>
    <mergeCell ref="AJ85:AJ90"/>
    <mergeCell ref="AK85:AK90"/>
    <mergeCell ref="AL85:AL90"/>
    <mergeCell ref="AM85:AO88"/>
    <mergeCell ref="BB79:BB84"/>
    <mergeCell ref="BC79:BC84"/>
    <mergeCell ref="BD79:BD84"/>
    <mergeCell ref="AM83:AM84"/>
    <mergeCell ref="AN83:AN84"/>
    <mergeCell ref="AO83:AO84"/>
    <mergeCell ref="AP79:AP84"/>
    <mergeCell ref="AQ79:AQ84"/>
    <mergeCell ref="AX79:AX84"/>
    <mergeCell ref="AY79:AY84"/>
    <mergeCell ref="AZ79:AZ84"/>
    <mergeCell ref="BA79:BA84"/>
    <mergeCell ref="B79:D84"/>
    <mergeCell ref="E79:E84"/>
    <mergeCell ref="AJ79:AJ84"/>
    <mergeCell ref="AK79:AK84"/>
    <mergeCell ref="AL79:AL84"/>
    <mergeCell ref="AM79:AO82"/>
    <mergeCell ref="BB85:BB90"/>
    <mergeCell ref="BC85:BC90"/>
    <mergeCell ref="BD85:BD90"/>
    <mergeCell ref="AM89:AM90"/>
    <mergeCell ref="AN89:AN90"/>
    <mergeCell ref="AO89:AO90"/>
    <mergeCell ref="AP85:AP90"/>
    <mergeCell ref="AQ85:AQ90"/>
    <mergeCell ref="AX85:AX90"/>
    <mergeCell ref="AY85:AY90"/>
    <mergeCell ref="AZ85:AZ90"/>
    <mergeCell ref="BA85:BA90"/>
  </mergeCells>
  <phoneticPr fontId="2"/>
  <conditionalFormatting sqref="AS55 AS61 AS67 AS73 AS79 AS85">
    <cfRule type="cellIs" dxfId="104" priority="22" stopIfTrue="1" operator="notEqual">
      <formula>3</formula>
    </cfRule>
  </conditionalFormatting>
  <conditionalFormatting sqref="AT55 AT61 AT67 AT73 AT79 AT85">
    <cfRule type="cellIs" dxfId="103" priority="21" stopIfTrue="1" operator="notEqual">
      <formula>0</formula>
    </cfRule>
  </conditionalFormatting>
  <conditionalFormatting sqref="W93 Y93 W117 Y117 F93:U93 F117:U117">
    <cfRule type="cellIs" dxfId="102" priority="20" stopIfTrue="1" operator="greaterThan">
      <formula>0</formula>
    </cfRule>
  </conditionalFormatting>
  <conditionalFormatting sqref="J64:J66 F64:F66 J70:J72 F76:F78 T76:T78 T82:T84 F82:F84 K88:K90 Y88:Z90 AD88:AD90 F70:F72 O76:P78 O82:P84 O88:P90 T88:U90 J82:K84 J76:K78">
    <cfRule type="cellIs" dxfId="101" priority="19" stopIfTrue="1" operator="equal">
      <formula>0</formula>
    </cfRule>
  </conditionalFormatting>
  <conditionalFormatting sqref="AS55 AS61 AS67 AS73 AS79 AS85">
    <cfRule type="cellIs" dxfId="100" priority="18" stopIfTrue="1" operator="notEqual">
      <formula>3</formula>
    </cfRule>
  </conditionalFormatting>
  <conditionalFormatting sqref="AT55 AT61 AT67 AT73 AT79 AT85">
    <cfRule type="cellIs" dxfId="99" priority="17" stopIfTrue="1" operator="notEqual">
      <formula>0</formula>
    </cfRule>
  </conditionalFormatting>
  <conditionalFormatting sqref="J64:J66 F64:F66 J70:J72 F76:F78 T76:T78 T82:T84 F82:F84 K88:K90 Y88:Z90 AD88:AD90 F70:F72 O76:P78 O82:P84 O88:P90 T88:U90 J82:K84 J76:K78">
    <cfRule type="cellIs" dxfId="98" priority="16" stopIfTrue="1" operator="equal">
      <formula>0</formula>
    </cfRule>
  </conditionalFormatting>
  <conditionalFormatting sqref="J64:J66 F64:F66 J70:J72 F76:F78 T76:T78 T82:T84 F82:F84 K88:K90 Y88:Z90 AD88:AD90 F70:F72 O76:P78 O82:P84 O88:P90 T88:U90 J82:K84 J76:K78">
    <cfRule type="cellIs" dxfId="97" priority="15" stopIfTrue="1" operator="equal">
      <formula>0</formula>
    </cfRule>
  </conditionalFormatting>
  <conditionalFormatting sqref="J64:J66 F64:F66 J70:J72 F76:F78 T76:T78 T82:T84 F82:F84 K88:K90 Y88:Z90 AD88:AD90 F70:F72 O76:P78 O82:P84 O88:P90 T88:U90 J82:K84 J76:K78">
    <cfRule type="cellIs" dxfId="96" priority="14" stopIfTrue="1" operator="equal">
      <formula>0</formula>
    </cfRule>
  </conditionalFormatting>
  <conditionalFormatting sqref="J64:J66 F64:F66 J70:J72 F76:F78 T76:T78 T82:T84 F82:F84 K88:K90 Y88:Z90 AD88:AD90 F70:F72 O76:P78 O82:P84 O88:P90 T88:U90 J82:K84 J76:K78">
    <cfRule type="cellIs" dxfId="95" priority="13" stopIfTrue="1" operator="equal">
      <formula>0</formula>
    </cfRule>
  </conditionalFormatting>
  <conditionalFormatting sqref="J64:J66 F64:F66 J70:J72 F76:F78 T76:T78 T82:T84 F82:F84 K88:K90 Y88:Z90 AD88:AD90 F70:F72 O76:P78 O82:P84 O88:P90 T88:U90 J82:K84 J76:K78">
    <cfRule type="cellIs" dxfId="94" priority="12" stopIfTrue="1" operator="equal">
      <formula>0</formula>
    </cfRule>
  </conditionalFormatting>
  <conditionalFormatting sqref="J64:J66 F64:F66 J70:J72 F76:F78 T76:T78 T82:T84 F82:F84 K88:K90 Y88:Z90 AD88:AD90 F70:F72 O76:P78 O82:P84 O88:P90 T88:U90 J82:K84 J76:K78">
    <cfRule type="cellIs" dxfId="93" priority="11" stopIfTrue="1" operator="equal">
      <formula>0</formula>
    </cfRule>
  </conditionalFormatting>
  <conditionalFormatting sqref="J64:J66 F64:F66 J70:J72 F76:F78 T76:T78 T82:T84 F82:F84 K88:K90 Y88:Z90 AD88:AD90 F70:F72 O76:P78 O82:P84 O88:P90 T88:U90 J82:K84 J76:K78">
    <cfRule type="cellIs" dxfId="92" priority="10" stopIfTrue="1" operator="equal">
      <formula>0</formula>
    </cfRule>
  </conditionalFormatting>
  <conditionalFormatting sqref="J64:J66 F64:F66 J70:J72 F76:F78 T76:T78 T82:T84 F82:F84 K88:K90 Y88:Z90 AD88:AD90 F70:F72 O76:P78 O82:P84 O88:P90 T88:U90 J82:K84 J76:K78">
    <cfRule type="cellIs" dxfId="91" priority="9" stopIfTrue="1" operator="equal">
      <formula>0</formula>
    </cfRule>
  </conditionalFormatting>
  <conditionalFormatting sqref="J64:J66 F64:F66 J70:J72 F76:F78 T76:T78 T82:T84 F82:F84 K88:K90 Y88:Z90 AD88:AD90 F70:F72 O76:P78 O82:P84 O88:P90 T88:U90 J82:K84 J76:K78">
    <cfRule type="cellIs" dxfId="90" priority="8" stopIfTrue="1" operator="equal">
      <formula>0</formula>
    </cfRule>
  </conditionalFormatting>
  <conditionalFormatting sqref="J64:J66 F64:F66 J70:J72 F76:F78 T76:T78 T82:T84 F82:F84 K88:K90 Y88:Z90 AD88:AD90 F70:F72 O76:P78 O82:P84 O88:P90 T88:U90 J82:K84 J76:K78">
    <cfRule type="cellIs" dxfId="89" priority="7" stopIfTrue="1" operator="equal">
      <formula>0</formula>
    </cfRule>
  </conditionalFormatting>
  <conditionalFormatting sqref="J64:J66 F64:F66 J70:J72 F76:F78 T76:T78 T82:T84 F82:F84 K88:K90 Y88:Z90 AD88:AD90 F70:F72 O76:P78 O82:P84 O88:P90 T88:U90 J82:K84 J76:K78">
    <cfRule type="cellIs" dxfId="88" priority="6" stopIfTrue="1" operator="equal">
      <formula>0</formula>
    </cfRule>
  </conditionalFormatting>
  <conditionalFormatting sqref="J64:J66 F64:F66 J70:J72 F76:F78 T76:T78 T82:T84 F82:F84 K88:K90 Y88:Z90 AD88:AD90 F70:F72 O76:P78 O82:P84 O88:P90 T88:U90 J82:K84 J76:K78">
    <cfRule type="cellIs" dxfId="87" priority="5" stopIfTrue="1" operator="equal">
      <formula>0</formula>
    </cfRule>
  </conditionalFormatting>
  <conditionalFormatting sqref="J64:J66 F64:F66 J70:J72 F76:F78 T76:T78 T82:T84 F82:F84 K88:K90 Y88:Z90 AD88:AD90 F70:F72 O76:P78 O82:P84 O88:P90 T88:U90 J82:K84 J76:K78">
    <cfRule type="cellIs" dxfId="86" priority="4" stopIfTrue="1" operator="equal">
      <formula>0</formula>
    </cfRule>
  </conditionalFormatting>
  <conditionalFormatting sqref="J64:J66 F64:F66 J70:J72 F76:F78 T76:T78 T82:T84 F82:F84 K88:K90 Y88:Z90 AD88:AD90 F70:F72 O76:P78 O82:P84 O88:P90 T88:U90 J82:K84 J76:K78">
    <cfRule type="cellIs" dxfId="85" priority="3" stopIfTrue="1" operator="equal">
      <formula>0</formula>
    </cfRule>
  </conditionalFormatting>
  <conditionalFormatting sqref="J64:J66 F64:F66 J70:J72 F76:F78 T76:T78 T82:T84 F82:F84 K88:K90 Y88:Z90 AD88:AD90 F70:F72 O76:P78 O82:P84 O88:P90 T88:U90 J82:K84 J76:K78">
    <cfRule type="cellIs" dxfId="84" priority="2" stopIfTrue="1" operator="equal">
      <formula>0</formula>
    </cfRule>
  </conditionalFormatting>
  <conditionalFormatting sqref="J64:J66 F64:F66 J70:J72 F76:F78 T76:T78 T82:T84 F82:F84 K88:K90 Y88:Z90 AD88:AD90 F70:F72 O76:P78 O82:P84 O88:P90 T88:U90 J82:K84 J76:K78">
    <cfRule type="cellIs" dxfId="83" priority="1" stopIfTrue="1" operator="equal">
      <formula>0</formula>
    </cfRule>
  </conditionalFormatting>
  <pageMargins left="0.75" right="0.18" top="0.57999999999999996" bottom="0.26" header="0.51200000000000001" footer="0.19"/>
  <pageSetup paperSize="9" scale="70" orientation="portrait" horizontalDpi="4294967293" r:id="rId1"/>
  <headerFooter alignWithMargins="0"/>
  <rowBreaks count="1" manualBreakCount="1">
    <brk id="47" max="42" man="1"/>
  </rowBreaks>
  <colBreaks count="1" manualBreakCount="1">
    <brk id="43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F0"/>
  </sheetPr>
  <dimension ref="A1:EG137"/>
  <sheetViews>
    <sheetView showGridLines="0" view="pageBreakPreview" topLeftCell="A58" zoomScale="90" zoomScaleNormal="80" zoomScaleSheetLayoutView="90" workbookViewId="0">
      <selection activeCell="AN45" sqref="AN45:AQ47"/>
    </sheetView>
  </sheetViews>
  <sheetFormatPr defaultRowHeight="13.5"/>
  <cols>
    <col min="1" max="2" width="3.875" style="182" customWidth="1"/>
    <col min="3" max="3" width="3.875" style="366" customWidth="1"/>
    <col min="4" max="4" width="4.125" style="366" customWidth="1"/>
    <col min="5" max="5" width="6.25" style="366" hidden="1" customWidth="1"/>
    <col min="6" max="6" width="3.875" style="366" customWidth="1"/>
    <col min="7" max="7" width="3.875" style="366" hidden="1" customWidth="1"/>
    <col min="8" max="8" width="3.875" style="366" customWidth="1"/>
    <col min="9" max="9" width="3.875" style="366" hidden="1" customWidth="1"/>
    <col min="10" max="11" width="3.875" style="366" customWidth="1"/>
    <col min="12" max="12" width="3.875" style="366" hidden="1" customWidth="1"/>
    <col min="13" max="13" width="3.875" style="366" customWidth="1"/>
    <col min="14" max="14" width="3.875" style="366" hidden="1" customWidth="1"/>
    <col min="15" max="16" width="3.875" style="366" customWidth="1"/>
    <col min="17" max="17" width="3.875" style="366" hidden="1" customWidth="1"/>
    <col min="18" max="18" width="3.875" style="366" customWidth="1"/>
    <col min="19" max="19" width="3.875" style="366" hidden="1" customWidth="1"/>
    <col min="20" max="21" width="3.875" style="366" customWidth="1"/>
    <col min="22" max="22" width="3.875" style="366" hidden="1" customWidth="1"/>
    <col min="23" max="23" width="3.875" style="366" customWidth="1"/>
    <col min="24" max="24" width="3.875" style="366" hidden="1" customWidth="1"/>
    <col min="25" max="26" width="3.875" style="366" customWidth="1"/>
    <col min="27" max="27" width="3.875" style="366" hidden="1" customWidth="1"/>
    <col min="28" max="28" width="3.875" style="366" customWidth="1"/>
    <col min="29" max="29" width="3.875" style="366" hidden="1" customWidth="1"/>
    <col min="30" max="31" width="3.875" style="366" customWidth="1"/>
    <col min="32" max="32" width="3.875" style="366" hidden="1" customWidth="1"/>
    <col min="33" max="33" width="3.875" style="366" customWidth="1"/>
    <col min="34" max="34" width="3.875" style="366" hidden="1" customWidth="1"/>
    <col min="35" max="41" width="3.875" style="366" customWidth="1"/>
    <col min="42" max="42" width="10.625" style="366" customWidth="1"/>
    <col min="43" max="43" width="10" style="366" customWidth="1"/>
    <col min="44" max="44" width="5.125" style="366" customWidth="1"/>
    <col min="45" max="49" width="5.625" style="182" hidden="1" customWidth="1"/>
    <col min="50" max="55" width="9" style="182" hidden="1" customWidth="1"/>
    <col min="56" max="56" width="3" style="182" hidden="1" customWidth="1"/>
    <col min="57" max="57" width="15.75" style="182" customWidth="1"/>
    <col min="58" max="77" width="9" style="182"/>
    <col min="78" max="78" width="5.875" style="182" customWidth="1"/>
    <col min="79" max="16384" width="9" style="182"/>
  </cols>
  <sheetData>
    <row r="1" spans="1:58" ht="21" customHeight="1">
      <c r="A1" s="562" t="s">
        <v>743</v>
      </c>
      <c r="B1" s="563"/>
      <c r="C1" s="563"/>
      <c r="D1" s="564"/>
      <c r="E1" s="441"/>
      <c r="F1" s="563" t="s">
        <v>345</v>
      </c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  <c r="R1" s="563"/>
      <c r="S1" s="563"/>
      <c r="T1" s="563"/>
      <c r="U1" s="563"/>
      <c r="V1" s="563"/>
      <c r="W1" s="563"/>
      <c r="X1" s="563"/>
      <c r="Y1" s="568"/>
      <c r="AJ1" s="579" t="s">
        <v>337</v>
      </c>
      <c r="AK1" s="579"/>
      <c r="AL1" s="579"/>
      <c r="AM1" s="579"/>
      <c r="AN1" s="579"/>
      <c r="AO1" s="579"/>
      <c r="AP1" s="579"/>
      <c r="AQ1" s="580"/>
      <c r="AR1" s="36" t="s">
        <v>518</v>
      </c>
      <c r="AS1" s="37" t="s">
        <v>0</v>
      </c>
      <c r="BE1" s="37" t="s">
        <v>0</v>
      </c>
    </row>
    <row r="2" spans="1:58" ht="21" customHeight="1">
      <c r="A2" s="565"/>
      <c r="B2" s="566"/>
      <c r="C2" s="566"/>
      <c r="D2" s="567"/>
      <c r="E2" s="442"/>
      <c r="F2" s="566"/>
      <c r="G2" s="566"/>
      <c r="H2" s="566"/>
      <c r="I2" s="566"/>
      <c r="J2" s="566"/>
      <c r="K2" s="566"/>
      <c r="L2" s="566"/>
      <c r="M2" s="566"/>
      <c r="N2" s="566"/>
      <c r="O2" s="566"/>
      <c r="P2" s="566"/>
      <c r="Q2" s="566"/>
      <c r="R2" s="566"/>
      <c r="S2" s="566"/>
      <c r="T2" s="566"/>
      <c r="U2" s="566"/>
      <c r="V2" s="566"/>
      <c r="W2" s="566"/>
      <c r="X2" s="566"/>
      <c r="Y2" s="569"/>
      <c r="AL2" s="570" t="s">
        <v>519</v>
      </c>
      <c r="AM2" s="570"/>
      <c r="AN2" s="570"/>
      <c r="AO2" s="570"/>
      <c r="AP2" s="570"/>
      <c r="AQ2" s="570"/>
      <c r="AR2" s="38" t="s">
        <v>574</v>
      </c>
      <c r="AS2" s="120" t="s">
        <v>575</v>
      </c>
      <c r="BE2" s="242" t="s">
        <v>575</v>
      </c>
    </row>
    <row r="3" spans="1:58" ht="30" customHeight="1">
      <c r="A3" s="571" t="s">
        <v>240</v>
      </c>
      <c r="B3" s="572"/>
      <c r="C3" s="596" t="s">
        <v>576</v>
      </c>
      <c r="D3" s="596"/>
      <c r="E3" s="596"/>
      <c r="F3" s="596"/>
      <c r="G3" s="596"/>
      <c r="H3" s="596"/>
      <c r="I3" s="596"/>
      <c r="J3" s="596"/>
      <c r="K3" s="597"/>
      <c r="L3" s="378"/>
      <c r="M3" s="598"/>
      <c r="N3" s="599"/>
      <c r="O3" s="600"/>
      <c r="P3" s="601"/>
      <c r="Q3" s="602"/>
      <c r="R3" s="602"/>
      <c r="S3" s="602"/>
      <c r="T3" s="602"/>
      <c r="U3" s="602"/>
      <c r="V3" s="602"/>
      <c r="W3" s="602"/>
      <c r="X3" s="602"/>
      <c r="Y3" s="603"/>
      <c r="AJ3" s="311"/>
      <c r="AK3" s="311"/>
      <c r="AL3" s="577" t="s">
        <v>523</v>
      </c>
      <c r="AM3" s="578"/>
      <c r="AN3" s="578"/>
      <c r="AO3" s="578"/>
      <c r="AP3" s="578"/>
      <c r="AQ3" s="578"/>
      <c r="AR3" s="38" t="s">
        <v>577</v>
      </c>
      <c r="AS3" s="39" t="s">
        <v>578</v>
      </c>
      <c r="BE3" s="241" t="s">
        <v>578</v>
      </c>
    </row>
    <row r="4" spans="1:58" ht="24" customHeight="1">
      <c r="A4" s="511" t="s">
        <v>526</v>
      </c>
      <c r="B4" s="511"/>
      <c r="C4" s="511" t="s">
        <v>0</v>
      </c>
      <c r="D4" s="511"/>
      <c r="E4" s="511"/>
      <c r="F4" s="511"/>
      <c r="G4" s="511"/>
      <c r="H4" s="511"/>
      <c r="I4" s="511"/>
      <c r="J4" s="511"/>
      <c r="K4" s="511"/>
      <c r="L4" s="511"/>
      <c r="M4" s="511" t="s">
        <v>242</v>
      </c>
      <c r="N4" s="511"/>
      <c r="O4" s="511"/>
      <c r="P4" s="511" t="s">
        <v>0</v>
      </c>
      <c r="Q4" s="511"/>
      <c r="R4" s="511"/>
      <c r="S4" s="511"/>
      <c r="T4" s="511"/>
      <c r="U4" s="511"/>
      <c r="V4" s="511"/>
      <c r="W4" s="511"/>
      <c r="X4" s="511"/>
      <c r="Y4" s="511"/>
      <c r="Z4" s="311"/>
      <c r="AA4" s="311"/>
      <c r="AB4" s="311"/>
      <c r="AC4" s="311"/>
      <c r="AD4" s="311"/>
      <c r="AE4" s="311"/>
      <c r="AF4" s="311"/>
      <c r="AG4" s="311"/>
      <c r="AH4" s="311"/>
      <c r="AI4" s="311"/>
      <c r="AJ4" s="311"/>
      <c r="AK4" s="311"/>
      <c r="AL4" s="311"/>
      <c r="AM4" s="312"/>
      <c r="AN4" s="354"/>
      <c r="AO4" s="354"/>
      <c r="AP4" s="354"/>
      <c r="AQ4" s="354"/>
      <c r="AR4" s="38" t="s">
        <v>579</v>
      </c>
      <c r="AS4" s="39" t="s">
        <v>580</v>
      </c>
      <c r="BE4" s="241" t="s">
        <v>580</v>
      </c>
    </row>
    <row r="5" spans="1:58" ht="24" customHeight="1">
      <c r="A5" s="511">
        <v>1</v>
      </c>
      <c r="B5" s="511"/>
      <c r="C5" s="593" t="str">
        <f>BE2</f>
        <v xml:space="preserve"> guess</v>
      </c>
      <c r="D5" s="594"/>
      <c r="E5" s="594"/>
      <c r="F5" s="594"/>
      <c r="G5" s="594"/>
      <c r="H5" s="594"/>
      <c r="I5" s="594"/>
      <c r="J5" s="594"/>
      <c r="K5" s="594"/>
      <c r="L5" s="595"/>
      <c r="M5" s="511">
        <v>4</v>
      </c>
      <c r="N5" s="511"/>
      <c r="O5" s="511"/>
      <c r="P5" s="511" t="str">
        <f>BE5</f>
        <v xml:space="preserve"> ジャック C</v>
      </c>
      <c r="Q5" s="511"/>
      <c r="R5" s="511"/>
      <c r="S5" s="511"/>
      <c r="T5" s="511"/>
      <c r="U5" s="511"/>
      <c r="V5" s="511"/>
      <c r="W5" s="511"/>
      <c r="X5" s="511"/>
      <c r="Y5" s="511"/>
      <c r="Z5" s="311"/>
      <c r="AA5" s="311"/>
      <c r="AB5" s="311"/>
      <c r="AC5" s="311"/>
      <c r="AD5" s="311"/>
      <c r="AE5" s="311"/>
      <c r="AF5" s="311"/>
      <c r="AG5" s="311"/>
      <c r="AH5" s="311"/>
      <c r="AI5" s="311"/>
      <c r="AJ5" s="311"/>
      <c r="AK5" s="311"/>
      <c r="AL5" s="311"/>
      <c r="AM5" s="312"/>
      <c r="AN5" s="354"/>
      <c r="AO5" s="354"/>
      <c r="AP5" s="354"/>
      <c r="AQ5" s="354"/>
      <c r="AR5" s="38" t="s">
        <v>581</v>
      </c>
      <c r="AS5" s="39" t="s">
        <v>582</v>
      </c>
      <c r="BE5" s="241" t="s">
        <v>582</v>
      </c>
    </row>
    <row r="6" spans="1:58" ht="24" customHeight="1">
      <c r="A6" s="511">
        <v>2</v>
      </c>
      <c r="B6" s="511"/>
      <c r="C6" s="559" t="str">
        <f>BE3</f>
        <v xml:space="preserve"> ＳＵＺＵＫＩ　１</v>
      </c>
      <c r="D6" s="560"/>
      <c r="E6" s="560"/>
      <c r="F6" s="560"/>
      <c r="G6" s="560"/>
      <c r="H6" s="560"/>
      <c r="I6" s="560"/>
      <c r="J6" s="560"/>
      <c r="K6" s="560"/>
      <c r="L6" s="561"/>
      <c r="M6" s="511">
        <v>5</v>
      </c>
      <c r="N6" s="511"/>
      <c r="O6" s="511"/>
      <c r="P6" s="511" t="str">
        <f>BE6</f>
        <v xml:space="preserve"> Ａ-Ｔａｐ</v>
      </c>
      <c r="Q6" s="511"/>
      <c r="R6" s="511"/>
      <c r="S6" s="511"/>
      <c r="T6" s="511"/>
      <c r="U6" s="511"/>
      <c r="V6" s="511"/>
      <c r="W6" s="511"/>
      <c r="X6" s="511"/>
      <c r="Y6" s="511"/>
      <c r="Z6" s="311"/>
      <c r="AA6" s="311"/>
      <c r="AB6" s="311"/>
      <c r="AC6" s="311"/>
      <c r="AD6" s="311"/>
      <c r="AE6" s="311"/>
      <c r="AF6" s="311"/>
      <c r="AG6" s="311"/>
      <c r="AH6" s="311"/>
      <c r="AI6" s="311"/>
      <c r="AJ6" s="311"/>
      <c r="AK6" s="311"/>
      <c r="AL6" s="311"/>
      <c r="AM6" s="312"/>
      <c r="AN6" s="354"/>
      <c r="AO6" s="354"/>
      <c r="AP6" s="354"/>
      <c r="AQ6" s="354"/>
      <c r="AR6" s="38" t="s">
        <v>583</v>
      </c>
      <c r="AS6" s="39" t="s">
        <v>584</v>
      </c>
      <c r="BE6" s="241" t="s">
        <v>584</v>
      </c>
    </row>
    <row r="7" spans="1:58" ht="24" customHeight="1">
      <c r="A7" s="511">
        <v>3</v>
      </c>
      <c r="B7" s="511"/>
      <c r="C7" s="559" t="str">
        <f>BE4</f>
        <v xml:space="preserve"> Ｈ．Ｓ．Ｄ</v>
      </c>
      <c r="D7" s="560"/>
      <c r="E7" s="560"/>
      <c r="F7" s="560"/>
      <c r="G7" s="560"/>
      <c r="H7" s="560"/>
      <c r="I7" s="560"/>
      <c r="J7" s="560"/>
      <c r="K7" s="560"/>
      <c r="L7" s="561"/>
      <c r="M7" s="556">
        <v>6</v>
      </c>
      <c r="N7" s="557"/>
      <c r="O7" s="558"/>
      <c r="P7" s="556" t="str">
        <f>BE7</f>
        <v xml:space="preserve"> ＣＡＴＳ (Ｂ)</v>
      </c>
      <c r="Q7" s="557"/>
      <c r="R7" s="557"/>
      <c r="S7" s="557"/>
      <c r="T7" s="557"/>
      <c r="U7" s="557"/>
      <c r="V7" s="557"/>
      <c r="W7" s="557"/>
      <c r="X7" s="557"/>
      <c r="Y7" s="558"/>
      <c r="Z7" s="311"/>
      <c r="AA7" s="311"/>
      <c r="AB7" s="311"/>
      <c r="AC7" s="311"/>
      <c r="AD7" s="311"/>
      <c r="AE7" s="311"/>
      <c r="AF7" s="311"/>
      <c r="AG7" s="311"/>
      <c r="AH7" s="311"/>
      <c r="AI7" s="311"/>
      <c r="AJ7" s="311"/>
      <c r="AK7" s="311"/>
      <c r="AL7" s="311"/>
      <c r="AM7" s="354"/>
      <c r="AN7" s="354"/>
      <c r="AO7" s="354"/>
      <c r="AP7" s="354"/>
      <c r="AQ7" s="354"/>
      <c r="AR7" s="38" t="s">
        <v>585</v>
      </c>
      <c r="AS7" s="39" t="s">
        <v>586</v>
      </c>
      <c r="BE7" s="241" t="s">
        <v>586</v>
      </c>
    </row>
    <row r="8" spans="1:58" ht="9" customHeight="1">
      <c r="A8" s="163"/>
      <c r="B8" s="163"/>
      <c r="C8" s="311"/>
      <c r="D8" s="311"/>
      <c r="E8" s="311"/>
      <c r="F8" s="311"/>
      <c r="G8" s="311"/>
      <c r="H8" s="311"/>
      <c r="I8" s="311"/>
      <c r="J8" s="311"/>
      <c r="K8" s="311"/>
      <c r="L8" s="311"/>
      <c r="M8" s="311"/>
      <c r="N8" s="311"/>
      <c r="O8" s="311"/>
      <c r="P8" s="311"/>
      <c r="Q8" s="311"/>
      <c r="R8" s="311"/>
      <c r="S8" s="311"/>
      <c r="T8" s="311"/>
      <c r="U8" s="311"/>
      <c r="V8" s="311"/>
      <c r="W8" s="311"/>
      <c r="X8" s="311"/>
      <c r="Y8" s="311"/>
      <c r="Z8" s="311"/>
      <c r="AA8" s="311"/>
      <c r="AB8" s="311"/>
      <c r="AC8" s="311"/>
      <c r="AD8" s="311"/>
      <c r="AE8" s="311"/>
      <c r="AF8" s="311"/>
      <c r="AG8" s="311"/>
      <c r="AH8" s="311"/>
      <c r="AI8" s="311"/>
      <c r="AJ8" s="311"/>
      <c r="AK8" s="311"/>
      <c r="AL8" s="311"/>
      <c r="AM8" s="354"/>
      <c r="AN8" s="354"/>
      <c r="AO8" s="354"/>
      <c r="AP8" s="354"/>
      <c r="AQ8" s="354"/>
    </row>
    <row r="9" spans="1:58" ht="18" customHeight="1">
      <c r="A9" s="555" t="s">
        <v>535</v>
      </c>
      <c r="B9" s="555"/>
      <c r="C9" s="555"/>
      <c r="D9" s="555"/>
      <c r="E9" s="555"/>
      <c r="F9" s="555"/>
      <c r="G9" s="555"/>
      <c r="H9" s="555"/>
      <c r="I9" s="555"/>
      <c r="J9" s="555"/>
      <c r="K9" s="555"/>
      <c r="L9" s="555"/>
      <c r="M9" s="555"/>
      <c r="N9" s="555"/>
      <c r="O9" s="555"/>
      <c r="P9" s="555"/>
      <c r="Q9" s="555"/>
      <c r="R9" s="555"/>
      <c r="S9" s="555"/>
      <c r="T9" s="555"/>
      <c r="U9" s="555"/>
      <c r="V9" s="555"/>
      <c r="W9" s="555"/>
      <c r="X9" s="555"/>
      <c r="Y9" s="555"/>
      <c r="Z9" s="555"/>
      <c r="AA9" s="555"/>
      <c r="AB9" s="555"/>
      <c r="AC9" s="555"/>
      <c r="AD9" s="555"/>
      <c r="AE9" s="555"/>
      <c r="AF9" s="555"/>
      <c r="AG9" s="555"/>
      <c r="AH9" s="555"/>
      <c r="AI9" s="555"/>
      <c r="AJ9" s="555"/>
      <c r="AK9" s="555"/>
      <c r="AL9" s="555"/>
      <c r="AM9" s="555"/>
      <c r="AN9" s="555"/>
      <c r="AO9" s="555"/>
      <c r="AP9" s="555"/>
      <c r="AQ9" s="555"/>
    </row>
    <row r="10" spans="1:58" ht="6.75" customHeight="1">
      <c r="A10" s="163"/>
      <c r="B10" s="163"/>
      <c r="C10" s="311"/>
      <c r="D10" s="311"/>
      <c r="E10" s="311"/>
      <c r="F10" s="311"/>
      <c r="G10" s="311"/>
      <c r="H10" s="311"/>
      <c r="I10" s="311"/>
      <c r="J10" s="311"/>
      <c r="K10" s="311"/>
      <c r="L10" s="311"/>
      <c r="M10" s="311"/>
      <c r="N10" s="311"/>
      <c r="O10" s="311"/>
      <c r="P10" s="311"/>
      <c r="Q10" s="311"/>
      <c r="R10" s="311"/>
      <c r="S10" s="311"/>
      <c r="T10" s="311"/>
      <c r="U10" s="311"/>
      <c r="V10" s="311"/>
      <c r="W10" s="311"/>
      <c r="X10" s="311"/>
      <c r="Y10" s="311"/>
      <c r="Z10" s="311"/>
      <c r="AA10" s="311"/>
      <c r="AB10" s="311"/>
      <c r="AC10" s="311"/>
      <c r="AD10" s="311"/>
      <c r="AE10" s="311"/>
      <c r="AF10" s="311"/>
      <c r="AG10" s="311"/>
      <c r="AH10" s="311"/>
      <c r="AI10" s="311"/>
      <c r="AJ10" s="311"/>
      <c r="AK10" s="311"/>
      <c r="AL10" s="311"/>
      <c r="AM10" s="311"/>
      <c r="AN10" s="311"/>
      <c r="AO10" s="311"/>
      <c r="AP10" s="311"/>
      <c r="AQ10" s="311"/>
    </row>
    <row r="11" spans="1:58" ht="24" customHeight="1">
      <c r="A11" s="511" t="s">
        <v>536</v>
      </c>
      <c r="B11" s="511"/>
      <c r="C11" s="511" t="s">
        <v>537</v>
      </c>
      <c r="D11" s="511"/>
      <c r="E11" s="511"/>
      <c r="F11" s="511"/>
      <c r="G11" s="511"/>
      <c r="H11" s="511"/>
      <c r="I11" s="511"/>
      <c r="J11" s="511"/>
      <c r="K11" s="556" t="s">
        <v>244</v>
      </c>
      <c r="L11" s="557"/>
      <c r="M11" s="557"/>
      <c r="N11" s="557"/>
      <c r="O11" s="557"/>
      <c r="P11" s="557"/>
      <c r="Q11" s="557"/>
      <c r="R11" s="557"/>
      <c r="S11" s="557"/>
      <c r="T11" s="557"/>
      <c r="U11" s="557"/>
      <c r="V11" s="557"/>
      <c r="W11" s="557"/>
      <c r="X11" s="557"/>
      <c r="Y11" s="558"/>
      <c r="Z11" s="511" t="s">
        <v>537</v>
      </c>
      <c r="AA11" s="511"/>
      <c r="AB11" s="511"/>
      <c r="AC11" s="511"/>
      <c r="AD11" s="511"/>
      <c r="AE11" s="511"/>
      <c r="AF11" s="511"/>
      <c r="AG11" s="511"/>
      <c r="AH11" s="351"/>
      <c r="AI11" s="556" t="s">
        <v>538</v>
      </c>
      <c r="AJ11" s="557"/>
      <c r="AK11" s="557"/>
      <c r="AL11" s="557"/>
      <c r="AM11" s="557"/>
      <c r="AN11" s="556" t="s">
        <v>340</v>
      </c>
      <c r="AO11" s="557"/>
      <c r="AP11" s="557"/>
      <c r="AQ11" s="558"/>
    </row>
    <row r="12" spans="1:58" ht="24" customHeight="1">
      <c r="A12" s="511">
        <v>1</v>
      </c>
      <c r="B12" s="511"/>
      <c r="C12" s="582" t="str">
        <f>C5</f>
        <v xml:space="preserve"> guess</v>
      </c>
      <c r="D12" s="582"/>
      <c r="E12" s="582"/>
      <c r="F12" s="582"/>
      <c r="G12" s="582"/>
      <c r="H12" s="582"/>
      <c r="I12" s="582"/>
      <c r="J12" s="582"/>
      <c r="K12" s="517">
        <f>COUNTIF(Q12:Q14,"〇")</f>
        <v>1</v>
      </c>
      <c r="L12" s="518"/>
      <c r="M12" s="518"/>
      <c r="N12" s="519"/>
      <c r="O12" s="517">
        <v>15</v>
      </c>
      <c r="P12" s="518"/>
      <c r="Q12" s="385" t="str">
        <f t="shared" ref="Q12:Q47" si="0">IF(O12&gt;T12,"〇","  ")</f>
        <v>〇</v>
      </c>
      <c r="R12" s="386" t="s">
        <v>539</v>
      </c>
      <c r="S12" s="387" t="str">
        <f t="shared" ref="S12:S47" si="1">IF(T12&gt;O12,"〇","  ")</f>
        <v xml:space="preserve">  </v>
      </c>
      <c r="T12" s="517">
        <v>10</v>
      </c>
      <c r="U12" s="518"/>
      <c r="V12" s="374"/>
      <c r="W12" s="517">
        <f>COUNTIF(S12:S14,"〇")</f>
        <v>2</v>
      </c>
      <c r="X12" s="518"/>
      <c r="Y12" s="519"/>
      <c r="Z12" s="511" t="str">
        <f>C7</f>
        <v xml:space="preserve"> Ｈ．Ｓ．Ｄ</v>
      </c>
      <c r="AA12" s="511"/>
      <c r="AB12" s="511"/>
      <c r="AC12" s="511"/>
      <c r="AD12" s="511"/>
      <c r="AE12" s="511"/>
      <c r="AF12" s="511"/>
      <c r="AG12" s="511"/>
      <c r="AH12" s="351"/>
      <c r="AI12" s="512" t="str">
        <f>P7</f>
        <v xml:space="preserve"> ＣＡＴＳ (Ｂ)</v>
      </c>
      <c r="AJ12" s="512"/>
      <c r="AK12" s="512"/>
      <c r="AL12" s="512"/>
      <c r="AM12" s="512"/>
      <c r="AN12" s="512"/>
      <c r="AO12" s="512"/>
      <c r="AP12" s="512"/>
      <c r="AQ12" s="512"/>
      <c r="AR12" s="500"/>
      <c r="BE12" s="501"/>
      <c r="BF12" s="501"/>
    </row>
    <row r="13" spans="1:58" ht="24" customHeight="1">
      <c r="A13" s="511"/>
      <c r="B13" s="511"/>
      <c r="C13" s="582"/>
      <c r="D13" s="582"/>
      <c r="E13" s="582"/>
      <c r="F13" s="582"/>
      <c r="G13" s="582"/>
      <c r="H13" s="582"/>
      <c r="I13" s="582"/>
      <c r="J13" s="582"/>
      <c r="K13" s="520"/>
      <c r="L13" s="521"/>
      <c r="M13" s="521"/>
      <c r="N13" s="522"/>
      <c r="O13" s="513">
        <v>12</v>
      </c>
      <c r="P13" s="532"/>
      <c r="Q13" s="388" t="str">
        <f t="shared" si="0"/>
        <v xml:space="preserve">  </v>
      </c>
      <c r="R13" s="389" t="s">
        <v>540</v>
      </c>
      <c r="S13" s="388" t="str">
        <f t="shared" si="1"/>
        <v>〇</v>
      </c>
      <c r="T13" s="513">
        <v>15</v>
      </c>
      <c r="U13" s="532"/>
      <c r="V13" s="390" t="str">
        <f>IF(T13&gt;O13,"〇","  ")</f>
        <v>〇</v>
      </c>
      <c r="W13" s="520"/>
      <c r="X13" s="521"/>
      <c r="Y13" s="522"/>
      <c r="Z13" s="511"/>
      <c r="AA13" s="511"/>
      <c r="AB13" s="511"/>
      <c r="AC13" s="511"/>
      <c r="AD13" s="511"/>
      <c r="AE13" s="511"/>
      <c r="AF13" s="511"/>
      <c r="AG13" s="511"/>
      <c r="AH13" s="351"/>
      <c r="AI13" s="512"/>
      <c r="AJ13" s="512"/>
      <c r="AK13" s="512"/>
      <c r="AL13" s="512"/>
      <c r="AM13" s="512"/>
      <c r="AN13" s="512"/>
      <c r="AO13" s="512"/>
      <c r="AP13" s="512"/>
      <c r="AQ13" s="512"/>
      <c r="AR13" s="500"/>
      <c r="BE13" s="501"/>
      <c r="BF13" s="501"/>
    </row>
    <row r="14" spans="1:58" ht="24" customHeight="1">
      <c r="A14" s="511"/>
      <c r="B14" s="511"/>
      <c r="C14" s="582"/>
      <c r="D14" s="582"/>
      <c r="E14" s="582"/>
      <c r="F14" s="582"/>
      <c r="G14" s="582"/>
      <c r="H14" s="582"/>
      <c r="I14" s="582"/>
      <c r="J14" s="582"/>
      <c r="K14" s="523"/>
      <c r="L14" s="524"/>
      <c r="M14" s="524"/>
      <c r="N14" s="525"/>
      <c r="O14" s="523">
        <v>9</v>
      </c>
      <c r="P14" s="524"/>
      <c r="Q14" s="391" t="str">
        <f t="shared" si="0"/>
        <v xml:space="preserve">  </v>
      </c>
      <c r="R14" s="392" t="s">
        <v>541</v>
      </c>
      <c r="S14" s="393" t="str">
        <f t="shared" si="1"/>
        <v>〇</v>
      </c>
      <c r="T14" s="523">
        <v>15</v>
      </c>
      <c r="U14" s="524"/>
      <c r="V14" s="394" t="str">
        <f>IF(T14&gt;O14,"〇","  ")</f>
        <v>〇</v>
      </c>
      <c r="W14" s="523"/>
      <c r="X14" s="524"/>
      <c r="Y14" s="525"/>
      <c r="Z14" s="511"/>
      <c r="AA14" s="511"/>
      <c r="AB14" s="511"/>
      <c r="AC14" s="511"/>
      <c r="AD14" s="511"/>
      <c r="AE14" s="511"/>
      <c r="AF14" s="511"/>
      <c r="AG14" s="511"/>
      <c r="AH14" s="351"/>
      <c r="AI14" s="512"/>
      <c r="AJ14" s="512"/>
      <c r="AK14" s="512"/>
      <c r="AL14" s="512"/>
      <c r="AM14" s="512"/>
      <c r="AN14" s="512"/>
      <c r="AO14" s="512"/>
      <c r="AP14" s="512"/>
      <c r="AQ14" s="512"/>
      <c r="AR14" s="500"/>
      <c r="BE14" s="501"/>
      <c r="BF14" s="501"/>
    </row>
    <row r="15" spans="1:58" ht="24" customHeight="1">
      <c r="A15" s="511">
        <v>2</v>
      </c>
      <c r="B15" s="511"/>
      <c r="C15" s="511" t="str">
        <f>C6</f>
        <v xml:space="preserve"> ＳＵＺＵＫＩ　１</v>
      </c>
      <c r="D15" s="511"/>
      <c r="E15" s="511"/>
      <c r="F15" s="511"/>
      <c r="G15" s="511"/>
      <c r="H15" s="511"/>
      <c r="I15" s="511"/>
      <c r="J15" s="511"/>
      <c r="K15" s="517">
        <f>COUNTIF(Q15:Q17,"〇")</f>
        <v>2</v>
      </c>
      <c r="L15" s="518"/>
      <c r="M15" s="518"/>
      <c r="N15" s="519"/>
      <c r="O15" s="526">
        <v>15</v>
      </c>
      <c r="P15" s="534"/>
      <c r="Q15" s="385" t="str">
        <f t="shared" si="0"/>
        <v>〇</v>
      </c>
      <c r="R15" s="395" t="s">
        <v>539</v>
      </c>
      <c r="S15" s="387" t="str">
        <f t="shared" si="1"/>
        <v xml:space="preserve">  </v>
      </c>
      <c r="T15" s="526">
        <v>11</v>
      </c>
      <c r="U15" s="534"/>
      <c r="V15" s="396"/>
      <c r="W15" s="517">
        <f>COUNTIF(S15:S17,"〇")</f>
        <v>1</v>
      </c>
      <c r="X15" s="518"/>
      <c r="Y15" s="519"/>
      <c r="Z15" s="511" t="str">
        <f>P5</f>
        <v xml:space="preserve"> ジャック C</v>
      </c>
      <c r="AA15" s="511"/>
      <c r="AB15" s="511"/>
      <c r="AC15" s="511"/>
      <c r="AD15" s="511"/>
      <c r="AE15" s="511"/>
      <c r="AF15" s="511"/>
      <c r="AG15" s="511"/>
      <c r="AH15" s="351"/>
      <c r="AI15" s="512" t="str">
        <f>P6</f>
        <v xml:space="preserve"> Ａ-Ｔａｐ</v>
      </c>
      <c r="AJ15" s="512"/>
      <c r="AK15" s="512"/>
      <c r="AL15" s="512"/>
      <c r="AM15" s="512"/>
      <c r="AN15" s="546"/>
      <c r="AO15" s="547"/>
      <c r="AP15" s="547"/>
      <c r="AQ15" s="548"/>
      <c r="AR15" s="500"/>
      <c r="BE15" s="501"/>
      <c r="BF15" s="501"/>
    </row>
    <row r="16" spans="1:58" ht="24" customHeight="1">
      <c r="A16" s="511"/>
      <c r="B16" s="511"/>
      <c r="C16" s="511"/>
      <c r="D16" s="511"/>
      <c r="E16" s="511"/>
      <c r="F16" s="511"/>
      <c r="G16" s="511"/>
      <c r="H16" s="511"/>
      <c r="I16" s="511"/>
      <c r="J16" s="511"/>
      <c r="K16" s="520"/>
      <c r="L16" s="521"/>
      <c r="M16" s="521"/>
      <c r="N16" s="522"/>
      <c r="O16" s="513">
        <v>11</v>
      </c>
      <c r="P16" s="532"/>
      <c r="Q16" s="388" t="str">
        <f t="shared" si="0"/>
        <v xml:space="preserve">  </v>
      </c>
      <c r="R16" s="389" t="s">
        <v>540</v>
      </c>
      <c r="S16" s="388" t="str">
        <f t="shared" si="1"/>
        <v>〇</v>
      </c>
      <c r="T16" s="513">
        <v>15</v>
      </c>
      <c r="U16" s="532"/>
      <c r="V16" s="390"/>
      <c r="W16" s="520"/>
      <c r="X16" s="521"/>
      <c r="Y16" s="522"/>
      <c r="Z16" s="511"/>
      <c r="AA16" s="511"/>
      <c r="AB16" s="511"/>
      <c r="AC16" s="511"/>
      <c r="AD16" s="511"/>
      <c r="AE16" s="511"/>
      <c r="AF16" s="511"/>
      <c r="AG16" s="511"/>
      <c r="AH16" s="351"/>
      <c r="AI16" s="512"/>
      <c r="AJ16" s="512"/>
      <c r="AK16" s="512"/>
      <c r="AL16" s="512"/>
      <c r="AM16" s="512"/>
      <c r="AN16" s="549"/>
      <c r="AO16" s="550"/>
      <c r="AP16" s="550"/>
      <c r="AQ16" s="551"/>
      <c r="AR16" s="500"/>
      <c r="BE16" s="501"/>
      <c r="BF16" s="501"/>
    </row>
    <row r="17" spans="1:58" ht="24" customHeight="1">
      <c r="A17" s="511"/>
      <c r="B17" s="511"/>
      <c r="C17" s="511"/>
      <c r="D17" s="511"/>
      <c r="E17" s="511"/>
      <c r="F17" s="511"/>
      <c r="G17" s="511"/>
      <c r="H17" s="511"/>
      <c r="I17" s="511"/>
      <c r="J17" s="511"/>
      <c r="K17" s="523"/>
      <c r="L17" s="524"/>
      <c r="M17" s="524"/>
      <c r="N17" s="525"/>
      <c r="O17" s="515">
        <v>15</v>
      </c>
      <c r="P17" s="516"/>
      <c r="Q17" s="391" t="str">
        <f t="shared" si="0"/>
        <v>〇</v>
      </c>
      <c r="R17" s="397" t="s">
        <v>541</v>
      </c>
      <c r="S17" s="393" t="str">
        <f t="shared" si="1"/>
        <v xml:space="preserve">  </v>
      </c>
      <c r="T17" s="515">
        <v>13</v>
      </c>
      <c r="U17" s="536"/>
      <c r="V17" s="398"/>
      <c r="W17" s="523"/>
      <c r="X17" s="524"/>
      <c r="Y17" s="525"/>
      <c r="Z17" s="511"/>
      <c r="AA17" s="511"/>
      <c r="AB17" s="511"/>
      <c r="AC17" s="511"/>
      <c r="AD17" s="511"/>
      <c r="AE17" s="511"/>
      <c r="AF17" s="511"/>
      <c r="AG17" s="511"/>
      <c r="AH17" s="351"/>
      <c r="AI17" s="512"/>
      <c r="AJ17" s="512"/>
      <c r="AK17" s="512"/>
      <c r="AL17" s="512"/>
      <c r="AM17" s="512"/>
      <c r="AN17" s="552"/>
      <c r="AO17" s="553"/>
      <c r="AP17" s="553"/>
      <c r="AQ17" s="554"/>
      <c r="AR17" s="500"/>
      <c r="BE17" s="501"/>
      <c r="BF17" s="501"/>
    </row>
    <row r="18" spans="1:58" ht="24" customHeight="1">
      <c r="A18" s="511">
        <v>3</v>
      </c>
      <c r="B18" s="511"/>
      <c r="C18" s="511" t="str">
        <f>C7</f>
        <v xml:space="preserve"> Ｈ．Ｓ．Ｄ</v>
      </c>
      <c r="D18" s="511"/>
      <c r="E18" s="511"/>
      <c r="F18" s="511"/>
      <c r="G18" s="511"/>
      <c r="H18" s="511"/>
      <c r="I18" s="511"/>
      <c r="J18" s="511"/>
      <c r="K18" s="517">
        <f>COUNTIF(Q18:Q20,"〇")</f>
        <v>2</v>
      </c>
      <c r="L18" s="518"/>
      <c r="M18" s="518"/>
      <c r="N18" s="519"/>
      <c r="O18" s="526">
        <v>15</v>
      </c>
      <c r="P18" s="534"/>
      <c r="Q18" s="385" t="str">
        <f t="shared" si="0"/>
        <v>〇</v>
      </c>
      <c r="R18" s="395" t="s">
        <v>539</v>
      </c>
      <c r="S18" s="387" t="str">
        <f t="shared" si="1"/>
        <v xml:space="preserve">  </v>
      </c>
      <c r="T18" s="526">
        <v>7</v>
      </c>
      <c r="U18" s="534"/>
      <c r="V18" s="396"/>
      <c r="W18" s="517">
        <f>COUNTIF(S18:S20,"〇")</f>
        <v>0</v>
      </c>
      <c r="X18" s="518"/>
      <c r="Y18" s="519"/>
      <c r="Z18" s="511" t="str">
        <f>P6</f>
        <v xml:space="preserve"> Ａ-Ｔａｐ</v>
      </c>
      <c r="AA18" s="511"/>
      <c r="AB18" s="511"/>
      <c r="AC18" s="511"/>
      <c r="AD18" s="511"/>
      <c r="AE18" s="511"/>
      <c r="AF18" s="511"/>
      <c r="AG18" s="511"/>
      <c r="AH18" s="351"/>
      <c r="AI18" s="512" t="str">
        <f>P5</f>
        <v xml:space="preserve"> ジャック C</v>
      </c>
      <c r="AJ18" s="512"/>
      <c r="AK18" s="512"/>
      <c r="AL18" s="512"/>
      <c r="AM18" s="512"/>
      <c r="AN18" s="512"/>
      <c r="AO18" s="512"/>
      <c r="AP18" s="512"/>
      <c r="AQ18" s="512"/>
      <c r="AR18" s="500"/>
      <c r="BE18" s="108"/>
      <c r="BF18" s="108"/>
    </row>
    <row r="19" spans="1:58" ht="24" customHeight="1">
      <c r="A19" s="511"/>
      <c r="B19" s="511"/>
      <c r="C19" s="511"/>
      <c r="D19" s="511"/>
      <c r="E19" s="511"/>
      <c r="F19" s="511"/>
      <c r="G19" s="511"/>
      <c r="H19" s="511"/>
      <c r="I19" s="511"/>
      <c r="J19" s="511"/>
      <c r="K19" s="520"/>
      <c r="L19" s="521"/>
      <c r="M19" s="521"/>
      <c r="N19" s="522"/>
      <c r="O19" s="513">
        <v>15</v>
      </c>
      <c r="P19" s="532"/>
      <c r="Q19" s="388" t="str">
        <f t="shared" si="0"/>
        <v>〇</v>
      </c>
      <c r="R19" s="389" t="s">
        <v>540</v>
      </c>
      <c r="S19" s="388" t="str">
        <f t="shared" si="1"/>
        <v xml:space="preserve">  </v>
      </c>
      <c r="T19" s="513">
        <v>5</v>
      </c>
      <c r="U19" s="532"/>
      <c r="V19" s="390"/>
      <c r="W19" s="520"/>
      <c r="X19" s="521"/>
      <c r="Y19" s="522"/>
      <c r="Z19" s="511"/>
      <c r="AA19" s="511"/>
      <c r="AB19" s="511"/>
      <c r="AC19" s="511"/>
      <c r="AD19" s="511"/>
      <c r="AE19" s="511"/>
      <c r="AF19" s="511"/>
      <c r="AG19" s="511"/>
      <c r="AH19" s="351"/>
      <c r="AI19" s="512"/>
      <c r="AJ19" s="512"/>
      <c r="AK19" s="512"/>
      <c r="AL19" s="512"/>
      <c r="AM19" s="512"/>
      <c r="AN19" s="512"/>
      <c r="AO19" s="512"/>
      <c r="AP19" s="512"/>
      <c r="AQ19" s="512"/>
      <c r="AR19" s="500"/>
      <c r="BE19" s="108"/>
      <c r="BF19" s="108"/>
    </row>
    <row r="20" spans="1:58" ht="24" customHeight="1">
      <c r="A20" s="511"/>
      <c r="B20" s="511"/>
      <c r="C20" s="511"/>
      <c r="D20" s="511"/>
      <c r="E20" s="511"/>
      <c r="F20" s="511"/>
      <c r="G20" s="511"/>
      <c r="H20" s="511"/>
      <c r="I20" s="511"/>
      <c r="J20" s="511"/>
      <c r="K20" s="523"/>
      <c r="L20" s="524"/>
      <c r="M20" s="524"/>
      <c r="N20" s="525"/>
      <c r="O20" s="515"/>
      <c r="P20" s="536"/>
      <c r="Q20" s="391" t="str">
        <f t="shared" si="0"/>
        <v xml:space="preserve">  </v>
      </c>
      <c r="R20" s="397" t="s">
        <v>541</v>
      </c>
      <c r="S20" s="393" t="str">
        <f t="shared" si="1"/>
        <v xml:space="preserve">  </v>
      </c>
      <c r="T20" s="515"/>
      <c r="U20" s="536"/>
      <c r="V20" s="398"/>
      <c r="W20" s="523"/>
      <c r="X20" s="524"/>
      <c r="Y20" s="525"/>
      <c r="Z20" s="511"/>
      <c r="AA20" s="511"/>
      <c r="AB20" s="511"/>
      <c r="AC20" s="511"/>
      <c r="AD20" s="511"/>
      <c r="AE20" s="511"/>
      <c r="AF20" s="511"/>
      <c r="AG20" s="511"/>
      <c r="AH20" s="351"/>
      <c r="AI20" s="512"/>
      <c r="AJ20" s="512"/>
      <c r="AK20" s="512"/>
      <c r="AL20" s="512"/>
      <c r="AM20" s="512"/>
      <c r="AN20" s="512"/>
      <c r="AO20" s="512"/>
      <c r="AP20" s="512"/>
      <c r="AQ20" s="512"/>
      <c r="AR20" s="500"/>
      <c r="BE20" s="108"/>
      <c r="BF20" s="108"/>
    </row>
    <row r="21" spans="1:58" ht="24" customHeight="1">
      <c r="A21" s="511">
        <v>4</v>
      </c>
      <c r="B21" s="511"/>
      <c r="C21" s="511" t="str">
        <f>P5</f>
        <v xml:space="preserve"> ジャック C</v>
      </c>
      <c r="D21" s="511"/>
      <c r="E21" s="511"/>
      <c r="F21" s="511"/>
      <c r="G21" s="511"/>
      <c r="H21" s="511"/>
      <c r="I21" s="511"/>
      <c r="J21" s="511"/>
      <c r="K21" s="517">
        <f>COUNTIF(Q21:Q23,"〇")</f>
        <v>0</v>
      </c>
      <c r="L21" s="518"/>
      <c r="M21" s="518"/>
      <c r="N21" s="519"/>
      <c r="O21" s="526">
        <v>10</v>
      </c>
      <c r="P21" s="534"/>
      <c r="Q21" s="385" t="str">
        <f t="shared" si="0"/>
        <v xml:space="preserve">  </v>
      </c>
      <c r="R21" s="395" t="s">
        <v>539</v>
      </c>
      <c r="S21" s="387" t="str">
        <f t="shared" si="1"/>
        <v>〇</v>
      </c>
      <c r="T21" s="526">
        <v>15</v>
      </c>
      <c r="U21" s="534"/>
      <c r="V21" s="396"/>
      <c r="W21" s="517">
        <f>COUNTIF(S21:S23,"〇")</f>
        <v>2</v>
      </c>
      <c r="X21" s="518"/>
      <c r="Y21" s="519"/>
      <c r="Z21" s="511" t="str">
        <f>P7</f>
        <v xml:space="preserve"> ＣＡＴＳ (Ｂ)</v>
      </c>
      <c r="AA21" s="511"/>
      <c r="AB21" s="511"/>
      <c r="AC21" s="511"/>
      <c r="AD21" s="511"/>
      <c r="AE21" s="511"/>
      <c r="AF21" s="511"/>
      <c r="AG21" s="511"/>
      <c r="AH21" s="351"/>
      <c r="AI21" s="512" t="str">
        <f>C7</f>
        <v xml:space="preserve"> Ｈ．Ｓ．Ｄ</v>
      </c>
      <c r="AJ21" s="512"/>
      <c r="AK21" s="512"/>
      <c r="AL21" s="512"/>
      <c r="AM21" s="512"/>
      <c r="AN21" s="537"/>
      <c r="AO21" s="538"/>
      <c r="AP21" s="538"/>
      <c r="AQ21" s="539"/>
      <c r="AR21" s="500"/>
      <c r="BE21" s="501"/>
      <c r="BF21" s="581"/>
    </row>
    <row r="22" spans="1:58" ht="24" customHeight="1">
      <c r="A22" s="511"/>
      <c r="B22" s="511"/>
      <c r="C22" s="511"/>
      <c r="D22" s="511"/>
      <c r="E22" s="511"/>
      <c r="F22" s="511"/>
      <c r="G22" s="511"/>
      <c r="H22" s="511"/>
      <c r="I22" s="511"/>
      <c r="J22" s="511"/>
      <c r="K22" s="520"/>
      <c r="L22" s="521"/>
      <c r="M22" s="521"/>
      <c r="N22" s="522"/>
      <c r="O22" s="513">
        <v>16</v>
      </c>
      <c r="P22" s="532"/>
      <c r="Q22" s="388" t="str">
        <f t="shared" si="0"/>
        <v xml:space="preserve">  </v>
      </c>
      <c r="R22" s="389" t="s">
        <v>540</v>
      </c>
      <c r="S22" s="388" t="str">
        <f t="shared" si="1"/>
        <v>〇</v>
      </c>
      <c r="T22" s="513">
        <v>17</v>
      </c>
      <c r="U22" s="532"/>
      <c r="V22" s="390"/>
      <c r="W22" s="520"/>
      <c r="X22" s="521"/>
      <c r="Y22" s="522"/>
      <c r="Z22" s="511"/>
      <c r="AA22" s="511"/>
      <c r="AB22" s="511"/>
      <c r="AC22" s="511"/>
      <c r="AD22" s="511"/>
      <c r="AE22" s="511"/>
      <c r="AF22" s="511"/>
      <c r="AG22" s="511"/>
      <c r="AH22" s="351"/>
      <c r="AI22" s="512"/>
      <c r="AJ22" s="512"/>
      <c r="AK22" s="512"/>
      <c r="AL22" s="512"/>
      <c r="AM22" s="512"/>
      <c r="AN22" s="540"/>
      <c r="AO22" s="541"/>
      <c r="AP22" s="541"/>
      <c r="AQ22" s="542"/>
      <c r="AR22" s="500"/>
      <c r="BE22" s="581"/>
      <c r="BF22" s="581"/>
    </row>
    <row r="23" spans="1:58" ht="24" customHeight="1">
      <c r="A23" s="511"/>
      <c r="B23" s="511"/>
      <c r="C23" s="511"/>
      <c r="D23" s="511"/>
      <c r="E23" s="511"/>
      <c r="F23" s="511"/>
      <c r="G23" s="511"/>
      <c r="H23" s="511"/>
      <c r="I23" s="511"/>
      <c r="J23" s="511"/>
      <c r="K23" s="523"/>
      <c r="L23" s="524"/>
      <c r="M23" s="524"/>
      <c r="N23" s="525"/>
      <c r="O23" s="515"/>
      <c r="P23" s="516"/>
      <c r="Q23" s="391" t="str">
        <f t="shared" si="0"/>
        <v xml:space="preserve">  </v>
      </c>
      <c r="R23" s="397" t="s">
        <v>541</v>
      </c>
      <c r="S23" s="393" t="str">
        <f t="shared" si="1"/>
        <v xml:space="preserve">  </v>
      </c>
      <c r="T23" s="515"/>
      <c r="U23" s="536"/>
      <c r="V23" s="398"/>
      <c r="W23" s="523"/>
      <c r="X23" s="524"/>
      <c r="Y23" s="525"/>
      <c r="Z23" s="511"/>
      <c r="AA23" s="511"/>
      <c r="AB23" s="511"/>
      <c r="AC23" s="511"/>
      <c r="AD23" s="511"/>
      <c r="AE23" s="511"/>
      <c r="AF23" s="511"/>
      <c r="AG23" s="511"/>
      <c r="AH23" s="351"/>
      <c r="AI23" s="512"/>
      <c r="AJ23" s="512"/>
      <c r="AK23" s="512"/>
      <c r="AL23" s="512"/>
      <c r="AM23" s="512"/>
      <c r="AN23" s="543"/>
      <c r="AO23" s="544"/>
      <c r="AP23" s="544"/>
      <c r="AQ23" s="545"/>
      <c r="AR23" s="500"/>
      <c r="BE23" s="581"/>
      <c r="BF23" s="581"/>
    </row>
    <row r="24" spans="1:58" ht="24" customHeight="1">
      <c r="A24" s="511">
        <v>5</v>
      </c>
      <c r="B24" s="511"/>
      <c r="C24" s="583" t="str">
        <f>C5</f>
        <v xml:space="preserve"> guess</v>
      </c>
      <c r="D24" s="583"/>
      <c r="E24" s="583"/>
      <c r="F24" s="583"/>
      <c r="G24" s="583"/>
      <c r="H24" s="583"/>
      <c r="I24" s="583"/>
      <c r="J24" s="583"/>
      <c r="K24" s="517">
        <f>COUNTIF(Q24:Q26,"〇")</f>
        <v>2</v>
      </c>
      <c r="L24" s="518"/>
      <c r="M24" s="518"/>
      <c r="N24" s="519"/>
      <c r="O24" s="526">
        <v>15</v>
      </c>
      <c r="P24" s="527"/>
      <c r="Q24" s="385" t="str">
        <f t="shared" si="0"/>
        <v>〇</v>
      </c>
      <c r="R24" s="395" t="s">
        <v>539</v>
      </c>
      <c r="S24" s="387" t="str">
        <f t="shared" si="1"/>
        <v xml:space="preserve">  </v>
      </c>
      <c r="T24" s="526">
        <v>5</v>
      </c>
      <c r="U24" s="534"/>
      <c r="V24" s="396"/>
      <c r="W24" s="517">
        <f>COUNTIF(S24:S26,"〇")</f>
        <v>0</v>
      </c>
      <c r="X24" s="518"/>
      <c r="Y24" s="519"/>
      <c r="Z24" s="511" t="str">
        <f>P6</f>
        <v xml:space="preserve"> Ａ-Ｔａｐ</v>
      </c>
      <c r="AA24" s="511"/>
      <c r="AB24" s="511"/>
      <c r="AC24" s="511"/>
      <c r="AD24" s="511"/>
      <c r="AE24" s="511"/>
      <c r="AF24" s="511"/>
      <c r="AG24" s="511"/>
      <c r="AH24" s="351"/>
      <c r="AI24" s="512" t="str">
        <f>C6</f>
        <v xml:space="preserve"> ＳＵＺＵＫＩ　１</v>
      </c>
      <c r="AJ24" s="512"/>
      <c r="AK24" s="512"/>
      <c r="AL24" s="512"/>
      <c r="AM24" s="512"/>
      <c r="AN24" s="537"/>
      <c r="AO24" s="538"/>
      <c r="AP24" s="538"/>
      <c r="AQ24" s="539"/>
      <c r="AR24" s="500"/>
      <c r="BE24" s="581"/>
      <c r="BF24" s="581"/>
    </row>
    <row r="25" spans="1:58" ht="24" customHeight="1">
      <c r="A25" s="511"/>
      <c r="B25" s="511"/>
      <c r="C25" s="583"/>
      <c r="D25" s="583"/>
      <c r="E25" s="583"/>
      <c r="F25" s="583"/>
      <c r="G25" s="583"/>
      <c r="H25" s="583"/>
      <c r="I25" s="583"/>
      <c r="J25" s="583"/>
      <c r="K25" s="520"/>
      <c r="L25" s="521"/>
      <c r="M25" s="521"/>
      <c r="N25" s="522"/>
      <c r="O25" s="513">
        <v>15</v>
      </c>
      <c r="P25" s="514"/>
      <c r="Q25" s="388" t="str">
        <f t="shared" si="0"/>
        <v>〇</v>
      </c>
      <c r="R25" s="389" t="s">
        <v>540</v>
      </c>
      <c r="S25" s="388" t="str">
        <f t="shared" si="1"/>
        <v xml:space="preserve">  </v>
      </c>
      <c r="T25" s="513">
        <v>11</v>
      </c>
      <c r="U25" s="532"/>
      <c r="V25" s="390"/>
      <c r="W25" s="520"/>
      <c r="X25" s="521"/>
      <c r="Y25" s="522"/>
      <c r="Z25" s="511"/>
      <c r="AA25" s="511"/>
      <c r="AB25" s="511"/>
      <c r="AC25" s="511"/>
      <c r="AD25" s="511"/>
      <c r="AE25" s="511"/>
      <c r="AF25" s="511"/>
      <c r="AG25" s="511"/>
      <c r="AH25" s="351"/>
      <c r="AI25" s="512"/>
      <c r="AJ25" s="512"/>
      <c r="AK25" s="512"/>
      <c r="AL25" s="512"/>
      <c r="AM25" s="512"/>
      <c r="AN25" s="540"/>
      <c r="AO25" s="541"/>
      <c r="AP25" s="541"/>
      <c r="AQ25" s="542"/>
      <c r="AR25" s="500"/>
      <c r="BE25" s="581"/>
      <c r="BF25" s="581"/>
    </row>
    <row r="26" spans="1:58" ht="24" customHeight="1">
      <c r="A26" s="511"/>
      <c r="B26" s="511"/>
      <c r="C26" s="583"/>
      <c r="D26" s="583"/>
      <c r="E26" s="583"/>
      <c r="F26" s="583"/>
      <c r="G26" s="583"/>
      <c r="H26" s="583"/>
      <c r="I26" s="583"/>
      <c r="J26" s="583"/>
      <c r="K26" s="523"/>
      <c r="L26" s="524"/>
      <c r="M26" s="524"/>
      <c r="N26" s="525"/>
      <c r="O26" s="515"/>
      <c r="P26" s="516"/>
      <c r="Q26" s="391" t="str">
        <f t="shared" si="0"/>
        <v xml:space="preserve">  </v>
      </c>
      <c r="R26" s="397" t="s">
        <v>541</v>
      </c>
      <c r="S26" s="393" t="str">
        <f t="shared" si="1"/>
        <v xml:space="preserve">  </v>
      </c>
      <c r="T26" s="515"/>
      <c r="U26" s="536"/>
      <c r="V26" s="398"/>
      <c r="W26" s="523"/>
      <c r="X26" s="524"/>
      <c r="Y26" s="525"/>
      <c r="Z26" s="511"/>
      <c r="AA26" s="511"/>
      <c r="AB26" s="511"/>
      <c r="AC26" s="511"/>
      <c r="AD26" s="511"/>
      <c r="AE26" s="511"/>
      <c r="AF26" s="511"/>
      <c r="AG26" s="511"/>
      <c r="AH26" s="351"/>
      <c r="AI26" s="512"/>
      <c r="AJ26" s="512"/>
      <c r="AK26" s="512"/>
      <c r="AL26" s="512"/>
      <c r="AM26" s="512"/>
      <c r="AN26" s="543"/>
      <c r="AO26" s="544"/>
      <c r="AP26" s="544"/>
      <c r="AQ26" s="545"/>
      <c r="AR26" s="500"/>
      <c r="BE26" s="581"/>
      <c r="BF26" s="581"/>
    </row>
    <row r="27" spans="1:58" ht="24" customHeight="1">
      <c r="A27" s="511">
        <v>6</v>
      </c>
      <c r="B27" s="511"/>
      <c r="C27" s="511" t="str">
        <f>C6</f>
        <v xml:space="preserve"> ＳＵＺＵＫＩ　１</v>
      </c>
      <c r="D27" s="511"/>
      <c r="E27" s="511"/>
      <c r="F27" s="511"/>
      <c r="G27" s="511"/>
      <c r="H27" s="511"/>
      <c r="I27" s="511"/>
      <c r="J27" s="511"/>
      <c r="K27" s="517">
        <f>COUNTIF(Q27:Q29,"〇")</f>
        <v>0</v>
      </c>
      <c r="L27" s="518"/>
      <c r="M27" s="518"/>
      <c r="N27" s="519"/>
      <c r="O27" s="526">
        <v>14</v>
      </c>
      <c r="P27" s="527"/>
      <c r="Q27" s="385" t="str">
        <f t="shared" si="0"/>
        <v xml:space="preserve">  </v>
      </c>
      <c r="R27" s="395" t="s">
        <v>539</v>
      </c>
      <c r="S27" s="387" t="str">
        <f t="shared" si="1"/>
        <v>〇</v>
      </c>
      <c r="T27" s="526">
        <v>16</v>
      </c>
      <c r="U27" s="534"/>
      <c r="V27" s="396"/>
      <c r="W27" s="517">
        <f>COUNTIF(S27:S29,"〇")</f>
        <v>2</v>
      </c>
      <c r="X27" s="518"/>
      <c r="Y27" s="519"/>
      <c r="Z27" s="511" t="str">
        <f>P7</f>
        <v xml:space="preserve"> ＣＡＴＳ (Ｂ)</v>
      </c>
      <c r="AA27" s="511"/>
      <c r="AB27" s="511"/>
      <c r="AC27" s="511"/>
      <c r="AD27" s="511"/>
      <c r="AE27" s="511"/>
      <c r="AF27" s="511"/>
      <c r="AG27" s="511"/>
      <c r="AH27" s="351"/>
      <c r="AI27" s="512" t="str">
        <f>P6</f>
        <v xml:space="preserve"> Ａ-Ｔａｐ</v>
      </c>
      <c r="AJ27" s="512"/>
      <c r="AK27" s="512"/>
      <c r="AL27" s="512"/>
      <c r="AM27" s="512"/>
      <c r="AN27" s="512"/>
      <c r="AO27" s="512"/>
      <c r="AP27" s="512"/>
      <c r="AQ27" s="512"/>
      <c r="AR27" s="500"/>
    </row>
    <row r="28" spans="1:58" ht="24" customHeight="1">
      <c r="A28" s="511"/>
      <c r="B28" s="511"/>
      <c r="C28" s="511"/>
      <c r="D28" s="511"/>
      <c r="E28" s="511"/>
      <c r="F28" s="511"/>
      <c r="G28" s="511"/>
      <c r="H28" s="511"/>
      <c r="I28" s="511"/>
      <c r="J28" s="511"/>
      <c r="K28" s="520"/>
      <c r="L28" s="521"/>
      <c r="M28" s="521"/>
      <c r="N28" s="522"/>
      <c r="O28" s="513">
        <v>8</v>
      </c>
      <c r="P28" s="514"/>
      <c r="Q28" s="388" t="str">
        <f t="shared" si="0"/>
        <v xml:space="preserve">  </v>
      </c>
      <c r="R28" s="389" t="s">
        <v>540</v>
      </c>
      <c r="S28" s="388" t="str">
        <f t="shared" si="1"/>
        <v>〇</v>
      </c>
      <c r="T28" s="513">
        <v>15</v>
      </c>
      <c r="U28" s="532"/>
      <c r="V28" s="390"/>
      <c r="W28" s="520"/>
      <c r="X28" s="521"/>
      <c r="Y28" s="522"/>
      <c r="Z28" s="511"/>
      <c r="AA28" s="511"/>
      <c r="AB28" s="511"/>
      <c r="AC28" s="511"/>
      <c r="AD28" s="511"/>
      <c r="AE28" s="511"/>
      <c r="AF28" s="511"/>
      <c r="AG28" s="511"/>
      <c r="AH28" s="351"/>
      <c r="AI28" s="512"/>
      <c r="AJ28" s="512"/>
      <c r="AK28" s="512"/>
      <c r="AL28" s="512"/>
      <c r="AM28" s="512"/>
      <c r="AN28" s="512"/>
      <c r="AO28" s="512"/>
      <c r="AP28" s="512"/>
      <c r="AQ28" s="512"/>
      <c r="AR28" s="500"/>
    </row>
    <row r="29" spans="1:58" ht="24" customHeight="1">
      <c r="A29" s="511"/>
      <c r="B29" s="511"/>
      <c r="C29" s="511"/>
      <c r="D29" s="511"/>
      <c r="E29" s="511"/>
      <c r="F29" s="511"/>
      <c r="G29" s="511"/>
      <c r="H29" s="511"/>
      <c r="I29" s="511"/>
      <c r="J29" s="511"/>
      <c r="K29" s="523"/>
      <c r="L29" s="524"/>
      <c r="M29" s="524"/>
      <c r="N29" s="525"/>
      <c r="O29" s="528"/>
      <c r="P29" s="529"/>
      <c r="Q29" s="401" t="str">
        <f t="shared" si="0"/>
        <v xml:space="preserve">  </v>
      </c>
      <c r="R29" s="402" t="s">
        <v>541</v>
      </c>
      <c r="S29" s="403" t="str">
        <f t="shared" si="1"/>
        <v xml:space="preserve">  </v>
      </c>
      <c r="T29" s="528"/>
      <c r="U29" s="533"/>
      <c r="V29" s="398"/>
      <c r="W29" s="523"/>
      <c r="X29" s="524"/>
      <c r="Y29" s="525"/>
      <c r="Z29" s="511"/>
      <c r="AA29" s="511"/>
      <c r="AB29" s="511"/>
      <c r="AC29" s="511"/>
      <c r="AD29" s="511"/>
      <c r="AE29" s="511"/>
      <c r="AF29" s="511"/>
      <c r="AG29" s="511"/>
      <c r="AH29" s="351"/>
      <c r="AI29" s="512"/>
      <c r="AJ29" s="512"/>
      <c r="AK29" s="512"/>
      <c r="AL29" s="512"/>
      <c r="AM29" s="512"/>
      <c r="AN29" s="512"/>
      <c r="AO29" s="512"/>
      <c r="AP29" s="512"/>
      <c r="AQ29" s="512"/>
      <c r="AR29" s="500"/>
    </row>
    <row r="30" spans="1:58" ht="24" customHeight="1">
      <c r="A30" s="511">
        <v>7</v>
      </c>
      <c r="B30" s="511"/>
      <c r="C30" s="584" t="s">
        <v>483</v>
      </c>
      <c r="D30" s="585"/>
      <c r="E30" s="585"/>
      <c r="F30" s="585"/>
      <c r="G30" s="585"/>
      <c r="H30" s="585"/>
      <c r="I30" s="585"/>
      <c r="J30" s="586"/>
      <c r="K30" s="517">
        <f>COUNTIF(Q30:Q32,"〇")</f>
        <v>2</v>
      </c>
      <c r="L30" s="518"/>
      <c r="M30" s="518"/>
      <c r="N30" s="519"/>
      <c r="O30" s="526">
        <v>15</v>
      </c>
      <c r="P30" s="527"/>
      <c r="Q30" s="387" t="str">
        <f t="shared" si="0"/>
        <v>〇</v>
      </c>
      <c r="R30" s="395" t="s">
        <v>539</v>
      </c>
      <c r="S30" s="387" t="str">
        <f t="shared" si="1"/>
        <v xml:space="preserve">  </v>
      </c>
      <c r="T30" s="526">
        <v>12</v>
      </c>
      <c r="U30" s="527"/>
      <c r="V30" s="375"/>
      <c r="W30" s="517">
        <f>COUNTIF(S30:S32,"〇")</f>
        <v>0</v>
      </c>
      <c r="X30" s="518"/>
      <c r="Y30" s="519"/>
      <c r="Z30" s="511" t="str">
        <f>P5</f>
        <v xml:space="preserve"> ジャック C</v>
      </c>
      <c r="AA30" s="511"/>
      <c r="AB30" s="511"/>
      <c r="AC30" s="511"/>
      <c r="AD30" s="511"/>
      <c r="AE30" s="511"/>
      <c r="AF30" s="511"/>
      <c r="AG30" s="511"/>
      <c r="AH30" s="351"/>
      <c r="AI30" s="512" t="str">
        <f>C7</f>
        <v xml:space="preserve"> Ｈ．Ｓ．Ｄ</v>
      </c>
      <c r="AJ30" s="512"/>
      <c r="AK30" s="512"/>
      <c r="AL30" s="512"/>
      <c r="AM30" s="512"/>
      <c r="AN30" s="512"/>
      <c r="AO30" s="512"/>
      <c r="AP30" s="512"/>
      <c r="AQ30" s="512"/>
      <c r="AR30" s="500"/>
    </row>
    <row r="31" spans="1:58" ht="24" customHeight="1">
      <c r="A31" s="511"/>
      <c r="B31" s="511"/>
      <c r="C31" s="587"/>
      <c r="D31" s="588"/>
      <c r="E31" s="588"/>
      <c r="F31" s="588"/>
      <c r="G31" s="588"/>
      <c r="H31" s="588"/>
      <c r="I31" s="588"/>
      <c r="J31" s="589"/>
      <c r="K31" s="520"/>
      <c r="L31" s="521"/>
      <c r="M31" s="521"/>
      <c r="N31" s="522"/>
      <c r="O31" s="513">
        <v>15</v>
      </c>
      <c r="P31" s="514"/>
      <c r="Q31" s="388" t="str">
        <f t="shared" si="0"/>
        <v>〇</v>
      </c>
      <c r="R31" s="389" t="s">
        <v>540</v>
      </c>
      <c r="S31" s="388" t="str">
        <f t="shared" si="1"/>
        <v xml:space="preserve">  </v>
      </c>
      <c r="T31" s="513">
        <v>13</v>
      </c>
      <c r="U31" s="514"/>
      <c r="V31" s="375"/>
      <c r="W31" s="520"/>
      <c r="X31" s="521"/>
      <c r="Y31" s="522"/>
      <c r="Z31" s="511"/>
      <c r="AA31" s="511"/>
      <c r="AB31" s="511"/>
      <c r="AC31" s="511"/>
      <c r="AD31" s="511"/>
      <c r="AE31" s="511"/>
      <c r="AF31" s="511"/>
      <c r="AG31" s="511"/>
      <c r="AH31" s="351"/>
      <c r="AI31" s="512"/>
      <c r="AJ31" s="512"/>
      <c r="AK31" s="512"/>
      <c r="AL31" s="512"/>
      <c r="AM31" s="512"/>
      <c r="AN31" s="512"/>
      <c r="AO31" s="512"/>
      <c r="AP31" s="512"/>
      <c r="AQ31" s="512"/>
      <c r="AR31" s="500"/>
    </row>
    <row r="32" spans="1:58" ht="24" customHeight="1">
      <c r="A32" s="511"/>
      <c r="B32" s="511"/>
      <c r="C32" s="590"/>
      <c r="D32" s="591"/>
      <c r="E32" s="591"/>
      <c r="F32" s="591"/>
      <c r="G32" s="591"/>
      <c r="H32" s="591"/>
      <c r="I32" s="591"/>
      <c r="J32" s="592"/>
      <c r="K32" s="523"/>
      <c r="L32" s="524"/>
      <c r="M32" s="524"/>
      <c r="N32" s="525"/>
      <c r="O32" s="515"/>
      <c r="P32" s="516"/>
      <c r="Q32" s="393" t="str">
        <f t="shared" si="0"/>
        <v xml:space="preserve">  </v>
      </c>
      <c r="R32" s="397" t="s">
        <v>541</v>
      </c>
      <c r="S32" s="393" t="str">
        <f t="shared" si="1"/>
        <v xml:space="preserve">  </v>
      </c>
      <c r="T32" s="515"/>
      <c r="U32" s="516"/>
      <c r="V32" s="375"/>
      <c r="W32" s="523"/>
      <c r="X32" s="524"/>
      <c r="Y32" s="525"/>
      <c r="Z32" s="511"/>
      <c r="AA32" s="511"/>
      <c r="AB32" s="511"/>
      <c r="AC32" s="511"/>
      <c r="AD32" s="511"/>
      <c r="AE32" s="511"/>
      <c r="AF32" s="511"/>
      <c r="AG32" s="511"/>
      <c r="AH32" s="351"/>
      <c r="AI32" s="512"/>
      <c r="AJ32" s="512"/>
      <c r="AK32" s="512"/>
      <c r="AL32" s="512"/>
      <c r="AM32" s="512"/>
      <c r="AN32" s="512"/>
      <c r="AO32" s="512"/>
      <c r="AP32" s="512"/>
      <c r="AQ32" s="512"/>
      <c r="AR32" s="500"/>
    </row>
    <row r="33" spans="1:99" ht="24" customHeight="1">
      <c r="A33" s="511">
        <v>8</v>
      </c>
      <c r="B33" s="511"/>
      <c r="C33" s="511" t="str">
        <f>C7</f>
        <v xml:space="preserve"> Ｈ．Ｓ．Ｄ</v>
      </c>
      <c r="D33" s="511"/>
      <c r="E33" s="511"/>
      <c r="F33" s="511"/>
      <c r="G33" s="511"/>
      <c r="H33" s="511"/>
      <c r="I33" s="511"/>
      <c r="J33" s="511"/>
      <c r="K33" s="517">
        <f>COUNTIF(Q33:Q35,"〇")</f>
        <v>2</v>
      </c>
      <c r="L33" s="518"/>
      <c r="M33" s="518"/>
      <c r="N33" s="519"/>
      <c r="O33" s="530">
        <v>15</v>
      </c>
      <c r="P33" s="531"/>
      <c r="Q33" s="391" t="str">
        <f t="shared" si="0"/>
        <v>〇</v>
      </c>
      <c r="R33" s="404" t="s">
        <v>539</v>
      </c>
      <c r="S33" s="391" t="str">
        <f t="shared" si="1"/>
        <v xml:space="preserve">  </v>
      </c>
      <c r="T33" s="530">
        <v>12</v>
      </c>
      <c r="U33" s="531"/>
      <c r="V33" s="375"/>
      <c r="W33" s="517">
        <f>COUNTIF(S33:S35,"〇")</f>
        <v>0</v>
      </c>
      <c r="X33" s="518"/>
      <c r="Y33" s="519"/>
      <c r="Z33" s="511" t="str">
        <f>P7</f>
        <v xml:space="preserve"> ＣＡＴＳ (Ｂ)</v>
      </c>
      <c r="AA33" s="511"/>
      <c r="AB33" s="511"/>
      <c r="AC33" s="511"/>
      <c r="AD33" s="511"/>
      <c r="AE33" s="511"/>
      <c r="AF33" s="511"/>
      <c r="AG33" s="511"/>
      <c r="AH33" s="351"/>
      <c r="AI33" s="512" t="str">
        <f>P5</f>
        <v xml:space="preserve"> ジャック C</v>
      </c>
      <c r="AJ33" s="512"/>
      <c r="AK33" s="512"/>
      <c r="AL33" s="512"/>
      <c r="AM33" s="512"/>
      <c r="AN33" s="512"/>
      <c r="AO33" s="512"/>
      <c r="AP33" s="512"/>
      <c r="AQ33" s="512"/>
      <c r="AR33" s="500"/>
    </row>
    <row r="34" spans="1:99" ht="24" customHeight="1">
      <c r="A34" s="511"/>
      <c r="B34" s="511"/>
      <c r="C34" s="511"/>
      <c r="D34" s="511"/>
      <c r="E34" s="511"/>
      <c r="F34" s="511"/>
      <c r="G34" s="511"/>
      <c r="H34" s="511"/>
      <c r="I34" s="511"/>
      <c r="J34" s="511"/>
      <c r="K34" s="520"/>
      <c r="L34" s="521"/>
      <c r="M34" s="521"/>
      <c r="N34" s="522"/>
      <c r="O34" s="513">
        <v>15</v>
      </c>
      <c r="P34" s="514"/>
      <c r="Q34" s="388" t="str">
        <f t="shared" si="0"/>
        <v>〇</v>
      </c>
      <c r="R34" s="389" t="s">
        <v>540</v>
      </c>
      <c r="S34" s="388" t="str">
        <f t="shared" si="1"/>
        <v xml:space="preserve">  </v>
      </c>
      <c r="T34" s="513">
        <v>11</v>
      </c>
      <c r="U34" s="514"/>
      <c r="V34" s="375"/>
      <c r="W34" s="520"/>
      <c r="X34" s="521"/>
      <c r="Y34" s="522"/>
      <c r="Z34" s="511"/>
      <c r="AA34" s="511"/>
      <c r="AB34" s="511"/>
      <c r="AC34" s="511"/>
      <c r="AD34" s="511"/>
      <c r="AE34" s="511"/>
      <c r="AF34" s="511"/>
      <c r="AG34" s="511"/>
      <c r="AH34" s="351"/>
      <c r="AI34" s="512"/>
      <c r="AJ34" s="512"/>
      <c r="AK34" s="512"/>
      <c r="AL34" s="512"/>
      <c r="AM34" s="512"/>
      <c r="AN34" s="512"/>
      <c r="AO34" s="512"/>
      <c r="AP34" s="512"/>
      <c r="AQ34" s="512"/>
      <c r="AR34" s="500"/>
    </row>
    <row r="35" spans="1:99" s="366" customFormat="1" ht="24" customHeight="1">
      <c r="A35" s="511"/>
      <c r="B35" s="511"/>
      <c r="C35" s="511"/>
      <c r="D35" s="511"/>
      <c r="E35" s="511"/>
      <c r="F35" s="511"/>
      <c r="G35" s="511"/>
      <c r="H35" s="511"/>
      <c r="I35" s="511"/>
      <c r="J35" s="511"/>
      <c r="K35" s="523"/>
      <c r="L35" s="524"/>
      <c r="M35" s="524"/>
      <c r="N35" s="525"/>
      <c r="O35" s="528"/>
      <c r="P35" s="529"/>
      <c r="Q35" s="403" t="str">
        <f t="shared" si="0"/>
        <v xml:space="preserve">  </v>
      </c>
      <c r="R35" s="402" t="s">
        <v>541</v>
      </c>
      <c r="S35" s="403" t="str">
        <f t="shared" si="1"/>
        <v xml:space="preserve">  </v>
      </c>
      <c r="T35" s="528"/>
      <c r="U35" s="529"/>
      <c r="V35" s="375"/>
      <c r="W35" s="523"/>
      <c r="X35" s="524"/>
      <c r="Y35" s="525"/>
      <c r="Z35" s="511"/>
      <c r="AA35" s="511"/>
      <c r="AB35" s="511"/>
      <c r="AC35" s="511"/>
      <c r="AD35" s="511"/>
      <c r="AE35" s="511"/>
      <c r="AF35" s="511"/>
      <c r="AG35" s="511"/>
      <c r="AH35" s="351"/>
      <c r="AI35" s="512"/>
      <c r="AJ35" s="512"/>
      <c r="AK35" s="512"/>
      <c r="AL35" s="512"/>
      <c r="AM35" s="512"/>
      <c r="AN35" s="512"/>
      <c r="AO35" s="512"/>
      <c r="AP35" s="512"/>
      <c r="AQ35" s="512"/>
      <c r="AR35" s="500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</row>
    <row r="36" spans="1:99" s="366" customFormat="1" ht="24" customHeight="1">
      <c r="A36" s="511">
        <v>9</v>
      </c>
      <c r="B36" s="511"/>
      <c r="C36" s="511" t="str">
        <f>C6</f>
        <v xml:space="preserve"> ＳＵＺＵＫＩ　１</v>
      </c>
      <c r="D36" s="511"/>
      <c r="E36" s="511"/>
      <c r="F36" s="511"/>
      <c r="G36" s="511"/>
      <c r="H36" s="511"/>
      <c r="I36" s="511"/>
      <c r="J36" s="511"/>
      <c r="K36" s="517">
        <f>COUNTIF(Q36:Q38,"〇")</f>
        <v>0</v>
      </c>
      <c r="L36" s="518"/>
      <c r="M36" s="518"/>
      <c r="N36" s="519"/>
      <c r="O36" s="526">
        <v>13</v>
      </c>
      <c r="P36" s="527"/>
      <c r="Q36" s="387" t="str">
        <f t="shared" si="0"/>
        <v xml:space="preserve">  </v>
      </c>
      <c r="R36" s="395" t="s">
        <v>539</v>
      </c>
      <c r="S36" s="387" t="str">
        <f t="shared" si="1"/>
        <v>〇</v>
      </c>
      <c r="T36" s="526">
        <v>15</v>
      </c>
      <c r="U36" s="527"/>
      <c r="V36" s="375"/>
      <c r="W36" s="517">
        <f>COUNTIF(S36:S38,"〇")</f>
        <v>2</v>
      </c>
      <c r="X36" s="518"/>
      <c r="Y36" s="519"/>
      <c r="Z36" s="511" t="str">
        <f>P6</f>
        <v xml:space="preserve"> Ａ-Ｔａｐ</v>
      </c>
      <c r="AA36" s="511"/>
      <c r="AB36" s="511"/>
      <c r="AC36" s="511"/>
      <c r="AD36" s="511"/>
      <c r="AE36" s="511"/>
      <c r="AF36" s="511"/>
      <c r="AG36" s="511"/>
      <c r="AH36" s="351"/>
      <c r="AI36" s="582" t="str">
        <f>C5</f>
        <v xml:space="preserve"> guess</v>
      </c>
      <c r="AJ36" s="582"/>
      <c r="AK36" s="582"/>
      <c r="AL36" s="582"/>
      <c r="AM36" s="582"/>
      <c r="AN36" s="512"/>
      <c r="AO36" s="512"/>
      <c r="AP36" s="512"/>
      <c r="AQ36" s="512"/>
      <c r="AR36" s="500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</row>
    <row r="37" spans="1:99" s="366" customFormat="1" ht="24" customHeight="1">
      <c r="A37" s="511"/>
      <c r="B37" s="511"/>
      <c r="C37" s="511"/>
      <c r="D37" s="511"/>
      <c r="E37" s="511"/>
      <c r="F37" s="511"/>
      <c r="G37" s="511"/>
      <c r="H37" s="511"/>
      <c r="I37" s="511"/>
      <c r="J37" s="511"/>
      <c r="K37" s="520"/>
      <c r="L37" s="521"/>
      <c r="M37" s="521"/>
      <c r="N37" s="522"/>
      <c r="O37" s="513">
        <v>11</v>
      </c>
      <c r="P37" s="514"/>
      <c r="Q37" s="388" t="str">
        <f t="shared" si="0"/>
        <v xml:space="preserve">  </v>
      </c>
      <c r="R37" s="389" t="s">
        <v>540</v>
      </c>
      <c r="S37" s="388" t="str">
        <f t="shared" si="1"/>
        <v>〇</v>
      </c>
      <c r="T37" s="513">
        <v>15</v>
      </c>
      <c r="U37" s="514"/>
      <c r="V37" s="375"/>
      <c r="W37" s="520"/>
      <c r="X37" s="521"/>
      <c r="Y37" s="522"/>
      <c r="Z37" s="511"/>
      <c r="AA37" s="511"/>
      <c r="AB37" s="511"/>
      <c r="AC37" s="511"/>
      <c r="AD37" s="511"/>
      <c r="AE37" s="511"/>
      <c r="AF37" s="511"/>
      <c r="AG37" s="511"/>
      <c r="AH37" s="351"/>
      <c r="AI37" s="582"/>
      <c r="AJ37" s="582"/>
      <c r="AK37" s="582"/>
      <c r="AL37" s="582"/>
      <c r="AM37" s="582"/>
      <c r="AN37" s="512"/>
      <c r="AO37" s="512"/>
      <c r="AP37" s="512"/>
      <c r="AQ37" s="512"/>
      <c r="AR37" s="500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</row>
    <row r="38" spans="1:99" s="366" customFormat="1" ht="24" customHeight="1">
      <c r="A38" s="511"/>
      <c r="B38" s="511"/>
      <c r="C38" s="511"/>
      <c r="D38" s="511"/>
      <c r="E38" s="511"/>
      <c r="F38" s="511"/>
      <c r="G38" s="511"/>
      <c r="H38" s="511"/>
      <c r="I38" s="511"/>
      <c r="J38" s="511"/>
      <c r="K38" s="523"/>
      <c r="L38" s="524"/>
      <c r="M38" s="524"/>
      <c r="N38" s="525"/>
      <c r="O38" s="515"/>
      <c r="P38" s="516"/>
      <c r="Q38" s="393" t="str">
        <f t="shared" si="0"/>
        <v xml:space="preserve">  </v>
      </c>
      <c r="R38" s="397" t="s">
        <v>541</v>
      </c>
      <c r="S38" s="393" t="str">
        <f t="shared" si="1"/>
        <v xml:space="preserve">  </v>
      </c>
      <c r="T38" s="515"/>
      <c r="U38" s="516"/>
      <c r="V38" s="375"/>
      <c r="W38" s="523"/>
      <c r="X38" s="524"/>
      <c r="Y38" s="525"/>
      <c r="Z38" s="511"/>
      <c r="AA38" s="511"/>
      <c r="AB38" s="511"/>
      <c r="AC38" s="511"/>
      <c r="AD38" s="511"/>
      <c r="AE38" s="511"/>
      <c r="AF38" s="511"/>
      <c r="AG38" s="511"/>
      <c r="AH38" s="351"/>
      <c r="AI38" s="582"/>
      <c r="AJ38" s="582"/>
      <c r="AK38" s="582"/>
      <c r="AL38" s="582"/>
      <c r="AM38" s="582"/>
      <c r="AN38" s="512"/>
      <c r="AO38" s="512"/>
      <c r="AP38" s="512"/>
      <c r="AQ38" s="512"/>
      <c r="AR38" s="500"/>
      <c r="AS38" s="362"/>
      <c r="AT38" s="362"/>
      <c r="AU38" s="362"/>
      <c r="AV38" s="362"/>
      <c r="AW38" s="362"/>
      <c r="AX38" s="362"/>
      <c r="AY38" s="362"/>
      <c r="AZ38" s="362"/>
      <c r="BA38" s="362"/>
      <c r="BB38" s="362"/>
      <c r="BC38" s="362"/>
      <c r="BD38" s="362"/>
      <c r="BE38" s="36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</row>
    <row r="39" spans="1:99" s="366" customFormat="1" ht="24" customHeight="1">
      <c r="A39" s="511">
        <v>10</v>
      </c>
      <c r="B39" s="511"/>
      <c r="C39" s="511" t="str">
        <f>C7</f>
        <v xml:space="preserve"> Ｈ．Ｓ．Ｄ</v>
      </c>
      <c r="D39" s="511"/>
      <c r="E39" s="511"/>
      <c r="F39" s="511"/>
      <c r="G39" s="511"/>
      <c r="H39" s="511"/>
      <c r="I39" s="511"/>
      <c r="J39" s="511"/>
      <c r="K39" s="517">
        <f>COUNTIF(Q39:Q41,"〇")</f>
        <v>2</v>
      </c>
      <c r="L39" s="518"/>
      <c r="M39" s="518"/>
      <c r="N39" s="519"/>
      <c r="O39" s="530">
        <v>15</v>
      </c>
      <c r="P39" s="531"/>
      <c r="Q39" s="391" t="str">
        <f t="shared" si="0"/>
        <v>〇</v>
      </c>
      <c r="R39" s="404" t="s">
        <v>539</v>
      </c>
      <c r="S39" s="391" t="str">
        <f t="shared" si="1"/>
        <v xml:space="preserve">  </v>
      </c>
      <c r="T39" s="530">
        <v>7</v>
      </c>
      <c r="U39" s="531"/>
      <c r="V39" s="375"/>
      <c r="W39" s="517">
        <f>COUNTIF(S39:S41,"〇")</f>
        <v>0</v>
      </c>
      <c r="X39" s="518"/>
      <c r="Y39" s="519"/>
      <c r="Z39" s="511" t="str">
        <f>P5</f>
        <v xml:space="preserve"> ジャック C</v>
      </c>
      <c r="AA39" s="511"/>
      <c r="AB39" s="511"/>
      <c r="AC39" s="511"/>
      <c r="AD39" s="511"/>
      <c r="AE39" s="511"/>
      <c r="AF39" s="511"/>
      <c r="AG39" s="511"/>
      <c r="AH39" s="351"/>
      <c r="AI39" s="512" t="str">
        <f>C6</f>
        <v xml:space="preserve"> ＳＵＺＵＫＩ　１</v>
      </c>
      <c r="AJ39" s="512"/>
      <c r="AK39" s="512"/>
      <c r="AL39" s="512"/>
      <c r="AM39" s="512"/>
      <c r="AN39" s="512"/>
      <c r="AO39" s="512"/>
      <c r="AP39" s="512"/>
      <c r="AQ39" s="512"/>
      <c r="AR39" s="500"/>
      <c r="AS39" s="362"/>
      <c r="AT39" s="362"/>
      <c r="AU39" s="362"/>
      <c r="AV39" s="362"/>
      <c r="AW39" s="362"/>
      <c r="AX39" s="362"/>
      <c r="AY39" s="362"/>
      <c r="AZ39" s="362"/>
      <c r="BA39" s="362"/>
      <c r="BB39" s="362"/>
      <c r="BC39" s="362"/>
      <c r="BD39" s="362"/>
      <c r="BE39" s="36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</row>
    <row r="40" spans="1:99" s="366" customFormat="1" ht="24" customHeight="1">
      <c r="A40" s="511"/>
      <c r="B40" s="511"/>
      <c r="C40" s="511"/>
      <c r="D40" s="511"/>
      <c r="E40" s="511"/>
      <c r="F40" s="511"/>
      <c r="G40" s="511"/>
      <c r="H40" s="511"/>
      <c r="I40" s="511"/>
      <c r="J40" s="511"/>
      <c r="K40" s="520"/>
      <c r="L40" s="521"/>
      <c r="M40" s="521"/>
      <c r="N40" s="522"/>
      <c r="O40" s="513">
        <v>15</v>
      </c>
      <c r="P40" s="514"/>
      <c r="Q40" s="388" t="str">
        <f t="shared" si="0"/>
        <v>〇</v>
      </c>
      <c r="R40" s="389" t="s">
        <v>540</v>
      </c>
      <c r="S40" s="388" t="str">
        <f t="shared" si="1"/>
        <v xml:space="preserve">  </v>
      </c>
      <c r="T40" s="513">
        <v>9</v>
      </c>
      <c r="U40" s="514"/>
      <c r="V40" s="375"/>
      <c r="W40" s="520"/>
      <c r="X40" s="521"/>
      <c r="Y40" s="522"/>
      <c r="Z40" s="511"/>
      <c r="AA40" s="511"/>
      <c r="AB40" s="511"/>
      <c r="AC40" s="511"/>
      <c r="AD40" s="511"/>
      <c r="AE40" s="511"/>
      <c r="AF40" s="511"/>
      <c r="AG40" s="511"/>
      <c r="AH40" s="351"/>
      <c r="AI40" s="512"/>
      <c r="AJ40" s="512"/>
      <c r="AK40" s="512"/>
      <c r="AL40" s="512"/>
      <c r="AM40" s="512"/>
      <c r="AN40" s="512"/>
      <c r="AO40" s="512"/>
      <c r="AP40" s="512"/>
      <c r="AQ40" s="512"/>
      <c r="AR40" s="500"/>
      <c r="AS40" s="362"/>
      <c r="AT40" s="362"/>
      <c r="AU40" s="362"/>
      <c r="AV40" s="362"/>
      <c r="AW40" s="362"/>
      <c r="AX40" s="362"/>
      <c r="AY40" s="362"/>
      <c r="AZ40" s="362"/>
      <c r="BA40" s="362"/>
      <c r="BB40" s="362"/>
      <c r="BC40" s="362"/>
      <c r="BD40" s="362"/>
      <c r="BE40" s="362"/>
    </row>
    <row r="41" spans="1:99" s="366" customFormat="1" ht="24" customHeight="1">
      <c r="A41" s="511"/>
      <c r="B41" s="511"/>
      <c r="C41" s="511"/>
      <c r="D41" s="511"/>
      <c r="E41" s="511"/>
      <c r="F41" s="511"/>
      <c r="G41" s="511"/>
      <c r="H41" s="511"/>
      <c r="I41" s="511"/>
      <c r="J41" s="511"/>
      <c r="K41" s="523"/>
      <c r="L41" s="524"/>
      <c r="M41" s="524"/>
      <c r="N41" s="525"/>
      <c r="O41" s="528"/>
      <c r="P41" s="529"/>
      <c r="Q41" s="403" t="str">
        <f t="shared" si="0"/>
        <v xml:space="preserve">  </v>
      </c>
      <c r="R41" s="402" t="s">
        <v>541</v>
      </c>
      <c r="S41" s="403" t="str">
        <f t="shared" si="1"/>
        <v xml:space="preserve">  </v>
      </c>
      <c r="T41" s="528"/>
      <c r="U41" s="529"/>
      <c r="V41" s="375"/>
      <c r="W41" s="523"/>
      <c r="X41" s="524"/>
      <c r="Y41" s="525"/>
      <c r="Z41" s="511"/>
      <c r="AA41" s="511"/>
      <c r="AB41" s="511"/>
      <c r="AC41" s="511"/>
      <c r="AD41" s="511"/>
      <c r="AE41" s="511"/>
      <c r="AF41" s="511"/>
      <c r="AG41" s="511"/>
      <c r="AH41" s="351"/>
      <c r="AI41" s="512"/>
      <c r="AJ41" s="512"/>
      <c r="AK41" s="512"/>
      <c r="AL41" s="512"/>
      <c r="AM41" s="512"/>
      <c r="AN41" s="512"/>
      <c r="AO41" s="512"/>
      <c r="AP41" s="512"/>
      <c r="AQ41" s="512"/>
      <c r="AR41" s="500"/>
      <c r="AS41" s="362"/>
      <c r="AT41" s="362"/>
      <c r="AU41" s="362"/>
      <c r="AV41" s="362"/>
      <c r="AW41" s="362"/>
      <c r="AX41" s="362"/>
      <c r="AY41" s="362"/>
      <c r="AZ41" s="362"/>
      <c r="BA41" s="362"/>
      <c r="BB41" s="362"/>
      <c r="BC41" s="362"/>
      <c r="BD41" s="362"/>
      <c r="BE41" s="362"/>
    </row>
    <row r="42" spans="1:99" s="366" customFormat="1" ht="24" customHeight="1">
      <c r="A42" s="511">
        <v>11</v>
      </c>
      <c r="B42" s="511"/>
      <c r="C42" s="583" t="str">
        <f>C5</f>
        <v xml:space="preserve"> guess</v>
      </c>
      <c r="D42" s="583"/>
      <c r="E42" s="583"/>
      <c r="F42" s="583"/>
      <c r="G42" s="583"/>
      <c r="H42" s="583"/>
      <c r="I42" s="583"/>
      <c r="J42" s="583"/>
      <c r="K42" s="517">
        <f>COUNTIF(Q42:Q44,"〇")</f>
        <v>1</v>
      </c>
      <c r="L42" s="518"/>
      <c r="M42" s="518"/>
      <c r="N42" s="519"/>
      <c r="O42" s="526">
        <v>15</v>
      </c>
      <c r="P42" s="527"/>
      <c r="Q42" s="387" t="str">
        <f t="shared" si="0"/>
        <v>〇</v>
      </c>
      <c r="R42" s="395" t="s">
        <v>539</v>
      </c>
      <c r="S42" s="387" t="str">
        <f t="shared" si="1"/>
        <v xml:space="preserve">  </v>
      </c>
      <c r="T42" s="526">
        <v>11</v>
      </c>
      <c r="U42" s="527"/>
      <c r="V42" s="375"/>
      <c r="W42" s="517">
        <f>COUNTIF(S42:S44,"〇")</f>
        <v>2</v>
      </c>
      <c r="X42" s="518"/>
      <c r="Y42" s="519"/>
      <c r="Z42" s="511" t="str">
        <f>C6</f>
        <v xml:space="preserve"> ＳＵＺＵＫＩ　１</v>
      </c>
      <c r="AA42" s="511"/>
      <c r="AB42" s="511"/>
      <c r="AC42" s="511"/>
      <c r="AD42" s="511"/>
      <c r="AE42" s="511"/>
      <c r="AF42" s="511"/>
      <c r="AG42" s="511"/>
      <c r="AH42" s="351"/>
      <c r="AI42" s="512" t="str">
        <f>P7</f>
        <v xml:space="preserve"> ＣＡＴＳ (Ｂ)</v>
      </c>
      <c r="AJ42" s="512"/>
      <c r="AK42" s="512"/>
      <c r="AL42" s="512"/>
      <c r="AM42" s="512"/>
      <c r="AN42" s="512"/>
      <c r="AO42" s="512"/>
      <c r="AP42" s="512"/>
      <c r="AQ42" s="512"/>
      <c r="AR42" s="500"/>
      <c r="AS42" s="362"/>
      <c r="AT42" s="362"/>
      <c r="AU42" s="362"/>
      <c r="AV42" s="362"/>
      <c r="AW42" s="362"/>
      <c r="AX42" s="362"/>
      <c r="AY42" s="362"/>
      <c r="AZ42" s="362"/>
      <c r="BA42" s="362"/>
      <c r="BB42" s="362"/>
      <c r="BC42" s="362"/>
      <c r="BD42" s="362"/>
      <c r="BE42" s="362"/>
    </row>
    <row r="43" spans="1:99" s="366" customFormat="1" ht="24" customHeight="1">
      <c r="A43" s="511"/>
      <c r="B43" s="511"/>
      <c r="C43" s="583"/>
      <c r="D43" s="583"/>
      <c r="E43" s="583"/>
      <c r="F43" s="583"/>
      <c r="G43" s="583"/>
      <c r="H43" s="583"/>
      <c r="I43" s="583"/>
      <c r="J43" s="583"/>
      <c r="K43" s="520"/>
      <c r="L43" s="521"/>
      <c r="M43" s="521"/>
      <c r="N43" s="522"/>
      <c r="O43" s="513">
        <v>16</v>
      </c>
      <c r="P43" s="514"/>
      <c r="Q43" s="388" t="str">
        <f t="shared" si="0"/>
        <v xml:space="preserve">  </v>
      </c>
      <c r="R43" s="389" t="s">
        <v>540</v>
      </c>
      <c r="S43" s="388" t="str">
        <f t="shared" si="1"/>
        <v>〇</v>
      </c>
      <c r="T43" s="513">
        <v>17</v>
      </c>
      <c r="U43" s="514"/>
      <c r="V43" s="375"/>
      <c r="W43" s="520"/>
      <c r="X43" s="521"/>
      <c r="Y43" s="522"/>
      <c r="Z43" s="511"/>
      <c r="AA43" s="511"/>
      <c r="AB43" s="511"/>
      <c r="AC43" s="511"/>
      <c r="AD43" s="511"/>
      <c r="AE43" s="511"/>
      <c r="AF43" s="511"/>
      <c r="AG43" s="511"/>
      <c r="AH43" s="351"/>
      <c r="AI43" s="512"/>
      <c r="AJ43" s="512"/>
      <c r="AK43" s="512"/>
      <c r="AL43" s="512"/>
      <c r="AM43" s="512"/>
      <c r="AN43" s="512"/>
      <c r="AO43" s="512"/>
      <c r="AP43" s="512"/>
      <c r="AQ43" s="512"/>
      <c r="AR43" s="500"/>
      <c r="AS43" s="362"/>
      <c r="AT43" s="362"/>
      <c r="AU43" s="362"/>
      <c r="AV43" s="362"/>
      <c r="AW43" s="362"/>
      <c r="AX43" s="362"/>
      <c r="AY43" s="362"/>
      <c r="AZ43" s="362"/>
      <c r="BA43" s="362"/>
      <c r="BB43" s="362"/>
      <c r="BC43" s="362"/>
      <c r="BD43" s="362"/>
      <c r="BE43" s="362"/>
    </row>
    <row r="44" spans="1:99" s="366" customFormat="1" ht="24" customHeight="1">
      <c r="A44" s="511"/>
      <c r="B44" s="511"/>
      <c r="C44" s="583"/>
      <c r="D44" s="583"/>
      <c r="E44" s="583"/>
      <c r="F44" s="583"/>
      <c r="G44" s="583"/>
      <c r="H44" s="583"/>
      <c r="I44" s="583"/>
      <c r="J44" s="583"/>
      <c r="K44" s="523"/>
      <c r="L44" s="524"/>
      <c r="M44" s="524"/>
      <c r="N44" s="525"/>
      <c r="O44" s="515">
        <v>16</v>
      </c>
      <c r="P44" s="516"/>
      <c r="Q44" s="393" t="str">
        <f t="shared" si="0"/>
        <v xml:space="preserve">  </v>
      </c>
      <c r="R44" s="397" t="s">
        <v>541</v>
      </c>
      <c r="S44" s="393" t="str">
        <f t="shared" si="1"/>
        <v>〇</v>
      </c>
      <c r="T44" s="515">
        <v>17</v>
      </c>
      <c r="U44" s="516"/>
      <c r="V44" s="375"/>
      <c r="W44" s="523"/>
      <c r="X44" s="524"/>
      <c r="Y44" s="525"/>
      <c r="Z44" s="511"/>
      <c r="AA44" s="511"/>
      <c r="AB44" s="511"/>
      <c r="AC44" s="511"/>
      <c r="AD44" s="511"/>
      <c r="AE44" s="511"/>
      <c r="AF44" s="511"/>
      <c r="AG44" s="511"/>
      <c r="AH44" s="351"/>
      <c r="AI44" s="512"/>
      <c r="AJ44" s="512"/>
      <c r="AK44" s="512"/>
      <c r="AL44" s="512"/>
      <c r="AM44" s="512"/>
      <c r="AN44" s="512"/>
      <c r="AO44" s="512"/>
      <c r="AP44" s="512"/>
      <c r="AQ44" s="512"/>
      <c r="AR44" s="500"/>
      <c r="AS44" s="362"/>
      <c r="AT44" s="362"/>
      <c r="AU44" s="362"/>
      <c r="AV44" s="362"/>
      <c r="AW44" s="362"/>
      <c r="AX44" s="362"/>
      <c r="AY44" s="362"/>
      <c r="AZ44" s="362"/>
      <c r="BA44" s="362"/>
      <c r="BB44" s="362"/>
      <c r="BC44" s="362"/>
      <c r="BD44" s="362"/>
      <c r="BE44" s="362"/>
    </row>
    <row r="45" spans="1:99" s="366" customFormat="1" ht="24" customHeight="1">
      <c r="A45" s="511">
        <v>12</v>
      </c>
      <c r="B45" s="511"/>
      <c r="C45" s="511" t="str">
        <f>P6</f>
        <v xml:space="preserve"> Ａ-Ｔａｐ</v>
      </c>
      <c r="D45" s="511"/>
      <c r="E45" s="511"/>
      <c r="F45" s="511"/>
      <c r="G45" s="511"/>
      <c r="H45" s="511"/>
      <c r="I45" s="511"/>
      <c r="J45" s="511"/>
      <c r="K45" s="517">
        <f>COUNTIF(Q45:Q47,"〇")</f>
        <v>0</v>
      </c>
      <c r="L45" s="518"/>
      <c r="M45" s="518"/>
      <c r="N45" s="519"/>
      <c r="O45" s="526">
        <v>9</v>
      </c>
      <c r="P45" s="527"/>
      <c r="Q45" s="387" t="str">
        <f t="shared" si="0"/>
        <v xml:space="preserve">  </v>
      </c>
      <c r="R45" s="395" t="s">
        <v>539</v>
      </c>
      <c r="S45" s="387" t="str">
        <f t="shared" si="1"/>
        <v>〇</v>
      </c>
      <c r="T45" s="526">
        <v>15</v>
      </c>
      <c r="U45" s="527"/>
      <c r="V45" s="375"/>
      <c r="W45" s="517">
        <f>COUNTIF(S45:S47,"〇")</f>
        <v>2</v>
      </c>
      <c r="X45" s="518"/>
      <c r="Y45" s="519"/>
      <c r="Z45" s="511" t="str">
        <f>P7</f>
        <v xml:space="preserve"> ＣＡＴＳ (Ｂ)</v>
      </c>
      <c r="AA45" s="511"/>
      <c r="AB45" s="511"/>
      <c r="AC45" s="511"/>
      <c r="AD45" s="511"/>
      <c r="AE45" s="511"/>
      <c r="AF45" s="511"/>
      <c r="AG45" s="511"/>
      <c r="AH45" s="351"/>
      <c r="AI45" s="582" t="str">
        <f>C5</f>
        <v xml:space="preserve"> guess</v>
      </c>
      <c r="AJ45" s="582"/>
      <c r="AK45" s="582"/>
      <c r="AL45" s="582"/>
      <c r="AM45" s="582"/>
      <c r="AN45" s="512"/>
      <c r="AO45" s="512"/>
      <c r="AP45" s="512"/>
      <c r="AQ45" s="512"/>
      <c r="AR45" s="500"/>
      <c r="AS45" s="362"/>
      <c r="AT45" s="362"/>
      <c r="AU45" s="362"/>
      <c r="AV45" s="362"/>
      <c r="AW45" s="362"/>
      <c r="AX45" s="362"/>
      <c r="AY45" s="362"/>
      <c r="AZ45" s="362"/>
      <c r="BA45" s="362"/>
      <c r="BB45" s="362"/>
      <c r="BC45" s="362"/>
      <c r="BD45" s="362"/>
      <c r="BE45" s="362"/>
    </row>
    <row r="46" spans="1:99" s="366" customFormat="1" ht="24" customHeight="1">
      <c r="A46" s="511"/>
      <c r="B46" s="511"/>
      <c r="C46" s="511"/>
      <c r="D46" s="511"/>
      <c r="E46" s="511"/>
      <c r="F46" s="511"/>
      <c r="G46" s="511"/>
      <c r="H46" s="511"/>
      <c r="I46" s="511"/>
      <c r="J46" s="511"/>
      <c r="K46" s="520"/>
      <c r="L46" s="521"/>
      <c r="M46" s="521"/>
      <c r="N46" s="522"/>
      <c r="O46" s="513">
        <v>10</v>
      </c>
      <c r="P46" s="514"/>
      <c r="Q46" s="388" t="str">
        <f t="shared" si="0"/>
        <v xml:space="preserve">  </v>
      </c>
      <c r="R46" s="389" t="s">
        <v>540</v>
      </c>
      <c r="S46" s="388" t="str">
        <f t="shared" si="1"/>
        <v>〇</v>
      </c>
      <c r="T46" s="513">
        <v>15</v>
      </c>
      <c r="U46" s="514"/>
      <c r="V46" s="375"/>
      <c r="W46" s="520"/>
      <c r="X46" s="521"/>
      <c r="Y46" s="522"/>
      <c r="Z46" s="511"/>
      <c r="AA46" s="511"/>
      <c r="AB46" s="511"/>
      <c r="AC46" s="511"/>
      <c r="AD46" s="511"/>
      <c r="AE46" s="511"/>
      <c r="AF46" s="511"/>
      <c r="AG46" s="511"/>
      <c r="AH46" s="351"/>
      <c r="AI46" s="582"/>
      <c r="AJ46" s="582"/>
      <c r="AK46" s="582"/>
      <c r="AL46" s="582"/>
      <c r="AM46" s="582"/>
      <c r="AN46" s="512"/>
      <c r="AO46" s="512"/>
      <c r="AP46" s="512"/>
      <c r="AQ46" s="512"/>
      <c r="AR46" s="500"/>
      <c r="AS46" s="362"/>
      <c r="AT46" s="362"/>
      <c r="AU46" s="362"/>
      <c r="AV46" s="362"/>
      <c r="AW46" s="362"/>
      <c r="AX46" s="362"/>
      <c r="AY46" s="362"/>
      <c r="AZ46" s="362"/>
      <c r="BA46" s="362"/>
      <c r="BB46" s="362"/>
      <c r="BC46" s="362"/>
      <c r="BD46" s="362"/>
      <c r="BE46" s="362"/>
    </row>
    <row r="47" spans="1:99" s="366" customFormat="1" ht="24" customHeight="1">
      <c r="A47" s="511"/>
      <c r="B47" s="511"/>
      <c r="C47" s="511"/>
      <c r="D47" s="511"/>
      <c r="E47" s="511"/>
      <c r="F47" s="511"/>
      <c r="G47" s="511"/>
      <c r="H47" s="511"/>
      <c r="I47" s="511"/>
      <c r="J47" s="511"/>
      <c r="K47" s="523"/>
      <c r="L47" s="524"/>
      <c r="M47" s="524"/>
      <c r="N47" s="525"/>
      <c r="O47" s="515"/>
      <c r="P47" s="516"/>
      <c r="Q47" s="393" t="str">
        <f t="shared" si="0"/>
        <v xml:space="preserve">  </v>
      </c>
      <c r="R47" s="397" t="s">
        <v>541</v>
      </c>
      <c r="S47" s="393" t="str">
        <f t="shared" si="1"/>
        <v xml:space="preserve">  </v>
      </c>
      <c r="T47" s="515"/>
      <c r="U47" s="516"/>
      <c r="V47" s="375"/>
      <c r="W47" s="523"/>
      <c r="X47" s="524"/>
      <c r="Y47" s="525"/>
      <c r="Z47" s="511"/>
      <c r="AA47" s="511"/>
      <c r="AB47" s="511"/>
      <c r="AC47" s="511"/>
      <c r="AD47" s="511"/>
      <c r="AE47" s="511"/>
      <c r="AF47" s="511"/>
      <c r="AG47" s="511"/>
      <c r="AH47" s="351"/>
      <c r="AI47" s="582"/>
      <c r="AJ47" s="582"/>
      <c r="AK47" s="582"/>
      <c r="AL47" s="582"/>
      <c r="AM47" s="582"/>
      <c r="AN47" s="512"/>
      <c r="AO47" s="512"/>
      <c r="AP47" s="512"/>
      <c r="AQ47" s="512"/>
      <c r="AR47" s="500"/>
      <c r="AS47" s="362"/>
      <c r="AT47" s="362"/>
      <c r="AU47" s="362"/>
      <c r="AV47" s="362"/>
      <c r="AW47" s="362"/>
      <c r="AX47" s="362"/>
      <c r="AY47" s="362"/>
      <c r="AZ47" s="362"/>
      <c r="BA47" s="362"/>
      <c r="BB47" s="362"/>
      <c r="BC47" s="362"/>
      <c r="BD47" s="362"/>
      <c r="BE47" s="362"/>
    </row>
    <row r="48" spans="1:99" s="366" customFormat="1" ht="15" customHeight="1">
      <c r="A48" s="362"/>
      <c r="B48" s="362"/>
      <c r="C48" s="158"/>
      <c r="D48" s="210"/>
      <c r="E48" s="210"/>
      <c r="F48" s="362"/>
      <c r="G48" s="210"/>
      <c r="H48" s="362"/>
      <c r="I48" s="13"/>
      <c r="J48" s="362"/>
      <c r="K48" s="362"/>
      <c r="L48" s="362"/>
      <c r="M48" s="362"/>
      <c r="N48" s="362"/>
      <c r="O48" s="362"/>
      <c r="P48" s="362"/>
      <c r="Q48" s="362"/>
      <c r="R48" s="362"/>
      <c r="S48" s="362"/>
      <c r="T48" s="3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362"/>
      <c r="AO48" s="362"/>
      <c r="AP48" s="362"/>
      <c r="AQ48" s="362"/>
      <c r="AR48" s="362"/>
      <c r="AS48" s="362"/>
      <c r="AT48" s="362"/>
      <c r="AU48" s="362"/>
      <c r="AV48" s="362"/>
      <c r="AW48" s="362"/>
      <c r="AX48" s="362"/>
      <c r="AY48" s="362"/>
      <c r="AZ48" s="362"/>
      <c r="BA48" s="362"/>
      <c r="BB48" s="362"/>
      <c r="BC48" s="362"/>
      <c r="BD48" s="362"/>
      <c r="BE48" s="362"/>
    </row>
    <row r="49" spans="1:100" s="366" customFormat="1" ht="18" customHeight="1">
      <c r="A49" s="493" t="s">
        <v>542</v>
      </c>
      <c r="B49" s="493"/>
      <c r="C49" s="493"/>
      <c r="D49" s="493"/>
      <c r="E49" s="493"/>
      <c r="F49" s="493"/>
      <c r="G49" s="493"/>
      <c r="H49" s="493"/>
      <c r="I49" s="493"/>
      <c r="J49" s="493"/>
      <c r="K49" s="493"/>
      <c r="L49" s="493"/>
      <c r="M49" s="493"/>
      <c r="N49" s="493"/>
      <c r="O49" s="493"/>
      <c r="P49" s="493"/>
      <c r="Q49" s="493"/>
      <c r="R49" s="493"/>
      <c r="S49" s="493"/>
      <c r="T49" s="493"/>
      <c r="U49" s="493"/>
      <c r="V49" s="493"/>
      <c r="W49" s="493"/>
      <c r="X49" s="493"/>
      <c r="Y49" s="493"/>
      <c r="Z49" s="493"/>
      <c r="AA49" s="493"/>
      <c r="AB49" s="493"/>
      <c r="AC49" s="493"/>
      <c r="AD49" s="493"/>
      <c r="AE49" s="493"/>
      <c r="AF49" s="493"/>
      <c r="AG49" s="493"/>
      <c r="AH49" s="493"/>
      <c r="AI49" s="493"/>
      <c r="AJ49" s="493"/>
      <c r="AK49" s="493"/>
      <c r="AL49" s="493"/>
      <c r="AM49" s="493"/>
      <c r="AN49" s="493"/>
      <c r="AO49" s="493"/>
      <c r="AP49" s="493"/>
      <c r="AQ49" s="493"/>
      <c r="AR49" s="362"/>
      <c r="AS49" s="362"/>
      <c r="AT49" s="362"/>
      <c r="AU49" s="362"/>
      <c r="AV49" s="362"/>
      <c r="AW49" s="362"/>
      <c r="AX49" s="362"/>
      <c r="AY49" s="362"/>
      <c r="AZ49" s="362"/>
      <c r="BA49" s="362"/>
      <c r="BB49" s="362"/>
      <c r="BC49" s="362"/>
      <c r="BD49" s="362"/>
      <c r="BE49" s="362"/>
    </row>
    <row r="50" spans="1:100" s="366" customFormat="1" ht="6" customHeight="1">
      <c r="A50" s="362"/>
      <c r="B50" s="362"/>
      <c r="C50" s="362"/>
      <c r="D50" s="362"/>
      <c r="E50" s="362"/>
      <c r="F50" s="362"/>
      <c r="G50" s="362"/>
      <c r="H50" s="362"/>
      <c r="I50" s="362"/>
      <c r="J50" s="362"/>
      <c r="K50" s="362"/>
      <c r="L50" s="362"/>
      <c r="M50" s="362"/>
      <c r="N50" s="362"/>
      <c r="O50" s="362"/>
      <c r="P50" s="362"/>
      <c r="Q50" s="362"/>
      <c r="R50" s="362"/>
      <c r="S50" s="362"/>
      <c r="T50" s="362"/>
      <c r="U50" s="362"/>
      <c r="V50" s="362"/>
      <c r="W50" s="362"/>
      <c r="X50" s="362"/>
      <c r="Y50" s="362"/>
      <c r="Z50" s="362"/>
      <c r="AA50" s="362"/>
      <c r="AB50" s="362"/>
      <c r="AC50" s="362"/>
      <c r="AD50" s="362"/>
      <c r="AE50" s="362"/>
      <c r="AF50" s="362"/>
      <c r="AG50" s="362"/>
      <c r="AH50" s="362"/>
      <c r="AI50" s="362"/>
      <c r="AJ50" s="362"/>
      <c r="AK50" s="362"/>
      <c r="AL50" s="362"/>
      <c r="AM50" s="362"/>
      <c r="AN50" s="362"/>
      <c r="AO50" s="362"/>
      <c r="AP50" s="362"/>
      <c r="AQ50" s="362"/>
      <c r="AR50" s="362"/>
      <c r="AS50" s="362"/>
      <c r="AT50" s="362"/>
      <c r="AU50" s="362"/>
      <c r="AV50" s="362"/>
      <c r="AW50" s="362"/>
      <c r="AX50" s="362"/>
      <c r="AY50" s="362"/>
      <c r="AZ50" s="362"/>
      <c r="BA50" s="362"/>
      <c r="BB50" s="362"/>
      <c r="BC50" s="362"/>
      <c r="BD50" s="362"/>
      <c r="BE50" s="362"/>
    </row>
    <row r="51" spans="1:100" s="366" customFormat="1" ht="15" customHeight="1">
      <c r="A51" s="494" t="s">
        <v>543</v>
      </c>
      <c r="B51" s="497" t="s">
        <v>247</v>
      </c>
      <c r="C51" s="498"/>
      <c r="D51" s="499"/>
      <c r="E51" s="361"/>
      <c r="F51" s="506" t="str">
        <f>B55</f>
        <v xml:space="preserve"> guess</v>
      </c>
      <c r="G51" s="506"/>
      <c r="H51" s="506"/>
      <c r="I51" s="506"/>
      <c r="J51" s="506"/>
      <c r="K51" s="506" t="str">
        <f>B61</f>
        <v xml:space="preserve"> ＳＵＺＵＫＩ　１</v>
      </c>
      <c r="L51" s="506"/>
      <c r="M51" s="506"/>
      <c r="N51" s="506"/>
      <c r="O51" s="506"/>
      <c r="P51" s="507" t="str">
        <f>B67</f>
        <v xml:space="preserve"> Ｈ．Ｓ．Ｄ</v>
      </c>
      <c r="Q51" s="507"/>
      <c r="R51" s="507"/>
      <c r="S51" s="507"/>
      <c r="T51" s="507"/>
      <c r="U51" s="507" t="str">
        <f>B73</f>
        <v xml:space="preserve"> ジャック C</v>
      </c>
      <c r="V51" s="507"/>
      <c r="W51" s="507"/>
      <c r="X51" s="507"/>
      <c r="Y51" s="507"/>
      <c r="Z51" s="507" t="str">
        <f>B79</f>
        <v xml:space="preserve"> Ａ-Ｔａｐ</v>
      </c>
      <c r="AA51" s="507"/>
      <c r="AB51" s="507"/>
      <c r="AC51" s="507"/>
      <c r="AD51" s="507"/>
      <c r="AE51" s="507" t="str">
        <f>B85</f>
        <v xml:space="preserve"> ＣＡＴＳ (Ｂ)</v>
      </c>
      <c r="AF51" s="507"/>
      <c r="AG51" s="507"/>
      <c r="AH51" s="507"/>
      <c r="AI51" s="467"/>
      <c r="AJ51" s="497" t="s">
        <v>342</v>
      </c>
      <c r="AK51" s="498"/>
      <c r="AL51" s="499"/>
      <c r="AM51" s="497" t="s">
        <v>249</v>
      </c>
      <c r="AN51" s="498"/>
      <c r="AO51" s="499"/>
      <c r="AP51" s="508" t="s">
        <v>250</v>
      </c>
      <c r="AQ51" s="508" t="s">
        <v>343</v>
      </c>
      <c r="CV51" s="182"/>
    </row>
    <row r="52" spans="1:100" s="366" customFormat="1" ht="15" customHeight="1">
      <c r="A52" s="495"/>
      <c r="B52" s="500"/>
      <c r="C52" s="501"/>
      <c r="D52" s="502"/>
      <c r="E52" s="362"/>
      <c r="F52" s="506"/>
      <c r="G52" s="506"/>
      <c r="H52" s="506"/>
      <c r="I52" s="506"/>
      <c r="J52" s="506"/>
      <c r="K52" s="506"/>
      <c r="L52" s="506"/>
      <c r="M52" s="506"/>
      <c r="N52" s="506"/>
      <c r="O52" s="506"/>
      <c r="P52" s="507"/>
      <c r="Q52" s="507"/>
      <c r="R52" s="507"/>
      <c r="S52" s="507"/>
      <c r="T52" s="507"/>
      <c r="U52" s="507"/>
      <c r="V52" s="507"/>
      <c r="W52" s="507"/>
      <c r="X52" s="507"/>
      <c r="Y52" s="507"/>
      <c r="Z52" s="507"/>
      <c r="AA52" s="507"/>
      <c r="AB52" s="507"/>
      <c r="AC52" s="507"/>
      <c r="AD52" s="507"/>
      <c r="AE52" s="507"/>
      <c r="AF52" s="507"/>
      <c r="AG52" s="507"/>
      <c r="AH52" s="507"/>
      <c r="AI52" s="467"/>
      <c r="AJ52" s="500"/>
      <c r="AK52" s="501"/>
      <c r="AL52" s="502"/>
      <c r="AM52" s="500"/>
      <c r="AN52" s="501"/>
      <c r="AO52" s="502"/>
      <c r="AP52" s="509"/>
      <c r="AQ52" s="509"/>
      <c r="CV52" s="182"/>
    </row>
    <row r="53" spans="1:100" s="366" customFormat="1" ht="15" customHeight="1">
      <c r="A53" s="495"/>
      <c r="B53" s="500"/>
      <c r="C53" s="501"/>
      <c r="D53" s="502"/>
      <c r="E53" s="362"/>
      <c r="F53" s="506"/>
      <c r="G53" s="506"/>
      <c r="H53" s="506"/>
      <c r="I53" s="506"/>
      <c r="J53" s="506"/>
      <c r="K53" s="506"/>
      <c r="L53" s="506"/>
      <c r="M53" s="506"/>
      <c r="N53" s="506"/>
      <c r="O53" s="506"/>
      <c r="P53" s="507"/>
      <c r="Q53" s="507"/>
      <c r="R53" s="507"/>
      <c r="S53" s="507"/>
      <c r="T53" s="507"/>
      <c r="U53" s="507"/>
      <c r="V53" s="507"/>
      <c r="W53" s="507"/>
      <c r="X53" s="507"/>
      <c r="Y53" s="507"/>
      <c r="Z53" s="507"/>
      <c r="AA53" s="507"/>
      <c r="AB53" s="507"/>
      <c r="AC53" s="507"/>
      <c r="AD53" s="507"/>
      <c r="AE53" s="507"/>
      <c r="AF53" s="507"/>
      <c r="AG53" s="507"/>
      <c r="AH53" s="507"/>
      <c r="AI53" s="467"/>
      <c r="AJ53" s="500"/>
      <c r="AK53" s="501"/>
      <c r="AL53" s="502"/>
      <c r="AM53" s="500"/>
      <c r="AN53" s="501"/>
      <c r="AO53" s="502"/>
      <c r="AP53" s="509"/>
      <c r="AQ53" s="509"/>
      <c r="AS53" s="456" t="s">
        <v>252</v>
      </c>
      <c r="AT53" s="485" t="s">
        <v>544</v>
      </c>
      <c r="CV53" s="182"/>
    </row>
    <row r="54" spans="1:100" s="366" customFormat="1" ht="15" customHeight="1">
      <c r="A54" s="496"/>
      <c r="B54" s="503"/>
      <c r="C54" s="504"/>
      <c r="D54" s="505"/>
      <c r="E54" s="364"/>
      <c r="F54" s="506"/>
      <c r="G54" s="506"/>
      <c r="H54" s="506"/>
      <c r="I54" s="506"/>
      <c r="J54" s="506"/>
      <c r="K54" s="506"/>
      <c r="L54" s="506"/>
      <c r="M54" s="506"/>
      <c r="N54" s="506"/>
      <c r="O54" s="506"/>
      <c r="P54" s="507"/>
      <c r="Q54" s="507"/>
      <c r="R54" s="507"/>
      <c r="S54" s="507"/>
      <c r="T54" s="507"/>
      <c r="U54" s="507"/>
      <c r="V54" s="507"/>
      <c r="W54" s="507"/>
      <c r="X54" s="507"/>
      <c r="Y54" s="507"/>
      <c r="Z54" s="507"/>
      <c r="AA54" s="507"/>
      <c r="AB54" s="507"/>
      <c r="AC54" s="507"/>
      <c r="AD54" s="507"/>
      <c r="AE54" s="507"/>
      <c r="AF54" s="507"/>
      <c r="AG54" s="507"/>
      <c r="AH54" s="507"/>
      <c r="AI54" s="467"/>
      <c r="AJ54" s="503"/>
      <c r="AK54" s="504"/>
      <c r="AL54" s="505"/>
      <c r="AM54" s="503"/>
      <c r="AN54" s="504"/>
      <c r="AO54" s="505"/>
      <c r="AP54" s="510"/>
      <c r="AQ54" s="510"/>
      <c r="AS54" s="456"/>
      <c r="AT54" s="456"/>
      <c r="CV54" s="182"/>
    </row>
    <row r="55" spans="1:100" ht="18" customHeight="1">
      <c r="A55" s="486">
        <f>P3</f>
        <v>0</v>
      </c>
      <c r="B55" s="489" t="str">
        <f>C5</f>
        <v xml:space="preserve"> guess</v>
      </c>
      <c r="C55" s="490"/>
      <c r="D55" s="491"/>
      <c r="E55" s="471" t="str">
        <f>IF($CA$117="A",CC119,IF($CA$117="B",CF119,CI119))</f>
        <v/>
      </c>
      <c r="F55" s="211"/>
      <c r="G55" s="212"/>
      <c r="H55" s="212"/>
      <c r="I55" s="212"/>
      <c r="J55" s="213"/>
      <c r="K55" s="191">
        <f>COUNTIF(L58:L60,"○")</f>
        <v>1</v>
      </c>
      <c r="L55" s="191"/>
      <c r="M55" s="214" t="s">
        <v>545</v>
      </c>
      <c r="N55" s="191"/>
      <c r="O55" s="192">
        <f>COUNTIF(N58:N60,"○")</f>
        <v>2</v>
      </c>
      <c r="P55" s="191">
        <f>COUNTIF(Q58:Q60,"○")</f>
        <v>1</v>
      </c>
      <c r="Q55" s="191"/>
      <c r="R55" s="214" t="s">
        <v>546</v>
      </c>
      <c r="S55" s="191"/>
      <c r="T55" s="192">
        <f>COUNTIF(S58:S60,"○")</f>
        <v>2</v>
      </c>
      <c r="U55" s="191">
        <f>COUNTIF(V58:V60,"○")</f>
        <v>2</v>
      </c>
      <c r="V55" s="191"/>
      <c r="W55" s="214" t="s">
        <v>547</v>
      </c>
      <c r="X55" s="191"/>
      <c r="Y55" s="192">
        <f>COUNTIF(X58:X60,"○")</f>
        <v>0</v>
      </c>
      <c r="Z55" s="191">
        <f>COUNTIF(AA58:AA60,"○")</f>
        <v>2</v>
      </c>
      <c r="AA55" s="191"/>
      <c r="AB55" s="214" t="s">
        <v>548</v>
      </c>
      <c r="AC55" s="191"/>
      <c r="AD55" s="192">
        <f>COUNTIF(AC58:AC60,"○")</f>
        <v>0</v>
      </c>
      <c r="AE55" s="212"/>
      <c r="AF55" s="212"/>
      <c r="AG55" s="212"/>
      <c r="AH55" s="212"/>
      <c r="AI55" s="213"/>
      <c r="AJ55" s="474">
        <f>COUNTIF(F56:AE56,"○")</f>
        <v>2</v>
      </c>
      <c r="AK55" s="477" t="s">
        <v>549</v>
      </c>
      <c r="AL55" s="480">
        <f>COUNTIF(J57:AI57,"○")</f>
        <v>2</v>
      </c>
      <c r="AM55" s="457">
        <f>IF(AO59=0,10,AM59/AO59)</f>
        <v>1.5</v>
      </c>
      <c r="AN55" s="459"/>
      <c r="AO55" s="461"/>
      <c r="AP55" s="464">
        <f>SUM(F58:F60,K58:K60,P58:P60,U58:U60,Z58:Z60,AE58:AE60)/SUM(J58:J60,O58:O60,T58:T60,Y58:Y60,AD58:AD60,AI58:AI60)</f>
        <v>1.1349206349206349</v>
      </c>
      <c r="AQ55" s="492">
        <f>IF(AS$93=AS$92,RANK(BC55,BC$55:BC$88,0),"")</f>
        <v>3</v>
      </c>
      <c r="AS55" s="182">
        <f>SUM(AJ55:AL60)</f>
        <v>4</v>
      </c>
      <c r="AT55" s="182">
        <f>AU55-AV55</f>
        <v>0</v>
      </c>
      <c r="AU55" s="182">
        <f>SUM(F55:AI55)</f>
        <v>10</v>
      </c>
      <c r="AV55" s="182">
        <f>SUM(AM59:AO60)</f>
        <v>10</v>
      </c>
      <c r="AX55" s="456">
        <f>RANK(AJ55,AJ55:AJ90,1)</f>
        <v>3</v>
      </c>
      <c r="AY55" s="456">
        <f>RANK(BD55,BD55:BD90,1)</f>
        <v>4</v>
      </c>
      <c r="AZ55" s="456">
        <f>RANK(AP55,AP55:AP88,1)</f>
        <v>4</v>
      </c>
      <c r="BA55" s="456">
        <f>AX55*100</f>
        <v>300</v>
      </c>
      <c r="BB55" s="456">
        <f>AY55*10</f>
        <v>40</v>
      </c>
      <c r="BC55" s="456">
        <f>SUM(AZ55:BB60)</f>
        <v>344</v>
      </c>
      <c r="BD55" s="456">
        <f>AM55-AO55</f>
        <v>1.5</v>
      </c>
    </row>
    <row r="56" spans="1:100" ht="13.5" hidden="1" customHeight="1">
      <c r="A56" s="487"/>
      <c r="B56" s="489"/>
      <c r="C56" s="490"/>
      <c r="D56" s="491"/>
      <c r="E56" s="471"/>
      <c r="F56" s="215"/>
      <c r="G56" s="216"/>
      <c r="H56" s="216"/>
      <c r="I56" s="216"/>
      <c r="J56" s="217"/>
      <c r="K56" s="362" t="str">
        <f>IF(K55&gt;O55,"○","　")</f>
        <v>　</v>
      </c>
      <c r="L56" s="362"/>
      <c r="M56" s="362"/>
      <c r="N56" s="362"/>
      <c r="O56" s="363"/>
      <c r="P56" s="362" t="str">
        <f>IF(P55&gt;T55,"○","　")</f>
        <v>　</v>
      </c>
      <c r="Q56" s="362"/>
      <c r="R56" s="362"/>
      <c r="S56" s="362"/>
      <c r="T56" s="363"/>
      <c r="U56" s="362" t="str">
        <f>IF(U55&gt;Y55,"○","　")</f>
        <v>○</v>
      </c>
      <c r="V56" s="362"/>
      <c r="W56" s="362"/>
      <c r="X56" s="362"/>
      <c r="Y56" s="363"/>
      <c r="Z56" s="362" t="str">
        <f>IF(Z55&gt;AD55,"○","　")</f>
        <v>○</v>
      </c>
      <c r="AA56" s="362"/>
      <c r="AB56" s="362"/>
      <c r="AC56" s="362"/>
      <c r="AD56" s="363"/>
      <c r="AE56" s="216"/>
      <c r="AF56" s="216"/>
      <c r="AG56" s="216"/>
      <c r="AH56" s="216"/>
      <c r="AI56" s="217"/>
      <c r="AJ56" s="474"/>
      <c r="AK56" s="477"/>
      <c r="AL56" s="480"/>
      <c r="AM56" s="457"/>
      <c r="AN56" s="459"/>
      <c r="AO56" s="461"/>
      <c r="AP56" s="464"/>
      <c r="AQ56" s="466"/>
      <c r="AX56" s="456"/>
      <c r="AY56" s="456"/>
      <c r="AZ56" s="456"/>
      <c r="BA56" s="456"/>
      <c r="BB56" s="456"/>
      <c r="BC56" s="456"/>
      <c r="BD56" s="456"/>
    </row>
    <row r="57" spans="1:100" ht="13.5" hidden="1" customHeight="1">
      <c r="A57" s="487"/>
      <c r="B57" s="489"/>
      <c r="C57" s="490"/>
      <c r="D57" s="491"/>
      <c r="E57" s="471"/>
      <c r="F57" s="215"/>
      <c r="G57" s="216"/>
      <c r="H57" s="216"/>
      <c r="I57" s="216"/>
      <c r="J57" s="217"/>
      <c r="K57" s="362"/>
      <c r="L57" s="362"/>
      <c r="M57" s="362"/>
      <c r="N57" s="362"/>
      <c r="O57" s="363" t="str">
        <f>IF(O55&gt;K55,"○","　")</f>
        <v>○</v>
      </c>
      <c r="P57" s="362"/>
      <c r="Q57" s="362"/>
      <c r="R57" s="362"/>
      <c r="S57" s="362"/>
      <c r="T57" s="363" t="str">
        <f>IF(T55&gt;P55,"○","　")</f>
        <v>○</v>
      </c>
      <c r="U57" s="362"/>
      <c r="V57" s="362"/>
      <c r="W57" s="362"/>
      <c r="X57" s="362"/>
      <c r="Y57" s="363" t="str">
        <f>IF(Y55&gt;U55,"○","　")</f>
        <v>　</v>
      </c>
      <c r="Z57" s="362"/>
      <c r="AA57" s="362"/>
      <c r="AB57" s="362"/>
      <c r="AC57" s="362"/>
      <c r="AD57" s="363" t="str">
        <f>IF(AD55&gt;Z55,"○","　")</f>
        <v>　</v>
      </c>
      <c r="AE57" s="216"/>
      <c r="AF57" s="216"/>
      <c r="AG57" s="216"/>
      <c r="AH57" s="216"/>
      <c r="AI57" s="217"/>
      <c r="AJ57" s="474"/>
      <c r="AK57" s="477"/>
      <c r="AL57" s="480"/>
      <c r="AM57" s="457"/>
      <c r="AN57" s="459"/>
      <c r="AO57" s="461"/>
      <c r="AP57" s="464"/>
      <c r="AQ57" s="466"/>
      <c r="AX57" s="456"/>
      <c r="AY57" s="456"/>
      <c r="AZ57" s="456"/>
      <c r="BA57" s="456"/>
      <c r="BB57" s="456"/>
      <c r="BC57" s="456"/>
      <c r="BD57" s="456"/>
    </row>
    <row r="58" spans="1:100" ht="18" customHeight="1">
      <c r="A58" s="487"/>
      <c r="B58" s="489"/>
      <c r="C58" s="490"/>
      <c r="D58" s="491"/>
      <c r="E58" s="471"/>
      <c r="F58" s="215"/>
      <c r="G58" s="216"/>
      <c r="H58" s="216"/>
      <c r="I58" s="216"/>
      <c r="J58" s="217"/>
      <c r="K58" s="362">
        <f>O42</f>
        <v>15</v>
      </c>
      <c r="L58" s="362" t="str">
        <f>IF(K58&gt;O58,"○","　")</f>
        <v>○</v>
      </c>
      <c r="M58" s="362" t="s">
        <v>549</v>
      </c>
      <c r="N58" s="362" t="str">
        <f>IF(O58&gt;K58,"○","　")</f>
        <v>　</v>
      </c>
      <c r="O58" s="363">
        <f>T42</f>
        <v>11</v>
      </c>
      <c r="P58" s="362">
        <f>O12</f>
        <v>15</v>
      </c>
      <c r="Q58" s="362" t="str">
        <f>IF(P58&gt;T58,"○","　")</f>
        <v>○</v>
      </c>
      <c r="R58" s="362" t="s">
        <v>549</v>
      </c>
      <c r="S58" s="362" t="str">
        <f>IF(T58&gt;P58,"○","　")</f>
        <v>　</v>
      </c>
      <c r="T58" s="363">
        <f>T12</f>
        <v>10</v>
      </c>
      <c r="U58" s="362">
        <f>O30</f>
        <v>15</v>
      </c>
      <c r="V58" s="362" t="str">
        <f>IF(U58&gt;Y58,"○","　")</f>
        <v>○</v>
      </c>
      <c r="W58" s="362" t="s">
        <v>549</v>
      </c>
      <c r="X58" s="362" t="str">
        <f>IF(Y58&gt;U58,"○","　")</f>
        <v>　</v>
      </c>
      <c r="Y58" s="363">
        <f>T30</f>
        <v>12</v>
      </c>
      <c r="Z58" s="362">
        <f>O24</f>
        <v>15</v>
      </c>
      <c r="AA58" s="362" t="str">
        <f>IF(Z58&gt;AD58,"○","　")</f>
        <v>○</v>
      </c>
      <c r="AB58" s="362" t="s">
        <v>549</v>
      </c>
      <c r="AC58" s="362" t="str">
        <f>IF(AD58&gt;Z58,"○","　")</f>
        <v>　</v>
      </c>
      <c r="AD58" s="363">
        <f>T24</f>
        <v>5</v>
      </c>
      <c r="AE58" s="216"/>
      <c r="AF58" s="216"/>
      <c r="AG58" s="216"/>
      <c r="AH58" s="216"/>
      <c r="AI58" s="217"/>
      <c r="AJ58" s="474"/>
      <c r="AK58" s="477"/>
      <c r="AL58" s="480"/>
      <c r="AM58" s="457"/>
      <c r="AN58" s="459"/>
      <c r="AO58" s="461"/>
      <c r="AP58" s="464"/>
      <c r="AQ58" s="466"/>
      <c r="AX58" s="456"/>
      <c r="AY58" s="456"/>
      <c r="AZ58" s="456"/>
      <c r="BA58" s="456"/>
      <c r="BB58" s="456"/>
      <c r="BC58" s="456"/>
      <c r="BD58" s="456"/>
    </row>
    <row r="59" spans="1:100" ht="18" customHeight="1">
      <c r="A59" s="487"/>
      <c r="B59" s="489"/>
      <c r="C59" s="490"/>
      <c r="D59" s="491"/>
      <c r="E59" s="471"/>
      <c r="F59" s="215"/>
      <c r="G59" s="216"/>
      <c r="H59" s="216"/>
      <c r="I59" s="216"/>
      <c r="J59" s="217"/>
      <c r="K59" s="362">
        <f>O43</f>
        <v>16</v>
      </c>
      <c r="L59" s="362" t="str">
        <f>IF(K59&gt;O59,"○","　")</f>
        <v>　</v>
      </c>
      <c r="M59" s="362" t="s">
        <v>255</v>
      </c>
      <c r="N59" s="362" t="str">
        <f>IF(O59&gt;K59,"○","　")</f>
        <v>○</v>
      </c>
      <c r="O59" s="363">
        <f>T43</f>
        <v>17</v>
      </c>
      <c r="P59" s="362">
        <f>O13</f>
        <v>12</v>
      </c>
      <c r="Q59" s="362" t="str">
        <f>IF(P59&gt;T59,"○","　")</f>
        <v>　</v>
      </c>
      <c r="R59" s="362" t="s">
        <v>255</v>
      </c>
      <c r="S59" s="362" t="str">
        <f>IF(T59&gt;P59,"○","　")</f>
        <v>○</v>
      </c>
      <c r="T59" s="363">
        <f>T13</f>
        <v>15</v>
      </c>
      <c r="U59" s="362">
        <f>O31</f>
        <v>15</v>
      </c>
      <c r="V59" s="362" t="str">
        <f>IF(U59&gt;Y59,"○","　")</f>
        <v>○</v>
      </c>
      <c r="W59" s="362" t="s">
        <v>255</v>
      </c>
      <c r="X59" s="362" t="str">
        <f>IF(Y59&gt;U59,"○","　")</f>
        <v>　</v>
      </c>
      <c r="Y59" s="363">
        <f>T31</f>
        <v>13</v>
      </c>
      <c r="Z59" s="362">
        <f>O25</f>
        <v>15</v>
      </c>
      <c r="AA59" s="362" t="str">
        <f>IF(Z59&gt;AD59,"○","　")</f>
        <v>○</v>
      </c>
      <c r="AB59" s="362" t="s">
        <v>255</v>
      </c>
      <c r="AC59" s="362" t="str">
        <f>IF(AD59&gt;Z59,"○","　")</f>
        <v>　</v>
      </c>
      <c r="AD59" s="363">
        <f>T25</f>
        <v>11</v>
      </c>
      <c r="AE59" s="216"/>
      <c r="AF59" s="216"/>
      <c r="AG59" s="216"/>
      <c r="AH59" s="216"/>
      <c r="AI59" s="217"/>
      <c r="AJ59" s="474"/>
      <c r="AK59" s="477"/>
      <c r="AL59" s="480"/>
      <c r="AM59" s="457">
        <f>SUM(F55,K55,P55,U55,Z55,AE55)</f>
        <v>6</v>
      </c>
      <c r="AN59" s="459" t="s">
        <v>255</v>
      </c>
      <c r="AO59" s="461">
        <f>SUM(J55,O55,T55,Y55,AD55,AI55)</f>
        <v>4</v>
      </c>
      <c r="AP59" s="464"/>
      <c r="AQ59" s="466"/>
      <c r="AX59" s="456"/>
      <c r="AY59" s="456"/>
      <c r="AZ59" s="456"/>
      <c r="BA59" s="456"/>
      <c r="BB59" s="456"/>
      <c r="BC59" s="456"/>
      <c r="BD59" s="456"/>
    </row>
    <row r="60" spans="1:100" ht="18" customHeight="1">
      <c r="A60" s="487"/>
      <c r="B60" s="489"/>
      <c r="C60" s="490"/>
      <c r="D60" s="491"/>
      <c r="E60" s="472"/>
      <c r="F60" s="218"/>
      <c r="G60" s="219"/>
      <c r="H60" s="219"/>
      <c r="I60" s="219"/>
      <c r="J60" s="220"/>
      <c r="K60" s="362">
        <f>O44</f>
        <v>16</v>
      </c>
      <c r="L60" s="362" t="str">
        <f>IF(K60&gt;O60,"○","　")</f>
        <v>　</v>
      </c>
      <c r="M60" s="362" t="s">
        <v>255</v>
      </c>
      <c r="N60" s="362" t="str">
        <f>IF(O60&gt;K60,"○","　")</f>
        <v>○</v>
      </c>
      <c r="O60" s="363">
        <f>T44</f>
        <v>17</v>
      </c>
      <c r="P60" s="362">
        <f>O14</f>
        <v>9</v>
      </c>
      <c r="Q60" s="362" t="str">
        <f>IF(P60&gt;T60,"○","　")</f>
        <v>　</v>
      </c>
      <c r="R60" s="362" t="s">
        <v>255</v>
      </c>
      <c r="S60" s="362" t="str">
        <f>IF(T60&gt;P60,"○","　")</f>
        <v>○</v>
      </c>
      <c r="T60" s="363">
        <f>T14</f>
        <v>15</v>
      </c>
      <c r="U60" s="362">
        <f>O32</f>
        <v>0</v>
      </c>
      <c r="V60" s="362" t="str">
        <f>IF(U60&gt;Y60,"○","　")</f>
        <v>　</v>
      </c>
      <c r="W60" s="362" t="s">
        <v>255</v>
      </c>
      <c r="X60" s="362" t="str">
        <f>IF(Y60&gt;U60,"○","　")</f>
        <v>　</v>
      </c>
      <c r="Y60" s="363">
        <f>T32</f>
        <v>0</v>
      </c>
      <c r="Z60" s="362">
        <f>O26</f>
        <v>0</v>
      </c>
      <c r="AA60" s="362" t="str">
        <f>IF(Z60&gt;AD60,"○","　")</f>
        <v>　</v>
      </c>
      <c r="AB60" s="364" t="s">
        <v>255</v>
      </c>
      <c r="AC60" s="362" t="str">
        <f>IF(AD60&gt;Z60,"○","　")</f>
        <v>　</v>
      </c>
      <c r="AD60" s="363">
        <f>T26</f>
        <v>0</v>
      </c>
      <c r="AE60" s="219"/>
      <c r="AF60" s="219"/>
      <c r="AG60" s="219"/>
      <c r="AH60" s="219"/>
      <c r="AI60" s="220"/>
      <c r="AJ60" s="475"/>
      <c r="AK60" s="478"/>
      <c r="AL60" s="481"/>
      <c r="AM60" s="458"/>
      <c r="AN60" s="460"/>
      <c r="AO60" s="462"/>
      <c r="AP60" s="465"/>
      <c r="AQ60" s="466"/>
      <c r="AX60" s="456"/>
      <c r="AY60" s="456"/>
      <c r="AZ60" s="456"/>
      <c r="BA60" s="456"/>
      <c r="BB60" s="456"/>
      <c r="BC60" s="456"/>
      <c r="BD60" s="456"/>
    </row>
    <row r="61" spans="1:100" ht="18" customHeight="1">
      <c r="A61" s="487"/>
      <c r="B61" s="489" t="str">
        <f>C6</f>
        <v xml:space="preserve"> ＳＵＺＵＫＩ　１</v>
      </c>
      <c r="C61" s="490"/>
      <c r="D61" s="491"/>
      <c r="E61" s="470" t="str">
        <f>IF($CA$117="A",CC120,IF($CA$117="B",CF120,CI120))</f>
        <v/>
      </c>
      <c r="F61" s="191">
        <f>COUNTIF(G64:G66,"○")</f>
        <v>2</v>
      </c>
      <c r="G61" s="191"/>
      <c r="H61" s="191" t="str">
        <f>M55</f>
        <v>⑪</v>
      </c>
      <c r="I61" s="191"/>
      <c r="J61" s="191">
        <f>COUNTIF(I64:I66,"○")</f>
        <v>1</v>
      </c>
      <c r="K61" s="211"/>
      <c r="L61" s="212"/>
      <c r="M61" s="212"/>
      <c r="N61" s="212"/>
      <c r="O61" s="213"/>
      <c r="P61" s="212"/>
      <c r="Q61" s="212"/>
      <c r="R61" s="212"/>
      <c r="S61" s="212"/>
      <c r="T61" s="213"/>
      <c r="U61" s="191">
        <f>COUNTIF(V64:V66,"○")</f>
        <v>2</v>
      </c>
      <c r="V61" s="191"/>
      <c r="W61" s="214" t="s">
        <v>550</v>
      </c>
      <c r="X61" s="191"/>
      <c r="Y61" s="192">
        <f>COUNTIF(X64:X66,"○")</f>
        <v>1</v>
      </c>
      <c r="Z61" s="191">
        <f>COUNTIF(AA64:AA66,"○")</f>
        <v>0</v>
      </c>
      <c r="AA61" s="191"/>
      <c r="AB61" s="214" t="s">
        <v>551</v>
      </c>
      <c r="AC61" s="191"/>
      <c r="AD61" s="192">
        <f>COUNTIF(AC64:AC66,"○")</f>
        <v>2</v>
      </c>
      <c r="AE61" s="191">
        <f>COUNTIF(AF64:AF66,"○")</f>
        <v>0</v>
      </c>
      <c r="AF61" s="191"/>
      <c r="AG61" s="221" t="s">
        <v>552</v>
      </c>
      <c r="AH61" s="191"/>
      <c r="AI61" s="192">
        <f>COUNTIF(AH64:AH66,"○")</f>
        <v>2</v>
      </c>
      <c r="AJ61" s="473">
        <f>COUNTIF(F62:AE62,"○")</f>
        <v>2</v>
      </c>
      <c r="AK61" s="476" t="s">
        <v>255</v>
      </c>
      <c r="AL61" s="479">
        <f>COUNTIF(J63:AI63,"○")</f>
        <v>2</v>
      </c>
      <c r="AM61" s="482">
        <f>IF(AO65=0,10,AM65/AO65)</f>
        <v>0.66666666666666663</v>
      </c>
      <c r="AN61" s="483"/>
      <c r="AO61" s="484"/>
      <c r="AP61" s="463">
        <f>SUM(F64:F66,K64:K66,P64:P66,U64:U66,Z64:Z66,AE64:AE66)/SUM(J64:J66,O64:O66,T64:T66,Y64:Y66,AD64:AD66,AI64:AI66)</f>
        <v>0.89795918367346939</v>
      </c>
      <c r="AQ61" s="466">
        <f>IF(AS$93=AS$92,RANK(BC61,BC$55:BC$88,0),"")</f>
        <v>4</v>
      </c>
      <c r="AS61" s="182">
        <f>SUM(AJ61:AL66)</f>
        <v>4</v>
      </c>
      <c r="AT61" s="182">
        <f>AU61-AV61</f>
        <v>0</v>
      </c>
      <c r="AU61" s="182">
        <f>SUM(F61:AI61)</f>
        <v>10</v>
      </c>
      <c r="AV61" s="182">
        <f>SUM(AM65:AO66)</f>
        <v>10</v>
      </c>
      <c r="AX61" s="456">
        <f>RANK(AJ61,AJ55:AJ90,1)</f>
        <v>3</v>
      </c>
      <c r="AY61" s="456">
        <f>RANK(BD61,BD55:BD90,1)</f>
        <v>3</v>
      </c>
      <c r="AZ61" s="456">
        <f>RANK(AP61,AP55:AP88,1)</f>
        <v>3</v>
      </c>
      <c r="BA61" s="456">
        <f>AX61*100</f>
        <v>300</v>
      </c>
      <c r="BB61" s="456">
        <f>AY61*10</f>
        <v>30</v>
      </c>
      <c r="BC61" s="456">
        <f>SUM(AZ61:BB66)</f>
        <v>333</v>
      </c>
      <c r="BD61" s="456">
        <f>AM61-AO61</f>
        <v>0.66666666666666663</v>
      </c>
    </row>
    <row r="62" spans="1:100" ht="13.5" hidden="1" customHeight="1">
      <c r="A62" s="487"/>
      <c r="B62" s="489"/>
      <c r="C62" s="490"/>
      <c r="D62" s="491"/>
      <c r="E62" s="471"/>
      <c r="F62" s="362" t="str">
        <f>IF(F61&gt;J61,"○","　")</f>
        <v>○</v>
      </c>
      <c r="G62" s="362"/>
      <c r="H62" s="362"/>
      <c r="I62" s="362"/>
      <c r="J62" s="362"/>
      <c r="K62" s="215"/>
      <c r="L62" s="216"/>
      <c r="M62" s="216"/>
      <c r="N62" s="216"/>
      <c r="O62" s="217"/>
      <c r="P62" s="216"/>
      <c r="Q62" s="216"/>
      <c r="R62" s="216"/>
      <c r="S62" s="216"/>
      <c r="T62" s="217"/>
      <c r="U62" s="362" t="str">
        <f>IF(U61&gt;Y61,"○","　")</f>
        <v>○</v>
      </c>
      <c r="V62" s="362"/>
      <c r="W62" s="362"/>
      <c r="X62" s="362"/>
      <c r="Y62" s="363"/>
      <c r="Z62" s="362" t="str">
        <f>IF(Z61&gt;AD61,"○","　")</f>
        <v>　</v>
      </c>
      <c r="AA62" s="362"/>
      <c r="AB62" s="362"/>
      <c r="AC62" s="362"/>
      <c r="AD62" s="363"/>
      <c r="AE62" s="362" t="str">
        <f>IF(AE61&gt;AI61,"○","　")</f>
        <v>　</v>
      </c>
      <c r="AF62" s="362"/>
      <c r="AG62" s="362"/>
      <c r="AH62" s="362"/>
      <c r="AI62" s="363"/>
      <c r="AJ62" s="474"/>
      <c r="AK62" s="477"/>
      <c r="AL62" s="480"/>
      <c r="AM62" s="457"/>
      <c r="AN62" s="459"/>
      <c r="AO62" s="461"/>
      <c r="AP62" s="464"/>
      <c r="AQ62" s="466"/>
      <c r="AX62" s="456"/>
      <c r="AY62" s="456"/>
      <c r="AZ62" s="456"/>
      <c r="BA62" s="456"/>
      <c r="BB62" s="456"/>
      <c r="BC62" s="456"/>
      <c r="BD62" s="456"/>
    </row>
    <row r="63" spans="1:100" ht="13.5" hidden="1" customHeight="1">
      <c r="A63" s="487"/>
      <c r="B63" s="489"/>
      <c r="C63" s="490"/>
      <c r="D63" s="491"/>
      <c r="E63" s="471"/>
      <c r="F63" s="362"/>
      <c r="G63" s="362"/>
      <c r="H63" s="362"/>
      <c r="I63" s="362"/>
      <c r="J63" s="362" t="str">
        <f>IF(J61&gt;F61,"○","　")</f>
        <v>　</v>
      </c>
      <c r="K63" s="215"/>
      <c r="L63" s="216"/>
      <c r="M63" s="216"/>
      <c r="N63" s="216"/>
      <c r="O63" s="217"/>
      <c r="P63" s="216"/>
      <c r="Q63" s="216"/>
      <c r="R63" s="216"/>
      <c r="S63" s="216"/>
      <c r="T63" s="217"/>
      <c r="U63" s="362"/>
      <c r="V63" s="362"/>
      <c r="W63" s="362"/>
      <c r="X63" s="362"/>
      <c r="Y63" s="363" t="str">
        <f>IF(Y61&gt;U61,"○","　")</f>
        <v>　</v>
      </c>
      <c r="Z63" s="362"/>
      <c r="AA63" s="362"/>
      <c r="AB63" s="362"/>
      <c r="AC63" s="362"/>
      <c r="AD63" s="363" t="str">
        <f>IF(AD61&gt;Z61,"○","　")</f>
        <v>○</v>
      </c>
      <c r="AE63" s="362"/>
      <c r="AF63" s="362"/>
      <c r="AG63" s="362"/>
      <c r="AH63" s="362"/>
      <c r="AI63" s="363" t="str">
        <f>IF(AI61&gt;AE61,"○","　")</f>
        <v>○</v>
      </c>
      <c r="AJ63" s="474"/>
      <c r="AK63" s="477"/>
      <c r="AL63" s="480"/>
      <c r="AM63" s="457"/>
      <c r="AN63" s="459"/>
      <c r="AO63" s="461"/>
      <c r="AP63" s="464"/>
      <c r="AQ63" s="466"/>
      <c r="AX63" s="456"/>
      <c r="AY63" s="456"/>
      <c r="AZ63" s="456"/>
      <c r="BA63" s="456"/>
      <c r="BB63" s="456"/>
      <c r="BC63" s="456"/>
      <c r="BD63" s="456"/>
    </row>
    <row r="64" spans="1:100" ht="18" customHeight="1">
      <c r="A64" s="487"/>
      <c r="B64" s="489"/>
      <c r="C64" s="490"/>
      <c r="D64" s="491"/>
      <c r="E64" s="471"/>
      <c r="F64" s="362">
        <f>O58</f>
        <v>11</v>
      </c>
      <c r="G64" s="362" t="str">
        <f>IF(F64&gt;J64,"○","　")</f>
        <v>　</v>
      </c>
      <c r="H64" s="362" t="s">
        <v>549</v>
      </c>
      <c r="I64" s="362" t="str">
        <f>IF(J64&gt;F64,"○","　")</f>
        <v>○</v>
      </c>
      <c r="J64" s="362">
        <f>K58</f>
        <v>15</v>
      </c>
      <c r="K64" s="215"/>
      <c r="L64" s="216"/>
      <c r="M64" s="216"/>
      <c r="N64" s="216"/>
      <c r="O64" s="217"/>
      <c r="P64" s="216"/>
      <c r="Q64" s="216"/>
      <c r="R64" s="216"/>
      <c r="S64" s="216"/>
      <c r="T64" s="217"/>
      <c r="U64" s="362">
        <f>O15</f>
        <v>15</v>
      </c>
      <c r="V64" s="362" t="str">
        <f>IF(U64&gt;Y64,"○","　")</f>
        <v>○</v>
      </c>
      <c r="W64" s="362" t="s">
        <v>549</v>
      </c>
      <c r="X64" s="362" t="str">
        <f>IF(Y64&gt;U64,"○","　")</f>
        <v>　</v>
      </c>
      <c r="Y64" s="363">
        <f>T15</f>
        <v>11</v>
      </c>
      <c r="Z64" s="362">
        <f>O36</f>
        <v>13</v>
      </c>
      <c r="AA64" s="362" t="str">
        <f>IF(Z64&gt;AD64,"○","　")</f>
        <v>　</v>
      </c>
      <c r="AB64" s="362" t="s">
        <v>549</v>
      </c>
      <c r="AC64" s="362" t="str">
        <f>IF(AD64&gt;Z64,"○","　")</f>
        <v>○</v>
      </c>
      <c r="AD64" s="363">
        <f>T36</f>
        <v>15</v>
      </c>
      <c r="AE64" s="362">
        <f>O27</f>
        <v>14</v>
      </c>
      <c r="AF64" s="362" t="str">
        <f>IF(AE64&gt;AI64,"○","　")</f>
        <v>　</v>
      </c>
      <c r="AG64" s="362" t="s">
        <v>549</v>
      </c>
      <c r="AH64" s="362" t="str">
        <f>IF(AI64&gt;AE64,"○","　")</f>
        <v>○</v>
      </c>
      <c r="AI64" s="363">
        <f>T27</f>
        <v>16</v>
      </c>
      <c r="AJ64" s="474"/>
      <c r="AK64" s="477"/>
      <c r="AL64" s="480"/>
      <c r="AM64" s="457"/>
      <c r="AN64" s="459"/>
      <c r="AO64" s="461"/>
      <c r="AP64" s="464"/>
      <c r="AQ64" s="466"/>
      <c r="AX64" s="456"/>
      <c r="AY64" s="456"/>
      <c r="AZ64" s="456"/>
      <c r="BA64" s="456"/>
      <c r="BB64" s="456"/>
      <c r="BC64" s="456"/>
      <c r="BD64" s="456"/>
    </row>
    <row r="65" spans="1:56" ht="18" customHeight="1">
      <c r="A65" s="487"/>
      <c r="B65" s="489"/>
      <c r="C65" s="490"/>
      <c r="D65" s="491"/>
      <c r="E65" s="471"/>
      <c r="F65" s="362">
        <f>O59</f>
        <v>17</v>
      </c>
      <c r="G65" s="362" t="str">
        <f>IF(F65&gt;J65,"○","　")</f>
        <v>○</v>
      </c>
      <c r="H65" s="362" t="s">
        <v>255</v>
      </c>
      <c r="I65" s="362" t="str">
        <f>IF(J65&gt;F65,"○","　")</f>
        <v>　</v>
      </c>
      <c r="J65" s="362">
        <f>K59</f>
        <v>16</v>
      </c>
      <c r="K65" s="215"/>
      <c r="L65" s="216"/>
      <c r="M65" s="216"/>
      <c r="N65" s="216"/>
      <c r="O65" s="217"/>
      <c r="P65" s="216"/>
      <c r="Q65" s="216"/>
      <c r="R65" s="216"/>
      <c r="S65" s="216"/>
      <c r="T65" s="217"/>
      <c r="U65" s="362">
        <f>O16</f>
        <v>11</v>
      </c>
      <c r="V65" s="362" t="str">
        <f>IF(U65&gt;Y65,"○","　")</f>
        <v>　</v>
      </c>
      <c r="W65" s="362" t="s">
        <v>255</v>
      </c>
      <c r="X65" s="362" t="str">
        <f>IF(Y65&gt;U65,"○","　")</f>
        <v>○</v>
      </c>
      <c r="Y65" s="363">
        <f>T16</f>
        <v>15</v>
      </c>
      <c r="Z65" s="362">
        <f>O37</f>
        <v>11</v>
      </c>
      <c r="AA65" s="362" t="str">
        <f>IF(Z65&gt;AD65,"○","　")</f>
        <v>　</v>
      </c>
      <c r="AB65" s="362" t="s">
        <v>255</v>
      </c>
      <c r="AC65" s="362" t="str">
        <f>IF(AD65&gt;Z65,"○","　")</f>
        <v>○</v>
      </c>
      <c r="AD65" s="363">
        <f>T37</f>
        <v>15</v>
      </c>
      <c r="AE65" s="362">
        <f>O28</f>
        <v>8</v>
      </c>
      <c r="AF65" s="362" t="str">
        <f>IF(AE65&gt;AI65,"○","　")</f>
        <v>　</v>
      </c>
      <c r="AG65" s="362" t="s">
        <v>255</v>
      </c>
      <c r="AH65" s="362" t="str">
        <f>IF(AI65&gt;AE65,"○","　")</f>
        <v>○</v>
      </c>
      <c r="AI65" s="363">
        <f>T28</f>
        <v>15</v>
      </c>
      <c r="AJ65" s="474"/>
      <c r="AK65" s="477"/>
      <c r="AL65" s="480"/>
      <c r="AM65" s="457">
        <f>SUM(F61,K61,P61,U61,Z61,AE61,)</f>
        <v>4</v>
      </c>
      <c r="AN65" s="459" t="s">
        <v>255</v>
      </c>
      <c r="AO65" s="461">
        <f>SUM(J61,O61,T61,Y61,AD61,AI61)</f>
        <v>6</v>
      </c>
      <c r="AP65" s="464"/>
      <c r="AQ65" s="466"/>
      <c r="AX65" s="456"/>
      <c r="AY65" s="456"/>
      <c r="AZ65" s="456"/>
      <c r="BA65" s="456"/>
      <c r="BB65" s="456"/>
      <c r="BC65" s="456"/>
      <c r="BD65" s="456"/>
    </row>
    <row r="66" spans="1:56" ht="18" customHeight="1">
      <c r="A66" s="487"/>
      <c r="B66" s="489"/>
      <c r="C66" s="490"/>
      <c r="D66" s="491"/>
      <c r="E66" s="472"/>
      <c r="F66" s="364">
        <f>O60</f>
        <v>17</v>
      </c>
      <c r="G66" s="364" t="str">
        <f>IF(F66&gt;J66,"○","　")</f>
        <v>○</v>
      </c>
      <c r="H66" s="364" t="s">
        <v>255</v>
      </c>
      <c r="I66" s="364" t="str">
        <f>IF(J66&gt;F66,"○","　")</f>
        <v>　</v>
      </c>
      <c r="J66" s="364">
        <f>K60</f>
        <v>16</v>
      </c>
      <c r="K66" s="218"/>
      <c r="L66" s="219"/>
      <c r="M66" s="219"/>
      <c r="N66" s="219"/>
      <c r="O66" s="220"/>
      <c r="P66" s="219"/>
      <c r="Q66" s="219"/>
      <c r="R66" s="219"/>
      <c r="S66" s="219"/>
      <c r="T66" s="220"/>
      <c r="U66" s="362">
        <f>O17</f>
        <v>15</v>
      </c>
      <c r="V66" s="362" t="str">
        <f>IF(U66&gt;Y66,"○","　")</f>
        <v>○</v>
      </c>
      <c r="W66" s="362" t="s">
        <v>255</v>
      </c>
      <c r="X66" s="362" t="str">
        <f>IF(Y66&gt;U66,"○","　")</f>
        <v>　</v>
      </c>
      <c r="Y66" s="363">
        <f>T17</f>
        <v>13</v>
      </c>
      <c r="Z66" s="362">
        <f>O38</f>
        <v>0</v>
      </c>
      <c r="AA66" s="362" t="str">
        <f>IF(Z66&gt;AD66,"○","　")</f>
        <v>　</v>
      </c>
      <c r="AB66" s="362" t="s">
        <v>255</v>
      </c>
      <c r="AC66" s="362" t="str">
        <f>IF(AD66&gt;Z66,"○","　")</f>
        <v>　</v>
      </c>
      <c r="AD66" s="363">
        <f>T38</f>
        <v>0</v>
      </c>
      <c r="AE66" s="362">
        <f>O29</f>
        <v>0</v>
      </c>
      <c r="AF66" s="362" t="str">
        <f>IF(AE66&gt;AI66,"○","　")</f>
        <v>　</v>
      </c>
      <c r="AG66" s="364" t="s">
        <v>255</v>
      </c>
      <c r="AH66" s="362" t="str">
        <f>IF(AI66&gt;AE66,"○","　")</f>
        <v>　</v>
      </c>
      <c r="AI66" s="363">
        <f>T29</f>
        <v>0</v>
      </c>
      <c r="AJ66" s="475"/>
      <c r="AK66" s="478"/>
      <c r="AL66" s="481"/>
      <c r="AM66" s="458"/>
      <c r="AN66" s="460"/>
      <c r="AO66" s="462"/>
      <c r="AP66" s="465"/>
      <c r="AQ66" s="466"/>
      <c r="AX66" s="456"/>
      <c r="AY66" s="456"/>
      <c r="AZ66" s="456"/>
      <c r="BA66" s="456"/>
      <c r="BB66" s="456"/>
      <c r="BC66" s="456"/>
      <c r="BD66" s="456"/>
    </row>
    <row r="67" spans="1:56" ht="18" customHeight="1">
      <c r="A67" s="487"/>
      <c r="B67" s="467" t="str">
        <f>C7</f>
        <v xml:space="preserve"> Ｈ．Ｓ．Ｄ</v>
      </c>
      <c r="C67" s="468"/>
      <c r="D67" s="469"/>
      <c r="E67" s="470" t="str">
        <f>IF($CA$117="A",CC121,IF($CA$117="B",CF121,CI121))</f>
        <v/>
      </c>
      <c r="F67" s="191">
        <f>COUNTIF(G70:G72,"○")</f>
        <v>2</v>
      </c>
      <c r="G67" s="191"/>
      <c r="H67" s="191" t="str">
        <f>R55</f>
        <v>①</v>
      </c>
      <c r="I67" s="191"/>
      <c r="J67" s="192">
        <f>COUNTIF(I70:I72,"○")</f>
        <v>1</v>
      </c>
      <c r="K67" s="212"/>
      <c r="L67" s="212"/>
      <c r="M67" s="212"/>
      <c r="N67" s="212"/>
      <c r="O67" s="213"/>
      <c r="P67" s="211"/>
      <c r="Q67" s="212"/>
      <c r="R67" s="212"/>
      <c r="S67" s="212"/>
      <c r="T67" s="213"/>
      <c r="U67" s="191">
        <f>COUNTIF(V70:V72,"○")</f>
        <v>2</v>
      </c>
      <c r="V67" s="191"/>
      <c r="W67" s="214" t="s">
        <v>553</v>
      </c>
      <c r="X67" s="191"/>
      <c r="Y67" s="192">
        <f>COUNTIF(X70:X72,"○")</f>
        <v>0</v>
      </c>
      <c r="Z67" s="191">
        <f>COUNTIF(AA70:AA72,"○")</f>
        <v>2</v>
      </c>
      <c r="AA67" s="191"/>
      <c r="AB67" s="214" t="s">
        <v>554</v>
      </c>
      <c r="AC67" s="191"/>
      <c r="AD67" s="192">
        <f>COUNTIF(AC70:AC72,"○")</f>
        <v>0</v>
      </c>
      <c r="AE67" s="191">
        <f>COUNTIF(AF70:AF72,"○")</f>
        <v>2</v>
      </c>
      <c r="AF67" s="191"/>
      <c r="AG67" s="221" t="s">
        <v>555</v>
      </c>
      <c r="AH67" s="191"/>
      <c r="AI67" s="192">
        <f>COUNTIF(AH70:AH72,"○")</f>
        <v>0</v>
      </c>
      <c r="AJ67" s="473">
        <f>COUNTIF(F68:AE68,"○")</f>
        <v>4</v>
      </c>
      <c r="AK67" s="476" t="s">
        <v>255</v>
      </c>
      <c r="AL67" s="479">
        <f>COUNTIF(J69:AI69,"○")</f>
        <v>0</v>
      </c>
      <c r="AM67" s="482">
        <f>IF(AO71=0,10,AM71/AO71)</f>
        <v>8</v>
      </c>
      <c r="AN67" s="483"/>
      <c r="AO67" s="484"/>
      <c r="AP67" s="463">
        <f>SUM(F70:F72,K70:K72,P70:P72,U70:U72,Z70:Z72,AE70:AE72)/SUM(J70:J72,O70:O72,T70:T72,Y70:Y72,AD70:AD72,AI70:AI72)</f>
        <v>1.4942528735632183</v>
      </c>
      <c r="AQ67" s="466">
        <f>IF(AS$93=AS$92,RANK(BC67,BC$55:BC$88,0),"")</f>
        <v>1</v>
      </c>
      <c r="AS67" s="182">
        <f>SUM(AJ67:AL72)</f>
        <v>4</v>
      </c>
      <c r="AT67" s="182">
        <f>AU67-AV67</f>
        <v>0</v>
      </c>
      <c r="AU67" s="182">
        <f>SUM(F67:AI67)</f>
        <v>9</v>
      </c>
      <c r="AV67" s="182">
        <f>SUM(AM71:AO72)</f>
        <v>9</v>
      </c>
      <c r="AX67" s="456">
        <f>RANK(AJ67,AJ55:AJ90,1)</f>
        <v>6</v>
      </c>
      <c r="AY67" s="456">
        <f>RANK(BD67,BD55:BD90,1)</f>
        <v>6</v>
      </c>
      <c r="AZ67" s="456">
        <f>RANK(AP67,AP55:AP88,1)</f>
        <v>6</v>
      </c>
      <c r="BA67" s="456">
        <f>AX67*100</f>
        <v>600</v>
      </c>
      <c r="BB67" s="456">
        <f>AY67*10</f>
        <v>60</v>
      </c>
      <c r="BC67" s="456">
        <f>SUM(AZ67:BB72)</f>
        <v>666</v>
      </c>
      <c r="BD67" s="456">
        <f>AM67-AO67</f>
        <v>8</v>
      </c>
    </row>
    <row r="68" spans="1:56" ht="13.5" hidden="1" customHeight="1">
      <c r="A68" s="487"/>
      <c r="B68" s="467"/>
      <c r="C68" s="468"/>
      <c r="D68" s="469"/>
      <c r="E68" s="471"/>
      <c r="F68" s="362" t="str">
        <f>IF(F67&gt;J67,"○","　")</f>
        <v>○</v>
      </c>
      <c r="G68" s="362"/>
      <c r="H68" s="362"/>
      <c r="I68" s="362"/>
      <c r="J68" s="363"/>
      <c r="K68" s="216"/>
      <c r="L68" s="216"/>
      <c r="M68" s="216"/>
      <c r="N68" s="216"/>
      <c r="O68" s="217"/>
      <c r="P68" s="215"/>
      <c r="Q68" s="216"/>
      <c r="R68" s="216"/>
      <c r="S68" s="216"/>
      <c r="T68" s="217"/>
      <c r="U68" s="362" t="str">
        <f>IF(U67&gt;Y67,"○","　")</f>
        <v>○</v>
      </c>
      <c r="V68" s="362"/>
      <c r="W68" s="362"/>
      <c r="X68" s="362"/>
      <c r="Y68" s="363"/>
      <c r="Z68" s="362" t="str">
        <f>IF(Z67&gt;AD67,"○","　")</f>
        <v>○</v>
      </c>
      <c r="AA68" s="362"/>
      <c r="AB68" s="362"/>
      <c r="AC68" s="362"/>
      <c r="AD68" s="363"/>
      <c r="AE68" s="362" t="str">
        <f>IF(AE67&gt;AI67,"○","　")</f>
        <v>○</v>
      </c>
      <c r="AF68" s="362"/>
      <c r="AG68" s="362"/>
      <c r="AH68" s="362"/>
      <c r="AI68" s="363"/>
      <c r="AJ68" s="474"/>
      <c r="AK68" s="477"/>
      <c r="AL68" s="480"/>
      <c r="AM68" s="457"/>
      <c r="AN68" s="459"/>
      <c r="AO68" s="461"/>
      <c r="AP68" s="464"/>
      <c r="AQ68" s="466"/>
      <c r="AX68" s="456"/>
      <c r="AY68" s="456"/>
      <c r="AZ68" s="456"/>
      <c r="BA68" s="456"/>
      <c r="BB68" s="456"/>
      <c r="BC68" s="456"/>
      <c r="BD68" s="456"/>
    </row>
    <row r="69" spans="1:56" ht="13.5" hidden="1" customHeight="1">
      <c r="A69" s="487"/>
      <c r="B69" s="467"/>
      <c r="C69" s="468"/>
      <c r="D69" s="469"/>
      <c r="E69" s="471"/>
      <c r="F69" s="362"/>
      <c r="G69" s="362"/>
      <c r="H69" s="362"/>
      <c r="I69" s="362"/>
      <c r="J69" s="363" t="str">
        <f>IF(J67&gt;F67,"○","　")</f>
        <v>　</v>
      </c>
      <c r="K69" s="216"/>
      <c r="L69" s="216"/>
      <c r="M69" s="216"/>
      <c r="N69" s="216"/>
      <c r="O69" s="217"/>
      <c r="P69" s="215"/>
      <c r="Q69" s="216"/>
      <c r="R69" s="216"/>
      <c r="S69" s="216"/>
      <c r="T69" s="217"/>
      <c r="U69" s="362"/>
      <c r="V69" s="362"/>
      <c r="W69" s="362"/>
      <c r="X69" s="362"/>
      <c r="Y69" s="363" t="str">
        <f>IF(Y67&gt;U67,"○","　")</f>
        <v>　</v>
      </c>
      <c r="Z69" s="362"/>
      <c r="AA69" s="362"/>
      <c r="AB69" s="362"/>
      <c r="AC69" s="362"/>
      <c r="AD69" s="363" t="str">
        <f>IF(AD67&gt;Z67,"○","　")</f>
        <v>　</v>
      </c>
      <c r="AE69" s="362"/>
      <c r="AF69" s="362"/>
      <c r="AG69" s="362"/>
      <c r="AH69" s="362"/>
      <c r="AI69" s="363" t="str">
        <f>IF(AI67&gt;AE67,"○","　")</f>
        <v>　</v>
      </c>
      <c r="AJ69" s="474"/>
      <c r="AK69" s="477"/>
      <c r="AL69" s="480"/>
      <c r="AM69" s="457"/>
      <c r="AN69" s="459"/>
      <c r="AO69" s="461"/>
      <c r="AP69" s="464"/>
      <c r="AQ69" s="466"/>
      <c r="AX69" s="456"/>
      <c r="AY69" s="456"/>
      <c r="AZ69" s="456"/>
      <c r="BA69" s="456"/>
      <c r="BB69" s="456"/>
      <c r="BC69" s="456"/>
      <c r="BD69" s="456"/>
    </row>
    <row r="70" spans="1:56" ht="18" customHeight="1">
      <c r="A70" s="487"/>
      <c r="B70" s="467"/>
      <c r="C70" s="468"/>
      <c r="D70" s="469"/>
      <c r="E70" s="471"/>
      <c r="F70" s="362">
        <f>T58</f>
        <v>10</v>
      </c>
      <c r="G70" s="362" t="str">
        <f>IF(F70&gt;J70,"○","　")</f>
        <v>　</v>
      </c>
      <c r="H70" s="362" t="s">
        <v>549</v>
      </c>
      <c r="I70" s="362" t="str">
        <f>IF(J70&gt;F70,"○","　")</f>
        <v>○</v>
      </c>
      <c r="J70" s="363">
        <f>P58</f>
        <v>15</v>
      </c>
      <c r="K70" s="216"/>
      <c r="L70" s="216"/>
      <c r="M70" s="216"/>
      <c r="N70" s="216"/>
      <c r="O70" s="217"/>
      <c r="P70" s="215"/>
      <c r="Q70" s="216"/>
      <c r="R70" s="216"/>
      <c r="S70" s="216"/>
      <c r="T70" s="217"/>
      <c r="U70" s="362">
        <f>O39</f>
        <v>15</v>
      </c>
      <c r="V70" s="362" t="str">
        <f>IF(U70&gt;Y70,"○","　")</f>
        <v>○</v>
      </c>
      <c r="W70" s="362" t="s">
        <v>549</v>
      </c>
      <c r="X70" s="362" t="str">
        <f>IF(Y70&gt;U70,"○","　")</f>
        <v>　</v>
      </c>
      <c r="Y70" s="363">
        <f>T39</f>
        <v>7</v>
      </c>
      <c r="Z70" s="362">
        <f>O18</f>
        <v>15</v>
      </c>
      <c r="AA70" s="362" t="str">
        <f>IF(Z70&gt;AD70,"○","　")</f>
        <v>○</v>
      </c>
      <c r="AB70" s="362" t="s">
        <v>549</v>
      </c>
      <c r="AC70" s="362" t="str">
        <f>IF(AD70&gt;Z70,"○","　")</f>
        <v>　</v>
      </c>
      <c r="AD70" s="363">
        <f>T18</f>
        <v>7</v>
      </c>
      <c r="AE70" s="362">
        <f>O33</f>
        <v>15</v>
      </c>
      <c r="AF70" s="362" t="str">
        <f>IF(AE70&gt;AI70,"○","　")</f>
        <v>○</v>
      </c>
      <c r="AG70" s="362" t="s">
        <v>549</v>
      </c>
      <c r="AH70" s="362" t="str">
        <f>IF(AI70&gt;AE70,"○","　")</f>
        <v>　</v>
      </c>
      <c r="AI70" s="363">
        <f>T33</f>
        <v>12</v>
      </c>
      <c r="AJ70" s="474"/>
      <c r="AK70" s="477"/>
      <c r="AL70" s="480"/>
      <c r="AM70" s="457"/>
      <c r="AN70" s="459"/>
      <c r="AO70" s="461"/>
      <c r="AP70" s="464"/>
      <c r="AQ70" s="466"/>
      <c r="AX70" s="456"/>
      <c r="AY70" s="456"/>
      <c r="AZ70" s="456"/>
      <c r="BA70" s="456"/>
      <c r="BB70" s="456"/>
      <c r="BC70" s="456"/>
      <c r="BD70" s="456"/>
    </row>
    <row r="71" spans="1:56" ht="18" customHeight="1">
      <c r="A71" s="487"/>
      <c r="B71" s="467"/>
      <c r="C71" s="468"/>
      <c r="D71" s="469"/>
      <c r="E71" s="471"/>
      <c r="F71" s="362">
        <f>T59</f>
        <v>15</v>
      </c>
      <c r="G71" s="362" t="str">
        <f>IF(F71&gt;J71,"○","　")</f>
        <v>○</v>
      </c>
      <c r="H71" s="362" t="s">
        <v>255</v>
      </c>
      <c r="I71" s="362" t="str">
        <f>IF(J71&gt;F71,"○","　")</f>
        <v>　</v>
      </c>
      <c r="J71" s="363">
        <f>P59</f>
        <v>12</v>
      </c>
      <c r="K71" s="216"/>
      <c r="L71" s="216"/>
      <c r="M71" s="216"/>
      <c r="N71" s="216"/>
      <c r="O71" s="217"/>
      <c r="P71" s="215"/>
      <c r="Q71" s="216"/>
      <c r="R71" s="216"/>
      <c r="S71" s="216"/>
      <c r="T71" s="217"/>
      <c r="U71" s="362">
        <f>O40</f>
        <v>15</v>
      </c>
      <c r="V71" s="362" t="str">
        <f>IF(U71&gt;Y71,"○","　")</f>
        <v>○</v>
      </c>
      <c r="W71" s="362" t="s">
        <v>255</v>
      </c>
      <c r="X71" s="362" t="str">
        <f>IF(Y71&gt;U71,"○","　")</f>
        <v>　</v>
      </c>
      <c r="Y71" s="363">
        <f>T40</f>
        <v>9</v>
      </c>
      <c r="Z71" s="362">
        <f>O19</f>
        <v>15</v>
      </c>
      <c r="AA71" s="362" t="str">
        <f>IF(Z71&gt;AD71,"○","　")</f>
        <v>○</v>
      </c>
      <c r="AB71" s="362" t="s">
        <v>255</v>
      </c>
      <c r="AC71" s="362" t="str">
        <f>IF(AD71&gt;Z71,"○","　")</f>
        <v>　</v>
      </c>
      <c r="AD71" s="363">
        <f>T19</f>
        <v>5</v>
      </c>
      <c r="AE71" s="362">
        <f>O34</f>
        <v>15</v>
      </c>
      <c r="AF71" s="362" t="str">
        <f>IF(AE71&gt;AI71,"○","　")</f>
        <v>○</v>
      </c>
      <c r="AG71" s="362" t="s">
        <v>255</v>
      </c>
      <c r="AH71" s="362" t="str">
        <f>IF(AI71&gt;AE71,"○","　")</f>
        <v>　</v>
      </c>
      <c r="AI71" s="363">
        <f>T34</f>
        <v>11</v>
      </c>
      <c r="AJ71" s="474"/>
      <c r="AK71" s="477"/>
      <c r="AL71" s="480"/>
      <c r="AM71" s="457">
        <f>SUM(F67,K67,P67,U67,Z67,AE67,)</f>
        <v>8</v>
      </c>
      <c r="AN71" s="459" t="s">
        <v>255</v>
      </c>
      <c r="AO71" s="461">
        <f>SUM(J67,O67,T67,Y67,AD67,AI67)</f>
        <v>1</v>
      </c>
      <c r="AP71" s="464"/>
      <c r="AQ71" s="466"/>
      <c r="AX71" s="456"/>
      <c r="AY71" s="456"/>
      <c r="AZ71" s="456"/>
      <c r="BA71" s="456"/>
      <c r="BB71" s="456"/>
      <c r="BC71" s="456"/>
      <c r="BD71" s="456"/>
    </row>
    <row r="72" spans="1:56" ht="18" customHeight="1">
      <c r="A72" s="487"/>
      <c r="B72" s="467"/>
      <c r="C72" s="468"/>
      <c r="D72" s="469"/>
      <c r="E72" s="472"/>
      <c r="F72" s="364">
        <f>T60</f>
        <v>15</v>
      </c>
      <c r="G72" s="364" t="str">
        <f>IF(F72&gt;J72,"○","　")</f>
        <v>○</v>
      </c>
      <c r="H72" s="364" t="s">
        <v>255</v>
      </c>
      <c r="I72" s="364" t="str">
        <f>IF(J72&gt;F72,"○","　")</f>
        <v>　</v>
      </c>
      <c r="J72" s="365">
        <f>P60</f>
        <v>9</v>
      </c>
      <c r="K72" s="219"/>
      <c r="L72" s="219"/>
      <c r="M72" s="219"/>
      <c r="N72" s="219"/>
      <c r="O72" s="220"/>
      <c r="P72" s="218"/>
      <c r="Q72" s="219"/>
      <c r="R72" s="219"/>
      <c r="S72" s="219"/>
      <c r="T72" s="220"/>
      <c r="U72" s="362">
        <f>O41</f>
        <v>0</v>
      </c>
      <c r="V72" s="362" t="str">
        <f>IF(U72&gt;Y72,"○","　")</f>
        <v>　</v>
      </c>
      <c r="W72" s="362" t="s">
        <v>255</v>
      </c>
      <c r="X72" s="362" t="str">
        <f>IF(Y72&gt;U72,"○","　")</f>
        <v>　</v>
      </c>
      <c r="Y72" s="363">
        <f>T41</f>
        <v>0</v>
      </c>
      <c r="Z72" s="362">
        <f>O20</f>
        <v>0</v>
      </c>
      <c r="AA72" s="362" t="str">
        <f>IF(Z72&gt;AD72,"○","　")</f>
        <v>　</v>
      </c>
      <c r="AB72" s="362" t="s">
        <v>255</v>
      </c>
      <c r="AC72" s="362" t="str">
        <f>IF(AD72&gt;Z72,"○","　")</f>
        <v>　</v>
      </c>
      <c r="AD72" s="363">
        <f>T20</f>
        <v>0</v>
      </c>
      <c r="AE72" s="362">
        <f>O35</f>
        <v>0</v>
      </c>
      <c r="AF72" s="362" t="str">
        <f>IF(AE72&gt;AI72,"○","　")</f>
        <v>　</v>
      </c>
      <c r="AG72" s="364" t="s">
        <v>255</v>
      </c>
      <c r="AH72" s="362" t="str">
        <f>IF(AI72&gt;AE72,"○","　")</f>
        <v>　</v>
      </c>
      <c r="AI72" s="363">
        <f>T35</f>
        <v>0</v>
      </c>
      <c r="AJ72" s="475"/>
      <c r="AK72" s="478"/>
      <c r="AL72" s="481"/>
      <c r="AM72" s="458"/>
      <c r="AN72" s="460"/>
      <c r="AO72" s="462"/>
      <c r="AP72" s="465"/>
      <c r="AQ72" s="466"/>
      <c r="AX72" s="456"/>
      <c r="AY72" s="456"/>
      <c r="AZ72" s="456"/>
      <c r="BA72" s="456"/>
      <c r="BB72" s="456"/>
      <c r="BC72" s="456"/>
      <c r="BD72" s="456"/>
    </row>
    <row r="73" spans="1:56" ht="18" customHeight="1">
      <c r="A73" s="487"/>
      <c r="B73" s="467" t="str">
        <f>P5</f>
        <v xml:space="preserve"> ジャック C</v>
      </c>
      <c r="C73" s="468"/>
      <c r="D73" s="469"/>
      <c r="E73" s="470" t="str">
        <f>IF($CA$117="A",CC122,IF($CA$117="B",CF122,CI122))</f>
        <v/>
      </c>
      <c r="F73" s="191">
        <f>COUNTIF(G76:G78,"○")</f>
        <v>0</v>
      </c>
      <c r="G73" s="191"/>
      <c r="H73" s="191" t="str">
        <f>W55</f>
        <v>⑦</v>
      </c>
      <c r="I73" s="191"/>
      <c r="J73" s="192">
        <f>COUNTIF(I76:I78,"○")</f>
        <v>2</v>
      </c>
      <c r="K73" s="191">
        <f>COUNTIF(L76:L78,"○")</f>
        <v>1</v>
      </c>
      <c r="L73" s="191"/>
      <c r="M73" s="191" t="str">
        <f>W61</f>
        <v>②</v>
      </c>
      <c r="N73" s="191"/>
      <c r="O73" s="192">
        <f>COUNTIF(N76:N78,"○")</f>
        <v>2</v>
      </c>
      <c r="P73" s="191">
        <f>COUNTIF(Q76:Q78,"○")</f>
        <v>0</v>
      </c>
      <c r="Q73" s="191"/>
      <c r="R73" s="191" t="str">
        <f>W67</f>
        <v>⑩</v>
      </c>
      <c r="S73" s="191"/>
      <c r="T73" s="192">
        <f>COUNTIF(S76:S78,"○")</f>
        <v>2</v>
      </c>
      <c r="U73" s="211"/>
      <c r="V73" s="212"/>
      <c r="W73" s="212"/>
      <c r="X73" s="212"/>
      <c r="Y73" s="213"/>
      <c r="Z73" s="212"/>
      <c r="AA73" s="212"/>
      <c r="AB73" s="212"/>
      <c r="AC73" s="212"/>
      <c r="AD73" s="213"/>
      <c r="AE73" s="191">
        <f>COUNTIF(AF76:AF78,"○")</f>
        <v>0</v>
      </c>
      <c r="AF73" s="191"/>
      <c r="AG73" s="221" t="s">
        <v>556</v>
      </c>
      <c r="AH73" s="191"/>
      <c r="AI73" s="192">
        <f>COUNTIF(AH76:AH78,"○")</f>
        <v>2</v>
      </c>
      <c r="AJ73" s="473">
        <f>COUNTIF(F74:AE74,"○")</f>
        <v>0</v>
      </c>
      <c r="AK73" s="476" t="s">
        <v>255</v>
      </c>
      <c r="AL73" s="479">
        <f>COUNTIF(J75:AI75,"○")</f>
        <v>4</v>
      </c>
      <c r="AM73" s="482">
        <f>IF(AO77=0,10,AM77/AO77)</f>
        <v>0.125</v>
      </c>
      <c r="AN73" s="483"/>
      <c r="AO73" s="484"/>
      <c r="AP73" s="463">
        <f>SUM(F76:F78,K76:K78,P76:P78,U76:U78,Z76:Z78,AE76:AE78)/SUM(J76:J78,O76:O78,T76:T78,Y76:Y78,AD76:AD78,AI76:AI78)</f>
        <v>0.79699248120300747</v>
      </c>
      <c r="AQ73" s="466">
        <f>IF(AS$93=AS$92,RANK(BC73,BC$55:BC$88,0),"")</f>
        <v>6</v>
      </c>
      <c r="AS73" s="182">
        <f>SUM(AJ73:AL78)</f>
        <v>4</v>
      </c>
      <c r="AT73" s="182">
        <f>AU73-AV73</f>
        <v>0</v>
      </c>
      <c r="AU73" s="182">
        <f>SUM(F73:AI73)</f>
        <v>9</v>
      </c>
      <c r="AV73" s="182">
        <f>SUM(AM77:AO78)</f>
        <v>9</v>
      </c>
      <c r="AX73" s="456">
        <f>RANK(AJ73,AJ55:AJ90,1)</f>
        <v>1</v>
      </c>
      <c r="AY73" s="456">
        <f>RANK(BD73,BD55:BD90,1)</f>
        <v>1</v>
      </c>
      <c r="AZ73" s="456">
        <f>RANK(AP73,AP55:AP88,1)</f>
        <v>2</v>
      </c>
      <c r="BA73" s="456">
        <f>AX73*100</f>
        <v>100</v>
      </c>
      <c r="BB73" s="456">
        <f>AY73*10</f>
        <v>10</v>
      </c>
      <c r="BC73" s="456">
        <f>SUM(AZ73:BB78)</f>
        <v>112</v>
      </c>
      <c r="BD73" s="456">
        <f>AM73-AO73</f>
        <v>0.125</v>
      </c>
    </row>
    <row r="74" spans="1:56" ht="13.5" hidden="1" customHeight="1">
      <c r="A74" s="487"/>
      <c r="B74" s="467"/>
      <c r="C74" s="468"/>
      <c r="D74" s="469"/>
      <c r="E74" s="471"/>
      <c r="F74" s="362" t="str">
        <f>IF(F73&gt;J73,"○","　")</f>
        <v>　</v>
      </c>
      <c r="G74" s="362"/>
      <c r="H74" s="362"/>
      <c r="I74" s="362"/>
      <c r="J74" s="363"/>
      <c r="K74" s="362" t="str">
        <f>IF(K73&gt;O73,"○","　")</f>
        <v>　</v>
      </c>
      <c r="L74" s="362"/>
      <c r="M74" s="362"/>
      <c r="N74" s="362"/>
      <c r="O74" s="363"/>
      <c r="P74" s="362" t="str">
        <f>IF(P73&gt;T73,"○","　")</f>
        <v>　</v>
      </c>
      <c r="Q74" s="362"/>
      <c r="R74" s="362"/>
      <c r="S74" s="362"/>
      <c r="T74" s="363"/>
      <c r="U74" s="215"/>
      <c r="V74" s="216"/>
      <c r="W74" s="216"/>
      <c r="X74" s="216"/>
      <c r="Y74" s="217"/>
      <c r="Z74" s="216"/>
      <c r="AA74" s="216"/>
      <c r="AB74" s="216"/>
      <c r="AC74" s="216"/>
      <c r="AD74" s="217"/>
      <c r="AE74" s="362" t="str">
        <f>IF(AE73&gt;AI73,"○","　")</f>
        <v>　</v>
      </c>
      <c r="AF74" s="362"/>
      <c r="AG74" s="362"/>
      <c r="AH74" s="362"/>
      <c r="AI74" s="363"/>
      <c r="AJ74" s="474"/>
      <c r="AK74" s="477"/>
      <c r="AL74" s="480"/>
      <c r="AM74" s="457"/>
      <c r="AN74" s="459"/>
      <c r="AO74" s="461"/>
      <c r="AP74" s="464"/>
      <c r="AQ74" s="466"/>
      <c r="AX74" s="456"/>
      <c r="AY74" s="456"/>
      <c r="AZ74" s="456"/>
      <c r="BA74" s="456"/>
      <c r="BB74" s="456"/>
      <c r="BC74" s="456"/>
      <c r="BD74" s="456"/>
    </row>
    <row r="75" spans="1:56" ht="13.5" hidden="1" customHeight="1">
      <c r="A75" s="487"/>
      <c r="B75" s="467"/>
      <c r="C75" s="468"/>
      <c r="D75" s="469"/>
      <c r="E75" s="471"/>
      <c r="F75" s="362"/>
      <c r="G75" s="362"/>
      <c r="H75" s="362"/>
      <c r="I75" s="362"/>
      <c r="J75" s="363" t="str">
        <f>IF(J73&gt;F73,"○","　")</f>
        <v>○</v>
      </c>
      <c r="K75" s="362"/>
      <c r="L75" s="362"/>
      <c r="M75" s="362"/>
      <c r="N75" s="362"/>
      <c r="O75" s="363" t="str">
        <f>IF(O73&gt;K73,"○","　")</f>
        <v>○</v>
      </c>
      <c r="P75" s="362"/>
      <c r="Q75" s="362"/>
      <c r="R75" s="362"/>
      <c r="S75" s="362"/>
      <c r="T75" s="363" t="str">
        <f>IF(T73&gt;P73,"○","　")</f>
        <v>○</v>
      </c>
      <c r="U75" s="215"/>
      <c r="V75" s="216"/>
      <c r="W75" s="216"/>
      <c r="X75" s="216"/>
      <c r="Y75" s="217"/>
      <c r="Z75" s="216"/>
      <c r="AA75" s="216"/>
      <c r="AB75" s="216"/>
      <c r="AC75" s="216"/>
      <c r="AD75" s="217"/>
      <c r="AE75" s="362"/>
      <c r="AF75" s="362"/>
      <c r="AG75" s="362"/>
      <c r="AH75" s="362"/>
      <c r="AI75" s="363" t="str">
        <f>IF(AI73&gt;AE73,"○","　")</f>
        <v>○</v>
      </c>
      <c r="AJ75" s="474"/>
      <c r="AK75" s="477"/>
      <c r="AL75" s="480"/>
      <c r="AM75" s="457"/>
      <c r="AN75" s="459"/>
      <c r="AO75" s="461"/>
      <c r="AP75" s="464"/>
      <c r="AQ75" s="466"/>
      <c r="AX75" s="456"/>
      <c r="AY75" s="456"/>
      <c r="AZ75" s="456"/>
      <c r="BA75" s="456"/>
      <c r="BB75" s="456"/>
      <c r="BC75" s="456"/>
      <c r="BD75" s="456"/>
    </row>
    <row r="76" spans="1:56" ht="18" customHeight="1">
      <c r="A76" s="487"/>
      <c r="B76" s="467"/>
      <c r="C76" s="468"/>
      <c r="D76" s="469"/>
      <c r="E76" s="471"/>
      <c r="F76" s="362">
        <f>Y58</f>
        <v>12</v>
      </c>
      <c r="G76" s="362" t="str">
        <f>IF(F76&gt;J76,"○","　")</f>
        <v>　</v>
      </c>
      <c r="H76" s="362" t="s">
        <v>549</v>
      </c>
      <c r="I76" s="362" t="str">
        <f>IF(J76&gt;F76,"○","　")</f>
        <v>○</v>
      </c>
      <c r="J76" s="363">
        <f>U58</f>
        <v>15</v>
      </c>
      <c r="K76" s="362">
        <f>Y64</f>
        <v>11</v>
      </c>
      <c r="L76" s="362" t="str">
        <f>IF(K76&gt;O76,"○","　")</f>
        <v>　</v>
      </c>
      <c r="M76" s="362" t="s">
        <v>549</v>
      </c>
      <c r="N76" s="362" t="str">
        <f>IF(O76&gt;K76,"○","　")</f>
        <v>○</v>
      </c>
      <c r="O76" s="363">
        <f>U64</f>
        <v>15</v>
      </c>
      <c r="P76" s="362">
        <f>Y70</f>
        <v>7</v>
      </c>
      <c r="Q76" s="362" t="str">
        <f>IF(P76&gt;T76,"○","　")</f>
        <v>　</v>
      </c>
      <c r="R76" s="362" t="s">
        <v>549</v>
      </c>
      <c r="S76" s="362" t="str">
        <f>IF(T76&gt;P76,"○","　")</f>
        <v>○</v>
      </c>
      <c r="T76" s="363">
        <f>U70</f>
        <v>15</v>
      </c>
      <c r="U76" s="215"/>
      <c r="V76" s="216"/>
      <c r="W76" s="216"/>
      <c r="X76" s="216"/>
      <c r="Y76" s="217"/>
      <c r="Z76" s="216"/>
      <c r="AA76" s="216"/>
      <c r="AB76" s="216"/>
      <c r="AC76" s="216"/>
      <c r="AD76" s="217"/>
      <c r="AE76" s="362">
        <f>O21</f>
        <v>10</v>
      </c>
      <c r="AF76" s="362" t="str">
        <f>IF(AE76&gt;AI76,"○","　")</f>
        <v>　</v>
      </c>
      <c r="AG76" s="362" t="s">
        <v>549</v>
      </c>
      <c r="AH76" s="362" t="str">
        <f>IF(AI76&gt;AE76,"○","　")</f>
        <v>○</v>
      </c>
      <c r="AI76" s="363">
        <f>T21</f>
        <v>15</v>
      </c>
      <c r="AJ76" s="474"/>
      <c r="AK76" s="477"/>
      <c r="AL76" s="480"/>
      <c r="AM76" s="457"/>
      <c r="AN76" s="459"/>
      <c r="AO76" s="461"/>
      <c r="AP76" s="464"/>
      <c r="AQ76" s="466"/>
      <c r="AX76" s="456"/>
      <c r="AY76" s="456"/>
      <c r="AZ76" s="456"/>
      <c r="BA76" s="456"/>
      <c r="BB76" s="456"/>
      <c r="BC76" s="456"/>
      <c r="BD76" s="456"/>
    </row>
    <row r="77" spans="1:56" ht="18" customHeight="1">
      <c r="A77" s="487"/>
      <c r="B77" s="467"/>
      <c r="C77" s="468"/>
      <c r="D77" s="469"/>
      <c r="E77" s="471"/>
      <c r="F77" s="362">
        <f>Y59</f>
        <v>13</v>
      </c>
      <c r="G77" s="362" t="str">
        <f>IF(F77&gt;J77,"○","　")</f>
        <v>　</v>
      </c>
      <c r="H77" s="362" t="s">
        <v>255</v>
      </c>
      <c r="I77" s="362" t="str">
        <f>IF(J77&gt;F77,"○","　")</f>
        <v>○</v>
      </c>
      <c r="J77" s="363">
        <f>U59</f>
        <v>15</v>
      </c>
      <c r="K77" s="362">
        <f>Y65</f>
        <v>15</v>
      </c>
      <c r="L77" s="362" t="str">
        <f>IF(K77&gt;O77,"○","　")</f>
        <v>○</v>
      </c>
      <c r="M77" s="362" t="s">
        <v>255</v>
      </c>
      <c r="N77" s="362" t="str">
        <f>IF(O77&gt;K77,"○","　")</f>
        <v>　</v>
      </c>
      <c r="O77" s="363">
        <f>U65</f>
        <v>11</v>
      </c>
      <c r="P77" s="362">
        <f>Y71</f>
        <v>9</v>
      </c>
      <c r="Q77" s="362" t="str">
        <f>IF(P77&gt;T77,"○","　")</f>
        <v>　</v>
      </c>
      <c r="R77" s="362" t="s">
        <v>255</v>
      </c>
      <c r="S77" s="362" t="str">
        <f>IF(T77&gt;P77,"○","　")</f>
        <v>○</v>
      </c>
      <c r="T77" s="363">
        <f>U71</f>
        <v>15</v>
      </c>
      <c r="U77" s="215"/>
      <c r="V77" s="216"/>
      <c r="W77" s="216"/>
      <c r="X77" s="216"/>
      <c r="Y77" s="217"/>
      <c r="Z77" s="216"/>
      <c r="AA77" s="216"/>
      <c r="AB77" s="216"/>
      <c r="AC77" s="216"/>
      <c r="AD77" s="217"/>
      <c r="AE77" s="362">
        <f>O22</f>
        <v>16</v>
      </c>
      <c r="AF77" s="362" t="str">
        <f>IF(AE77&gt;AI77,"○","　")</f>
        <v>　</v>
      </c>
      <c r="AG77" s="362" t="s">
        <v>255</v>
      </c>
      <c r="AH77" s="362" t="str">
        <f>IF(AI77&gt;AE77,"○","　")</f>
        <v>○</v>
      </c>
      <c r="AI77" s="363">
        <f>T22</f>
        <v>17</v>
      </c>
      <c r="AJ77" s="474"/>
      <c r="AK77" s="477"/>
      <c r="AL77" s="480"/>
      <c r="AM77" s="457">
        <f>SUM(F73,K73,P73,U73,Z73,AE73,)</f>
        <v>1</v>
      </c>
      <c r="AN77" s="459" t="s">
        <v>255</v>
      </c>
      <c r="AO77" s="461">
        <f>SUM(J73,O73,T73,Y73,AD73,AI73)</f>
        <v>8</v>
      </c>
      <c r="AP77" s="464"/>
      <c r="AQ77" s="466"/>
      <c r="AX77" s="456"/>
      <c r="AY77" s="456"/>
      <c r="AZ77" s="456"/>
      <c r="BA77" s="456"/>
      <c r="BB77" s="456"/>
      <c r="BC77" s="456"/>
      <c r="BD77" s="456"/>
    </row>
    <row r="78" spans="1:56" ht="18" customHeight="1">
      <c r="A78" s="487"/>
      <c r="B78" s="467"/>
      <c r="C78" s="468"/>
      <c r="D78" s="469"/>
      <c r="E78" s="472"/>
      <c r="F78" s="364">
        <f>Y60</f>
        <v>0</v>
      </c>
      <c r="G78" s="364" t="str">
        <f>IF(F78&gt;J78,"○","　")</f>
        <v>　</v>
      </c>
      <c r="H78" s="364" t="s">
        <v>255</v>
      </c>
      <c r="I78" s="364" t="str">
        <f>IF(J78&gt;F78,"○","　")</f>
        <v>　</v>
      </c>
      <c r="J78" s="365">
        <f>U60</f>
        <v>0</v>
      </c>
      <c r="K78" s="364">
        <f>Y66</f>
        <v>13</v>
      </c>
      <c r="L78" s="364" t="str">
        <f>IF(K78&gt;O78,"○","　")</f>
        <v>　</v>
      </c>
      <c r="M78" s="364" t="s">
        <v>255</v>
      </c>
      <c r="N78" s="364" t="str">
        <f>IF(O78&gt;K78,"○","　")</f>
        <v>○</v>
      </c>
      <c r="O78" s="365">
        <f>U66</f>
        <v>15</v>
      </c>
      <c r="P78" s="364">
        <f>Y72</f>
        <v>0</v>
      </c>
      <c r="Q78" s="364" t="str">
        <f>IF(P78&gt;T78,"○","　")</f>
        <v>　</v>
      </c>
      <c r="R78" s="364" t="s">
        <v>255</v>
      </c>
      <c r="S78" s="364" t="str">
        <f>IF(T78&gt;P78,"○","　")</f>
        <v>　</v>
      </c>
      <c r="T78" s="365">
        <f>U72</f>
        <v>0</v>
      </c>
      <c r="U78" s="218"/>
      <c r="V78" s="219"/>
      <c r="W78" s="219"/>
      <c r="X78" s="219"/>
      <c r="Y78" s="220"/>
      <c r="Z78" s="219"/>
      <c r="AA78" s="219"/>
      <c r="AB78" s="219"/>
      <c r="AC78" s="219"/>
      <c r="AD78" s="220"/>
      <c r="AE78" s="362">
        <f>O23</f>
        <v>0</v>
      </c>
      <c r="AF78" s="362" t="str">
        <f>IF(AE78&gt;AI78,"○","　")</f>
        <v>　</v>
      </c>
      <c r="AG78" s="362" t="s">
        <v>255</v>
      </c>
      <c r="AH78" s="362" t="str">
        <f>IF(AI78&gt;AE78,"○","　")</f>
        <v>　</v>
      </c>
      <c r="AI78" s="363">
        <f>T23</f>
        <v>0</v>
      </c>
      <c r="AJ78" s="475"/>
      <c r="AK78" s="478"/>
      <c r="AL78" s="481"/>
      <c r="AM78" s="458"/>
      <c r="AN78" s="460"/>
      <c r="AO78" s="462"/>
      <c r="AP78" s="465"/>
      <c r="AQ78" s="466"/>
      <c r="AX78" s="456"/>
      <c r="AY78" s="456"/>
      <c r="AZ78" s="456"/>
      <c r="BA78" s="456"/>
      <c r="BB78" s="456"/>
      <c r="BC78" s="456"/>
      <c r="BD78" s="456"/>
    </row>
    <row r="79" spans="1:56" ht="18" customHeight="1">
      <c r="A79" s="487"/>
      <c r="B79" s="467" t="str">
        <f>P6</f>
        <v xml:space="preserve"> Ａ-Ｔａｐ</v>
      </c>
      <c r="C79" s="468"/>
      <c r="D79" s="469"/>
      <c r="E79" s="470" t="str">
        <f>IF($CA$117="A",CC123,IF(CA$117="B",CF123,CI123))</f>
        <v/>
      </c>
      <c r="F79" s="191">
        <f>COUNTIF(G82:G84,"○")</f>
        <v>0</v>
      </c>
      <c r="G79" s="191"/>
      <c r="H79" s="191" t="str">
        <f>AB55</f>
        <v>⑤</v>
      </c>
      <c r="I79" s="191"/>
      <c r="J79" s="192">
        <f>COUNTIF(I82:I84,"○")</f>
        <v>2</v>
      </c>
      <c r="K79" s="191">
        <f>COUNTIF(L82:L84,"○")</f>
        <v>2</v>
      </c>
      <c r="L79" s="191"/>
      <c r="M79" s="191" t="str">
        <f>AB61</f>
        <v>⑨</v>
      </c>
      <c r="N79" s="191"/>
      <c r="O79" s="192">
        <f>COUNTIF(N82:N84,"○")</f>
        <v>0</v>
      </c>
      <c r="P79" s="191">
        <f>COUNTIF(Q82:Q84,"○")</f>
        <v>0</v>
      </c>
      <c r="Q79" s="191"/>
      <c r="R79" s="191" t="str">
        <f>AB67</f>
        <v>③</v>
      </c>
      <c r="S79" s="191"/>
      <c r="T79" s="192">
        <f>COUNTIF(S82:S84,"○")</f>
        <v>2</v>
      </c>
      <c r="U79" s="212"/>
      <c r="V79" s="212"/>
      <c r="W79" s="212"/>
      <c r="X79" s="212"/>
      <c r="Y79" s="213"/>
      <c r="Z79" s="211"/>
      <c r="AA79" s="212"/>
      <c r="AB79" s="212"/>
      <c r="AC79" s="212"/>
      <c r="AD79" s="213"/>
      <c r="AE79" s="191">
        <f>COUNTIF(AF82:AF84,"○")</f>
        <v>0</v>
      </c>
      <c r="AF79" s="191"/>
      <c r="AG79" s="214" t="s">
        <v>557</v>
      </c>
      <c r="AH79" s="191"/>
      <c r="AI79" s="192">
        <f>COUNTIF(AH82:AH84,"○")</f>
        <v>2</v>
      </c>
      <c r="AJ79" s="473">
        <f>COUNTIF(F80:AE80,"○")</f>
        <v>1</v>
      </c>
      <c r="AK79" s="476" t="s">
        <v>255</v>
      </c>
      <c r="AL79" s="479">
        <f>COUNTIF(J81:AI81,"○")</f>
        <v>3</v>
      </c>
      <c r="AM79" s="482">
        <f>IF(AO83=0,10,AM83/AO83)</f>
        <v>0.33333333333333331</v>
      </c>
      <c r="AN79" s="483"/>
      <c r="AO79" s="484"/>
      <c r="AP79" s="463">
        <f>SUM(F82:F84,K82:K84,P82:P84,U82:U84,Z82:Z84,AE82:AE84)/SUM(J82:J84,O82:O84,T82:T84,Y82:Y84,AD82:AD84,AI82:AI84)</f>
        <v>0.67543859649122806</v>
      </c>
      <c r="AQ79" s="466">
        <f>IF(AS$93=AS$92,RANK(BC79,BC$55:BC$88,0),"")</f>
        <v>5</v>
      </c>
      <c r="AS79" s="182">
        <f>SUM(AJ79:AL84)</f>
        <v>4</v>
      </c>
      <c r="AT79" s="182">
        <f>AU79-AV79</f>
        <v>0</v>
      </c>
      <c r="AU79" s="182">
        <f>SUM(F79:AI79)</f>
        <v>8</v>
      </c>
      <c r="AV79" s="182">
        <f>SUM(AM83:AO84)</f>
        <v>8</v>
      </c>
      <c r="AX79" s="456">
        <f>RANK(AJ79,AJ55:AJ90,1)</f>
        <v>2</v>
      </c>
      <c r="AY79" s="456">
        <f>RANK(BD79,BD55:BD90,1)</f>
        <v>2</v>
      </c>
      <c r="AZ79" s="456">
        <f>RANK(AP79,AP55:AP88,1)</f>
        <v>1</v>
      </c>
      <c r="BA79" s="456">
        <f>AX79*100</f>
        <v>200</v>
      </c>
      <c r="BB79" s="456">
        <f>AY79*10</f>
        <v>20</v>
      </c>
      <c r="BC79" s="456">
        <f>SUM(AZ79:BB84)</f>
        <v>221</v>
      </c>
      <c r="BD79" s="456">
        <f>AM79-AO79</f>
        <v>0.33333333333333331</v>
      </c>
    </row>
    <row r="80" spans="1:56" ht="13.5" hidden="1" customHeight="1">
      <c r="A80" s="487"/>
      <c r="B80" s="467"/>
      <c r="C80" s="468"/>
      <c r="D80" s="469"/>
      <c r="E80" s="471"/>
      <c r="F80" s="362" t="str">
        <f>IF(F79&gt;J79,"○","　")</f>
        <v>　</v>
      </c>
      <c r="G80" s="362"/>
      <c r="H80" s="362"/>
      <c r="I80" s="362"/>
      <c r="J80" s="363"/>
      <c r="K80" s="362" t="str">
        <f>IF(K79&gt;O79,"○","　")</f>
        <v>○</v>
      </c>
      <c r="L80" s="362"/>
      <c r="M80" s="362"/>
      <c r="N80" s="362"/>
      <c r="O80" s="363"/>
      <c r="P80" s="362" t="str">
        <f>IF(P79&gt;T79,"○","　")</f>
        <v>　</v>
      </c>
      <c r="Q80" s="362"/>
      <c r="R80" s="362"/>
      <c r="S80" s="362"/>
      <c r="T80" s="363"/>
      <c r="U80" s="216"/>
      <c r="V80" s="216"/>
      <c r="W80" s="216"/>
      <c r="X80" s="216"/>
      <c r="Y80" s="217"/>
      <c r="Z80" s="215"/>
      <c r="AA80" s="216"/>
      <c r="AB80" s="216"/>
      <c r="AC80" s="216"/>
      <c r="AD80" s="217"/>
      <c r="AE80" s="362" t="str">
        <f>IF(AE79&gt;AI79,"○","　")</f>
        <v>　</v>
      </c>
      <c r="AF80" s="362"/>
      <c r="AG80" s="362"/>
      <c r="AH80" s="362"/>
      <c r="AI80" s="363"/>
      <c r="AJ80" s="474"/>
      <c r="AK80" s="477"/>
      <c r="AL80" s="480"/>
      <c r="AM80" s="457"/>
      <c r="AN80" s="459"/>
      <c r="AO80" s="461"/>
      <c r="AP80" s="464"/>
      <c r="AQ80" s="466"/>
      <c r="AX80" s="456"/>
      <c r="AY80" s="456"/>
      <c r="AZ80" s="456"/>
      <c r="BA80" s="456"/>
      <c r="BB80" s="456"/>
      <c r="BC80" s="456"/>
      <c r="BD80" s="456"/>
    </row>
    <row r="81" spans="1:56" ht="13.5" hidden="1" customHeight="1">
      <c r="A81" s="487"/>
      <c r="B81" s="467"/>
      <c r="C81" s="468"/>
      <c r="D81" s="469"/>
      <c r="E81" s="471"/>
      <c r="F81" s="362"/>
      <c r="G81" s="362"/>
      <c r="H81" s="362"/>
      <c r="I81" s="362"/>
      <c r="J81" s="363" t="str">
        <f>IF(J79&gt;F79,"○","　")</f>
        <v>○</v>
      </c>
      <c r="K81" s="362"/>
      <c r="L81" s="362"/>
      <c r="M81" s="362"/>
      <c r="N81" s="362"/>
      <c r="O81" s="363" t="str">
        <f>IF(O79&gt;K79,"○","　")</f>
        <v>　</v>
      </c>
      <c r="P81" s="362"/>
      <c r="Q81" s="362"/>
      <c r="R81" s="362"/>
      <c r="S81" s="362"/>
      <c r="T81" s="363" t="str">
        <f>IF(T79&gt;P79,"○","　")</f>
        <v>○</v>
      </c>
      <c r="U81" s="216"/>
      <c r="V81" s="216"/>
      <c r="W81" s="216"/>
      <c r="X81" s="216"/>
      <c r="Y81" s="217"/>
      <c r="Z81" s="215"/>
      <c r="AA81" s="216"/>
      <c r="AB81" s="216"/>
      <c r="AC81" s="216"/>
      <c r="AD81" s="217"/>
      <c r="AE81" s="362"/>
      <c r="AF81" s="362"/>
      <c r="AG81" s="362"/>
      <c r="AH81" s="362"/>
      <c r="AI81" s="363" t="str">
        <f>IF(AI79&gt;AE79,"○","　")</f>
        <v>○</v>
      </c>
      <c r="AJ81" s="474"/>
      <c r="AK81" s="477"/>
      <c r="AL81" s="480"/>
      <c r="AM81" s="457"/>
      <c r="AN81" s="459"/>
      <c r="AO81" s="461"/>
      <c r="AP81" s="464"/>
      <c r="AQ81" s="466"/>
      <c r="AX81" s="456"/>
      <c r="AY81" s="456"/>
      <c r="AZ81" s="456"/>
      <c r="BA81" s="456"/>
      <c r="BB81" s="456"/>
      <c r="BC81" s="456"/>
      <c r="BD81" s="456"/>
    </row>
    <row r="82" spans="1:56" ht="18" customHeight="1">
      <c r="A82" s="487"/>
      <c r="B82" s="467"/>
      <c r="C82" s="468"/>
      <c r="D82" s="469"/>
      <c r="E82" s="471"/>
      <c r="F82" s="362">
        <f>AD58</f>
        <v>5</v>
      </c>
      <c r="G82" s="362" t="str">
        <f>IF(F82&gt;J82,"○","　")</f>
        <v>　</v>
      </c>
      <c r="H82" s="362" t="s">
        <v>549</v>
      </c>
      <c r="I82" s="362" t="str">
        <f>IF(J82&gt;F82,"○","　")</f>
        <v>○</v>
      </c>
      <c r="J82" s="363">
        <f>Z58</f>
        <v>15</v>
      </c>
      <c r="K82" s="362">
        <f>AD64</f>
        <v>15</v>
      </c>
      <c r="L82" s="362" t="str">
        <f>IF(K82&gt;O82,"○","　")</f>
        <v>○</v>
      </c>
      <c r="M82" s="362" t="s">
        <v>549</v>
      </c>
      <c r="N82" s="362" t="str">
        <f>IF(O82&gt;K82,"○","　")</f>
        <v>　</v>
      </c>
      <c r="O82" s="363">
        <f>Z64</f>
        <v>13</v>
      </c>
      <c r="P82" s="362">
        <f>AD70</f>
        <v>7</v>
      </c>
      <c r="Q82" s="362" t="str">
        <f>IF(P82&gt;T82,"○","　")</f>
        <v>　</v>
      </c>
      <c r="R82" s="362" t="s">
        <v>549</v>
      </c>
      <c r="S82" s="362" t="str">
        <f>IF(T82&gt;P82,"○","　")</f>
        <v>○</v>
      </c>
      <c r="T82" s="363">
        <f>Z70</f>
        <v>15</v>
      </c>
      <c r="U82" s="216"/>
      <c r="V82" s="216"/>
      <c r="W82" s="216"/>
      <c r="X82" s="216"/>
      <c r="Y82" s="217"/>
      <c r="Z82" s="215"/>
      <c r="AA82" s="216"/>
      <c r="AB82" s="216"/>
      <c r="AC82" s="216"/>
      <c r="AD82" s="217"/>
      <c r="AE82" s="362">
        <f>O45</f>
        <v>9</v>
      </c>
      <c r="AF82" s="362" t="str">
        <f>IF(AE82&gt;AI82,"○","　")</f>
        <v>　</v>
      </c>
      <c r="AG82" s="362" t="s">
        <v>549</v>
      </c>
      <c r="AH82" s="362" t="str">
        <f>IF(AI82&gt;AE82,"○","　")</f>
        <v>○</v>
      </c>
      <c r="AI82" s="363">
        <f>T45</f>
        <v>15</v>
      </c>
      <c r="AJ82" s="474"/>
      <c r="AK82" s="477"/>
      <c r="AL82" s="480"/>
      <c r="AM82" s="457"/>
      <c r="AN82" s="459"/>
      <c r="AO82" s="461"/>
      <c r="AP82" s="464"/>
      <c r="AQ82" s="466"/>
      <c r="AX82" s="456"/>
      <c r="AY82" s="456"/>
      <c r="AZ82" s="456"/>
      <c r="BA82" s="456"/>
      <c r="BB82" s="456"/>
      <c r="BC82" s="456"/>
      <c r="BD82" s="456"/>
    </row>
    <row r="83" spans="1:56" ht="18" customHeight="1">
      <c r="A83" s="487"/>
      <c r="B83" s="467"/>
      <c r="C83" s="468"/>
      <c r="D83" s="469"/>
      <c r="E83" s="471"/>
      <c r="F83" s="362">
        <f>AD59</f>
        <v>11</v>
      </c>
      <c r="G83" s="362" t="str">
        <f>IF(F83&gt;J83,"○","　")</f>
        <v>　</v>
      </c>
      <c r="H83" s="362" t="s">
        <v>255</v>
      </c>
      <c r="I83" s="362" t="str">
        <f>IF(J83&gt;F83,"○","　")</f>
        <v>○</v>
      </c>
      <c r="J83" s="363">
        <f>Z59</f>
        <v>15</v>
      </c>
      <c r="K83" s="362">
        <f>AD65</f>
        <v>15</v>
      </c>
      <c r="L83" s="362" t="str">
        <f>IF(K83&gt;O83,"○","　")</f>
        <v>○</v>
      </c>
      <c r="M83" s="362" t="s">
        <v>255</v>
      </c>
      <c r="N83" s="362" t="str">
        <f>IF(O83&gt;K83,"○","　")</f>
        <v>　</v>
      </c>
      <c r="O83" s="363">
        <f>Z65</f>
        <v>11</v>
      </c>
      <c r="P83" s="362">
        <f>AD71</f>
        <v>5</v>
      </c>
      <c r="Q83" s="362" t="str">
        <f>IF(P83&gt;T83,"○","　")</f>
        <v>　</v>
      </c>
      <c r="R83" s="362" t="s">
        <v>255</v>
      </c>
      <c r="S83" s="362" t="str">
        <f>IF(T83&gt;P83,"○","　")</f>
        <v>○</v>
      </c>
      <c r="T83" s="363">
        <f>Z71</f>
        <v>15</v>
      </c>
      <c r="U83" s="216"/>
      <c r="V83" s="216"/>
      <c r="W83" s="216"/>
      <c r="X83" s="216"/>
      <c r="Y83" s="217"/>
      <c r="Z83" s="215"/>
      <c r="AA83" s="216"/>
      <c r="AB83" s="216"/>
      <c r="AC83" s="216"/>
      <c r="AD83" s="217"/>
      <c r="AE83" s="362">
        <f>O46</f>
        <v>10</v>
      </c>
      <c r="AF83" s="362" t="str">
        <f>IF(AE83&gt;AI83,"○","　")</f>
        <v>　</v>
      </c>
      <c r="AG83" s="362" t="s">
        <v>255</v>
      </c>
      <c r="AH83" s="362" t="str">
        <f>IF(AI83&gt;AE83,"○","　")</f>
        <v>○</v>
      </c>
      <c r="AI83" s="363">
        <f>T46</f>
        <v>15</v>
      </c>
      <c r="AJ83" s="474"/>
      <c r="AK83" s="477"/>
      <c r="AL83" s="480"/>
      <c r="AM83" s="457">
        <f>SUM(F79,K79,P79,U79,Z79,AE79,)</f>
        <v>2</v>
      </c>
      <c r="AN83" s="459" t="s">
        <v>255</v>
      </c>
      <c r="AO83" s="461">
        <f>SUM(J79,O79,T79,Y79,AD79,AI79)</f>
        <v>6</v>
      </c>
      <c r="AP83" s="464"/>
      <c r="AQ83" s="466"/>
      <c r="AX83" s="456"/>
      <c r="AY83" s="456"/>
      <c r="AZ83" s="456"/>
      <c r="BA83" s="456"/>
      <c r="BB83" s="456"/>
      <c r="BC83" s="456"/>
      <c r="BD83" s="456"/>
    </row>
    <row r="84" spans="1:56" ht="18" customHeight="1">
      <c r="A84" s="487"/>
      <c r="B84" s="467"/>
      <c r="C84" s="468"/>
      <c r="D84" s="469"/>
      <c r="E84" s="472"/>
      <c r="F84" s="364">
        <f>AD60</f>
        <v>0</v>
      </c>
      <c r="G84" s="364" t="str">
        <f>IF(F84&gt;J84,"○","　")</f>
        <v>　</v>
      </c>
      <c r="H84" s="364" t="s">
        <v>255</v>
      </c>
      <c r="I84" s="364" t="str">
        <f>IF(J84&gt;F84,"○","　")</f>
        <v>　</v>
      </c>
      <c r="J84" s="365">
        <f>Z60</f>
        <v>0</v>
      </c>
      <c r="K84" s="364">
        <f>AD66</f>
        <v>0</v>
      </c>
      <c r="L84" s="364" t="str">
        <f>IF(K84&gt;O84,"○","　")</f>
        <v>　</v>
      </c>
      <c r="M84" s="364" t="s">
        <v>255</v>
      </c>
      <c r="N84" s="364" t="str">
        <f>IF(O84&gt;K84,"○","　")</f>
        <v>　</v>
      </c>
      <c r="O84" s="365">
        <f>Z66</f>
        <v>0</v>
      </c>
      <c r="P84" s="364">
        <f>AD72</f>
        <v>0</v>
      </c>
      <c r="Q84" s="364" t="str">
        <f>IF(P84&gt;T84,"○","　")</f>
        <v>　</v>
      </c>
      <c r="R84" s="364" t="s">
        <v>255</v>
      </c>
      <c r="S84" s="364" t="str">
        <f>IF(T84&gt;P84,"○","　")</f>
        <v>　</v>
      </c>
      <c r="T84" s="365">
        <f>Z72</f>
        <v>0</v>
      </c>
      <c r="U84" s="219"/>
      <c r="V84" s="219"/>
      <c r="W84" s="219"/>
      <c r="X84" s="219"/>
      <c r="Y84" s="220"/>
      <c r="Z84" s="218"/>
      <c r="AA84" s="219"/>
      <c r="AB84" s="219"/>
      <c r="AC84" s="219"/>
      <c r="AD84" s="220"/>
      <c r="AE84" s="362">
        <f>O47</f>
        <v>0</v>
      </c>
      <c r="AF84" s="362" t="str">
        <f>IF(AE84&gt;AI84,"○","　")</f>
        <v>　</v>
      </c>
      <c r="AG84" s="362" t="s">
        <v>255</v>
      </c>
      <c r="AH84" s="362" t="str">
        <f>IF(AI84&gt;AE84,"○","　")</f>
        <v>　</v>
      </c>
      <c r="AI84" s="363">
        <f>T47</f>
        <v>0</v>
      </c>
      <c r="AJ84" s="475"/>
      <c r="AK84" s="478"/>
      <c r="AL84" s="481"/>
      <c r="AM84" s="458"/>
      <c r="AN84" s="460"/>
      <c r="AO84" s="462"/>
      <c r="AP84" s="465"/>
      <c r="AQ84" s="466"/>
      <c r="AX84" s="456"/>
      <c r="AY84" s="456"/>
      <c r="AZ84" s="456"/>
      <c r="BA84" s="456"/>
      <c r="BB84" s="456"/>
      <c r="BC84" s="456"/>
      <c r="BD84" s="456"/>
    </row>
    <row r="85" spans="1:56" ht="18" customHeight="1">
      <c r="A85" s="487"/>
      <c r="B85" s="467" t="str">
        <f>P7</f>
        <v xml:space="preserve"> ＣＡＴＳ (Ｂ)</v>
      </c>
      <c r="C85" s="468"/>
      <c r="D85" s="469"/>
      <c r="E85" s="470" t="str">
        <f>IF($CA$117="A",CC124,IF($CA$117="B",CF124,CI124))</f>
        <v/>
      </c>
      <c r="F85" s="212"/>
      <c r="G85" s="212"/>
      <c r="H85" s="212"/>
      <c r="I85" s="212"/>
      <c r="J85" s="213"/>
      <c r="K85" s="191">
        <f>COUNTIF(L88:L90,"○")</f>
        <v>2</v>
      </c>
      <c r="L85" s="191"/>
      <c r="M85" s="191" t="str">
        <f>AG61</f>
        <v>⑥</v>
      </c>
      <c r="N85" s="191"/>
      <c r="O85" s="192">
        <f>COUNTIF(N88:N90,"○")</f>
        <v>0</v>
      </c>
      <c r="P85" s="191">
        <f>COUNTIF(Q88:Q90,"○")</f>
        <v>0</v>
      </c>
      <c r="Q85" s="191"/>
      <c r="R85" s="191" t="str">
        <f>AG67</f>
        <v>⑧</v>
      </c>
      <c r="S85" s="191"/>
      <c r="T85" s="192">
        <f>COUNTIF(S88:S90,"○")</f>
        <v>2</v>
      </c>
      <c r="U85" s="191">
        <f>COUNTIF(V88:V90,"○")</f>
        <v>2</v>
      </c>
      <c r="V85" s="191"/>
      <c r="W85" s="191" t="str">
        <f>AG73</f>
        <v>④</v>
      </c>
      <c r="X85" s="191"/>
      <c r="Y85" s="192">
        <f>COUNTIF(X88:X90,"○")</f>
        <v>0</v>
      </c>
      <c r="Z85" s="191">
        <f>COUNTIF(AA88:AA90,"○")</f>
        <v>2</v>
      </c>
      <c r="AA85" s="191"/>
      <c r="AB85" s="191" t="str">
        <f>AG79</f>
        <v>⑫</v>
      </c>
      <c r="AC85" s="361"/>
      <c r="AD85" s="191">
        <f>COUNTIF(AC88:AC90,"○")</f>
        <v>0</v>
      </c>
      <c r="AE85" s="211"/>
      <c r="AF85" s="212"/>
      <c r="AG85" s="212"/>
      <c r="AH85" s="212"/>
      <c r="AI85" s="213"/>
      <c r="AJ85" s="473">
        <f>COUNTIF(F86:AE86,"○")</f>
        <v>3</v>
      </c>
      <c r="AK85" s="476" t="s">
        <v>255</v>
      </c>
      <c r="AL85" s="479">
        <f>COUNTIF(J87:AI87,"○")</f>
        <v>1</v>
      </c>
      <c r="AM85" s="482">
        <f>IF(AO89=0,10,AM89/AO89)</f>
        <v>3</v>
      </c>
      <c r="AN85" s="483"/>
      <c r="AO85" s="484"/>
      <c r="AP85" s="463">
        <f>SUM(F88:F90,K88:K90,P88:P90,U88:U90,Z88:Z90,AE88:AE90)/SUM(J88:J90,O88:O90,T88:T90,Y88:Y90,AD88:AD90,AI88:AI90)</f>
        <v>1.1958762886597938</v>
      </c>
      <c r="AQ85" s="466">
        <f>IF(AS$93=AS$92,RANK(BC85,BC$55:BC$88,0),"")</f>
        <v>2</v>
      </c>
      <c r="AS85" s="182">
        <f>SUM(AJ85:AL90)</f>
        <v>4</v>
      </c>
      <c r="AT85" s="182">
        <f>AU85-AV85</f>
        <v>0</v>
      </c>
      <c r="AU85" s="182">
        <f>SUM(F85:AI85)</f>
        <v>8</v>
      </c>
      <c r="AV85" s="182">
        <f>SUM(AM89:AO90)</f>
        <v>8</v>
      </c>
      <c r="AX85" s="456">
        <f>RANK(AJ85,AJ55:AJ90,1)</f>
        <v>5</v>
      </c>
      <c r="AY85" s="456">
        <f>RANK(BD85,BD55:BD90,1)</f>
        <v>5</v>
      </c>
      <c r="AZ85" s="456">
        <f>RANK(AP85,AP55:AP88,1)</f>
        <v>5</v>
      </c>
      <c r="BA85" s="456">
        <f>AX85*100</f>
        <v>500</v>
      </c>
      <c r="BB85" s="456">
        <f>AY85*10</f>
        <v>50</v>
      </c>
      <c r="BC85" s="456">
        <f>SUM(AZ85:BB90)</f>
        <v>555</v>
      </c>
      <c r="BD85" s="456">
        <f>AM85-AO85</f>
        <v>3</v>
      </c>
    </row>
    <row r="86" spans="1:56" ht="13.5" hidden="1" customHeight="1">
      <c r="A86" s="487"/>
      <c r="B86" s="467"/>
      <c r="C86" s="468"/>
      <c r="D86" s="469"/>
      <c r="E86" s="471"/>
      <c r="F86" s="216"/>
      <c r="G86" s="216"/>
      <c r="H86" s="216"/>
      <c r="I86" s="216"/>
      <c r="J86" s="217"/>
      <c r="K86" s="362" t="str">
        <f>IF(K85&gt;O85,"○","　")</f>
        <v>○</v>
      </c>
      <c r="L86" s="362"/>
      <c r="M86" s="362"/>
      <c r="N86" s="362"/>
      <c r="O86" s="363"/>
      <c r="P86" s="362" t="str">
        <f>IF(P85&gt;T85,"○","　")</f>
        <v>　</v>
      </c>
      <c r="Q86" s="362"/>
      <c r="R86" s="362"/>
      <c r="S86" s="362"/>
      <c r="T86" s="363"/>
      <c r="U86" s="362" t="str">
        <f>IF(U85&gt;Y85,"○","　")</f>
        <v>○</v>
      </c>
      <c r="V86" s="362"/>
      <c r="W86" s="362"/>
      <c r="X86" s="362"/>
      <c r="Y86" s="363"/>
      <c r="Z86" s="362" t="str">
        <f>IF(Z85&gt;AD85,"○","　")</f>
        <v>○</v>
      </c>
      <c r="AA86" s="362"/>
      <c r="AB86" s="362"/>
      <c r="AC86" s="362"/>
      <c r="AD86" s="363"/>
      <c r="AE86" s="215"/>
      <c r="AF86" s="216"/>
      <c r="AG86" s="216"/>
      <c r="AH86" s="216"/>
      <c r="AI86" s="217"/>
      <c r="AJ86" s="474"/>
      <c r="AK86" s="477"/>
      <c r="AL86" s="480"/>
      <c r="AM86" s="457"/>
      <c r="AN86" s="459"/>
      <c r="AO86" s="461"/>
      <c r="AP86" s="464"/>
      <c r="AQ86" s="466"/>
      <c r="AX86" s="456"/>
      <c r="AY86" s="456"/>
      <c r="AZ86" s="456"/>
      <c r="BA86" s="456"/>
      <c r="BB86" s="456"/>
      <c r="BC86" s="456"/>
      <c r="BD86" s="456"/>
    </row>
    <row r="87" spans="1:56" ht="13.5" hidden="1" customHeight="1">
      <c r="A87" s="487"/>
      <c r="B87" s="467"/>
      <c r="C87" s="468"/>
      <c r="D87" s="469"/>
      <c r="E87" s="471"/>
      <c r="F87" s="216"/>
      <c r="G87" s="216"/>
      <c r="H87" s="216"/>
      <c r="I87" s="216"/>
      <c r="J87" s="217"/>
      <c r="K87" s="362"/>
      <c r="L87" s="362"/>
      <c r="M87" s="362"/>
      <c r="N87" s="362"/>
      <c r="O87" s="363" t="str">
        <f>IF(O85&gt;K85,"○","　")</f>
        <v>　</v>
      </c>
      <c r="P87" s="362"/>
      <c r="Q87" s="362"/>
      <c r="R87" s="362"/>
      <c r="S87" s="362"/>
      <c r="T87" s="363" t="str">
        <f>IF(T85&gt;P85,"○","　")</f>
        <v>○</v>
      </c>
      <c r="U87" s="362"/>
      <c r="V87" s="362"/>
      <c r="W87" s="362"/>
      <c r="X87" s="362"/>
      <c r="Y87" s="363" t="str">
        <f>IF(Y85&gt;U85,"○","　")</f>
        <v>　</v>
      </c>
      <c r="Z87" s="362"/>
      <c r="AA87" s="362"/>
      <c r="AB87" s="362"/>
      <c r="AC87" s="362"/>
      <c r="AD87" s="363" t="str">
        <f>IF(AD85&gt;Z85,"○","　")</f>
        <v>　</v>
      </c>
      <c r="AE87" s="215"/>
      <c r="AF87" s="216"/>
      <c r="AG87" s="216"/>
      <c r="AH87" s="216"/>
      <c r="AI87" s="217"/>
      <c r="AJ87" s="474"/>
      <c r="AK87" s="477"/>
      <c r="AL87" s="480"/>
      <c r="AM87" s="457"/>
      <c r="AN87" s="459"/>
      <c r="AO87" s="461"/>
      <c r="AP87" s="464"/>
      <c r="AQ87" s="466"/>
      <c r="AX87" s="456"/>
      <c r="AY87" s="456"/>
      <c r="AZ87" s="456"/>
      <c r="BA87" s="456"/>
      <c r="BB87" s="456"/>
      <c r="BC87" s="456"/>
      <c r="BD87" s="456"/>
    </row>
    <row r="88" spans="1:56" ht="18" customHeight="1">
      <c r="A88" s="487"/>
      <c r="B88" s="467"/>
      <c r="C88" s="468"/>
      <c r="D88" s="469"/>
      <c r="E88" s="471"/>
      <c r="F88" s="216"/>
      <c r="G88" s="216"/>
      <c r="H88" s="216"/>
      <c r="I88" s="216"/>
      <c r="J88" s="217"/>
      <c r="K88" s="362">
        <f>AI64</f>
        <v>16</v>
      </c>
      <c r="L88" s="362" t="str">
        <f>IF(K88&gt;O88,"○","　")</f>
        <v>○</v>
      </c>
      <c r="M88" s="362" t="s">
        <v>549</v>
      </c>
      <c r="N88" s="362" t="str">
        <f>IF(O88&gt;K88,"○","　")</f>
        <v>　</v>
      </c>
      <c r="O88" s="363">
        <f>AE64</f>
        <v>14</v>
      </c>
      <c r="P88" s="362">
        <f>AI70</f>
        <v>12</v>
      </c>
      <c r="Q88" s="362" t="str">
        <f>IF(P88&gt;T88,"○","　")</f>
        <v>　</v>
      </c>
      <c r="R88" s="362" t="s">
        <v>549</v>
      </c>
      <c r="S88" s="362" t="str">
        <f>IF(T88&gt;P88,"○","　")</f>
        <v>○</v>
      </c>
      <c r="T88" s="363">
        <f>AE70</f>
        <v>15</v>
      </c>
      <c r="U88" s="362">
        <f>AI76</f>
        <v>15</v>
      </c>
      <c r="V88" s="362" t="str">
        <f>IF(U88&gt;Y88,"○","　")</f>
        <v>○</v>
      </c>
      <c r="W88" s="362" t="s">
        <v>549</v>
      </c>
      <c r="X88" s="362" t="str">
        <f>IF(Y88&gt;U88,"○","　")</f>
        <v>　</v>
      </c>
      <c r="Y88" s="363">
        <f>AE76</f>
        <v>10</v>
      </c>
      <c r="Z88" s="362">
        <f>AI82</f>
        <v>15</v>
      </c>
      <c r="AA88" s="362" t="str">
        <f>IF(Z88&gt;AD88,"○","　")</f>
        <v>○</v>
      </c>
      <c r="AB88" s="362" t="s">
        <v>549</v>
      </c>
      <c r="AC88" s="362" t="str">
        <f>IF(AD88&gt;Z88,"○","　")</f>
        <v>　</v>
      </c>
      <c r="AD88" s="363">
        <f>AE82</f>
        <v>9</v>
      </c>
      <c r="AE88" s="215"/>
      <c r="AF88" s="216"/>
      <c r="AG88" s="216"/>
      <c r="AH88" s="216"/>
      <c r="AI88" s="217"/>
      <c r="AJ88" s="474"/>
      <c r="AK88" s="477"/>
      <c r="AL88" s="480"/>
      <c r="AM88" s="457"/>
      <c r="AN88" s="459"/>
      <c r="AO88" s="461"/>
      <c r="AP88" s="464"/>
      <c r="AQ88" s="466"/>
      <c r="AX88" s="456"/>
      <c r="AY88" s="456"/>
      <c r="AZ88" s="456"/>
      <c r="BA88" s="456"/>
      <c r="BB88" s="456"/>
      <c r="BC88" s="456"/>
      <c r="BD88" s="456"/>
    </row>
    <row r="89" spans="1:56" ht="18" customHeight="1">
      <c r="A89" s="487"/>
      <c r="B89" s="467"/>
      <c r="C89" s="468"/>
      <c r="D89" s="469"/>
      <c r="E89" s="471"/>
      <c r="F89" s="216"/>
      <c r="G89" s="216"/>
      <c r="H89" s="216"/>
      <c r="I89" s="216"/>
      <c r="J89" s="217"/>
      <c r="K89" s="362">
        <f>AI65</f>
        <v>15</v>
      </c>
      <c r="L89" s="362" t="str">
        <f>IF(K89&gt;O89,"○","　")</f>
        <v>○</v>
      </c>
      <c r="M89" s="362" t="s">
        <v>255</v>
      </c>
      <c r="N89" s="362" t="str">
        <f>IF(O89&gt;K89,"○","　")</f>
        <v>　</v>
      </c>
      <c r="O89" s="363">
        <f>AE65</f>
        <v>8</v>
      </c>
      <c r="P89" s="362">
        <f>AI71</f>
        <v>11</v>
      </c>
      <c r="Q89" s="362" t="str">
        <f>IF(P89&gt;T89,"○","　")</f>
        <v>　</v>
      </c>
      <c r="R89" s="362" t="s">
        <v>255</v>
      </c>
      <c r="S89" s="362" t="str">
        <f>IF(T89&gt;P89,"○","　")</f>
        <v>○</v>
      </c>
      <c r="T89" s="363">
        <f>AE71</f>
        <v>15</v>
      </c>
      <c r="U89" s="362">
        <f>AI77</f>
        <v>17</v>
      </c>
      <c r="V89" s="362" t="str">
        <f>IF(U89&gt;Y89,"○","　")</f>
        <v>○</v>
      </c>
      <c r="W89" s="362" t="s">
        <v>255</v>
      </c>
      <c r="X89" s="362" t="str">
        <f>IF(Y89&gt;U89,"○","　")</f>
        <v>　</v>
      </c>
      <c r="Y89" s="363">
        <f>AE77</f>
        <v>16</v>
      </c>
      <c r="Z89" s="362">
        <f>AI83</f>
        <v>15</v>
      </c>
      <c r="AA89" s="362" t="str">
        <f>IF(Z89&gt;AD89,"○","　")</f>
        <v>○</v>
      </c>
      <c r="AB89" s="362" t="s">
        <v>255</v>
      </c>
      <c r="AC89" s="362" t="str">
        <f>IF(AD89&gt;Z89,"○","　")</f>
        <v>　</v>
      </c>
      <c r="AD89" s="363">
        <f>AE83</f>
        <v>10</v>
      </c>
      <c r="AE89" s="215"/>
      <c r="AF89" s="216"/>
      <c r="AG89" s="216"/>
      <c r="AH89" s="216"/>
      <c r="AI89" s="217"/>
      <c r="AJ89" s="474"/>
      <c r="AK89" s="477"/>
      <c r="AL89" s="480"/>
      <c r="AM89" s="457">
        <f>SUM(F85,K85,P85,U85,Z85,AE85,)</f>
        <v>6</v>
      </c>
      <c r="AN89" s="459" t="s">
        <v>255</v>
      </c>
      <c r="AO89" s="461">
        <f>SUM(J85,O85,T85,Y85,AD85,AI85)</f>
        <v>2</v>
      </c>
      <c r="AP89" s="464"/>
      <c r="AQ89" s="466"/>
      <c r="AX89" s="456"/>
      <c r="AY89" s="456"/>
      <c r="AZ89" s="456"/>
      <c r="BA89" s="456"/>
      <c r="BB89" s="456"/>
      <c r="BC89" s="456"/>
      <c r="BD89" s="456"/>
    </row>
    <row r="90" spans="1:56" ht="18" customHeight="1">
      <c r="A90" s="488"/>
      <c r="B90" s="467"/>
      <c r="C90" s="468"/>
      <c r="D90" s="469"/>
      <c r="E90" s="472"/>
      <c r="F90" s="219"/>
      <c r="G90" s="219"/>
      <c r="H90" s="219"/>
      <c r="I90" s="219"/>
      <c r="J90" s="220"/>
      <c r="K90" s="364">
        <f>AI66</f>
        <v>0</v>
      </c>
      <c r="L90" s="364" t="str">
        <f>IF(K90&gt;O90,"○","　")</f>
        <v>　</v>
      </c>
      <c r="M90" s="364" t="s">
        <v>255</v>
      </c>
      <c r="N90" s="364" t="str">
        <f>IF(O90&gt;K90,"○","　")</f>
        <v>　</v>
      </c>
      <c r="O90" s="365">
        <f>AE66</f>
        <v>0</v>
      </c>
      <c r="P90" s="364">
        <f>AI72</f>
        <v>0</v>
      </c>
      <c r="Q90" s="364" t="str">
        <f>IF(P90&gt;T90,"○","　")</f>
        <v>　</v>
      </c>
      <c r="R90" s="364" t="s">
        <v>255</v>
      </c>
      <c r="S90" s="364" t="str">
        <f>IF(T90&gt;P90,"○","　")</f>
        <v>　</v>
      </c>
      <c r="T90" s="365">
        <f>AE72</f>
        <v>0</v>
      </c>
      <c r="U90" s="364">
        <f>AI78</f>
        <v>0</v>
      </c>
      <c r="V90" s="364" t="str">
        <f>IF(U90&gt;Y90,"○","　")</f>
        <v>　</v>
      </c>
      <c r="W90" s="364" t="s">
        <v>255</v>
      </c>
      <c r="X90" s="364" t="str">
        <f>IF(Y90&gt;U90,"○","　")</f>
        <v>　</v>
      </c>
      <c r="Y90" s="365">
        <f>AE78</f>
        <v>0</v>
      </c>
      <c r="Z90" s="364">
        <f>AI84</f>
        <v>0</v>
      </c>
      <c r="AA90" s="364" t="str">
        <f>IF(Z90&gt;AD90,"○","　")</f>
        <v>　</v>
      </c>
      <c r="AB90" s="364" t="s">
        <v>255</v>
      </c>
      <c r="AC90" s="364" t="str">
        <f>IF(AD90&gt;Z90,"○","　")</f>
        <v>　</v>
      </c>
      <c r="AD90" s="365">
        <f>AE84</f>
        <v>0</v>
      </c>
      <c r="AE90" s="218"/>
      <c r="AF90" s="219"/>
      <c r="AG90" s="219"/>
      <c r="AH90" s="219"/>
      <c r="AI90" s="220"/>
      <c r="AJ90" s="475"/>
      <c r="AK90" s="478"/>
      <c r="AL90" s="481"/>
      <c r="AM90" s="458"/>
      <c r="AN90" s="460"/>
      <c r="AO90" s="462"/>
      <c r="AP90" s="465"/>
      <c r="AQ90" s="466"/>
      <c r="AX90" s="456"/>
      <c r="AY90" s="456"/>
      <c r="AZ90" s="456"/>
      <c r="BA90" s="456"/>
      <c r="BB90" s="456"/>
      <c r="BC90" s="456"/>
      <c r="BD90" s="456"/>
    </row>
    <row r="92" spans="1:56" hidden="1">
      <c r="F92" s="378">
        <v>1</v>
      </c>
      <c r="G92" s="378"/>
      <c r="H92" s="378">
        <v>2</v>
      </c>
      <c r="I92" s="378"/>
      <c r="J92" s="378">
        <v>3</v>
      </c>
      <c r="K92" s="378">
        <v>4</v>
      </c>
      <c r="L92" s="378"/>
      <c r="M92" s="378">
        <v>5</v>
      </c>
      <c r="N92" s="378"/>
      <c r="O92" s="378">
        <v>6</v>
      </c>
      <c r="P92" s="378">
        <v>7</v>
      </c>
      <c r="Q92" s="378"/>
      <c r="R92" s="378">
        <v>8</v>
      </c>
      <c r="S92" s="378"/>
      <c r="T92" s="378">
        <v>9</v>
      </c>
      <c r="U92" s="378">
        <v>10</v>
      </c>
      <c r="W92" s="378">
        <v>11</v>
      </c>
      <c r="Y92" s="378">
        <v>12</v>
      </c>
      <c r="AS92" s="182">
        <v>24</v>
      </c>
    </row>
    <row r="93" spans="1:56" hidden="1">
      <c r="F93" s="378">
        <f>SUM(AE76:AE78,AI76:AI78)</f>
        <v>58</v>
      </c>
      <c r="G93" s="378" t="e">
        <f>SUM(#REF!)</f>
        <v>#REF!</v>
      </c>
      <c r="H93" s="378">
        <f>SUM(Z70:Z72,AD70:AD72)</f>
        <v>42</v>
      </c>
      <c r="I93" s="378" t="e">
        <f>SUM(#REF!)</f>
        <v>#REF!</v>
      </c>
      <c r="J93" s="378">
        <f>SUM(K58:K60,O58:O60)</f>
        <v>92</v>
      </c>
      <c r="K93" s="378">
        <f>SUM(AE70:AE72,AI70:AI72)</f>
        <v>53</v>
      </c>
      <c r="L93" s="378" t="e">
        <f>SUM(#REF!)</f>
        <v>#REF!</v>
      </c>
      <c r="M93" s="378">
        <f>SUM(U58:U60,Y58:Y60)</f>
        <v>55</v>
      </c>
      <c r="N93" s="378" t="e">
        <f>SUM(#REF!)</f>
        <v>#REF!</v>
      </c>
      <c r="O93" s="378">
        <f>SUM(Z64:Z66,AD64:AD66)</f>
        <v>54</v>
      </c>
      <c r="P93" s="378">
        <f>SUM(U70:U72,Y70:Y72)</f>
        <v>46</v>
      </c>
      <c r="Q93" s="378" t="e">
        <f>SUM(#REF!)</f>
        <v>#REF!</v>
      </c>
      <c r="R93" s="378">
        <f>SUM(AE64:AE66,AI64:AI66)</f>
        <v>53</v>
      </c>
      <c r="S93" s="378" t="e">
        <f>SUM(#REF!)</f>
        <v>#REF!</v>
      </c>
      <c r="T93" s="378">
        <f>SUM(Z58:Z60,AD58:AD60)</f>
        <v>46</v>
      </c>
      <c r="U93" s="378">
        <f>SUM(U64:U66,Y64:Y66)</f>
        <v>80</v>
      </c>
      <c r="W93" s="378">
        <f>SUM(AE82:AE84,AI82:AI84)</f>
        <v>49</v>
      </c>
      <c r="Y93" s="378">
        <f>SUM(P58:P60,T58:T60)</f>
        <v>76</v>
      </c>
      <c r="AS93" s="182">
        <f>SUM(AS55:AS90)</f>
        <v>24</v>
      </c>
    </row>
    <row r="94" spans="1:56" hidden="1"/>
    <row r="95" spans="1:56" hidden="1"/>
    <row r="96" spans="1:5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spans="1:137" hidden="1"/>
    <row r="114" spans="1:137" hidden="1"/>
    <row r="115" spans="1:137" hidden="1">
      <c r="CA115" s="182" t="s">
        <v>558</v>
      </c>
      <c r="CD115" s="182" t="s">
        <v>559</v>
      </c>
      <c r="CG115" s="182" t="s">
        <v>560</v>
      </c>
    </row>
    <row r="116" spans="1:137" hidden="1">
      <c r="F116" s="378">
        <v>1</v>
      </c>
      <c r="G116" s="378"/>
      <c r="H116" s="378">
        <v>2</v>
      </c>
      <c r="I116" s="378"/>
      <c r="J116" s="378">
        <v>3</v>
      </c>
      <c r="K116" s="378">
        <v>4</v>
      </c>
      <c r="L116" s="378"/>
      <c r="M116" s="378">
        <v>5</v>
      </c>
      <c r="N116" s="378"/>
      <c r="O116" s="378">
        <v>6</v>
      </c>
      <c r="P116" s="378">
        <v>7</v>
      </c>
      <c r="Q116" s="378"/>
      <c r="R116" s="378">
        <v>8</v>
      </c>
      <c r="S116" s="378"/>
      <c r="T116" s="378">
        <v>9</v>
      </c>
      <c r="U116" s="378">
        <v>10</v>
      </c>
      <c r="W116" s="378">
        <v>11</v>
      </c>
      <c r="Y116" s="378">
        <v>12</v>
      </c>
      <c r="CA116" s="182" t="s">
        <v>0</v>
      </c>
      <c r="CD116" s="182" t="s">
        <v>0</v>
      </c>
      <c r="CG116" s="182" t="s">
        <v>0</v>
      </c>
    </row>
    <row r="117" spans="1:137" hidden="1">
      <c r="F117" s="378">
        <f t="shared" ref="F117:U117" si="2">F93</f>
        <v>58</v>
      </c>
      <c r="G117" s="378" t="e">
        <f t="shared" si="2"/>
        <v>#REF!</v>
      </c>
      <c r="H117" s="378">
        <f t="shared" si="2"/>
        <v>42</v>
      </c>
      <c r="I117" s="378" t="e">
        <f t="shared" si="2"/>
        <v>#REF!</v>
      </c>
      <c r="J117" s="378">
        <f t="shared" si="2"/>
        <v>92</v>
      </c>
      <c r="K117" s="378">
        <f t="shared" si="2"/>
        <v>53</v>
      </c>
      <c r="L117" s="378" t="e">
        <f t="shared" si="2"/>
        <v>#REF!</v>
      </c>
      <c r="M117" s="378">
        <f t="shared" si="2"/>
        <v>55</v>
      </c>
      <c r="N117" s="378" t="e">
        <f t="shared" si="2"/>
        <v>#REF!</v>
      </c>
      <c r="O117" s="378">
        <f t="shared" si="2"/>
        <v>54</v>
      </c>
      <c r="P117" s="378">
        <f t="shared" si="2"/>
        <v>46</v>
      </c>
      <c r="Q117" s="378" t="e">
        <f t="shared" si="2"/>
        <v>#REF!</v>
      </c>
      <c r="R117" s="378">
        <f t="shared" si="2"/>
        <v>53</v>
      </c>
      <c r="S117" s="378" t="e">
        <f t="shared" si="2"/>
        <v>#REF!</v>
      </c>
      <c r="T117" s="378">
        <f t="shared" si="2"/>
        <v>46</v>
      </c>
      <c r="U117" s="378">
        <f t="shared" si="2"/>
        <v>80</v>
      </c>
      <c r="W117" s="378">
        <f>W93</f>
        <v>49</v>
      </c>
      <c r="Y117" s="378">
        <f>Y93</f>
        <v>76</v>
      </c>
      <c r="CA117" s="366" t="str">
        <f>IF(CA118&lt;7,"A",IF(CA118&gt;12,"C","B"))</f>
        <v>A</v>
      </c>
      <c r="CB117" s="366"/>
      <c r="CC117" s="366"/>
      <c r="CD117" s="366"/>
      <c r="CE117" s="366"/>
      <c r="CF117" s="366"/>
      <c r="CG117" s="366"/>
      <c r="CH117" s="366"/>
      <c r="CI117" s="366"/>
    </row>
    <row r="118" spans="1:137" hidden="1">
      <c r="CA118" s="366">
        <f>C41</f>
        <v>0</v>
      </c>
      <c r="CB118" s="366"/>
      <c r="CC118" s="366"/>
      <c r="CD118" s="366">
        <f>CA118</f>
        <v>0</v>
      </c>
      <c r="CE118" s="366"/>
      <c r="CF118" s="366"/>
      <c r="CG118" s="366">
        <f>CA118</f>
        <v>0</v>
      </c>
      <c r="CH118" s="366"/>
      <c r="CI118" s="366"/>
      <c r="CL118" s="182">
        <v>1</v>
      </c>
      <c r="CO118" s="182">
        <v>2</v>
      </c>
      <c r="CR118" s="182">
        <v>3</v>
      </c>
      <c r="CU118" s="182">
        <v>4</v>
      </c>
      <c r="CX118" s="182">
        <v>5</v>
      </c>
      <c r="DA118" s="182">
        <v>6</v>
      </c>
      <c r="DD118" s="182">
        <v>7</v>
      </c>
      <c r="DG118" s="182">
        <v>8</v>
      </c>
      <c r="DJ118" s="182">
        <v>9</v>
      </c>
      <c r="DM118" s="182">
        <v>10</v>
      </c>
      <c r="DP118" s="182">
        <v>11</v>
      </c>
      <c r="DS118" s="182">
        <v>12</v>
      </c>
      <c r="DV118" s="182">
        <v>13</v>
      </c>
      <c r="DY118" s="182">
        <v>14</v>
      </c>
      <c r="EB118" s="182">
        <v>15</v>
      </c>
      <c r="EE118" s="182">
        <v>16</v>
      </c>
    </row>
    <row r="119" spans="1:137">
      <c r="BZ119" s="182">
        <v>1</v>
      </c>
      <c r="CA119" s="182" t="str">
        <f t="shared" ref="CA119:CC124" si="3">IF($CA$118=1,CL119,IF($CA$118=2,CO119,IF($CA$118=3,CR119,IF($CA$118=4,CU119,IF($CA$118=5,CX119,IF($CA$118=6,DA119,""))))))</f>
        <v/>
      </c>
      <c r="CB119" s="182" t="str">
        <f t="shared" si="3"/>
        <v/>
      </c>
      <c r="CC119" s="182" t="str">
        <f t="shared" si="3"/>
        <v/>
      </c>
      <c r="CD119" s="182" t="str">
        <f t="shared" ref="CD119:CF130" si="4">IF($CA$118=7,DD119,IF($CA$118=8,DG119,IF($CA$118=9,DJ119,IF($CA$118=10,DM119,IF($CA$118=11,DP119,IF($CA$118=12,DS119,""))))))</f>
        <v/>
      </c>
      <c r="CE119" s="182" t="str">
        <f t="shared" si="4"/>
        <v/>
      </c>
      <c r="CF119" s="182" t="str">
        <f t="shared" si="4"/>
        <v/>
      </c>
      <c r="CG119" s="182" t="str">
        <f t="shared" ref="CG119:CI129" si="5">IF($CA$118=13,DV119,IF($CA$118=14,DY119,IF($CA$118=15,EB119,IF($CA$118=16,EE119,""))))</f>
        <v/>
      </c>
      <c r="CH119" s="182" t="str">
        <f t="shared" si="5"/>
        <v/>
      </c>
      <c r="CI119" s="182" t="str">
        <f t="shared" si="5"/>
        <v/>
      </c>
      <c r="CL119" s="182">
        <v>1</v>
      </c>
      <c r="CM119" s="182" t="s">
        <v>258</v>
      </c>
      <c r="CN119" s="182" t="s">
        <v>259</v>
      </c>
      <c r="CO119" s="182">
        <v>1</v>
      </c>
      <c r="CP119" s="182" t="s">
        <v>260</v>
      </c>
      <c r="CQ119" s="182" t="s">
        <v>261</v>
      </c>
      <c r="CR119" s="182">
        <v>1</v>
      </c>
      <c r="CS119" s="182" t="s">
        <v>262</v>
      </c>
      <c r="CT119" s="182" t="s">
        <v>261</v>
      </c>
      <c r="CU119" s="182">
        <v>1</v>
      </c>
      <c r="CV119" s="182" t="s">
        <v>263</v>
      </c>
      <c r="CW119" s="182" t="s">
        <v>264</v>
      </c>
      <c r="CX119" s="182">
        <v>1</v>
      </c>
      <c r="CY119" s="182" t="s">
        <v>265</v>
      </c>
      <c r="CZ119" s="182" t="s">
        <v>266</v>
      </c>
      <c r="DA119" s="182" t="s">
        <v>267</v>
      </c>
      <c r="DB119" s="182" t="s">
        <v>268</v>
      </c>
      <c r="DC119" s="182" t="s">
        <v>269</v>
      </c>
      <c r="DD119" s="182" t="s">
        <v>270</v>
      </c>
      <c r="DE119" s="182" t="s">
        <v>260</v>
      </c>
      <c r="DF119" s="182" t="s">
        <v>261</v>
      </c>
      <c r="DG119" s="182" t="s">
        <v>271</v>
      </c>
      <c r="DH119" s="182" t="s">
        <v>272</v>
      </c>
      <c r="DI119" s="182" t="s">
        <v>273</v>
      </c>
      <c r="DJ119" s="182" t="s">
        <v>274</v>
      </c>
      <c r="DK119" s="182" t="s">
        <v>272</v>
      </c>
      <c r="DL119" s="182" t="s">
        <v>273</v>
      </c>
      <c r="DM119" s="182" t="s">
        <v>275</v>
      </c>
      <c r="DN119" s="182" t="s">
        <v>276</v>
      </c>
      <c r="DO119" s="182" t="s">
        <v>269</v>
      </c>
      <c r="DP119" s="182">
        <v>0</v>
      </c>
      <c r="DQ119" s="182">
        <v>0</v>
      </c>
      <c r="DR119" s="182">
        <v>0</v>
      </c>
      <c r="DS119" s="182">
        <v>0</v>
      </c>
      <c r="DT119" s="182">
        <v>0</v>
      </c>
      <c r="DU119" s="182">
        <v>0</v>
      </c>
      <c r="DV119" s="182" t="s">
        <v>275</v>
      </c>
      <c r="DW119" s="182" t="s">
        <v>276</v>
      </c>
      <c r="DX119" s="182" t="s">
        <v>269</v>
      </c>
      <c r="DY119" s="182">
        <v>0</v>
      </c>
      <c r="DZ119" s="182">
        <v>0</v>
      </c>
      <c r="EA119" s="182">
        <v>0</v>
      </c>
      <c r="EB119" s="182">
        <v>0</v>
      </c>
      <c r="EC119" s="182">
        <v>0</v>
      </c>
      <c r="ED119" s="182">
        <v>0</v>
      </c>
      <c r="EE119" s="182">
        <v>0</v>
      </c>
      <c r="EF119" s="182">
        <v>0</v>
      </c>
      <c r="EG119" s="182">
        <v>0</v>
      </c>
    </row>
    <row r="120" spans="1:137">
      <c r="BZ120" s="182">
        <v>2</v>
      </c>
      <c r="CA120" s="182" t="str">
        <f t="shared" si="3"/>
        <v/>
      </c>
      <c r="CB120" s="182" t="str">
        <f t="shared" si="3"/>
        <v/>
      </c>
      <c r="CC120" s="182" t="str">
        <f t="shared" si="3"/>
        <v/>
      </c>
      <c r="CD120" s="182" t="str">
        <f t="shared" si="4"/>
        <v/>
      </c>
      <c r="CE120" s="182" t="str">
        <f t="shared" si="4"/>
        <v/>
      </c>
      <c r="CF120" s="182" t="str">
        <f t="shared" si="4"/>
        <v/>
      </c>
      <c r="CG120" s="182" t="str">
        <f t="shared" si="5"/>
        <v/>
      </c>
      <c r="CH120" s="182" t="str">
        <f t="shared" si="5"/>
        <v/>
      </c>
      <c r="CI120" s="182" t="str">
        <f t="shared" si="5"/>
        <v/>
      </c>
      <c r="CL120" s="182">
        <v>2</v>
      </c>
      <c r="CM120" s="182" t="s">
        <v>277</v>
      </c>
      <c r="CN120" s="182" t="s">
        <v>269</v>
      </c>
      <c r="CO120" s="182">
        <v>2</v>
      </c>
      <c r="CP120" s="182" t="s">
        <v>276</v>
      </c>
      <c r="CQ120" s="182" t="s">
        <v>269</v>
      </c>
      <c r="CR120" s="182">
        <v>2</v>
      </c>
      <c r="CS120" s="182" t="s">
        <v>278</v>
      </c>
      <c r="CT120" s="182" t="s">
        <v>261</v>
      </c>
      <c r="CU120" s="182">
        <v>2</v>
      </c>
      <c r="CV120" s="182" t="s">
        <v>279</v>
      </c>
      <c r="CW120" s="182" t="s">
        <v>261</v>
      </c>
      <c r="CX120" s="182">
        <v>2</v>
      </c>
      <c r="CY120" s="182" t="s">
        <v>280</v>
      </c>
      <c r="CZ120" s="182" t="s">
        <v>281</v>
      </c>
      <c r="DA120" s="182" t="s">
        <v>282</v>
      </c>
      <c r="DB120" s="182" t="s">
        <v>283</v>
      </c>
      <c r="DC120" s="182" t="s">
        <v>261</v>
      </c>
      <c r="DD120" s="182" t="s">
        <v>284</v>
      </c>
      <c r="DE120" s="182" t="s">
        <v>258</v>
      </c>
      <c r="DF120" s="182" t="s">
        <v>259</v>
      </c>
      <c r="DG120" s="182" t="s">
        <v>285</v>
      </c>
      <c r="DH120" s="182" t="s">
        <v>258</v>
      </c>
      <c r="DI120" s="182" t="s">
        <v>259</v>
      </c>
      <c r="DJ120" s="182" t="s">
        <v>286</v>
      </c>
      <c r="DK120" s="182" t="s">
        <v>287</v>
      </c>
      <c r="DL120" s="182" t="s">
        <v>259</v>
      </c>
      <c r="DM120" s="182" t="s">
        <v>288</v>
      </c>
      <c r="DN120" s="182" t="s">
        <v>289</v>
      </c>
      <c r="DO120" s="182" t="s">
        <v>290</v>
      </c>
      <c r="DP120" s="182">
        <v>0</v>
      </c>
      <c r="DQ120" s="182">
        <v>0</v>
      </c>
      <c r="DR120" s="182">
        <v>0</v>
      </c>
      <c r="DS120" s="182">
        <v>0</v>
      </c>
      <c r="DT120" s="182">
        <v>0</v>
      </c>
      <c r="DU120" s="182">
        <v>0</v>
      </c>
      <c r="DV120" s="182" t="s">
        <v>288</v>
      </c>
      <c r="DW120" s="182" t="s">
        <v>289</v>
      </c>
      <c r="DX120" s="182" t="s">
        <v>290</v>
      </c>
      <c r="DY120" s="182">
        <v>0</v>
      </c>
      <c r="DZ120" s="182">
        <v>0</v>
      </c>
      <c r="EA120" s="182">
        <v>0</v>
      </c>
      <c r="EB120" s="182">
        <v>0</v>
      </c>
      <c r="EC120" s="182">
        <v>0</v>
      </c>
      <c r="ED120" s="182">
        <v>0</v>
      </c>
      <c r="EE120" s="182">
        <v>0</v>
      </c>
      <c r="EF120" s="182">
        <v>0</v>
      </c>
      <c r="EG120" s="182">
        <v>0</v>
      </c>
    </row>
    <row r="121" spans="1:137">
      <c r="BZ121" s="182">
        <v>3</v>
      </c>
      <c r="CA121" s="182" t="str">
        <f t="shared" si="3"/>
        <v/>
      </c>
      <c r="CB121" s="182" t="str">
        <f t="shared" si="3"/>
        <v/>
      </c>
      <c r="CC121" s="182" t="str">
        <f t="shared" si="3"/>
        <v/>
      </c>
      <c r="CD121" s="182" t="str">
        <f t="shared" si="4"/>
        <v/>
      </c>
      <c r="CE121" s="182" t="str">
        <f t="shared" si="4"/>
        <v/>
      </c>
      <c r="CF121" s="182" t="str">
        <f t="shared" si="4"/>
        <v/>
      </c>
      <c r="CG121" s="182" t="str">
        <f t="shared" si="5"/>
        <v/>
      </c>
      <c r="CH121" s="182" t="str">
        <f t="shared" si="5"/>
        <v/>
      </c>
      <c r="CI121" s="182" t="str">
        <f t="shared" si="5"/>
        <v/>
      </c>
      <c r="CL121" s="182">
        <v>3</v>
      </c>
      <c r="CM121" s="182" t="s">
        <v>291</v>
      </c>
      <c r="CN121" s="182" t="s">
        <v>292</v>
      </c>
      <c r="CO121" s="182">
        <v>3</v>
      </c>
      <c r="CP121" s="182" t="s">
        <v>293</v>
      </c>
      <c r="CQ121" s="182" t="s">
        <v>292</v>
      </c>
      <c r="CR121" s="182">
        <v>3</v>
      </c>
      <c r="CS121" s="182" t="s">
        <v>294</v>
      </c>
      <c r="CT121" s="182" t="s">
        <v>295</v>
      </c>
      <c r="CU121" s="182">
        <v>3</v>
      </c>
      <c r="CV121" s="182" t="s">
        <v>296</v>
      </c>
      <c r="CW121" s="182" t="s">
        <v>266</v>
      </c>
      <c r="CX121" s="182">
        <v>3</v>
      </c>
      <c r="CY121" s="182" t="s">
        <v>297</v>
      </c>
      <c r="CZ121" s="182" t="s">
        <v>259</v>
      </c>
      <c r="DA121" s="182" t="s">
        <v>298</v>
      </c>
      <c r="DB121" s="182" t="s">
        <v>299</v>
      </c>
      <c r="DC121" s="182" t="s">
        <v>261</v>
      </c>
      <c r="DD121" s="182" t="s">
        <v>300</v>
      </c>
      <c r="DE121" s="182" t="s">
        <v>301</v>
      </c>
      <c r="DF121" s="182" t="s">
        <v>266</v>
      </c>
      <c r="DG121" s="182" t="s">
        <v>302</v>
      </c>
      <c r="DH121" s="182" t="s">
        <v>303</v>
      </c>
      <c r="DI121" s="182" t="s">
        <v>295</v>
      </c>
      <c r="DJ121" s="182" t="s">
        <v>304</v>
      </c>
      <c r="DK121" s="182" t="s">
        <v>305</v>
      </c>
      <c r="DL121" s="182" t="s">
        <v>306</v>
      </c>
      <c r="DM121" s="182" t="s">
        <v>307</v>
      </c>
      <c r="DN121" s="182" t="s">
        <v>289</v>
      </c>
      <c r="DO121" s="182" t="s">
        <v>290</v>
      </c>
      <c r="DP121" s="182">
        <v>0</v>
      </c>
      <c r="DQ121" s="182">
        <v>0</v>
      </c>
      <c r="DR121" s="182">
        <v>0</v>
      </c>
      <c r="DS121" s="182">
        <v>0</v>
      </c>
      <c r="DT121" s="182">
        <v>0</v>
      </c>
      <c r="DU121" s="182">
        <v>0</v>
      </c>
      <c r="DV121" s="182" t="s">
        <v>307</v>
      </c>
      <c r="DW121" s="182" t="s">
        <v>289</v>
      </c>
      <c r="DX121" s="182" t="s">
        <v>290</v>
      </c>
      <c r="DY121" s="182">
        <v>0</v>
      </c>
      <c r="DZ121" s="182">
        <v>0</v>
      </c>
      <c r="EA121" s="182">
        <v>0</v>
      </c>
      <c r="EB121" s="182">
        <v>0</v>
      </c>
      <c r="EC121" s="182">
        <v>0</v>
      </c>
      <c r="ED121" s="182">
        <v>0</v>
      </c>
      <c r="EE121" s="182">
        <v>0</v>
      </c>
      <c r="EF121" s="182">
        <v>0</v>
      </c>
      <c r="EG121" s="182">
        <v>0</v>
      </c>
    </row>
    <row r="122" spans="1:137">
      <c r="A122" s="362"/>
      <c r="B122" s="362"/>
      <c r="C122" s="362"/>
      <c r="D122" s="362"/>
      <c r="E122" s="362"/>
      <c r="F122" s="362"/>
      <c r="G122" s="362"/>
      <c r="H122" s="362"/>
      <c r="I122" s="362"/>
      <c r="J122" s="362"/>
      <c r="K122" s="362"/>
      <c r="L122" s="362"/>
      <c r="M122" s="362"/>
      <c r="N122" s="362"/>
      <c r="O122" s="362"/>
      <c r="P122" s="362"/>
      <c r="Q122" s="362"/>
      <c r="R122" s="362"/>
      <c r="S122" s="362"/>
      <c r="T122" s="362"/>
      <c r="U122" s="362"/>
      <c r="V122" s="362"/>
      <c r="W122" s="362"/>
      <c r="X122" s="362"/>
      <c r="Y122" s="362"/>
      <c r="Z122" s="362"/>
      <c r="BZ122" s="182">
        <v>4</v>
      </c>
      <c r="CA122" s="182" t="str">
        <f t="shared" si="3"/>
        <v/>
      </c>
      <c r="CB122" s="182" t="str">
        <f t="shared" si="3"/>
        <v/>
      </c>
      <c r="CC122" s="182" t="str">
        <f t="shared" si="3"/>
        <v/>
      </c>
      <c r="CD122" s="182" t="str">
        <f t="shared" si="4"/>
        <v/>
      </c>
      <c r="CE122" s="182" t="str">
        <f t="shared" si="4"/>
        <v/>
      </c>
      <c r="CF122" s="182" t="str">
        <f t="shared" si="4"/>
        <v/>
      </c>
      <c r="CG122" s="182" t="str">
        <f t="shared" si="5"/>
        <v/>
      </c>
      <c r="CH122" s="182" t="str">
        <f t="shared" si="5"/>
        <v/>
      </c>
      <c r="CI122" s="182" t="str">
        <f t="shared" si="5"/>
        <v/>
      </c>
      <c r="CL122" s="182">
        <v>4</v>
      </c>
      <c r="CM122" s="182" t="s">
        <v>308</v>
      </c>
      <c r="CN122" s="182" t="s">
        <v>309</v>
      </c>
      <c r="CO122" s="182">
        <v>4</v>
      </c>
      <c r="CP122" s="182" t="s">
        <v>310</v>
      </c>
      <c r="CQ122" s="182" t="s">
        <v>281</v>
      </c>
      <c r="CR122" s="182">
        <v>4</v>
      </c>
      <c r="CS122" s="182" t="s">
        <v>311</v>
      </c>
      <c r="CT122" s="182" t="s">
        <v>264</v>
      </c>
      <c r="CU122" s="182">
        <v>4</v>
      </c>
      <c r="CV122" s="182" t="s">
        <v>312</v>
      </c>
      <c r="CW122" s="182" t="s">
        <v>313</v>
      </c>
      <c r="CX122" s="182">
        <v>4</v>
      </c>
      <c r="CY122" s="182" t="s">
        <v>314</v>
      </c>
      <c r="CZ122" s="182" t="s">
        <v>290</v>
      </c>
      <c r="DA122" s="182" t="s">
        <v>315</v>
      </c>
      <c r="DB122" s="182" t="s">
        <v>316</v>
      </c>
      <c r="DC122" s="182" t="s">
        <v>306</v>
      </c>
      <c r="DD122" s="182" t="s">
        <v>317</v>
      </c>
      <c r="DE122" s="182" t="s">
        <v>318</v>
      </c>
      <c r="DF122" s="182" t="s">
        <v>319</v>
      </c>
      <c r="DG122" s="182" t="s">
        <v>320</v>
      </c>
      <c r="DH122" s="182" t="s">
        <v>293</v>
      </c>
      <c r="DI122" s="182" t="s">
        <v>292</v>
      </c>
      <c r="DJ122" s="182" t="s">
        <v>321</v>
      </c>
      <c r="DK122" s="182" t="s">
        <v>280</v>
      </c>
      <c r="DL122" s="182" t="s">
        <v>281</v>
      </c>
      <c r="DM122" s="182" t="s">
        <v>322</v>
      </c>
      <c r="DN122" s="182" t="s">
        <v>323</v>
      </c>
      <c r="DO122" s="182" t="s">
        <v>292</v>
      </c>
      <c r="DP122" s="182">
        <v>0</v>
      </c>
      <c r="DQ122" s="182">
        <v>0</v>
      </c>
      <c r="DR122" s="182">
        <v>0</v>
      </c>
      <c r="DS122" s="182">
        <v>0</v>
      </c>
      <c r="DT122" s="182">
        <v>0</v>
      </c>
      <c r="DU122" s="182">
        <v>0</v>
      </c>
      <c r="DV122" s="182" t="s">
        <v>322</v>
      </c>
      <c r="DW122" s="182" t="s">
        <v>323</v>
      </c>
      <c r="DX122" s="182" t="s">
        <v>292</v>
      </c>
      <c r="DY122" s="182">
        <v>0</v>
      </c>
      <c r="DZ122" s="182">
        <v>0</v>
      </c>
      <c r="EA122" s="182">
        <v>0</v>
      </c>
      <c r="EB122" s="182">
        <v>0</v>
      </c>
      <c r="EC122" s="182">
        <v>0</v>
      </c>
      <c r="ED122" s="182">
        <v>0</v>
      </c>
      <c r="EE122" s="182">
        <v>0</v>
      </c>
      <c r="EF122" s="182">
        <v>0</v>
      </c>
      <c r="EG122" s="182">
        <v>0</v>
      </c>
    </row>
    <row r="123" spans="1:137">
      <c r="A123" s="362"/>
      <c r="B123" s="362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362"/>
      <c r="N123" s="362"/>
      <c r="O123" s="362"/>
      <c r="P123" s="362"/>
      <c r="Q123" s="362"/>
      <c r="R123" s="362"/>
      <c r="S123" s="362"/>
      <c r="T123" s="362"/>
      <c r="U123" s="362"/>
      <c r="V123" s="362"/>
      <c r="W123" s="362"/>
      <c r="X123" s="362"/>
      <c r="Y123" s="362"/>
      <c r="Z123" s="362"/>
      <c r="BZ123" s="182">
        <v>5</v>
      </c>
      <c r="CA123" s="182" t="str">
        <f t="shared" si="3"/>
        <v/>
      </c>
      <c r="CB123" s="182" t="str">
        <f t="shared" si="3"/>
        <v/>
      </c>
      <c r="CC123" s="182" t="str">
        <f t="shared" si="3"/>
        <v/>
      </c>
      <c r="CD123" s="182" t="str">
        <f t="shared" si="4"/>
        <v/>
      </c>
      <c r="CE123" s="182" t="str">
        <f t="shared" si="4"/>
        <v/>
      </c>
      <c r="CF123" s="182" t="str">
        <f t="shared" si="4"/>
        <v/>
      </c>
      <c r="CG123" s="182" t="str">
        <f t="shared" si="5"/>
        <v/>
      </c>
      <c r="CH123" s="182" t="str">
        <f t="shared" si="5"/>
        <v/>
      </c>
      <c r="CI123" s="182" t="str">
        <f t="shared" si="5"/>
        <v/>
      </c>
      <c r="CL123" s="182">
        <v>0</v>
      </c>
      <c r="CM123" s="182" t="s">
        <v>324</v>
      </c>
      <c r="CN123" s="182" t="s">
        <v>319</v>
      </c>
      <c r="CO123" s="182">
        <v>0</v>
      </c>
      <c r="CP123" s="182">
        <v>0</v>
      </c>
      <c r="CQ123" s="182">
        <v>0</v>
      </c>
      <c r="CR123" s="182">
        <v>0</v>
      </c>
      <c r="CS123" s="182">
        <v>0</v>
      </c>
      <c r="CT123" s="182">
        <v>0</v>
      </c>
      <c r="CU123" s="182">
        <v>5</v>
      </c>
      <c r="CV123" s="182" t="s">
        <v>287</v>
      </c>
      <c r="CW123" s="182" t="s">
        <v>259</v>
      </c>
      <c r="CX123" s="182">
        <v>5</v>
      </c>
      <c r="CY123" s="182" t="s">
        <v>325</v>
      </c>
      <c r="CZ123" s="182" t="s">
        <v>326</v>
      </c>
      <c r="DA123" s="182" t="s">
        <v>327</v>
      </c>
      <c r="DB123" s="182" t="s">
        <v>328</v>
      </c>
      <c r="DC123" s="182" t="s">
        <v>269</v>
      </c>
      <c r="DD123" s="182">
        <v>0</v>
      </c>
      <c r="DE123" s="182">
        <v>0</v>
      </c>
      <c r="DF123" s="182">
        <v>0</v>
      </c>
      <c r="DG123" s="182">
        <v>0</v>
      </c>
      <c r="DH123" s="182">
        <v>0</v>
      </c>
      <c r="DI123" s="182">
        <v>0</v>
      </c>
      <c r="DJ123" s="182" t="s">
        <v>329</v>
      </c>
      <c r="DK123" s="182" t="s">
        <v>301</v>
      </c>
      <c r="DL123" s="182" t="s">
        <v>266</v>
      </c>
      <c r="DM123" s="182" t="s">
        <v>330</v>
      </c>
      <c r="DN123" s="182" t="s">
        <v>311</v>
      </c>
      <c r="DO123" s="182" t="s">
        <v>264</v>
      </c>
      <c r="DP123" s="182">
        <v>0</v>
      </c>
      <c r="DQ123" s="182">
        <v>0</v>
      </c>
      <c r="DR123" s="182">
        <v>0</v>
      </c>
      <c r="DS123" s="182">
        <v>0</v>
      </c>
      <c r="DT123" s="182">
        <v>0</v>
      </c>
      <c r="DU123" s="182">
        <v>0</v>
      </c>
      <c r="DV123" s="182" t="s">
        <v>330</v>
      </c>
      <c r="DW123" s="182" t="s">
        <v>311</v>
      </c>
      <c r="DX123" s="182" t="s">
        <v>264</v>
      </c>
      <c r="DY123" s="182">
        <v>0</v>
      </c>
      <c r="DZ123" s="182">
        <v>0</v>
      </c>
      <c r="EA123" s="182">
        <v>0</v>
      </c>
      <c r="EB123" s="182">
        <v>0</v>
      </c>
      <c r="EC123" s="182">
        <v>0</v>
      </c>
      <c r="ED123" s="182">
        <v>0</v>
      </c>
      <c r="EE123" s="182">
        <v>0</v>
      </c>
      <c r="EF123" s="182">
        <v>0</v>
      </c>
      <c r="EG123" s="182">
        <v>0</v>
      </c>
    </row>
    <row r="124" spans="1:137">
      <c r="A124" s="362"/>
      <c r="B124" s="362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362"/>
      <c r="N124" s="362"/>
      <c r="O124" s="362"/>
      <c r="P124" s="362"/>
      <c r="Q124" s="362"/>
      <c r="R124" s="362"/>
      <c r="S124" s="362"/>
      <c r="T124" s="362"/>
      <c r="U124" s="362"/>
      <c r="V124" s="362"/>
      <c r="W124" s="362"/>
      <c r="X124" s="362"/>
      <c r="Y124" s="362"/>
      <c r="Z124" s="362"/>
      <c r="BZ124" s="182">
        <v>6</v>
      </c>
      <c r="CA124" s="182" t="str">
        <f t="shared" si="3"/>
        <v/>
      </c>
      <c r="CB124" s="182" t="str">
        <f t="shared" si="3"/>
        <v/>
      </c>
      <c r="CC124" s="182" t="str">
        <f t="shared" si="3"/>
        <v/>
      </c>
      <c r="CD124" s="182" t="str">
        <f t="shared" si="4"/>
        <v/>
      </c>
      <c r="CE124" s="182" t="str">
        <f t="shared" si="4"/>
        <v/>
      </c>
      <c r="CF124" s="182" t="str">
        <f t="shared" si="4"/>
        <v/>
      </c>
      <c r="CG124" s="182" t="str">
        <f t="shared" si="5"/>
        <v/>
      </c>
      <c r="CH124" s="182" t="str">
        <f t="shared" si="5"/>
        <v/>
      </c>
      <c r="CI124" s="182" t="str">
        <f t="shared" si="5"/>
        <v/>
      </c>
      <c r="CL124" s="182">
        <v>0</v>
      </c>
      <c r="CM124" s="182">
        <v>0</v>
      </c>
      <c r="CN124" s="182">
        <v>0</v>
      </c>
      <c r="CO124" s="182">
        <v>0</v>
      </c>
      <c r="CP124" s="182">
        <v>0</v>
      </c>
      <c r="CQ124" s="182">
        <v>0</v>
      </c>
      <c r="CR124" s="182">
        <v>0</v>
      </c>
      <c r="CS124" s="182">
        <v>0</v>
      </c>
      <c r="CT124" s="182">
        <v>0</v>
      </c>
      <c r="CU124" s="182">
        <v>0</v>
      </c>
      <c r="CV124" s="182">
        <v>0</v>
      </c>
      <c r="CW124" s="182">
        <v>0</v>
      </c>
      <c r="CX124" s="182">
        <v>6</v>
      </c>
      <c r="CY124" s="182">
        <v>0</v>
      </c>
      <c r="CZ124" s="182">
        <v>0</v>
      </c>
      <c r="DA124" s="182">
        <v>0</v>
      </c>
      <c r="DB124" s="182">
        <v>0</v>
      </c>
      <c r="DC124" s="182">
        <v>0</v>
      </c>
      <c r="DD124" s="182">
        <v>0</v>
      </c>
      <c r="DE124" s="182">
        <v>0</v>
      </c>
      <c r="DF124" s="182">
        <v>0</v>
      </c>
      <c r="DG124" s="182">
        <v>0</v>
      </c>
      <c r="DH124" s="182">
        <v>0</v>
      </c>
      <c r="DI124" s="182">
        <v>0</v>
      </c>
      <c r="DJ124" s="182">
        <v>0</v>
      </c>
      <c r="DK124" s="182">
        <v>0</v>
      </c>
      <c r="DL124" s="182">
        <v>0</v>
      </c>
      <c r="DM124" s="182">
        <v>0</v>
      </c>
      <c r="DN124" s="182">
        <v>0</v>
      </c>
      <c r="DO124" s="182">
        <v>0</v>
      </c>
      <c r="DP124" s="182">
        <v>0</v>
      </c>
      <c r="DQ124" s="182">
        <v>0</v>
      </c>
      <c r="DR124" s="182">
        <v>0</v>
      </c>
      <c r="DS124" s="182">
        <v>0</v>
      </c>
      <c r="DT124" s="182">
        <v>0</v>
      </c>
      <c r="DU124" s="182">
        <v>0</v>
      </c>
      <c r="DV124" s="182">
        <v>0</v>
      </c>
      <c r="DW124" s="182">
        <v>0</v>
      </c>
      <c r="DX124" s="182">
        <v>0</v>
      </c>
      <c r="DY124" s="182">
        <v>0</v>
      </c>
      <c r="DZ124" s="182">
        <v>0</v>
      </c>
      <c r="EA124" s="182">
        <v>0</v>
      </c>
      <c r="EB124" s="182">
        <v>0</v>
      </c>
      <c r="EC124" s="182">
        <v>0</v>
      </c>
      <c r="ED124" s="182">
        <v>0</v>
      </c>
      <c r="EE124" s="182">
        <v>0</v>
      </c>
      <c r="EF124" s="182">
        <v>0</v>
      </c>
      <c r="EG124" s="182">
        <v>0</v>
      </c>
    </row>
    <row r="125" spans="1:137">
      <c r="A125" s="362"/>
      <c r="B125" s="362"/>
      <c r="C125" s="362"/>
      <c r="D125" s="362"/>
      <c r="E125" s="362"/>
      <c r="F125" s="362"/>
      <c r="G125" s="362"/>
      <c r="H125" s="362"/>
      <c r="I125" s="362"/>
      <c r="J125" s="362"/>
      <c r="K125" s="362"/>
      <c r="L125" s="362"/>
      <c r="M125" s="362"/>
      <c r="N125" s="362"/>
      <c r="O125" s="362"/>
      <c r="P125" s="362"/>
      <c r="Q125" s="362"/>
      <c r="R125" s="362"/>
      <c r="S125" s="362"/>
      <c r="T125" s="362"/>
      <c r="U125" s="362"/>
      <c r="V125" s="362"/>
      <c r="W125" s="362"/>
      <c r="X125" s="362"/>
      <c r="Y125" s="362"/>
      <c r="Z125" s="362"/>
      <c r="BZ125" s="182">
        <v>7</v>
      </c>
      <c r="CA125" s="182" t="str">
        <f>IF($CA$118=1,$CL125,IF($CA$118=2,$CO125,IF($CA$118=3,$CR125,IF($CA$118=4,$CU125,IF($CA$118=5,$CX125,IF($CA$118=6,$DA125,""))))))</f>
        <v/>
      </c>
      <c r="CB125" s="182" t="str">
        <f>IF($CA$118=1,$CL125,IF($CA$118=2,$CO125,IF($CA$118=3,$CR125,IF($CA$118=4,$CU125,IF($CA$118=5,$CX125,IF($CA$118=6,$DA125,""))))))</f>
        <v/>
      </c>
      <c r="CC125" s="182" t="str">
        <f>IF($CA$118=1,$CL125,IF($CA$118=2,$CO125,IF($CA$118=3,$CR125,IF($CA$118=4,$CU125,IF($CA$118=5,$CX125,IF($CA$118=6,$DA125,""))))))</f>
        <v/>
      </c>
      <c r="CD125" s="182" t="str">
        <f t="shared" si="4"/>
        <v/>
      </c>
      <c r="CE125" s="182" t="str">
        <f t="shared" si="4"/>
        <v/>
      </c>
      <c r="CF125" s="182" t="str">
        <f t="shared" si="4"/>
        <v/>
      </c>
      <c r="CG125" s="182" t="str">
        <f t="shared" si="5"/>
        <v/>
      </c>
      <c r="CH125" s="182" t="str">
        <f t="shared" si="5"/>
        <v/>
      </c>
      <c r="CI125" s="182" t="str">
        <f t="shared" si="5"/>
        <v/>
      </c>
      <c r="CL125" s="182">
        <v>0</v>
      </c>
      <c r="CM125" s="182">
        <v>0</v>
      </c>
      <c r="CN125" s="182">
        <v>0</v>
      </c>
      <c r="CO125" s="182">
        <v>0</v>
      </c>
      <c r="CP125" s="182">
        <v>0</v>
      </c>
      <c r="CQ125" s="182">
        <v>0</v>
      </c>
      <c r="CR125" s="182">
        <v>0</v>
      </c>
      <c r="CS125" s="182">
        <v>0</v>
      </c>
      <c r="CT125" s="182">
        <v>0</v>
      </c>
      <c r="CU125" s="182">
        <v>0</v>
      </c>
      <c r="CV125" s="182">
        <v>0</v>
      </c>
      <c r="CW125" s="182">
        <v>0</v>
      </c>
      <c r="CX125" s="182">
        <v>0</v>
      </c>
      <c r="CY125" s="182">
        <v>0</v>
      </c>
      <c r="CZ125" s="182">
        <v>0</v>
      </c>
      <c r="DA125" s="182">
        <v>0</v>
      </c>
      <c r="DB125" s="182">
        <v>0</v>
      </c>
      <c r="DC125" s="182">
        <v>0</v>
      </c>
      <c r="DD125" s="182">
        <v>0</v>
      </c>
      <c r="DE125" s="182">
        <v>0</v>
      </c>
      <c r="DF125" s="182">
        <v>0</v>
      </c>
      <c r="DG125" s="182">
        <v>0</v>
      </c>
      <c r="DH125" s="182">
        <v>0</v>
      </c>
      <c r="DI125" s="182">
        <v>0</v>
      </c>
      <c r="DJ125" s="182">
        <v>0</v>
      </c>
      <c r="DK125" s="182">
        <v>0</v>
      </c>
      <c r="DL125" s="182">
        <v>0</v>
      </c>
      <c r="DM125" s="182">
        <v>0</v>
      </c>
      <c r="DN125" s="182">
        <v>0</v>
      </c>
      <c r="DO125" s="182">
        <v>0</v>
      </c>
      <c r="DP125" s="182">
        <v>0</v>
      </c>
      <c r="DQ125" s="182">
        <v>0</v>
      </c>
      <c r="DR125" s="182">
        <v>0</v>
      </c>
      <c r="DS125" s="182">
        <v>0</v>
      </c>
      <c r="DT125" s="182">
        <v>0</v>
      </c>
      <c r="DU125" s="182">
        <v>0</v>
      </c>
      <c r="DV125" s="182">
        <v>0</v>
      </c>
      <c r="DW125" s="182">
        <v>0</v>
      </c>
      <c r="DX125" s="182">
        <v>0</v>
      </c>
      <c r="DY125" s="182">
        <v>0</v>
      </c>
      <c r="DZ125" s="182">
        <v>0</v>
      </c>
      <c r="EA125" s="182">
        <v>0</v>
      </c>
      <c r="EB125" s="182">
        <v>0</v>
      </c>
      <c r="EC125" s="182">
        <v>0</v>
      </c>
      <c r="ED125" s="182">
        <v>0</v>
      </c>
      <c r="EE125" s="182">
        <v>0</v>
      </c>
      <c r="EF125" s="182">
        <v>0</v>
      </c>
      <c r="EG125" s="182">
        <v>0</v>
      </c>
    </row>
    <row r="126" spans="1:137">
      <c r="BZ126" s="182">
        <v>8</v>
      </c>
      <c r="CA126" s="182" t="str">
        <f t="shared" ref="CA126:CC130" si="6">IF($CA$118=1,CL126,IF($CA$118=2,CO126,IF($CA$118=3,CR126,IF($CA$118=4,CU126,IF($CA$118=5,CX126,IF($CA$118=6,DA126,""))))))</f>
        <v/>
      </c>
      <c r="CB126" s="182" t="str">
        <f t="shared" si="6"/>
        <v/>
      </c>
      <c r="CC126" s="182" t="str">
        <f t="shared" si="6"/>
        <v/>
      </c>
      <c r="CD126" s="182" t="str">
        <f t="shared" si="4"/>
        <v/>
      </c>
      <c r="CE126" s="182" t="str">
        <f t="shared" si="4"/>
        <v/>
      </c>
      <c r="CF126" s="182" t="str">
        <f t="shared" si="4"/>
        <v/>
      </c>
      <c r="CG126" s="182" t="str">
        <f t="shared" si="5"/>
        <v/>
      </c>
      <c r="CH126" s="182" t="str">
        <f t="shared" si="5"/>
        <v/>
      </c>
      <c r="CI126" s="182" t="str">
        <f t="shared" si="5"/>
        <v/>
      </c>
      <c r="CL126" s="182">
        <v>0</v>
      </c>
      <c r="CM126" s="182">
        <v>0</v>
      </c>
      <c r="CN126" s="182">
        <v>0</v>
      </c>
      <c r="CO126" s="182">
        <v>0</v>
      </c>
      <c r="CP126" s="182">
        <v>0</v>
      </c>
      <c r="CQ126" s="182">
        <v>0</v>
      </c>
      <c r="CR126" s="182">
        <v>0</v>
      </c>
      <c r="CS126" s="182">
        <v>0</v>
      </c>
      <c r="CT126" s="182">
        <v>0</v>
      </c>
      <c r="CU126" s="182">
        <v>0</v>
      </c>
      <c r="CV126" s="182">
        <v>0</v>
      </c>
      <c r="CW126" s="182">
        <v>0</v>
      </c>
      <c r="CX126" s="182">
        <v>0</v>
      </c>
      <c r="CY126" s="182">
        <v>0</v>
      </c>
      <c r="CZ126" s="182">
        <v>0</v>
      </c>
      <c r="DA126" s="182">
        <v>0</v>
      </c>
      <c r="DB126" s="182">
        <v>0</v>
      </c>
      <c r="DC126" s="182">
        <v>0</v>
      </c>
      <c r="DD126" s="182">
        <v>0</v>
      </c>
      <c r="DE126" s="182">
        <v>0</v>
      </c>
      <c r="DF126" s="182">
        <v>0</v>
      </c>
      <c r="DG126" s="182">
        <v>0</v>
      </c>
      <c r="DH126" s="182">
        <v>0</v>
      </c>
      <c r="DI126" s="182">
        <v>0</v>
      </c>
      <c r="DJ126" s="182">
        <v>0</v>
      </c>
      <c r="DK126" s="182">
        <v>0</v>
      </c>
      <c r="DL126" s="182">
        <v>0</v>
      </c>
      <c r="DM126" s="182">
        <v>0</v>
      </c>
      <c r="DN126" s="182">
        <v>0</v>
      </c>
      <c r="DO126" s="182">
        <v>0</v>
      </c>
      <c r="DP126" s="182">
        <v>0</v>
      </c>
      <c r="DQ126" s="182">
        <v>0</v>
      </c>
      <c r="DR126" s="182">
        <v>0</v>
      </c>
      <c r="DS126" s="182">
        <v>0</v>
      </c>
      <c r="DT126" s="182">
        <v>0</v>
      </c>
      <c r="DU126" s="182">
        <v>0</v>
      </c>
      <c r="DV126" s="182">
        <v>0</v>
      </c>
      <c r="DW126" s="182">
        <v>0</v>
      </c>
      <c r="DX126" s="182">
        <v>0</v>
      </c>
      <c r="DY126" s="182">
        <v>0</v>
      </c>
      <c r="DZ126" s="182">
        <v>0</v>
      </c>
      <c r="EA126" s="182">
        <v>0</v>
      </c>
      <c r="EB126" s="182">
        <v>0</v>
      </c>
      <c r="EC126" s="182">
        <v>0</v>
      </c>
      <c r="ED126" s="182">
        <v>0</v>
      </c>
      <c r="EE126" s="182">
        <v>0</v>
      </c>
      <c r="EF126" s="182">
        <v>0</v>
      </c>
      <c r="EG126" s="182">
        <v>0</v>
      </c>
    </row>
    <row r="127" spans="1:137">
      <c r="BZ127" s="182">
        <v>9</v>
      </c>
      <c r="CA127" s="182" t="str">
        <f t="shared" si="6"/>
        <v/>
      </c>
      <c r="CB127" s="182" t="str">
        <f t="shared" si="6"/>
        <v/>
      </c>
      <c r="CC127" s="182" t="str">
        <f t="shared" si="6"/>
        <v/>
      </c>
      <c r="CD127" s="182" t="str">
        <f t="shared" si="4"/>
        <v/>
      </c>
      <c r="CE127" s="182" t="str">
        <f t="shared" si="4"/>
        <v/>
      </c>
      <c r="CF127" s="182" t="str">
        <f t="shared" si="4"/>
        <v/>
      </c>
      <c r="CG127" s="182" t="str">
        <f t="shared" si="5"/>
        <v/>
      </c>
      <c r="CH127" s="182" t="str">
        <f t="shared" si="5"/>
        <v/>
      </c>
      <c r="CI127" s="182" t="str">
        <f t="shared" si="5"/>
        <v/>
      </c>
      <c r="CL127" s="182">
        <v>0</v>
      </c>
      <c r="CM127" s="182">
        <v>0</v>
      </c>
      <c r="CN127" s="182">
        <v>0</v>
      </c>
      <c r="CO127" s="182">
        <v>0</v>
      </c>
      <c r="CP127" s="182">
        <v>0</v>
      </c>
      <c r="CQ127" s="182">
        <v>0</v>
      </c>
      <c r="CR127" s="182">
        <v>0</v>
      </c>
      <c r="CS127" s="182">
        <v>0</v>
      </c>
      <c r="CT127" s="182">
        <v>0</v>
      </c>
      <c r="CU127" s="182">
        <v>0</v>
      </c>
      <c r="CV127" s="182">
        <v>0</v>
      </c>
      <c r="CW127" s="182">
        <v>0</v>
      </c>
      <c r="CX127" s="182">
        <v>0</v>
      </c>
      <c r="CY127" s="182">
        <v>0</v>
      </c>
      <c r="CZ127" s="182">
        <v>0</v>
      </c>
      <c r="DA127" s="182">
        <v>0</v>
      </c>
      <c r="DB127" s="182">
        <v>0</v>
      </c>
      <c r="DC127" s="182">
        <v>0</v>
      </c>
      <c r="DD127" s="182">
        <v>0</v>
      </c>
      <c r="DE127" s="182">
        <v>0</v>
      </c>
      <c r="DF127" s="182">
        <v>0</v>
      </c>
      <c r="DG127" s="182">
        <v>0</v>
      </c>
      <c r="DH127" s="182">
        <v>0</v>
      </c>
      <c r="DI127" s="182">
        <v>0</v>
      </c>
      <c r="DJ127" s="182">
        <v>0</v>
      </c>
      <c r="DK127" s="182">
        <v>0</v>
      </c>
      <c r="DL127" s="182">
        <v>0</v>
      </c>
      <c r="DM127" s="182">
        <v>0</v>
      </c>
      <c r="DN127" s="182">
        <v>0</v>
      </c>
      <c r="DO127" s="182">
        <v>0</v>
      </c>
      <c r="DP127" s="182">
        <v>0</v>
      </c>
      <c r="DQ127" s="182">
        <v>0</v>
      </c>
      <c r="DR127" s="182">
        <v>0</v>
      </c>
      <c r="DS127" s="182">
        <v>0</v>
      </c>
      <c r="DT127" s="182">
        <v>0</v>
      </c>
      <c r="DU127" s="182">
        <v>0</v>
      </c>
      <c r="DV127" s="182">
        <v>0</v>
      </c>
      <c r="DW127" s="182">
        <v>0</v>
      </c>
      <c r="DX127" s="182">
        <v>0</v>
      </c>
      <c r="DY127" s="182">
        <v>0</v>
      </c>
      <c r="DZ127" s="182">
        <v>0</v>
      </c>
      <c r="EA127" s="182">
        <v>0</v>
      </c>
      <c r="EB127" s="182">
        <v>0</v>
      </c>
      <c r="EC127" s="182">
        <v>0</v>
      </c>
      <c r="ED127" s="182">
        <v>0</v>
      </c>
      <c r="EE127" s="182">
        <v>0</v>
      </c>
      <c r="EF127" s="182">
        <v>0</v>
      </c>
      <c r="EG127" s="182">
        <v>0</v>
      </c>
    </row>
    <row r="128" spans="1:137">
      <c r="BZ128" s="182">
        <v>10</v>
      </c>
      <c r="CA128" s="182" t="str">
        <f t="shared" si="6"/>
        <v/>
      </c>
      <c r="CB128" s="182" t="str">
        <f t="shared" si="6"/>
        <v/>
      </c>
      <c r="CC128" s="182" t="str">
        <f t="shared" si="6"/>
        <v/>
      </c>
      <c r="CD128" s="182" t="str">
        <f t="shared" si="4"/>
        <v/>
      </c>
      <c r="CE128" s="182" t="str">
        <f t="shared" si="4"/>
        <v/>
      </c>
      <c r="CF128" s="182" t="str">
        <f t="shared" si="4"/>
        <v/>
      </c>
      <c r="CG128" s="182" t="str">
        <f t="shared" si="5"/>
        <v/>
      </c>
      <c r="CH128" s="182" t="str">
        <f t="shared" si="5"/>
        <v/>
      </c>
      <c r="CI128" s="182" t="str">
        <f t="shared" si="5"/>
        <v/>
      </c>
      <c r="CL128" s="182">
        <v>0</v>
      </c>
      <c r="CM128" s="182">
        <v>0</v>
      </c>
      <c r="CN128" s="182">
        <v>0</v>
      </c>
      <c r="CO128" s="182">
        <v>0</v>
      </c>
      <c r="CP128" s="182">
        <v>0</v>
      </c>
      <c r="CQ128" s="182">
        <v>0</v>
      </c>
      <c r="CR128" s="182">
        <v>0</v>
      </c>
      <c r="CS128" s="182">
        <v>0</v>
      </c>
      <c r="CT128" s="182">
        <v>0</v>
      </c>
      <c r="CU128" s="182">
        <v>0</v>
      </c>
      <c r="CV128" s="182">
        <v>0</v>
      </c>
      <c r="CW128" s="182">
        <v>0</v>
      </c>
      <c r="CX128" s="182">
        <v>0</v>
      </c>
      <c r="CY128" s="182">
        <v>0</v>
      </c>
      <c r="CZ128" s="182">
        <v>0</v>
      </c>
      <c r="DA128" s="182">
        <v>0</v>
      </c>
      <c r="DB128" s="182">
        <v>0</v>
      </c>
      <c r="DC128" s="182">
        <v>0</v>
      </c>
      <c r="DD128" s="182">
        <v>0</v>
      </c>
      <c r="DE128" s="182">
        <v>0</v>
      </c>
      <c r="DF128" s="182">
        <v>0</v>
      </c>
      <c r="DG128" s="182">
        <v>0</v>
      </c>
      <c r="DH128" s="182">
        <v>0</v>
      </c>
      <c r="DI128" s="182">
        <v>0</v>
      </c>
      <c r="DJ128" s="182">
        <v>0</v>
      </c>
      <c r="DK128" s="182">
        <v>0</v>
      </c>
      <c r="DL128" s="182">
        <v>0</v>
      </c>
      <c r="DM128" s="182">
        <v>0</v>
      </c>
      <c r="DN128" s="182">
        <v>0</v>
      </c>
      <c r="DO128" s="182">
        <v>0</v>
      </c>
      <c r="DP128" s="182">
        <v>0</v>
      </c>
      <c r="DQ128" s="182">
        <v>0</v>
      </c>
      <c r="DR128" s="182">
        <v>0</v>
      </c>
      <c r="DS128" s="182">
        <v>0</v>
      </c>
      <c r="DT128" s="182">
        <v>0</v>
      </c>
      <c r="DU128" s="182">
        <v>0</v>
      </c>
      <c r="DV128" s="182">
        <v>0</v>
      </c>
      <c r="DW128" s="182">
        <v>0</v>
      </c>
      <c r="DX128" s="182">
        <v>0</v>
      </c>
      <c r="DY128" s="182">
        <v>0</v>
      </c>
      <c r="DZ128" s="182">
        <v>0</v>
      </c>
      <c r="EA128" s="182">
        <v>0</v>
      </c>
      <c r="EB128" s="182">
        <v>0</v>
      </c>
      <c r="EC128" s="182">
        <v>0</v>
      </c>
      <c r="ED128" s="182">
        <v>0</v>
      </c>
      <c r="EE128" s="182">
        <v>0</v>
      </c>
      <c r="EF128" s="182">
        <v>0</v>
      </c>
      <c r="EG128" s="182">
        <v>0</v>
      </c>
    </row>
    <row r="129" spans="78:137">
      <c r="BZ129" s="182">
        <v>11</v>
      </c>
      <c r="CA129" s="182" t="str">
        <f t="shared" si="6"/>
        <v/>
      </c>
      <c r="CB129" s="182" t="str">
        <f t="shared" si="6"/>
        <v/>
      </c>
      <c r="CC129" s="182" t="str">
        <f t="shared" si="6"/>
        <v/>
      </c>
      <c r="CD129" s="182" t="str">
        <f t="shared" si="4"/>
        <v/>
      </c>
      <c r="CE129" s="182" t="str">
        <f t="shared" si="4"/>
        <v/>
      </c>
      <c r="CF129" s="182" t="str">
        <f t="shared" si="4"/>
        <v/>
      </c>
      <c r="CG129" s="182" t="str">
        <f t="shared" si="5"/>
        <v/>
      </c>
      <c r="CH129" s="182" t="str">
        <f t="shared" si="5"/>
        <v/>
      </c>
      <c r="CI129" s="182" t="str">
        <f t="shared" si="5"/>
        <v/>
      </c>
      <c r="CL129" s="182">
        <v>0</v>
      </c>
      <c r="CM129" s="182">
        <v>0</v>
      </c>
      <c r="CN129" s="182">
        <v>0</v>
      </c>
      <c r="CO129" s="182">
        <v>0</v>
      </c>
      <c r="CP129" s="182">
        <v>0</v>
      </c>
      <c r="CQ129" s="182">
        <v>0</v>
      </c>
      <c r="CR129" s="182">
        <v>0</v>
      </c>
      <c r="CS129" s="182">
        <v>0</v>
      </c>
      <c r="CT129" s="182">
        <v>0</v>
      </c>
      <c r="CU129" s="182">
        <v>0</v>
      </c>
      <c r="CV129" s="182">
        <v>0</v>
      </c>
      <c r="CW129" s="182">
        <v>0</v>
      </c>
      <c r="CX129" s="182">
        <v>0</v>
      </c>
      <c r="CY129" s="182">
        <v>0</v>
      </c>
      <c r="CZ129" s="182">
        <v>0</v>
      </c>
      <c r="DA129" s="182">
        <v>0</v>
      </c>
      <c r="DB129" s="182">
        <v>0</v>
      </c>
      <c r="DC129" s="182">
        <v>0</v>
      </c>
      <c r="DD129" s="182">
        <v>0</v>
      </c>
      <c r="DE129" s="182">
        <v>0</v>
      </c>
      <c r="DF129" s="182">
        <v>0</v>
      </c>
      <c r="DG129" s="182">
        <v>0</v>
      </c>
      <c r="DH129" s="182">
        <v>0</v>
      </c>
      <c r="DI129" s="182">
        <v>0</v>
      </c>
      <c r="DJ129" s="182">
        <v>0</v>
      </c>
      <c r="DK129" s="182">
        <v>0</v>
      </c>
      <c r="DL129" s="182">
        <v>0</v>
      </c>
      <c r="DM129" s="182">
        <v>0</v>
      </c>
      <c r="DN129" s="182">
        <v>0</v>
      </c>
      <c r="DO129" s="182">
        <v>0</v>
      </c>
      <c r="DP129" s="182">
        <v>0</v>
      </c>
      <c r="DQ129" s="182">
        <v>0</v>
      </c>
      <c r="DR129" s="182">
        <v>0</v>
      </c>
      <c r="DS129" s="182">
        <v>0</v>
      </c>
      <c r="DT129" s="182">
        <v>0</v>
      </c>
      <c r="DU129" s="182">
        <v>0</v>
      </c>
      <c r="DV129" s="182">
        <v>0</v>
      </c>
      <c r="DW129" s="182">
        <v>0</v>
      </c>
      <c r="DX129" s="182">
        <v>0</v>
      </c>
      <c r="DY129" s="182">
        <v>0</v>
      </c>
      <c r="DZ129" s="182">
        <v>0</v>
      </c>
      <c r="EA129" s="182">
        <v>0</v>
      </c>
      <c r="EB129" s="182">
        <v>0</v>
      </c>
      <c r="EC129" s="182">
        <v>0</v>
      </c>
      <c r="ED129" s="182">
        <v>0</v>
      </c>
      <c r="EE129" s="182">
        <v>0</v>
      </c>
      <c r="EF129" s="182">
        <v>0</v>
      </c>
      <c r="EG129" s="182">
        <v>0</v>
      </c>
    </row>
    <row r="130" spans="78:137">
      <c r="BZ130" s="182">
        <v>12</v>
      </c>
      <c r="CA130" s="182" t="str">
        <f t="shared" si="6"/>
        <v/>
      </c>
      <c r="CB130" s="182" t="str">
        <f t="shared" si="6"/>
        <v/>
      </c>
      <c r="CC130" s="182" t="str">
        <f t="shared" si="6"/>
        <v/>
      </c>
      <c r="CD130" s="182" t="str">
        <f t="shared" si="4"/>
        <v/>
      </c>
      <c r="CE130" s="182" t="str">
        <f t="shared" si="4"/>
        <v/>
      </c>
      <c r="CF130" s="182" t="str">
        <f t="shared" si="4"/>
        <v/>
      </c>
      <c r="CL130" s="182">
        <v>0</v>
      </c>
      <c r="CM130" s="182">
        <v>0</v>
      </c>
      <c r="CN130" s="182">
        <v>0</v>
      </c>
      <c r="CO130" s="182">
        <v>0</v>
      </c>
      <c r="CP130" s="182">
        <v>0</v>
      </c>
      <c r="CQ130" s="182">
        <v>0</v>
      </c>
      <c r="CR130" s="182">
        <v>0</v>
      </c>
      <c r="CS130" s="182">
        <v>0</v>
      </c>
      <c r="CT130" s="182">
        <v>0</v>
      </c>
      <c r="CU130" s="182">
        <v>0</v>
      </c>
      <c r="CV130" s="182">
        <v>0</v>
      </c>
      <c r="CW130" s="182">
        <v>0</v>
      </c>
      <c r="CX130" s="182">
        <v>0</v>
      </c>
      <c r="CY130" s="182">
        <v>0</v>
      </c>
      <c r="CZ130" s="182">
        <v>0</v>
      </c>
      <c r="DA130" s="182">
        <v>0</v>
      </c>
      <c r="DB130" s="182">
        <v>0</v>
      </c>
      <c r="DC130" s="182">
        <v>0</v>
      </c>
      <c r="DD130" s="182">
        <v>0</v>
      </c>
      <c r="DE130" s="182">
        <v>0</v>
      </c>
      <c r="DF130" s="182">
        <v>0</v>
      </c>
      <c r="DG130" s="182">
        <v>0</v>
      </c>
      <c r="DH130" s="182">
        <v>0</v>
      </c>
      <c r="DI130" s="182">
        <v>0</v>
      </c>
      <c r="DJ130" s="182">
        <v>0</v>
      </c>
      <c r="DK130" s="182">
        <v>0</v>
      </c>
      <c r="DL130" s="182">
        <v>0</v>
      </c>
      <c r="DM130" s="182">
        <v>0</v>
      </c>
      <c r="DN130" s="182">
        <v>0</v>
      </c>
      <c r="DO130" s="182">
        <v>0</v>
      </c>
      <c r="DP130" s="182">
        <v>0</v>
      </c>
      <c r="DQ130" s="182">
        <v>0</v>
      </c>
      <c r="DR130" s="182">
        <v>0</v>
      </c>
      <c r="DS130" s="182">
        <v>0</v>
      </c>
      <c r="DT130" s="182">
        <v>0</v>
      </c>
      <c r="DU130" s="182">
        <v>0</v>
      </c>
      <c r="DV130" s="182">
        <v>0</v>
      </c>
      <c r="DW130" s="182">
        <v>0</v>
      </c>
      <c r="DX130" s="182">
        <v>0</v>
      </c>
      <c r="DY130" s="182">
        <v>0</v>
      </c>
      <c r="DZ130" s="182">
        <v>0</v>
      </c>
      <c r="EA130" s="182">
        <v>0</v>
      </c>
      <c r="EB130" s="182">
        <v>0</v>
      </c>
      <c r="EC130" s="182">
        <v>0</v>
      </c>
      <c r="ED130" s="182">
        <v>0</v>
      </c>
      <c r="EE130" s="182">
        <v>0</v>
      </c>
      <c r="EF130" s="182">
        <v>0</v>
      </c>
      <c r="EG130" s="182">
        <v>0</v>
      </c>
    </row>
    <row r="132" spans="78:137">
      <c r="BZ132" s="182" t="s">
        <v>331</v>
      </c>
      <c r="CA132" s="182" t="s">
        <v>332</v>
      </c>
      <c r="CD132" s="182" t="s">
        <v>332</v>
      </c>
      <c r="CG132" s="182" t="s">
        <v>332</v>
      </c>
    </row>
    <row r="133" spans="78:137">
      <c r="BZ133" s="182" t="s">
        <v>333</v>
      </c>
      <c r="CA133" s="182" t="s">
        <v>332</v>
      </c>
      <c r="CD133" s="182" t="s">
        <v>332</v>
      </c>
      <c r="CG133" s="182" t="s">
        <v>332</v>
      </c>
    </row>
    <row r="134" spans="78:137">
      <c r="BZ134" s="182" t="s">
        <v>334</v>
      </c>
      <c r="CA134" s="182" t="s">
        <v>332</v>
      </c>
      <c r="CD134" s="182" t="s">
        <v>332</v>
      </c>
      <c r="CG134" s="182" t="s">
        <v>332</v>
      </c>
    </row>
    <row r="135" spans="78:137">
      <c r="BZ135" s="182" t="s">
        <v>335</v>
      </c>
      <c r="CA135" s="182" t="s">
        <v>332</v>
      </c>
      <c r="CD135" s="182" t="s">
        <v>332</v>
      </c>
      <c r="CG135" s="182" t="s">
        <v>332</v>
      </c>
    </row>
    <row r="136" spans="78:137">
      <c r="BZ136" s="182" t="s">
        <v>515</v>
      </c>
      <c r="CA136" s="182" t="s">
        <v>332</v>
      </c>
      <c r="CD136" s="182" t="s">
        <v>332</v>
      </c>
      <c r="CG136" s="182" t="s">
        <v>332</v>
      </c>
    </row>
    <row r="137" spans="78:137">
      <c r="BZ137" s="182" t="s">
        <v>516</v>
      </c>
      <c r="CA137" s="182" t="s">
        <v>332</v>
      </c>
      <c r="CD137" s="182" t="s">
        <v>332</v>
      </c>
      <c r="CG137" s="182" t="s">
        <v>332</v>
      </c>
    </row>
  </sheetData>
  <mergeCells count="324">
    <mergeCell ref="A1:D2"/>
    <mergeCell ref="F1:Y2"/>
    <mergeCell ref="AL2:AQ2"/>
    <mergeCell ref="A3:B3"/>
    <mergeCell ref="C3:K3"/>
    <mergeCell ref="M3:O3"/>
    <mergeCell ref="P3:Y3"/>
    <mergeCell ref="AL3:AQ3"/>
    <mergeCell ref="AJ1:AQ1"/>
    <mergeCell ref="A6:B6"/>
    <mergeCell ref="C6:L6"/>
    <mergeCell ref="M6:O6"/>
    <mergeCell ref="P6:Y6"/>
    <mergeCell ref="A7:B7"/>
    <mergeCell ref="C7:L7"/>
    <mergeCell ref="M7:O7"/>
    <mergeCell ref="P7:Y7"/>
    <mergeCell ref="A4:B4"/>
    <mergeCell ref="C4:L4"/>
    <mergeCell ref="M4:O4"/>
    <mergeCell ref="P4:Y4"/>
    <mergeCell ref="A5:B5"/>
    <mergeCell ref="C5:L5"/>
    <mergeCell ref="M5:O5"/>
    <mergeCell ref="P5:Y5"/>
    <mergeCell ref="A9:AQ9"/>
    <mergeCell ref="A11:B11"/>
    <mergeCell ref="C11:J11"/>
    <mergeCell ref="K11:Y11"/>
    <mergeCell ref="Z11:AG11"/>
    <mergeCell ref="AI11:AM11"/>
    <mergeCell ref="AN11:AQ11"/>
    <mergeCell ref="Z12:AG14"/>
    <mergeCell ref="AI12:AM14"/>
    <mergeCell ref="AN12:AQ14"/>
    <mergeCell ref="BE12:BF17"/>
    <mergeCell ref="O13:P13"/>
    <mergeCell ref="T13:U13"/>
    <mergeCell ref="O14:P14"/>
    <mergeCell ref="T14:U14"/>
    <mergeCell ref="Z15:AG17"/>
    <mergeCell ref="AI15:AM17"/>
    <mergeCell ref="AN15:AQ17"/>
    <mergeCell ref="O16:P16"/>
    <mergeCell ref="T16:U16"/>
    <mergeCell ref="O17:P17"/>
    <mergeCell ref="T17:U17"/>
    <mergeCell ref="O12:P12"/>
    <mergeCell ref="T12:U12"/>
    <mergeCell ref="W12:Y14"/>
    <mergeCell ref="A15:B17"/>
    <mergeCell ref="C15:J17"/>
    <mergeCell ref="K15:N17"/>
    <mergeCell ref="O15:P15"/>
    <mergeCell ref="T15:U15"/>
    <mergeCell ref="W15:Y17"/>
    <mergeCell ref="AR18:AR20"/>
    <mergeCell ref="O19:P19"/>
    <mergeCell ref="T19:U19"/>
    <mergeCell ref="O20:P20"/>
    <mergeCell ref="T20:U20"/>
    <mergeCell ref="A18:B20"/>
    <mergeCell ref="C18:J20"/>
    <mergeCell ref="K18:N20"/>
    <mergeCell ref="O18:P18"/>
    <mergeCell ref="T18:U18"/>
    <mergeCell ref="W18:Y20"/>
    <mergeCell ref="AR12:AR17"/>
    <mergeCell ref="A12:B14"/>
    <mergeCell ref="C12:J14"/>
    <mergeCell ref="K12:N14"/>
    <mergeCell ref="A21:B23"/>
    <mergeCell ref="C21:J23"/>
    <mergeCell ref="K21:N23"/>
    <mergeCell ref="O21:P21"/>
    <mergeCell ref="T21:U21"/>
    <mergeCell ref="W21:Y23"/>
    <mergeCell ref="Z18:AG20"/>
    <mergeCell ref="AI18:AM20"/>
    <mergeCell ref="AN18:AQ20"/>
    <mergeCell ref="Z21:AG23"/>
    <mergeCell ref="AI21:AM23"/>
    <mergeCell ref="AN21:AQ23"/>
    <mergeCell ref="AR21:AR26"/>
    <mergeCell ref="BE21:BF26"/>
    <mergeCell ref="O22:P22"/>
    <mergeCell ref="T22:U22"/>
    <mergeCell ref="O23:P23"/>
    <mergeCell ref="T23:U23"/>
    <mergeCell ref="Z24:AG26"/>
    <mergeCell ref="AI24:AM26"/>
    <mergeCell ref="AN24:AQ26"/>
    <mergeCell ref="O25:P25"/>
    <mergeCell ref="T25:U25"/>
    <mergeCell ref="O26:P26"/>
    <mergeCell ref="T26:U26"/>
    <mergeCell ref="A24:B26"/>
    <mergeCell ref="C24:J26"/>
    <mergeCell ref="K24:N26"/>
    <mergeCell ref="O24:P24"/>
    <mergeCell ref="T24:U24"/>
    <mergeCell ref="W24:Y26"/>
    <mergeCell ref="Z27:AG29"/>
    <mergeCell ref="AI27:AM29"/>
    <mergeCell ref="AN27:AQ29"/>
    <mergeCell ref="AR27:AR29"/>
    <mergeCell ref="O28:P28"/>
    <mergeCell ref="T28:U28"/>
    <mergeCell ref="O29:P29"/>
    <mergeCell ref="T29:U29"/>
    <mergeCell ref="A27:B29"/>
    <mergeCell ref="C27:J29"/>
    <mergeCell ref="K27:N29"/>
    <mergeCell ref="O27:P27"/>
    <mergeCell ref="T27:U27"/>
    <mergeCell ref="W27:Y29"/>
    <mergeCell ref="Z30:AG32"/>
    <mergeCell ref="AI30:AM32"/>
    <mergeCell ref="AN30:AQ32"/>
    <mergeCell ref="AR30:AR32"/>
    <mergeCell ref="O31:P31"/>
    <mergeCell ref="T31:U31"/>
    <mergeCell ref="O32:P32"/>
    <mergeCell ref="T32:U32"/>
    <mergeCell ref="A30:B32"/>
    <mergeCell ref="C30:J32"/>
    <mergeCell ref="K30:N32"/>
    <mergeCell ref="O30:P30"/>
    <mergeCell ref="T30:U30"/>
    <mergeCell ref="W30:Y32"/>
    <mergeCell ref="Z33:AG35"/>
    <mergeCell ref="AI33:AM35"/>
    <mergeCell ref="AN33:AQ35"/>
    <mergeCell ref="AR33:AR35"/>
    <mergeCell ref="O34:P34"/>
    <mergeCell ref="T34:U34"/>
    <mergeCell ref="O35:P35"/>
    <mergeCell ref="T35:U35"/>
    <mergeCell ref="A33:B35"/>
    <mergeCell ref="C33:J35"/>
    <mergeCell ref="K33:N35"/>
    <mergeCell ref="O33:P33"/>
    <mergeCell ref="T33:U33"/>
    <mergeCell ref="W33:Y35"/>
    <mergeCell ref="Z36:AG38"/>
    <mergeCell ref="AI36:AM38"/>
    <mergeCell ref="AN36:AQ38"/>
    <mergeCell ref="AR36:AR38"/>
    <mergeCell ref="O37:P37"/>
    <mergeCell ref="T37:U37"/>
    <mergeCell ref="O38:P38"/>
    <mergeCell ref="T38:U38"/>
    <mergeCell ref="A36:B38"/>
    <mergeCell ref="C36:J38"/>
    <mergeCell ref="K36:N38"/>
    <mergeCell ref="O36:P36"/>
    <mergeCell ref="T36:U36"/>
    <mergeCell ref="W36:Y38"/>
    <mergeCell ref="Z39:AG41"/>
    <mergeCell ref="AI39:AM41"/>
    <mergeCell ref="AN39:AQ41"/>
    <mergeCell ref="AR39:AR41"/>
    <mergeCell ref="O40:P40"/>
    <mergeCell ref="T40:U40"/>
    <mergeCell ref="O41:P41"/>
    <mergeCell ref="T41:U41"/>
    <mergeCell ref="A39:B41"/>
    <mergeCell ref="C39:J41"/>
    <mergeCell ref="K39:N41"/>
    <mergeCell ref="O39:P39"/>
    <mergeCell ref="T39:U39"/>
    <mergeCell ref="W39:Y41"/>
    <mergeCell ref="Z42:AG44"/>
    <mergeCell ref="AI42:AM44"/>
    <mergeCell ref="AN42:AQ44"/>
    <mergeCell ref="AR42:AR44"/>
    <mergeCell ref="O43:P43"/>
    <mergeCell ref="T43:U43"/>
    <mergeCell ref="O44:P44"/>
    <mergeCell ref="T44:U44"/>
    <mergeCell ref="A42:B44"/>
    <mergeCell ref="C42:J44"/>
    <mergeCell ref="K42:N44"/>
    <mergeCell ref="O42:P42"/>
    <mergeCell ref="T42:U42"/>
    <mergeCell ref="W42:Y44"/>
    <mergeCell ref="Z45:AG47"/>
    <mergeCell ref="AI45:AM47"/>
    <mergeCell ref="AN45:AQ47"/>
    <mergeCell ref="AR45:AR47"/>
    <mergeCell ref="O46:P46"/>
    <mergeCell ref="T46:U46"/>
    <mergeCell ref="O47:P47"/>
    <mergeCell ref="T47:U47"/>
    <mergeCell ref="A45:B47"/>
    <mergeCell ref="C45:J47"/>
    <mergeCell ref="K45:N47"/>
    <mergeCell ref="O45:P45"/>
    <mergeCell ref="T45:U45"/>
    <mergeCell ref="W45:Y47"/>
    <mergeCell ref="A49:AQ49"/>
    <mergeCell ref="A51:A54"/>
    <mergeCell ref="B51:D54"/>
    <mergeCell ref="F51:J54"/>
    <mergeCell ref="K51:O54"/>
    <mergeCell ref="P51:T54"/>
    <mergeCell ref="U51:Y54"/>
    <mergeCell ref="Z51:AD54"/>
    <mergeCell ref="AE51:AI54"/>
    <mergeCell ref="AJ51:AL54"/>
    <mergeCell ref="AM51:AO54"/>
    <mergeCell ref="AP51:AP54"/>
    <mergeCell ref="AQ51:AQ54"/>
    <mergeCell ref="AS53:AS54"/>
    <mergeCell ref="AT53:AT54"/>
    <mergeCell ref="A55:A90"/>
    <mergeCell ref="B55:D60"/>
    <mergeCell ref="E55:E60"/>
    <mergeCell ref="AJ55:AJ60"/>
    <mergeCell ref="AK55:AK60"/>
    <mergeCell ref="BC55:BC60"/>
    <mergeCell ref="BD55:BD60"/>
    <mergeCell ref="AM59:AM60"/>
    <mergeCell ref="AN59:AN60"/>
    <mergeCell ref="AO59:AO60"/>
    <mergeCell ref="AL55:AL60"/>
    <mergeCell ref="AM55:AO58"/>
    <mergeCell ref="AP55:AP60"/>
    <mergeCell ref="AQ55:AQ60"/>
    <mergeCell ref="AX55:AX60"/>
    <mergeCell ref="AY55:AY60"/>
    <mergeCell ref="B61:D66"/>
    <mergeCell ref="E61:E66"/>
    <mergeCell ref="AJ61:AJ66"/>
    <mergeCell ref="AK61:AK66"/>
    <mergeCell ref="AL61:AL66"/>
    <mergeCell ref="AM61:AO64"/>
    <mergeCell ref="AZ55:AZ60"/>
    <mergeCell ref="BA55:BA60"/>
    <mergeCell ref="BB55:BB60"/>
    <mergeCell ref="BB61:BB66"/>
    <mergeCell ref="BC61:BC66"/>
    <mergeCell ref="BD61:BD66"/>
    <mergeCell ref="AM65:AM66"/>
    <mergeCell ref="AN65:AN66"/>
    <mergeCell ref="AO65:AO66"/>
    <mergeCell ref="AP61:AP66"/>
    <mergeCell ref="AQ61:AQ66"/>
    <mergeCell ref="AX61:AX66"/>
    <mergeCell ref="AY61:AY66"/>
    <mergeCell ref="AZ61:AZ66"/>
    <mergeCell ref="BA61:BA66"/>
    <mergeCell ref="B73:D78"/>
    <mergeCell ref="E73:E78"/>
    <mergeCell ref="AJ73:AJ78"/>
    <mergeCell ref="AK73:AK78"/>
    <mergeCell ref="AL73:AL78"/>
    <mergeCell ref="AM73:AO76"/>
    <mergeCell ref="BB67:BB72"/>
    <mergeCell ref="BC67:BC72"/>
    <mergeCell ref="BD67:BD72"/>
    <mergeCell ref="AM71:AM72"/>
    <mergeCell ref="AN71:AN72"/>
    <mergeCell ref="AO71:AO72"/>
    <mergeCell ref="AP67:AP72"/>
    <mergeCell ref="AQ67:AQ72"/>
    <mergeCell ref="AX67:AX72"/>
    <mergeCell ref="AY67:AY72"/>
    <mergeCell ref="AZ67:AZ72"/>
    <mergeCell ref="BA67:BA72"/>
    <mergeCell ref="B67:D72"/>
    <mergeCell ref="E67:E72"/>
    <mergeCell ref="AJ67:AJ72"/>
    <mergeCell ref="AK67:AK72"/>
    <mergeCell ref="AL67:AL72"/>
    <mergeCell ref="AM67:AO70"/>
    <mergeCell ref="BB73:BB78"/>
    <mergeCell ref="BC73:BC78"/>
    <mergeCell ref="BD73:BD78"/>
    <mergeCell ref="AM77:AM78"/>
    <mergeCell ref="AN77:AN78"/>
    <mergeCell ref="AO77:AO78"/>
    <mergeCell ref="AP73:AP78"/>
    <mergeCell ref="AQ73:AQ78"/>
    <mergeCell ref="AX73:AX78"/>
    <mergeCell ref="AY73:AY78"/>
    <mergeCell ref="AZ73:AZ78"/>
    <mergeCell ref="BA73:BA78"/>
    <mergeCell ref="B85:D90"/>
    <mergeCell ref="E85:E90"/>
    <mergeCell ref="AJ85:AJ90"/>
    <mergeCell ref="AK85:AK90"/>
    <mergeCell ref="AL85:AL90"/>
    <mergeCell ref="AM85:AO88"/>
    <mergeCell ref="BB79:BB84"/>
    <mergeCell ref="BC79:BC84"/>
    <mergeCell ref="BD79:BD84"/>
    <mergeCell ref="AM83:AM84"/>
    <mergeCell ref="AN83:AN84"/>
    <mergeCell ref="AO83:AO84"/>
    <mergeCell ref="AP79:AP84"/>
    <mergeCell ref="AQ79:AQ84"/>
    <mergeCell ref="AX79:AX84"/>
    <mergeCell ref="AY79:AY84"/>
    <mergeCell ref="AZ79:AZ84"/>
    <mergeCell ref="BA79:BA84"/>
    <mergeCell ref="B79:D84"/>
    <mergeCell ref="E79:E84"/>
    <mergeCell ref="AJ79:AJ84"/>
    <mergeCell ref="AK79:AK84"/>
    <mergeCell ref="AL79:AL84"/>
    <mergeCell ref="AM79:AO82"/>
    <mergeCell ref="BB85:BB90"/>
    <mergeCell ref="BC85:BC90"/>
    <mergeCell ref="BD85:BD90"/>
    <mergeCell ref="AM89:AM90"/>
    <mergeCell ref="AN89:AN90"/>
    <mergeCell ref="AO89:AO90"/>
    <mergeCell ref="AP85:AP90"/>
    <mergeCell ref="AQ85:AQ90"/>
    <mergeCell ref="AX85:AX90"/>
    <mergeCell ref="AY85:AY90"/>
    <mergeCell ref="AZ85:AZ90"/>
    <mergeCell ref="BA85:BA90"/>
  </mergeCells>
  <phoneticPr fontId="2"/>
  <conditionalFormatting sqref="AS55 AS61 AS67 AS73 AS79 AS85">
    <cfRule type="cellIs" dxfId="82" priority="22" stopIfTrue="1" operator="notEqual">
      <formula>3</formula>
    </cfRule>
  </conditionalFormatting>
  <conditionalFormatting sqref="AT55 AT61 AT67 AT73 AT79 AT85">
    <cfRule type="cellIs" dxfId="81" priority="21" stopIfTrue="1" operator="notEqual">
      <formula>0</formula>
    </cfRule>
  </conditionalFormatting>
  <conditionalFormatting sqref="W93 Y93 W117 Y117 F93:U93 F117:U117">
    <cfRule type="cellIs" dxfId="80" priority="20" stopIfTrue="1" operator="greaterThan">
      <formula>0</formula>
    </cfRule>
  </conditionalFormatting>
  <conditionalFormatting sqref="J64:J66 F64:F66 J70:J72 F76:F78 T76:T78 T82:T84 F82:F84 K88:K90 Y88:Z90 AD88:AD90 F70:F72 O76:P78 O82:P84 O88:P90 T88:U90 J82:K84 J76:K78">
    <cfRule type="cellIs" dxfId="79" priority="19" stopIfTrue="1" operator="equal">
      <formula>0</formula>
    </cfRule>
  </conditionalFormatting>
  <conditionalFormatting sqref="AS55 AS61 AS67 AS73 AS79 AS85">
    <cfRule type="cellIs" dxfId="78" priority="18" stopIfTrue="1" operator="notEqual">
      <formula>3</formula>
    </cfRule>
  </conditionalFormatting>
  <conditionalFormatting sqref="AT55 AT61 AT67 AT73 AT79 AT85">
    <cfRule type="cellIs" dxfId="77" priority="17" stopIfTrue="1" operator="notEqual">
      <formula>0</formula>
    </cfRule>
  </conditionalFormatting>
  <conditionalFormatting sqref="J64:J66 F64:F66 J70:J72 F76:F78 T76:T78 T82:T84 F82:F84 K88:K90 Y88:Z90 AD88:AD90 F70:F72 O76:P78 O82:P84 O88:P90 T88:U90 J82:K84 J76:K78">
    <cfRule type="cellIs" dxfId="76" priority="16" stopIfTrue="1" operator="equal">
      <formula>0</formula>
    </cfRule>
  </conditionalFormatting>
  <conditionalFormatting sqref="J64:J66 F64:F66 J70:J72 F76:F78 T76:T78 T82:T84 F82:F84 K88:K90 Y88:Z90 AD88:AD90 F70:F72 O76:P78 O82:P84 O88:P90 T88:U90 J82:K84 J76:K78">
    <cfRule type="cellIs" dxfId="75" priority="15" stopIfTrue="1" operator="equal">
      <formula>0</formula>
    </cfRule>
  </conditionalFormatting>
  <conditionalFormatting sqref="J64:J66 F64:F66 J70:J72 F76:F78 T76:T78 T82:T84 F82:F84 K88:K90 Y88:Z90 AD88:AD90 F70:F72 O76:P78 O82:P84 O88:P90 T88:U90 J82:K84 J76:K78">
    <cfRule type="cellIs" dxfId="74" priority="14" stopIfTrue="1" operator="equal">
      <formula>0</formula>
    </cfRule>
  </conditionalFormatting>
  <conditionalFormatting sqref="J64:J66 F64:F66 J70:J72 F76:F78 T76:T78 T82:T84 F82:F84 K88:K90 Y88:Z90 AD88:AD90 F70:F72 O76:P78 O82:P84 O88:P90 T88:U90 J82:K84 J76:K78">
    <cfRule type="cellIs" dxfId="73" priority="13" stopIfTrue="1" operator="equal">
      <formula>0</formula>
    </cfRule>
  </conditionalFormatting>
  <conditionalFormatting sqref="J64:J66 F64:F66 J70:J72 F76:F78 T76:T78 T82:T84 F82:F84 K88:K90 Y88:Z90 AD88:AD90 F70:F72 O76:P78 O82:P84 O88:P90 T88:U90 J82:K84 J76:K78">
    <cfRule type="cellIs" dxfId="72" priority="12" stopIfTrue="1" operator="equal">
      <formula>0</formula>
    </cfRule>
  </conditionalFormatting>
  <conditionalFormatting sqref="J64:J66 F64:F66 J70:J72 F76:F78 T76:T78 T82:T84 F82:F84 K88:K90 Y88:Z90 AD88:AD90 F70:F72 O76:P78 O82:P84 O88:P90 T88:U90 J82:K84 J76:K78">
    <cfRule type="cellIs" dxfId="71" priority="11" stopIfTrue="1" operator="equal">
      <formula>0</formula>
    </cfRule>
  </conditionalFormatting>
  <conditionalFormatting sqref="J64:J66 F64:F66 J70:J72 F76:F78 T76:T78 T82:T84 F82:F84 K88:K90 Y88:Z90 AD88:AD90 F70:F72 O76:P78 O82:P84 O88:P90 T88:U90 J82:K84 J76:K78">
    <cfRule type="cellIs" dxfId="70" priority="10" stopIfTrue="1" operator="equal">
      <formula>0</formula>
    </cfRule>
  </conditionalFormatting>
  <conditionalFormatting sqref="J64:J66 F64:F66 J70:J72 F76:F78 T76:T78 T82:T84 F82:F84 K88:K90 Y88:Z90 AD88:AD90 F70:F72 O76:P78 O82:P84 O88:P90 T88:U90 J82:K84 J76:K78">
    <cfRule type="cellIs" dxfId="69" priority="9" stopIfTrue="1" operator="equal">
      <formula>0</formula>
    </cfRule>
  </conditionalFormatting>
  <conditionalFormatting sqref="J64:J66 F64:F66 J70:J72 F76:F78 T76:T78 T82:T84 F82:F84 K88:K90 Y88:Z90 AD88:AD90 F70:F72 O76:P78 O82:P84 O88:P90 T88:U90 J82:K84 J76:K78">
    <cfRule type="cellIs" dxfId="68" priority="8" stopIfTrue="1" operator="equal">
      <formula>0</formula>
    </cfRule>
  </conditionalFormatting>
  <conditionalFormatting sqref="J64:J66 F64:F66 J70:J72 F76:F78 T76:T78 T82:T84 F82:F84 K88:K90 Y88:Z90 AD88:AD90 F70:F72 O76:P78 O82:P84 O88:P90 T88:U90 J82:K84 J76:K78">
    <cfRule type="cellIs" dxfId="67" priority="7" stopIfTrue="1" operator="equal">
      <formula>0</formula>
    </cfRule>
  </conditionalFormatting>
  <conditionalFormatting sqref="J64:J66 F64:F66 J70:J72 F76:F78 T76:T78 T82:T84 F82:F84 K88:K90 Y88:Z90 AD88:AD90 F70:F72 O76:P78 O82:P84 O88:P90 T88:U90 J82:K84 J76:K78">
    <cfRule type="cellIs" dxfId="66" priority="6" stopIfTrue="1" operator="equal">
      <formula>0</formula>
    </cfRule>
  </conditionalFormatting>
  <conditionalFormatting sqref="J64:J66 F64:F66 J70:J72 F76:F78 T76:T78 T82:T84 F82:F84 K88:K90 Y88:Z90 AD88:AD90 F70:F72 O76:P78 O82:P84 O88:P90 T88:U90 J82:K84 J76:K78">
    <cfRule type="cellIs" dxfId="65" priority="5" stopIfTrue="1" operator="equal">
      <formula>0</formula>
    </cfRule>
  </conditionalFormatting>
  <conditionalFormatting sqref="J64:J66 F64:F66 J70:J72 F76:F78 T76:T78 T82:T84 F82:F84 K88:K90 Y88:Z90 AD88:AD90 F70:F72 O76:P78 O82:P84 O88:P90 T88:U90 J82:K84 J76:K78">
    <cfRule type="cellIs" dxfId="64" priority="4" stopIfTrue="1" operator="equal">
      <formula>0</formula>
    </cfRule>
  </conditionalFormatting>
  <conditionalFormatting sqref="J64:J66 F64:F66 J70:J72 F76:F78 T76:T78 T82:T84 F82:F84 K88:K90 Y88:Z90 AD88:AD90 F70:F72 O76:P78 O82:P84 O88:P90 T88:U90 J82:K84 J76:K78">
    <cfRule type="cellIs" dxfId="63" priority="3" stopIfTrue="1" operator="equal">
      <formula>0</formula>
    </cfRule>
  </conditionalFormatting>
  <conditionalFormatting sqref="J64:J66 F64:F66 J70:J72 F76:F78 T76:T78 T82:T84 F82:F84 K88:K90 Y88:Z90 AD88:AD90 F70:F72 O76:P78 O82:P84 O88:P90 T88:U90 J82:K84 J76:K78">
    <cfRule type="cellIs" dxfId="62" priority="2" stopIfTrue="1" operator="equal">
      <formula>0</formula>
    </cfRule>
  </conditionalFormatting>
  <conditionalFormatting sqref="J64:J66 F64:F66 J70:J72 F76:F78 T76:T78 T82:T84 F82:F84 K88:K90 Y88:Z90 AD88:AD90 F70:F72 O76:P78 O82:P84 O88:P90 T88:U90 J82:K84 J76:K78">
    <cfRule type="cellIs" dxfId="61" priority="1" stopIfTrue="1" operator="equal">
      <formula>0</formula>
    </cfRule>
  </conditionalFormatting>
  <pageMargins left="0.75" right="0.18" top="0.57999999999999996" bottom="0.26" header="0.51200000000000001" footer="0.19"/>
  <pageSetup paperSize="9" scale="70" orientation="portrait" horizontalDpi="4294967293" r:id="rId1"/>
  <headerFooter alignWithMargins="0"/>
  <rowBreaks count="1" manualBreakCount="1">
    <brk id="47" max="42" man="1"/>
  </rowBreaks>
  <colBreaks count="1" manualBreakCount="1">
    <brk id="43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0B0F0"/>
  </sheetPr>
  <dimension ref="A1:EG137"/>
  <sheetViews>
    <sheetView showGridLines="0" view="pageBreakPreview" topLeftCell="A55" zoomScale="85" zoomScaleNormal="80" zoomScaleSheetLayoutView="85" workbookViewId="0">
      <selection activeCell="U51" sqref="U51:Y54"/>
    </sheetView>
  </sheetViews>
  <sheetFormatPr defaultRowHeight="13.5"/>
  <cols>
    <col min="1" max="2" width="3.875" style="182" customWidth="1"/>
    <col min="3" max="3" width="3.875" style="366" customWidth="1"/>
    <col min="4" max="4" width="4.125" style="366" customWidth="1"/>
    <col min="5" max="5" width="6.25" style="366" hidden="1" customWidth="1"/>
    <col min="6" max="6" width="3.875" style="366" customWidth="1"/>
    <col min="7" max="7" width="3.875" style="366" hidden="1" customWidth="1"/>
    <col min="8" max="8" width="3.875" style="366" customWidth="1"/>
    <col min="9" max="9" width="3.875" style="366" hidden="1" customWidth="1"/>
    <col min="10" max="11" width="3.875" style="366" customWidth="1"/>
    <col min="12" max="12" width="3.875" style="366" hidden="1" customWidth="1"/>
    <col min="13" max="13" width="3.875" style="366" customWidth="1"/>
    <col min="14" max="14" width="3.875" style="366" hidden="1" customWidth="1"/>
    <col min="15" max="16" width="3.875" style="366" customWidth="1"/>
    <col min="17" max="17" width="3.875" style="366" hidden="1" customWidth="1"/>
    <col min="18" max="18" width="3.875" style="366" customWidth="1"/>
    <col min="19" max="19" width="3.875" style="366" hidden="1" customWidth="1"/>
    <col min="20" max="21" width="3.875" style="366" customWidth="1"/>
    <col min="22" max="22" width="3.875" style="366" hidden="1" customWidth="1"/>
    <col min="23" max="23" width="3.875" style="366" customWidth="1"/>
    <col min="24" max="24" width="3.875" style="366" hidden="1" customWidth="1"/>
    <col min="25" max="26" width="3.875" style="366" customWidth="1"/>
    <col min="27" max="27" width="3.875" style="366" hidden="1" customWidth="1"/>
    <col min="28" max="28" width="3.875" style="366" customWidth="1"/>
    <col min="29" max="29" width="3.875" style="366" hidden="1" customWidth="1"/>
    <col min="30" max="31" width="3.875" style="366" customWidth="1"/>
    <col min="32" max="32" width="3.875" style="366" hidden="1" customWidth="1"/>
    <col min="33" max="33" width="3.875" style="366" customWidth="1"/>
    <col min="34" max="34" width="3.875" style="366" hidden="1" customWidth="1"/>
    <col min="35" max="41" width="3.875" style="366" customWidth="1"/>
    <col min="42" max="42" width="10.625" style="366" customWidth="1"/>
    <col min="43" max="43" width="10" style="366" customWidth="1"/>
    <col min="44" max="44" width="6.25" style="366" customWidth="1"/>
    <col min="45" max="49" width="5.625" style="182" hidden="1" customWidth="1"/>
    <col min="50" max="56" width="9" style="182" hidden="1" customWidth="1"/>
    <col min="57" max="57" width="17.625" style="366" customWidth="1"/>
    <col min="58" max="77" width="9" style="182"/>
    <col min="78" max="78" width="5.875" style="182" customWidth="1"/>
    <col min="79" max="16384" width="9" style="182"/>
  </cols>
  <sheetData>
    <row r="1" spans="1:58" ht="21" customHeight="1">
      <c r="A1" s="562" t="s">
        <v>742</v>
      </c>
      <c r="B1" s="563"/>
      <c r="C1" s="563"/>
      <c r="D1" s="564"/>
      <c r="E1" s="441"/>
      <c r="F1" s="563" t="s">
        <v>345</v>
      </c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  <c r="R1" s="563"/>
      <c r="S1" s="563"/>
      <c r="T1" s="563"/>
      <c r="U1" s="563"/>
      <c r="V1" s="563"/>
      <c r="W1" s="563"/>
      <c r="X1" s="563"/>
      <c r="Y1" s="568"/>
      <c r="AJ1" s="579" t="s">
        <v>337</v>
      </c>
      <c r="AK1" s="579"/>
      <c r="AL1" s="579"/>
      <c r="AM1" s="579"/>
      <c r="AN1" s="579"/>
      <c r="AO1" s="579"/>
      <c r="AP1" s="579"/>
      <c r="AQ1" s="580"/>
      <c r="AR1" s="36" t="s">
        <v>518</v>
      </c>
      <c r="AS1" s="36" t="s">
        <v>0</v>
      </c>
      <c r="BE1" s="36" t="s">
        <v>0</v>
      </c>
    </row>
    <row r="2" spans="1:58" ht="21" customHeight="1">
      <c r="A2" s="565"/>
      <c r="B2" s="566"/>
      <c r="C2" s="566"/>
      <c r="D2" s="567"/>
      <c r="E2" s="442"/>
      <c r="F2" s="566"/>
      <c r="G2" s="566"/>
      <c r="H2" s="566"/>
      <c r="I2" s="566"/>
      <c r="J2" s="566"/>
      <c r="K2" s="566"/>
      <c r="L2" s="566"/>
      <c r="M2" s="566"/>
      <c r="N2" s="566"/>
      <c r="O2" s="566"/>
      <c r="P2" s="566"/>
      <c r="Q2" s="566"/>
      <c r="R2" s="566"/>
      <c r="S2" s="566"/>
      <c r="T2" s="566"/>
      <c r="U2" s="566"/>
      <c r="V2" s="566"/>
      <c r="W2" s="566"/>
      <c r="X2" s="566"/>
      <c r="Y2" s="569"/>
      <c r="AL2" s="570" t="s">
        <v>519</v>
      </c>
      <c r="AM2" s="570"/>
      <c r="AN2" s="570"/>
      <c r="AO2" s="570"/>
      <c r="AP2" s="570"/>
      <c r="AQ2" s="570"/>
      <c r="AR2" s="38" t="s">
        <v>587</v>
      </c>
      <c r="AS2" s="39" t="s">
        <v>588</v>
      </c>
      <c r="BE2" s="241" t="s">
        <v>588</v>
      </c>
    </row>
    <row r="3" spans="1:58" ht="30" customHeight="1">
      <c r="A3" s="571" t="s">
        <v>240</v>
      </c>
      <c r="B3" s="572"/>
      <c r="C3" s="596" t="s">
        <v>589</v>
      </c>
      <c r="D3" s="596"/>
      <c r="E3" s="596"/>
      <c r="F3" s="596"/>
      <c r="G3" s="596"/>
      <c r="H3" s="596"/>
      <c r="I3" s="596"/>
      <c r="J3" s="596"/>
      <c r="K3" s="597"/>
      <c r="L3" s="378"/>
      <c r="M3" s="598"/>
      <c r="N3" s="599"/>
      <c r="O3" s="600"/>
      <c r="P3" s="601"/>
      <c r="Q3" s="602"/>
      <c r="R3" s="602"/>
      <c r="S3" s="602"/>
      <c r="T3" s="602"/>
      <c r="U3" s="602"/>
      <c r="V3" s="602"/>
      <c r="W3" s="602"/>
      <c r="X3" s="602"/>
      <c r="Y3" s="603"/>
      <c r="AJ3" s="311"/>
      <c r="AK3" s="311"/>
      <c r="AL3" s="577" t="s">
        <v>523</v>
      </c>
      <c r="AM3" s="578"/>
      <c r="AN3" s="578"/>
      <c r="AO3" s="578"/>
      <c r="AP3" s="578"/>
      <c r="AQ3" s="578"/>
      <c r="AR3" s="38" t="s">
        <v>590</v>
      </c>
      <c r="AS3" s="39" t="s">
        <v>591</v>
      </c>
      <c r="BE3" s="241" t="s">
        <v>591</v>
      </c>
    </row>
    <row r="4" spans="1:58" ht="24" customHeight="1">
      <c r="A4" s="511" t="s">
        <v>526</v>
      </c>
      <c r="B4" s="511"/>
      <c r="C4" s="511" t="s">
        <v>0</v>
      </c>
      <c r="D4" s="511"/>
      <c r="E4" s="511"/>
      <c r="F4" s="511"/>
      <c r="G4" s="511"/>
      <c r="H4" s="511"/>
      <c r="I4" s="511"/>
      <c r="J4" s="511"/>
      <c r="K4" s="511"/>
      <c r="L4" s="511"/>
      <c r="M4" s="511" t="s">
        <v>242</v>
      </c>
      <c r="N4" s="511"/>
      <c r="O4" s="511"/>
      <c r="P4" s="511" t="s">
        <v>0</v>
      </c>
      <c r="Q4" s="511"/>
      <c r="R4" s="511"/>
      <c r="S4" s="511"/>
      <c r="T4" s="511"/>
      <c r="U4" s="511"/>
      <c r="V4" s="511"/>
      <c r="W4" s="511"/>
      <c r="X4" s="511"/>
      <c r="Y4" s="511"/>
      <c r="Z4" s="311"/>
      <c r="AA4" s="311"/>
      <c r="AB4" s="311"/>
      <c r="AC4" s="311"/>
      <c r="AD4" s="311"/>
      <c r="AE4" s="311"/>
      <c r="AF4" s="311"/>
      <c r="AG4" s="311"/>
      <c r="AH4" s="311"/>
      <c r="AI4" s="311"/>
      <c r="AJ4" s="311"/>
      <c r="AK4" s="311"/>
      <c r="AL4" s="311"/>
      <c r="AM4" s="312"/>
      <c r="AN4" s="354"/>
      <c r="AO4" s="354"/>
      <c r="AP4" s="354"/>
      <c r="AQ4" s="354"/>
      <c r="AR4" s="38" t="s">
        <v>592</v>
      </c>
      <c r="AS4" s="39" t="s">
        <v>83</v>
      </c>
      <c r="BE4" s="241" t="s">
        <v>485</v>
      </c>
    </row>
    <row r="5" spans="1:58" ht="24" customHeight="1">
      <c r="A5" s="511">
        <v>1</v>
      </c>
      <c r="B5" s="511"/>
      <c r="C5" s="559" t="str">
        <f>BE2</f>
        <v xml:space="preserve"> ユナイト A</v>
      </c>
      <c r="D5" s="560"/>
      <c r="E5" s="560"/>
      <c r="F5" s="560"/>
      <c r="G5" s="560"/>
      <c r="H5" s="560"/>
      <c r="I5" s="560"/>
      <c r="J5" s="560"/>
      <c r="K5" s="560"/>
      <c r="L5" s="561"/>
      <c r="M5" s="511">
        <v>4</v>
      </c>
      <c r="N5" s="511"/>
      <c r="O5" s="511"/>
      <c r="P5" s="511" t="str">
        <f>BE5</f>
        <v xml:space="preserve"> 群雄割拠</v>
      </c>
      <c r="Q5" s="511"/>
      <c r="R5" s="511"/>
      <c r="S5" s="511"/>
      <c r="T5" s="511"/>
      <c r="U5" s="511"/>
      <c r="V5" s="511"/>
      <c r="W5" s="511"/>
      <c r="X5" s="511"/>
      <c r="Y5" s="511"/>
      <c r="Z5" s="311"/>
      <c r="AA5" s="311"/>
      <c r="AB5" s="311"/>
      <c r="AC5" s="311"/>
      <c r="AD5" s="311"/>
      <c r="AE5" s="311"/>
      <c r="AF5" s="311"/>
      <c r="AG5" s="311"/>
      <c r="AH5" s="311"/>
      <c r="AI5" s="311"/>
      <c r="AJ5" s="311"/>
      <c r="AK5" s="311"/>
      <c r="AL5" s="311"/>
      <c r="AM5" s="312"/>
      <c r="AN5" s="354"/>
      <c r="AO5" s="354"/>
      <c r="AP5" s="354"/>
      <c r="AQ5" s="354"/>
      <c r="AR5" s="38" t="s">
        <v>593</v>
      </c>
      <c r="AS5" s="39" t="s">
        <v>127</v>
      </c>
      <c r="BE5" s="241" t="s">
        <v>127</v>
      </c>
    </row>
    <row r="6" spans="1:58" ht="24" customHeight="1">
      <c r="A6" s="511">
        <v>2</v>
      </c>
      <c r="B6" s="511"/>
      <c r="C6" s="559" t="str">
        <f>BE3</f>
        <v xml:space="preserve"> ジャック D</v>
      </c>
      <c r="D6" s="560"/>
      <c r="E6" s="560"/>
      <c r="F6" s="560"/>
      <c r="G6" s="560"/>
      <c r="H6" s="560"/>
      <c r="I6" s="560"/>
      <c r="J6" s="560"/>
      <c r="K6" s="560"/>
      <c r="L6" s="561"/>
      <c r="M6" s="511">
        <v>5</v>
      </c>
      <c r="N6" s="511"/>
      <c r="O6" s="511"/>
      <c r="P6" s="511" t="str">
        <f>BE6</f>
        <v xml:space="preserve"> Ｐｏｗｅｒｆｌuｓ</v>
      </c>
      <c r="Q6" s="511"/>
      <c r="R6" s="511"/>
      <c r="S6" s="511"/>
      <c r="T6" s="511"/>
      <c r="U6" s="511"/>
      <c r="V6" s="511"/>
      <c r="W6" s="511"/>
      <c r="X6" s="511"/>
      <c r="Y6" s="511"/>
      <c r="Z6" s="311"/>
      <c r="AA6" s="311"/>
      <c r="AB6" s="311"/>
      <c r="AC6" s="311"/>
      <c r="AD6" s="311"/>
      <c r="AE6" s="311"/>
      <c r="AF6" s="311"/>
      <c r="AG6" s="311"/>
      <c r="AH6" s="311"/>
      <c r="AI6" s="311"/>
      <c r="AJ6" s="311"/>
      <c r="AK6" s="311"/>
      <c r="AL6" s="311"/>
      <c r="AM6" s="312"/>
      <c r="AN6" s="354"/>
      <c r="AO6" s="354"/>
      <c r="AP6" s="354"/>
      <c r="AQ6" s="354"/>
      <c r="AR6" s="38" t="s">
        <v>594</v>
      </c>
      <c r="AS6" s="39" t="s">
        <v>595</v>
      </c>
      <c r="BE6" s="241" t="s">
        <v>595</v>
      </c>
    </row>
    <row r="7" spans="1:58" ht="24" customHeight="1">
      <c r="A7" s="511">
        <v>3</v>
      </c>
      <c r="B7" s="511"/>
      <c r="C7" s="559" t="str">
        <f>BE4</f>
        <v xml:space="preserve"> 富士見ﾌｧﾐﾘｰ </v>
      </c>
      <c r="D7" s="560"/>
      <c r="E7" s="560"/>
      <c r="F7" s="560"/>
      <c r="G7" s="560"/>
      <c r="H7" s="560"/>
      <c r="I7" s="560"/>
      <c r="J7" s="560"/>
      <c r="K7" s="560"/>
      <c r="L7" s="561"/>
      <c r="M7" s="556">
        <v>6</v>
      </c>
      <c r="N7" s="557"/>
      <c r="O7" s="558"/>
      <c r="P7" s="556" t="str">
        <f>BE7</f>
        <v xml:space="preserve"> ＷＨＩＴＥ ＣＡＴＳ</v>
      </c>
      <c r="Q7" s="557"/>
      <c r="R7" s="557"/>
      <c r="S7" s="557"/>
      <c r="T7" s="557"/>
      <c r="U7" s="557"/>
      <c r="V7" s="557"/>
      <c r="W7" s="557"/>
      <c r="X7" s="557"/>
      <c r="Y7" s="558"/>
      <c r="Z7" s="311"/>
      <c r="AA7" s="311"/>
      <c r="AB7" s="311"/>
      <c r="AC7" s="311"/>
      <c r="AD7" s="311"/>
      <c r="AE7" s="311"/>
      <c r="AF7" s="311"/>
      <c r="AG7" s="311"/>
      <c r="AH7" s="311"/>
      <c r="AI7" s="311"/>
      <c r="AJ7" s="311"/>
      <c r="AK7" s="311"/>
      <c r="AL7" s="311"/>
      <c r="AM7" s="354"/>
      <c r="AN7" s="354"/>
      <c r="AO7" s="354"/>
      <c r="AP7" s="354"/>
      <c r="AQ7" s="354"/>
      <c r="AR7" s="38" t="s">
        <v>596</v>
      </c>
      <c r="AS7" s="39" t="s">
        <v>597</v>
      </c>
      <c r="BE7" s="241" t="s">
        <v>597</v>
      </c>
    </row>
    <row r="8" spans="1:58" ht="9" customHeight="1">
      <c r="A8" s="163"/>
      <c r="B8" s="163"/>
      <c r="C8" s="311"/>
      <c r="D8" s="311"/>
      <c r="E8" s="311"/>
      <c r="F8" s="311"/>
      <c r="G8" s="311"/>
      <c r="H8" s="311"/>
      <c r="I8" s="311"/>
      <c r="J8" s="311"/>
      <c r="K8" s="311"/>
      <c r="L8" s="311"/>
      <c r="M8" s="311"/>
      <c r="N8" s="311"/>
      <c r="O8" s="311"/>
      <c r="P8" s="311"/>
      <c r="Q8" s="311"/>
      <c r="R8" s="311"/>
      <c r="S8" s="311"/>
      <c r="T8" s="311"/>
      <c r="U8" s="311"/>
      <c r="V8" s="311"/>
      <c r="W8" s="311"/>
      <c r="X8" s="311"/>
      <c r="Y8" s="311"/>
      <c r="Z8" s="311"/>
      <c r="AA8" s="311"/>
      <c r="AB8" s="311"/>
      <c r="AC8" s="311"/>
      <c r="AD8" s="311"/>
      <c r="AE8" s="311"/>
      <c r="AF8" s="311"/>
      <c r="AG8" s="311"/>
      <c r="AH8" s="311"/>
      <c r="AI8" s="311"/>
      <c r="AJ8" s="311"/>
      <c r="AK8" s="311"/>
      <c r="AL8" s="311"/>
      <c r="AM8" s="354"/>
      <c r="AN8" s="354"/>
      <c r="AO8" s="354"/>
      <c r="AP8" s="354"/>
      <c r="AQ8" s="354"/>
    </row>
    <row r="9" spans="1:58" ht="18" customHeight="1">
      <c r="A9" s="555" t="s">
        <v>535</v>
      </c>
      <c r="B9" s="555"/>
      <c r="C9" s="555"/>
      <c r="D9" s="555"/>
      <c r="E9" s="555"/>
      <c r="F9" s="555"/>
      <c r="G9" s="555"/>
      <c r="H9" s="555"/>
      <c r="I9" s="555"/>
      <c r="J9" s="555"/>
      <c r="K9" s="555"/>
      <c r="L9" s="555"/>
      <c r="M9" s="555"/>
      <c r="N9" s="555"/>
      <c r="O9" s="555"/>
      <c r="P9" s="555"/>
      <c r="Q9" s="555"/>
      <c r="R9" s="555"/>
      <c r="S9" s="555"/>
      <c r="T9" s="555"/>
      <c r="U9" s="555"/>
      <c r="V9" s="555"/>
      <c r="W9" s="555"/>
      <c r="X9" s="555"/>
      <c r="Y9" s="555"/>
      <c r="Z9" s="555"/>
      <c r="AA9" s="555"/>
      <c r="AB9" s="555"/>
      <c r="AC9" s="555"/>
      <c r="AD9" s="555"/>
      <c r="AE9" s="555"/>
      <c r="AF9" s="555"/>
      <c r="AG9" s="555"/>
      <c r="AH9" s="555"/>
      <c r="AI9" s="555"/>
      <c r="AJ9" s="555"/>
      <c r="AK9" s="555"/>
      <c r="AL9" s="555"/>
      <c r="AM9" s="555"/>
      <c r="AN9" s="555"/>
      <c r="AO9" s="555"/>
      <c r="AP9" s="555"/>
      <c r="AQ9" s="555"/>
    </row>
    <row r="10" spans="1:58" ht="6.75" customHeight="1">
      <c r="A10" s="163"/>
      <c r="B10" s="163"/>
      <c r="C10" s="311"/>
      <c r="D10" s="311"/>
      <c r="E10" s="311"/>
      <c r="F10" s="311"/>
      <c r="G10" s="311"/>
      <c r="H10" s="311"/>
      <c r="I10" s="311"/>
      <c r="J10" s="311"/>
      <c r="K10" s="311"/>
      <c r="L10" s="311"/>
      <c r="M10" s="311"/>
      <c r="N10" s="311"/>
      <c r="O10" s="311"/>
      <c r="P10" s="311"/>
      <c r="Q10" s="311"/>
      <c r="R10" s="311"/>
      <c r="S10" s="311"/>
      <c r="T10" s="311"/>
      <c r="U10" s="311"/>
      <c r="V10" s="311"/>
      <c r="W10" s="311"/>
      <c r="X10" s="311"/>
      <c r="Y10" s="311"/>
      <c r="Z10" s="311"/>
      <c r="AA10" s="311"/>
      <c r="AB10" s="311"/>
      <c r="AC10" s="311"/>
      <c r="AD10" s="311"/>
      <c r="AE10" s="311"/>
      <c r="AF10" s="311"/>
      <c r="AG10" s="311"/>
      <c r="AH10" s="311"/>
      <c r="AI10" s="311"/>
      <c r="AJ10" s="311"/>
      <c r="AK10" s="311"/>
      <c r="AL10" s="311"/>
      <c r="AM10" s="311"/>
      <c r="AN10" s="311"/>
      <c r="AO10" s="311"/>
      <c r="AP10" s="311"/>
      <c r="AQ10" s="311"/>
    </row>
    <row r="11" spans="1:58" ht="24" customHeight="1">
      <c r="A11" s="511" t="s">
        <v>536</v>
      </c>
      <c r="B11" s="511"/>
      <c r="C11" s="511" t="s">
        <v>537</v>
      </c>
      <c r="D11" s="511"/>
      <c r="E11" s="511"/>
      <c r="F11" s="511"/>
      <c r="G11" s="511"/>
      <c r="H11" s="511"/>
      <c r="I11" s="511"/>
      <c r="J11" s="511"/>
      <c r="K11" s="556" t="s">
        <v>244</v>
      </c>
      <c r="L11" s="557"/>
      <c r="M11" s="557"/>
      <c r="N11" s="557"/>
      <c r="O11" s="557"/>
      <c r="P11" s="557"/>
      <c r="Q11" s="557"/>
      <c r="R11" s="557"/>
      <c r="S11" s="557"/>
      <c r="T11" s="557"/>
      <c r="U11" s="557"/>
      <c r="V11" s="557"/>
      <c r="W11" s="557"/>
      <c r="X11" s="557"/>
      <c r="Y11" s="558"/>
      <c r="Z11" s="511" t="s">
        <v>537</v>
      </c>
      <c r="AA11" s="511"/>
      <c r="AB11" s="511"/>
      <c r="AC11" s="511"/>
      <c r="AD11" s="511"/>
      <c r="AE11" s="511"/>
      <c r="AF11" s="511"/>
      <c r="AG11" s="511"/>
      <c r="AH11" s="351"/>
      <c r="AI11" s="556" t="s">
        <v>538</v>
      </c>
      <c r="AJ11" s="557"/>
      <c r="AK11" s="557"/>
      <c r="AL11" s="557"/>
      <c r="AM11" s="557"/>
      <c r="AN11" s="556" t="s">
        <v>340</v>
      </c>
      <c r="AO11" s="557"/>
      <c r="AP11" s="557"/>
      <c r="AQ11" s="558"/>
    </row>
    <row r="12" spans="1:58" ht="24" customHeight="1">
      <c r="A12" s="511">
        <v>1</v>
      </c>
      <c r="B12" s="511"/>
      <c r="C12" s="512" t="str">
        <f>C5</f>
        <v xml:space="preserve"> ユナイト A</v>
      </c>
      <c r="D12" s="512"/>
      <c r="E12" s="512"/>
      <c r="F12" s="512"/>
      <c r="G12" s="512"/>
      <c r="H12" s="512"/>
      <c r="I12" s="512"/>
      <c r="J12" s="512"/>
      <c r="K12" s="517">
        <f>COUNTIF(Q12:Q14,"〇")</f>
        <v>2</v>
      </c>
      <c r="L12" s="518"/>
      <c r="M12" s="518"/>
      <c r="N12" s="519"/>
      <c r="O12" s="517">
        <v>15</v>
      </c>
      <c r="P12" s="518"/>
      <c r="Q12" s="385" t="str">
        <f t="shared" ref="Q12:Q47" si="0">IF(O12&gt;T12,"〇","  ")</f>
        <v>〇</v>
      </c>
      <c r="R12" s="386" t="s">
        <v>539</v>
      </c>
      <c r="S12" s="387" t="str">
        <f t="shared" ref="S12:S47" si="1">IF(T12&gt;O12,"〇","  ")</f>
        <v xml:space="preserve">  </v>
      </c>
      <c r="T12" s="517">
        <v>12</v>
      </c>
      <c r="U12" s="518"/>
      <c r="V12" s="374"/>
      <c r="W12" s="517">
        <f>COUNTIF(S12:S14,"〇")</f>
        <v>0</v>
      </c>
      <c r="X12" s="518"/>
      <c r="Y12" s="519"/>
      <c r="Z12" s="511" t="str">
        <f>C7</f>
        <v xml:space="preserve"> 富士見ﾌｧﾐﾘｰ </v>
      </c>
      <c r="AA12" s="511"/>
      <c r="AB12" s="511"/>
      <c r="AC12" s="511"/>
      <c r="AD12" s="511"/>
      <c r="AE12" s="511"/>
      <c r="AF12" s="511"/>
      <c r="AG12" s="511"/>
      <c r="AH12" s="351"/>
      <c r="AI12" s="512" t="str">
        <f>P7</f>
        <v xml:space="preserve"> ＷＨＩＴＥ ＣＡＴＳ</v>
      </c>
      <c r="AJ12" s="512"/>
      <c r="AK12" s="512"/>
      <c r="AL12" s="512"/>
      <c r="AM12" s="512"/>
      <c r="AN12" s="512"/>
      <c r="AO12" s="512"/>
      <c r="AP12" s="512"/>
      <c r="AQ12" s="512"/>
      <c r="AR12" s="500"/>
      <c r="BE12" s="501"/>
      <c r="BF12" s="501"/>
    </row>
    <row r="13" spans="1:58" ht="24" customHeight="1">
      <c r="A13" s="511"/>
      <c r="B13" s="511"/>
      <c r="C13" s="512"/>
      <c r="D13" s="512"/>
      <c r="E13" s="512"/>
      <c r="F13" s="512"/>
      <c r="G13" s="512"/>
      <c r="H13" s="512"/>
      <c r="I13" s="512"/>
      <c r="J13" s="512"/>
      <c r="K13" s="520"/>
      <c r="L13" s="521"/>
      <c r="M13" s="521"/>
      <c r="N13" s="522"/>
      <c r="O13" s="513">
        <v>15</v>
      </c>
      <c r="P13" s="532"/>
      <c r="Q13" s="388" t="str">
        <f t="shared" si="0"/>
        <v>〇</v>
      </c>
      <c r="R13" s="389" t="s">
        <v>540</v>
      </c>
      <c r="S13" s="388" t="str">
        <f t="shared" si="1"/>
        <v xml:space="preserve">  </v>
      </c>
      <c r="T13" s="513">
        <v>6</v>
      </c>
      <c r="U13" s="532"/>
      <c r="V13" s="390" t="str">
        <f>IF(T13&gt;O13,"〇","  ")</f>
        <v xml:space="preserve">  </v>
      </c>
      <c r="W13" s="520"/>
      <c r="X13" s="521"/>
      <c r="Y13" s="522"/>
      <c r="Z13" s="511"/>
      <c r="AA13" s="511"/>
      <c r="AB13" s="511"/>
      <c r="AC13" s="511"/>
      <c r="AD13" s="511"/>
      <c r="AE13" s="511"/>
      <c r="AF13" s="511"/>
      <c r="AG13" s="511"/>
      <c r="AH13" s="351"/>
      <c r="AI13" s="512"/>
      <c r="AJ13" s="512"/>
      <c r="AK13" s="512"/>
      <c r="AL13" s="512"/>
      <c r="AM13" s="512"/>
      <c r="AN13" s="512"/>
      <c r="AO13" s="512"/>
      <c r="AP13" s="512"/>
      <c r="AQ13" s="512"/>
      <c r="AR13" s="500"/>
      <c r="BE13" s="501"/>
      <c r="BF13" s="501"/>
    </row>
    <row r="14" spans="1:58" ht="24" customHeight="1">
      <c r="A14" s="511"/>
      <c r="B14" s="511"/>
      <c r="C14" s="512"/>
      <c r="D14" s="512"/>
      <c r="E14" s="512"/>
      <c r="F14" s="512"/>
      <c r="G14" s="512"/>
      <c r="H14" s="512"/>
      <c r="I14" s="512"/>
      <c r="J14" s="512"/>
      <c r="K14" s="523"/>
      <c r="L14" s="524"/>
      <c r="M14" s="524"/>
      <c r="N14" s="525"/>
      <c r="O14" s="523"/>
      <c r="P14" s="524"/>
      <c r="Q14" s="391" t="str">
        <f t="shared" si="0"/>
        <v xml:space="preserve">  </v>
      </c>
      <c r="R14" s="392" t="s">
        <v>541</v>
      </c>
      <c r="S14" s="393" t="str">
        <f t="shared" si="1"/>
        <v xml:space="preserve">  </v>
      </c>
      <c r="T14" s="523"/>
      <c r="U14" s="524"/>
      <c r="V14" s="394" t="str">
        <f>IF(T14&gt;O14,"〇","  ")</f>
        <v xml:space="preserve">  </v>
      </c>
      <c r="W14" s="523"/>
      <c r="X14" s="524"/>
      <c r="Y14" s="525"/>
      <c r="Z14" s="511"/>
      <c r="AA14" s="511"/>
      <c r="AB14" s="511"/>
      <c r="AC14" s="511"/>
      <c r="AD14" s="511"/>
      <c r="AE14" s="511"/>
      <c r="AF14" s="511"/>
      <c r="AG14" s="511"/>
      <c r="AH14" s="351"/>
      <c r="AI14" s="512"/>
      <c r="AJ14" s="512"/>
      <c r="AK14" s="512"/>
      <c r="AL14" s="512"/>
      <c r="AM14" s="512"/>
      <c r="AN14" s="512"/>
      <c r="AO14" s="512"/>
      <c r="AP14" s="512"/>
      <c r="AQ14" s="512"/>
      <c r="AR14" s="500"/>
      <c r="BE14" s="501"/>
      <c r="BF14" s="501"/>
    </row>
    <row r="15" spans="1:58" ht="24" customHeight="1">
      <c r="A15" s="511">
        <v>2</v>
      </c>
      <c r="B15" s="511"/>
      <c r="C15" s="511" t="str">
        <f>C6</f>
        <v xml:space="preserve"> ジャック D</v>
      </c>
      <c r="D15" s="511"/>
      <c r="E15" s="511"/>
      <c r="F15" s="511"/>
      <c r="G15" s="511"/>
      <c r="H15" s="511"/>
      <c r="I15" s="511"/>
      <c r="J15" s="511"/>
      <c r="K15" s="517">
        <f>COUNTIF(Q15:Q17,"〇")</f>
        <v>0</v>
      </c>
      <c r="L15" s="518"/>
      <c r="M15" s="518"/>
      <c r="N15" s="519"/>
      <c r="O15" s="526">
        <v>11</v>
      </c>
      <c r="P15" s="534"/>
      <c r="Q15" s="385" t="str">
        <f t="shared" si="0"/>
        <v xml:space="preserve">  </v>
      </c>
      <c r="R15" s="395" t="s">
        <v>539</v>
      </c>
      <c r="S15" s="387" t="str">
        <f t="shared" si="1"/>
        <v>〇</v>
      </c>
      <c r="T15" s="526">
        <v>15</v>
      </c>
      <c r="U15" s="534"/>
      <c r="V15" s="396"/>
      <c r="W15" s="517">
        <f>COUNTIF(S15:S17,"〇")</f>
        <v>2</v>
      </c>
      <c r="X15" s="518"/>
      <c r="Y15" s="519"/>
      <c r="Z15" s="511" t="str">
        <f>P5</f>
        <v xml:space="preserve"> 群雄割拠</v>
      </c>
      <c r="AA15" s="511"/>
      <c r="AB15" s="511"/>
      <c r="AC15" s="511"/>
      <c r="AD15" s="511"/>
      <c r="AE15" s="511"/>
      <c r="AF15" s="511"/>
      <c r="AG15" s="511"/>
      <c r="AH15" s="351"/>
      <c r="AI15" s="512" t="str">
        <f>P6</f>
        <v xml:space="preserve"> Ｐｏｗｅｒｆｌuｓ</v>
      </c>
      <c r="AJ15" s="512"/>
      <c r="AK15" s="512"/>
      <c r="AL15" s="512"/>
      <c r="AM15" s="512"/>
      <c r="AN15" s="546"/>
      <c r="AO15" s="547"/>
      <c r="AP15" s="547"/>
      <c r="AQ15" s="548"/>
      <c r="AR15" s="500"/>
      <c r="BE15" s="501"/>
      <c r="BF15" s="501"/>
    </row>
    <row r="16" spans="1:58" ht="24" customHeight="1">
      <c r="A16" s="511"/>
      <c r="B16" s="511"/>
      <c r="C16" s="511"/>
      <c r="D16" s="511"/>
      <c r="E16" s="511"/>
      <c r="F16" s="511"/>
      <c r="G16" s="511"/>
      <c r="H16" s="511"/>
      <c r="I16" s="511"/>
      <c r="J16" s="511"/>
      <c r="K16" s="520"/>
      <c r="L16" s="521"/>
      <c r="M16" s="521"/>
      <c r="N16" s="522"/>
      <c r="O16" s="513">
        <v>12</v>
      </c>
      <c r="P16" s="532"/>
      <c r="Q16" s="388" t="str">
        <f t="shared" si="0"/>
        <v xml:space="preserve">  </v>
      </c>
      <c r="R16" s="389" t="s">
        <v>540</v>
      </c>
      <c r="S16" s="388" t="str">
        <f t="shared" si="1"/>
        <v>〇</v>
      </c>
      <c r="T16" s="513">
        <v>15</v>
      </c>
      <c r="U16" s="532"/>
      <c r="V16" s="390"/>
      <c r="W16" s="520"/>
      <c r="X16" s="521"/>
      <c r="Y16" s="522"/>
      <c r="Z16" s="511"/>
      <c r="AA16" s="511"/>
      <c r="AB16" s="511"/>
      <c r="AC16" s="511"/>
      <c r="AD16" s="511"/>
      <c r="AE16" s="511"/>
      <c r="AF16" s="511"/>
      <c r="AG16" s="511"/>
      <c r="AH16" s="351"/>
      <c r="AI16" s="512"/>
      <c r="AJ16" s="512"/>
      <c r="AK16" s="512"/>
      <c r="AL16" s="512"/>
      <c r="AM16" s="512"/>
      <c r="AN16" s="549"/>
      <c r="AO16" s="550"/>
      <c r="AP16" s="550"/>
      <c r="AQ16" s="551"/>
      <c r="AR16" s="500"/>
      <c r="BE16" s="501"/>
      <c r="BF16" s="501"/>
    </row>
    <row r="17" spans="1:58" ht="24" customHeight="1">
      <c r="A17" s="511"/>
      <c r="B17" s="511"/>
      <c r="C17" s="511"/>
      <c r="D17" s="511"/>
      <c r="E17" s="511"/>
      <c r="F17" s="511"/>
      <c r="G17" s="511"/>
      <c r="H17" s="511"/>
      <c r="I17" s="511"/>
      <c r="J17" s="511"/>
      <c r="K17" s="523"/>
      <c r="L17" s="524"/>
      <c r="M17" s="524"/>
      <c r="N17" s="525"/>
      <c r="O17" s="515"/>
      <c r="P17" s="516"/>
      <c r="Q17" s="391" t="str">
        <f t="shared" si="0"/>
        <v xml:space="preserve">  </v>
      </c>
      <c r="R17" s="397" t="s">
        <v>541</v>
      </c>
      <c r="S17" s="393" t="str">
        <f t="shared" si="1"/>
        <v xml:space="preserve">  </v>
      </c>
      <c r="T17" s="515"/>
      <c r="U17" s="536"/>
      <c r="V17" s="398"/>
      <c r="W17" s="523"/>
      <c r="X17" s="524"/>
      <c r="Y17" s="525"/>
      <c r="Z17" s="511"/>
      <c r="AA17" s="511"/>
      <c r="AB17" s="511"/>
      <c r="AC17" s="511"/>
      <c r="AD17" s="511"/>
      <c r="AE17" s="511"/>
      <c r="AF17" s="511"/>
      <c r="AG17" s="511"/>
      <c r="AH17" s="351"/>
      <c r="AI17" s="512"/>
      <c r="AJ17" s="512"/>
      <c r="AK17" s="512"/>
      <c r="AL17" s="512"/>
      <c r="AM17" s="512"/>
      <c r="AN17" s="552"/>
      <c r="AO17" s="553"/>
      <c r="AP17" s="553"/>
      <c r="AQ17" s="554"/>
      <c r="AR17" s="500"/>
      <c r="BE17" s="501"/>
      <c r="BF17" s="501"/>
    </row>
    <row r="18" spans="1:58" ht="24" customHeight="1">
      <c r="A18" s="511">
        <v>3</v>
      </c>
      <c r="B18" s="511"/>
      <c r="C18" s="511" t="str">
        <f>C7</f>
        <v xml:space="preserve"> 富士見ﾌｧﾐﾘｰ </v>
      </c>
      <c r="D18" s="511"/>
      <c r="E18" s="511"/>
      <c r="F18" s="511"/>
      <c r="G18" s="511"/>
      <c r="H18" s="511"/>
      <c r="I18" s="511"/>
      <c r="J18" s="511"/>
      <c r="K18" s="517">
        <f>COUNTIF(Q18:Q20,"〇")</f>
        <v>0</v>
      </c>
      <c r="L18" s="518"/>
      <c r="M18" s="518"/>
      <c r="N18" s="519"/>
      <c r="O18" s="526">
        <v>10</v>
      </c>
      <c r="P18" s="534"/>
      <c r="Q18" s="385" t="str">
        <f t="shared" si="0"/>
        <v xml:space="preserve">  </v>
      </c>
      <c r="R18" s="395" t="s">
        <v>539</v>
      </c>
      <c r="S18" s="387" t="str">
        <f t="shared" si="1"/>
        <v>〇</v>
      </c>
      <c r="T18" s="526">
        <v>15</v>
      </c>
      <c r="U18" s="534"/>
      <c r="V18" s="396"/>
      <c r="W18" s="517">
        <f>COUNTIF(S18:S20,"〇")</f>
        <v>2</v>
      </c>
      <c r="X18" s="518"/>
      <c r="Y18" s="519"/>
      <c r="Z18" s="511" t="str">
        <f>P6</f>
        <v xml:space="preserve"> Ｐｏｗｅｒｆｌuｓ</v>
      </c>
      <c r="AA18" s="511"/>
      <c r="AB18" s="511"/>
      <c r="AC18" s="511"/>
      <c r="AD18" s="511"/>
      <c r="AE18" s="511"/>
      <c r="AF18" s="511"/>
      <c r="AG18" s="511"/>
      <c r="AH18" s="351"/>
      <c r="AI18" s="512" t="str">
        <f>P5</f>
        <v xml:space="preserve"> 群雄割拠</v>
      </c>
      <c r="AJ18" s="512"/>
      <c r="AK18" s="512"/>
      <c r="AL18" s="512"/>
      <c r="AM18" s="512"/>
      <c r="AN18" s="512"/>
      <c r="AO18" s="512"/>
      <c r="AP18" s="512"/>
      <c r="AQ18" s="512"/>
      <c r="AR18" s="500"/>
      <c r="BE18" s="362"/>
      <c r="BF18" s="108"/>
    </row>
    <row r="19" spans="1:58" ht="24" customHeight="1">
      <c r="A19" s="511"/>
      <c r="B19" s="511"/>
      <c r="C19" s="511"/>
      <c r="D19" s="511"/>
      <c r="E19" s="511"/>
      <c r="F19" s="511"/>
      <c r="G19" s="511"/>
      <c r="H19" s="511"/>
      <c r="I19" s="511"/>
      <c r="J19" s="511"/>
      <c r="K19" s="520"/>
      <c r="L19" s="521"/>
      <c r="M19" s="521"/>
      <c r="N19" s="522"/>
      <c r="O19" s="513">
        <v>7</v>
      </c>
      <c r="P19" s="532"/>
      <c r="Q19" s="388" t="str">
        <f t="shared" si="0"/>
        <v xml:space="preserve">  </v>
      </c>
      <c r="R19" s="389" t="s">
        <v>540</v>
      </c>
      <c r="S19" s="388" t="str">
        <f t="shared" si="1"/>
        <v>〇</v>
      </c>
      <c r="T19" s="513">
        <v>15</v>
      </c>
      <c r="U19" s="532"/>
      <c r="V19" s="390"/>
      <c r="W19" s="520"/>
      <c r="X19" s="521"/>
      <c r="Y19" s="522"/>
      <c r="Z19" s="511"/>
      <c r="AA19" s="511"/>
      <c r="AB19" s="511"/>
      <c r="AC19" s="511"/>
      <c r="AD19" s="511"/>
      <c r="AE19" s="511"/>
      <c r="AF19" s="511"/>
      <c r="AG19" s="511"/>
      <c r="AH19" s="351"/>
      <c r="AI19" s="512"/>
      <c r="AJ19" s="512"/>
      <c r="AK19" s="512"/>
      <c r="AL19" s="512"/>
      <c r="AM19" s="512"/>
      <c r="AN19" s="512"/>
      <c r="AO19" s="512"/>
      <c r="AP19" s="512"/>
      <c r="AQ19" s="512"/>
      <c r="AR19" s="500"/>
      <c r="BE19" s="362"/>
      <c r="BF19" s="108"/>
    </row>
    <row r="20" spans="1:58" ht="24" customHeight="1">
      <c r="A20" s="511"/>
      <c r="B20" s="511"/>
      <c r="C20" s="511"/>
      <c r="D20" s="511"/>
      <c r="E20" s="511"/>
      <c r="F20" s="511"/>
      <c r="G20" s="511"/>
      <c r="H20" s="511"/>
      <c r="I20" s="511"/>
      <c r="J20" s="511"/>
      <c r="K20" s="523"/>
      <c r="L20" s="524"/>
      <c r="M20" s="524"/>
      <c r="N20" s="525"/>
      <c r="O20" s="515"/>
      <c r="P20" s="536"/>
      <c r="Q20" s="391" t="str">
        <f t="shared" si="0"/>
        <v xml:space="preserve">  </v>
      </c>
      <c r="R20" s="397" t="s">
        <v>541</v>
      </c>
      <c r="S20" s="393" t="str">
        <f t="shared" si="1"/>
        <v xml:space="preserve">  </v>
      </c>
      <c r="T20" s="515"/>
      <c r="U20" s="536"/>
      <c r="V20" s="398"/>
      <c r="W20" s="523"/>
      <c r="X20" s="524"/>
      <c r="Y20" s="525"/>
      <c r="Z20" s="511"/>
      <c r="AA20" s="511"/>
      <c r="AB20" s="511"/>
      <c r="AC20" s="511"/>
      <c r="AD20" s="511"/>
      <c r="AE20" s="511"/>
      <c r="AF20" s="511"/>
      <c r="AG20" s="511"/>
      <c r="AH20" s="351"/>
      <c r="AI20" s="512"/>
      <c r="AJ20" s="512"/>
      <c r="AK20" s="512"/>
      <c r="AL20" s="512"/>
      <c r="AM20" s="512"/>
      <c r="AN20" s="512"/>
      <c r="AO20" s="512"/>
      <c r="AP20" s="512"/>
      <c r="AQ20" s="512"/>
      <c r="AR20" s="500"/>
      <c r="BE20" s="362"/>
      <c r="BF20" s="108"/>
    </row>
    <row r="21" spans="1:58" ht="24" customHeight="1">
      <c r="A21" s="511">
        <v>4</v>
      </c>
      <c r="B21" s="511"/>
      <c r="C21" s="511" t="str">
        <f>P5</f>
        <v xml:space="preserve"> 群雄割拠</v>
      </c>
      <c r="D21" s="511"/>
      <c r="E21" s="511"/>
      <c r="F21" s="511"/>
      <c r="G21" s="511"/>
      <c r="H21" s="511"/>
      <c r="I21" s="511"/>
      <c r="J21" s="511"/>
      <c r="K21" s="517">
        <f>COUNTIF(Q21:Q23,"〇")</f>
        <v>2</v>
      </c>
      <c r="L21" s="518"/>
      <c r="M21" s="518"/>
      <c r="N21" s="519"/>
      <c r="O21" s="526">
        <v>15</v>
      </c>
      <c r="P21" s="534"/>
      <c r="Q21" s="385" t="str">
        <f t="shared" si="0"/>
        <v>〇</v>
      </c>
      <c r="R21" s="395" t="s">
        <v>539</v>
      </c>
      <c r="S21" s="387" t="str">
        <f t="shared" si="1"/>
        <v xml:space="preserve">  </v>
      </c>
      <c r="T21" s="526">
        <v>4</v>
      </c>
      <c r="U21" s="534"/>
      <c r="V21" s="396"/>
      <c r="W21" s="517">
        <f>COUNTIF(S21:S23,"〇")</f>
        <v>0</v>
      </c>
      <c r="X21" s="518"/>
      <c r="Y21" s="519"/>
      <c r="Z21" s="511" t="str">
        <f>P7</f>
        <v xml:space="preserve"> ＷＨＩＴＥ ＣＡＴＳ</v>
      </c>
      <c r="AA21" s="511"/>
      <c r="AB21" s="511"/>
      <c r="AC21" s="511"/>
      <c r="AD21" s="511"/>
      <c r="AE21" s="511"/>
      <c r="AF21" s="511"/>
      <c r="AG21" s="511"/>
      <c r="AH21" s="351"/>
      <c r="AI21" s="512" t="str">
        <f>C7</f>
        <v xml:space="preserve"> 富士見ﾌｧﾐﾘｰ </v>
      </c>
      <c r="AJ21" s="512"/>
      <c r="AK21" s="512"/>
      <c r="AL21" s="512"/>
      <c r="AM21" s="512"/>
      <c r="AN21" s="537"/>
      <c r="AO21" s="538"/>
      <c r="AP21" s="538"/>
      <c r="AQ21" s="539"/>
      <c r="AR21" s="500"/>
      <c r="BE21" s="501"/>
      <c r="BF21" s="581"/>
    </row>
    <row r="22" spans="1:58" ht="24" customHeight="1">
      <c r="A22" s="511"/>
      <c r="B22" s="511"/>
      <c r="C22" s="511"/>
      <c r="D22" s="511"/>
      <c r="E22" s="511"/>
      <c r="F22" s="511"/>
      <c r="G22" s="511"/>
      <c r="H22" s="511"/>
      <c r="I22" s="511"/>
      <c r="J22" s="511"/>
      <c r="K22" s="520"/>
      <c r="L22" s="521"/>
      <c r="M22" s="521"/>
      <c r="N22" s="522"/>
      <c r="O22" s="513">
        <v>15</v>
      </c>
      <c r="P22" s="532"/>
      <c r="Q22" s="388" t="str">
        <f t="shared" si="0"/>
        <v>〇</v>
      </c>
      <c r="R22" s="389" t="s">
        <v>540</v>
      </c>
      <c r="S22" s="388" t="str">
        <f t="shared" si="1"/>
        <v xml:space="preserve">  </v>
      </c>
      <c r="T22" s="513">
        <v>6</v>
      </c>
      <c r="U22" s="532"/>
      <c r="V22" s="390"/>
      <c r="W22" s="520"/>
      <c r="X22" s="521"/>
      <c r="Y22" s="522"/>
      <c r="Z22" s="511"/>
      <c r="AA22" s="511"/>
      <c r="AB22" s="511"/>
      <c r="AC22" s="511"/>
      <c r="AD22" s="511"/>
      <c r="AE22" s="511"/>
      <c r="AF22" s="511"/>
      <c r="AG22" s="511"/>
      <c r="AH22" s="351"/>
      <c r="AI22" s="512"/>
      <c r="AJ22" s="512"/>
      <c r="AK22" s="512"/>
      <c r="AL22" s="512"/>
      <c r="AM22" s="512"/>
      <c r="AN22" s="540"/>
      <c r="AO22" s="541"/>
      <c r="AP22" s="541"/>
      <c r="AQ22" s="542"/>
      <c r="AR22" s="500"/>
      <c r="BE22" s="581"/>
      <c r="BF22" s="581"/>
    </row>
    <row r="23" spans="1:58" ht="24" customHeight="1">
      <c r="A23" s="511"/>
      <c r="B23" s="511"/>
      <c r="C23" s="511"/>
      <c r="D23" s="511"/>
      <c r="E23" s="511"/>
      <c r="F23" s="511"/>
      <c r="G23" s="511"/>
      <c r="H23" s="511"/>
      <c r="I23" s="511"/>
      <c r="J23" s="511"/>
      <c r="K23" s="523"/>
      <c r="L23" s="524"/>
      <c r="M23" s="524"/>
      <c r="N23" s="525"/>
      <c r="O23" s="515"/>
      <c r="P23" s="516"/>
      <c r="Q23" s="391" t="str">
        <f t="shared" si="0"/>
        <v xml:space="preserve">  </v>
      </c>
      <c r="R23" s="397" t="s">
        <v>541</v>
      </c>
      <c r="S23" s="393" t="str">
        <f t="shared" si="1"/>
        <v xml:space="preserve">  </v>
      </c>
      <c r="T23" s="515"/>
      <c r="U23" s="536"/>
      <c r="V23" s="398"/>
      <c r="W23" s="523"/>
      <c r="X23" s="524"/>
      <c r="Y23" s="525"/>
      <c r="Z23" s="511"/>
      <c r="AA23" s="511"/>
      <c r="AB23" s="511"/>
      <c r="AC23" s="511"/>
      <c r="AD23" s="511"/>
      <c r="AE23" s="511"/>
      <c r="AF23" s="511"/>
      <c r="AG23" s="511"/>
      <c r="AH23" s="351"/>
      <c r="AI23" s="512"/>
      <c r="AJ23" s="512"/>
      <c r="AK23" s="512"/>
      <c r="AL23" s="512"/>
      <c r="AM23" s="512"/>
      <c r="AN23" s="543"/>
      <c r="AO23" s="544"/>
      <c r="AP23" s="544"/>
      <c r="AQ23" s="545"/>
      <c r="AR23" s="500"/>
      <c r="BE23" s="581"/>
      <c r="BF23" s="581"/>
    </row>
    <row r="24" spans="1:58" ht="24" customHeight="1">
      <c r="A24" s="511">
        <v>5</v>
      </c>
      <c r="B24" s="511"/>
      <c r="C24" s="511" t="str">
        <f>C5</f>
        <v xml:space="preserve"> ユナイト A</v>
      </c>
      <c r="D24" s="511"/>
      <c r="E24" s="511"/>
      <c r="F24" s="511"/>
      <c r="G24" s="511"/>
      <c r="H24" s="511"/>
      <c r="I24" s="511"/>
      <c r="J24" s="511"/>
      <c r="K24" s="517">
        <f>COUNTIF(Q24:Q26,"〇")</f>
        <v>0</v>
      </c>
      <c r="L24" s="518"/>
      <c r="M24" s="518"/>
      <c r="N24" s="519"/>
      <c r="O24" s="526">
        <v>8</v>
      </c>
      <c r="P24" s="527"/>
      <c r="Q24" s="385" t="str">
        <f t="shared" si="0"/>
        <v xml:space="preserve">  </v>
      </c>
      <c r="R24" s="395" t="s">
        <v>539</v>
      </c>
      <c r="S24" s="387" t="str">
        <f t="shared" si="1"/>
        <v>〇</v>
      </c>
      <c r="T24" s="526">
        <v>15</v>
      </c>
      <c r="U24" s="534"/>
      <c r="V24" s="396"/>
      <c r="W24" s="517">
        <f>COUNTIF(S24:S26,"〇")</f>
        <v>2</v>
      </c>
      <c r="X24" s="518"/>
      <c r="Y24" s="519"/>
      <c r="Z24" s="511" t="str">
        <f>P6</f>
        <v xml:space="preserve"> Ｐｏｗｅｒｆｌuｓ</v>
      </c>
      <c r="AA24" s="511"/>
      <c r="AB24" s="511"/>
      <c r="AC24" s="511"/>
      <c r="AD24" s="511"/>
      <c r="AE24" s="511"/>
      <c r="AF24" s="511"/>
      <c r="AG24" s="511"/>
      <c r="AH24" s="351"/>
      <c r="AI24" s="512" t="str">
        <f>C6</f>
        <v xml:space="preserve"> ジャック D</v>
      </c>
      <c r="AJ24" s="512"/>
      <c r="AK24" s="512"/>
      <c r="AL24" s="512"/>
      <c r="AM24" s="512"/>
      <c r="AN24" s="537"/>
      <c r="AO24" s="538"/>
      <c r="AP24" s="538"/>
      <c r="AQ24" s="539"/>
      <c r="AR24" s="500"/>
      <c r="BE24" s="581"/>
      <c r="BF24" s="581"/>
    </row>
    <row r="25" spans="1:58" ht="24" customHeight="1">
      <c r="A25" s="511"/>
      <c r="B25" s="511"/>
      <c r="C25" s="511"/>
      <c r="D25" s="511"/>
      <c r="E25" s="511"/>
      <c r="F25" s="511"/>
      <c r="G25" s="511"/>
      <c r="H25" s="511"/>
      <c r="I25" s="511"/>
      <c r="J25" s="511"/>
      <c r="K25" s="520"/>
      <c r="L25" s="521"/>
      <c r="M25" s="521"/>
      <c r="N25" s="522"/>
      <c r="O25" s="513">
        <v>12</v>
      </c>
      <c r="P25" s="514"/>
      <c r="Q25" s="388" t="str">
        <f t="shared" si="0"/>
        <v xml:space="preserve">  </v>
      </c>
      <c r="R25" s="389" t="s">
        <v>540</v>
      </c>
      <c r="S25" s="388" t="str">
        <f t="shared" si="1"/>
        <v>〇</v>
      </c>
      <c r="T25" s="513">
        <v>15</v>
      </c>
      <c r="U25" s="532"/>
      <c r="V25" s="390"/>
      <c r="W25" s="520"/>
      <c r="X25" s="521"/>
      <c r="Y25" s="522"/>
      <c r="Z25" s="511"/>
      <c r="AA25" s="511"/>
      <c r="AB25" s="511"/>
      <c r="AC25" s="511"/>
      <c r="AD25" s="511"/>
      <c r="AE25" s="511"/>
      <c r="AF25" s="511"/>
      <c r="AG25" s="511"/>
      <c r="AH25" s="351"/>
      <c r="AI25" s="512"/>
      <c r="AJ25" s="512"/>
      <c r="AK25" s="512"/>
      <c r="AL25" s="512"/>
      <c r="AM25" s="512"/>
      <c r="AN25" s="540"/>
      <c r="AO25" s="541"/>
      <c r="AP25" s="541"/>
      <c r="AQ25" s="542"/>
      <c r="AR25" s="500"/>
      <c r="BE25" s="581"/>
      <c r="BF25" s="581"/>
    </row>
    <row r="26" spans="1:58" ht="24" customHeight="1">
      <c r="A26" s="511"/>
      <c r="B26" s="511"/>
      <c r="C26" s="511"/>
      <c r="D26" s="511"/>
      <c r="E26" s="511"/>
      <c r="F26" s="511"/>
      <c r="G26" s="511"/>
      <c r="H26" s="511"/>
      <c r="I26" s="511"/>
      <c r="J26" s="511"/>
      <c r="K26" s="523"/>
      <c r="L26" s="524"/>
      <c r="M26" s="524"/>
      <c r="N26" s="525"/>
      <c r="O26" s="515"/>
      <c r="P26" s="516"/>
      <c r="Q26" s="391" t="str">
        <f t="shared" si="0"/>
        <v xml:space="preserve">  </v>
      </c>
      <c r="R26" s="397" t="s">
        <v>541</v>
      </c>
      <c r="S26" s="393" t="str">
        <f t="shared" si="1"/>
        <v xml:space="preserve">  </v>
      </c>
      <c r="T26" s="515"/>
      <c r="U26" s="536"/>
      <c r="V26" s="398"/>
      <c r="W26" s="523"/>
      <c r="X26" s="524"/>
      <c r="Y26" s="525"/>
      <c r="Z26" s="511"/>
      <c r="AA26" s="511"/>
      <c r="AB26" s="511"/>
      <c r="AC26" s="511"/>
      <c r="AD26" s="511"/>
      <c r="AE26" s="511"/>
      <c r="AF26" s="511"/>
      <c r="AG26" s="511"/>
      <c r="AH26" s="351"/>
      <c r="AI26" s="512"/>
      <c r="AJ26" s="512"/>
      <c r="AK26" s="512"/>
      <c r="AL26" s="512"/>
      <c r="AM26" s="512"/>
      <c r="AN26" s="543"/>
      <c r="AO26" s="544"/>
      <c r="AP26" s="544"/>
      <c r="AQ26" s="545"/>
      <c r="AR26" s="500"/>
      <c r="BE26" s="581"/>
      <c r="BF26" s="581"/>
    </row>
    <row r="27" spans="1:58" ht="24" customHeight="1">
      <c r="A27" s="511">
        <v>6</v>
      </c>
      <c r="B27" s="511"/>
      <c r="C27" s="511" t="str">
        <f>C6</f>
        <v xml:space="preserve"> ジャック D</v>
      </c>
      <c r="D27" s="511"/>
      <c r="E27" s="511"/>
      <c r="F27" s="511"/>
      <c r="G27" s="511"/>
      <c r="H27" s="511"/>
      <c r="I27" s="511"/>
      <c r="J27" s="511"/>
      <c r="K27" s="517">
        <f>COUNTIF(Q27:Q29,"〇")</f>
        <v>2</v>
      </c>
      <c r="L27" s="518"/>
      <c r="M27" s="518"/>
      <c r="N27" s="519"/>
      <c r="O27" s="526">
        <v>11</v>
      </c>
      <c r="P27" s="527"/>
      <c r="Q27" s="385" t="str">
        <f t="shared" si="0"/>
        <v xml:space="preserve">  </v>
      </c>
      <c r="R27" s="395" t="s">
        <v>539</v>
      </c>
      <c r="S27" s="387" t="str">
        <f t="shared" si="1"/>
        <v>〇</v>
      </c>
      <c r="T27" s="526">
        <v>15</v>
      </c>
      <c r="U27" s="534"/>
      <c r="V27" s="396"/>
      <c r="W27" s="517">
        <f>COUNTIF(S27:S29,"〇")</f>
        <v>1</v>
      </c>
      <c r="X27" s="518"/>
      <c r="Y27" s="519"/>
      <c r="Z27" s="511" t="str">
        <f>P7</f>
        <v xml:space="preserve"> ＷＨＩＴＥ ＣＡＴＳ</v>
      </c>
      <c r="AA27" s="511"/>
      <c r="AB27" s="511"/>
      <c r="AC27" s="511"/>
      <c r="AD27" s="511"/>
      <c r="AE27" s="511"/>
      <c r="AF27" s="511"/>
      <c r="AG27" s="511"/>
      <c r="AH27" s="351"/>
      <c r="AI27" s="512" t="str">
        <f>P6</f>
        <v xml:space="preserve"> Ｐｏｗｅｒｆｌuｓ</v>
      </c>
      <c r="AJ27" s="512"/>
      <c r="AK27" s="512"/>
      <c r="AL27" s="512"/>
      <c r="AM27" s="512"/>
      <c r="AN27" s="512"/>
      <c r="AO27" s="512"/>
      <c r="AP27" s="512"/>
      <c r="AQ27" s="512"/>
      <c r="AR27" s="500"/>
    </row>
    <row r="28" spans="1:58" ht="24" customHeight="1">
      <c r="A28" s="511"/>
      <c r="B28" s="511"/>
      <c r="C28" s="511"/>
      <c r="D28" s="511"/>
      <c r="E28" s="511"/>
      <c r="F28" s="511"/>
      <c r="G28" s="511"/>
      <c r="H28" s="511"/>
      <c r="I28" s="511"/>
      <c r="J28" s="511"/>
      <c r="K28" s="520"/>
      <c r="L28" s="521"/>
      <c r="M28" s="521"/>
      <c r="N28" s="522"/>
      <c r="O28" s="513">
        <v>15</v>
      </c>
      <c r="P28" s="514"/>
      <c r="Q28" s="388" t="str">
        <f t="shared" si="0"/>
        <v>〇</v>
      </c>
      <c r="R28" s="389" t="s">
        <v>540</v>
      </c>
      <c r="S28" s="388" t="str">
        <f t="shared" si="1"/>
        <v xml:space="preserve">  </v>
      </c>
      <c r="T28" s="513">
        <v>12</v>
      </c>
      <c r="U28" s="532"/>
      <c r="V28" s="390"/>
      <c r="W28" s="520"/>
      <c r="X28" s="521"/>
      <c r="Y28" s="522"/>
      <c r="Z28" s="511"/>
      <c r="AA28" s="511"/>
      <c r="AB28" s="511"/>
      <c r="AC28" s="511"/>
      <c r="AD28" s="511"/>
      <c r="AE28" s="511"/>
      <c r="AF28" s="511"/>
      <c r="AG28" s="511"/>
      <c r="AH28" s="351"/>
      <c r="AI28" s="512"/>
      <c r="AJ28" s="512"/>
      <c r="AK28" s="512"/>
      <c r="AL28" s="512"/>
      <c r="AM28" s="512"/>
      <c r="AN28" s="512"/>
      <c r="AO28" s="512"/>
      <c r="AP28" s="512"/>
      <c r="AQ28" s="512"/>
      <c r="AR28" s="500"/>
    </row>
    <row r="29" spans="1:58" ht="24" customHeight="1">
      <c r="A29" s="511"/>
      <c r="B29" s="511"/>
      <c r="C29" s="511"/>
      <c r="D29" s="511"/>
      <c r="E29" s="511"/>
      <c r="F29" s="511"/>
      <c r="G29" s="511"/>
      <c r="H29" s="511"/>
      <c r="I29" s="511"/>
      <c r="J29" s="511"/>
      <c r="K29" s="523"/>
      <c r="L29" s="524"/>
      <c r="M29" s="524"/>
      <c r="N29" s="525"/>
      <c r="O29" s="528">
        <v>15</v>
      </c>
      <c r="P29" s="529"/>
      <c r="Q29" s="401" t="str">
        <f t="shared" si="0"/>
        <v>〇</v>
      </c>
      <c r="R29" s="402" t="s">
        <v>541</v>
      </c>
      <c r="S29" s="403" t="str">
        <f t="shared" si="1"/>
        <v xml:space="preserve">  </v>
      </c>
      <c r="T29" s="528">
        <v>12</v>
      </c>
      <c r="U29" s="533"/>
      <c r="V29" s="398"/>
      <c r="W29" s="523"/>
      <c r="X29" s="524"/>
      <c r="Y29" s="525"/>
      <c r="Z29" s="511"/>
      <c r="AA29" s="511"/>
      <c r="AB29" s="511"/>
      <c r="AC29" s="511"/>
      <c r="AD29" s="511"/>
      <c r="AE29" s="511"/>
      <c r="AF29" s="511"/>
      <c r="AG29" s="511"/>
      <c r="AH29" s="351"/>
      <c r="AI29" s="512"/>
      <c r="AJ29" s="512"/>
      <c r="AK29" s="512"/>
      <c r="AL29" s="512"/>
      <c r="AM29" s="512"/>
      <c r="AN29" s="512"/>
      <c r="AO29" s="512"/>
      <c r="AP29" s="512"/>
      <c r="AQ29" s="512"/>
      <c r="AR29" s="500"/>
    </row>
    <row r="30" spans="1:58" ht="24" customHeight="1">
      <c r="A30" s="511">
        <v>7</v>
      </c>
      <c r="B30" s="511"/>
      <c r="C30" s="511" t="str">
        <f>C5</f>
        <v xml:space="preserve"> ユナイト A</v>
      </c>
      <c r="D30" s="511"/>
      <c r="E30" s="511"/>
      <c r="F30" s="511"/>
      <c r="G30" s="511"/>
      <c r="H30" s="511"/>
      <c r="I30" s="511"/>
      <c r="J30" s="511"/>
      <c r="K30" s="517">
        <f>COUNTIF(Q30:Q32,"〇")</f>
        <v>0</v>
      </c>
      <c r="L30" s="518"/>
      <c r="M30" s="518"/>
      <c r="N30" s="519"/>
      <c r="O30" s="526">
        <v>10</v>
      </c>
      <c r="P30" s="527"/>
      <c r="Q30" s="387" t="str">
        <f t="shared" si="0"/>
        <v xml:space="preserve">  </v>
      </c>
      <c r="R30" s="395" t="s">
        <v>539</v>
      </c>
      <c r="S30" s="387" t="str">
        <f t="shared" si="1"/>
        <v>〇</v>
      </c>
      <c r="T30" s="526">
        <v>15</v>
      </c>
      <c r="U30" s="527"/>
      <c r="V30" s="375"/>
      <c r="W30" s="517">
        <f>COUNTIF(S30:S32,"〇")</f>
        <v>2</v>
      </c>
      <c r="X30" s="518"/>
      <c r="Y30" s="519"/>
      <c r="Z30" s="511" t="str">
        <f>P5</f>
        <v xml:space="preserve"> 群雄割拠</v>
      </c>
      <c r="AA30" s="511"/>
      <c r="AB30" s="511"/>
      <c r="AC30" s="511"/>
      <c r="AD30" s="511"/>
      <c r="AE30" s="511"/>
      <c r="AF30" s="511"/>
      <c r="AG30" s="511"/>
      <c r="AH30" s="351"/>
      <c r="AI30" s="512" t="str">
        <f>C7</f>
        <v xml:space="preserve"> 富士見ﾌｧﾐﾘｰ </v>
      </c>
      <c r="AJ30" s="512"/>
      <c r="AK30" s="512"/>
      <c r="AL30" s="512"/>
      <c r="AM30" s="512"/>
      <c r="AN30" s="512"/>
      <c r="AO30" s="512"/>
      <c r="AP30" s="512"/>
      <c r="AQ30" s="512"/>
      <c r="AR30" s="500"/>
    </row>
    <row r="31" spans="1:58" ht="24" customHeight="1">
      <c r="A31" s="511"/>
      <c r="B31" s="511"/>
      <c r="C31" s="511"/>
      <c r="D31" s="511"/>
      <c r="E31" s="511"/>
      <c r="F31" s="511"/>
      <c r="G31" s="511"/>
      <c r="H31" s="511"/>
      <c r="I31" s="511"/>
      <c r="J31" s="511"/>
      <c r="K31" s="520"/>
      <c r="L31" s="521"/>
      <c r="M31" s="521"/>
      <c r="N31" s="522"/>
      <c r="O31" s="513">
        <v>15</v>
      </c>
      <c r="P31" s="514"/>
      <c r="Q31" s="388" t="str">
        <f t="shared" si="0"/>
        <v xml:space="preserve">  </v>
      </c>
      <c r="R31" s="389" t="s">
        <v>540</v>
      </c>
      <c r="S31" s="388" t="str">
        <f t="shared" si="1"/>
        <v>〇</v>
      </c>
      <c r="T31" s="513">
        <v>17</v>
      </c>
      <c r="U31" s="514"/>
      <c r="V31" s="375"/>
      <c r="W31" s="520"/>
      <c r="X31" s="521"/>
      <c r="Y31" s="522"/>
      <c r="Z31" s="511"/>
      <c r="AA31" s="511"/>
      <c r="AB31" s="511"/>
      <c r="AC31" s="511"/>
      <c r="AD31" s="511"/>
      <c r="AE31" s="511"/>
      <c r="AF31" s="511"/>
      <c r="AG31" s="511"/>
      <c r="AH31" s="351"/>
      <c r="AI31" s="512"/>
      <c r="AJ31" s="512"/>
      <c r="AK31" s="512"/>
      <c r="AL31" s="512"/>
      <c r="AM31" s="512"/>
      <c r="AN31" s="512"/>
      <c r="AO31" s="512"/>
      <c r="AP31" s="512"/>
      <c r="AQ31" s="512"/>
      <c r="AR31" s="500"/>
    </row>
    <row r="32" spans="1:58" ht="24" customHeight="1">
      <c r="A32" s="511"/>
      <c r="B32" s="511"/>
      <c r="C32" s="511"/>
      <c r="D32" s="511"/>
      <c r="E32" s="511"/>
      <c r="F32" s="511"/>
      <c r="G32" s="511"/>
      <c r="H32" s="511"/>
      <c r="I32" s="511"/>
      <c r="J32" s="511"/>
      <c r="K32" s="523"/>
      <c r="L32" s="524"/>
      <c r="M32" s="524"/>
      <c r="N32" s="525"/>
      <c r="O32" s="515"/>
      <c r="P32" s="516"/>
      <c r="Q32" s="393" t="str">
        <f t="shared" si="0"/>
        <v xml:space="preserve">  </v>
      </c>
      <c r="R32" s="397" t="s">
        <v>541</v>
      </c>
      <c r="S32" s="393" t="str">
        <f t="shared" si="1"/>
        <v xml:space="preserve">  </v>
      </c>
      <c r="T32" s="515"/>
      <c r="U32" s="516"/>
      <c r="V32" s="375"/>
      <c r="W32" s="523"/>
      <c r="X32" s="524"/>
      <c r="Y32" s="525"/>
      <c r="Z32" s="511"/>
      <c r="AA32" s="511"/>
      <c r="AB32" s="511"/>
      <c r="AC32" s="511"/>
      <c r="AD32" s="511"/>
      <c r="AE32" s="511"/>
      <c r="AF32" s="511"/>
      <c r="AG32" s="511"/>
      <c r="AH32" s="351"/>
      <c r="AI32" s="512"/>
      <c r="AJ32" s="512"/>
      <c r="AK32" s="512"/>
      <c r="AL32" s="512"/>
      <c r="AM32" s="512"/>
      <c r="AN32" s="512"/>
      <c r="AO32" s="512"/>
      <c r="AP32" s="512"/>
      <c r="AQ32" s="512"/>
      <c r="AR32" s="500"/>
    </row>
    <row r="33" spans="1:99" ht="24" customHeight="1">
      <c r="A33" s="511">
        <v>8</v>
      </c>
      <c r="B33" s="511"/>
      <c r="C33" s="511" t="str">
        <f>C7</f>
        <v xml:space="preserve"> 富士見ﾌｧﾐﾘｰ </v>
      </c>
      <c r="D33" s="511"/>
      <c r="E33" s="511"/>
      <c r="F33" s="511"/>
      <c r="G33" s="511"/>
      <c r="H33" s="511"/>
      <c r="I33" s="511"/>
      <c r="J33" s="511"/>
      <c r="K33" s="517">
        <f>COUNTIF(Q33:Q35,"〇")</f>
        <v>0</v>
      </c>
      <c r="L33" s="518"/>
      <c r="M33" s="518"/>
      <c r="N33" s="519"/>
      <c r="O33" s="530">
        <v>12</v>
      </c>
      <c r="P33" s="531"/>
      <c r="Q33" s="391" t="str">
        <f t="shared" si="0"/>
        <v xml:space="preserve">  </v>
      </c>
      <c r="R33" s="404" t="s">
        <v>539</v>
      </c>
      <c r="S33" s="391" t="str">
        <f t="shared" si="1"/>
        <v>〇</v>
      </c>
      <c r="T33" s="530">
        <v>15</v>
      </c>
      <c r="U33" s="531"/>
      <c r="V33" s="375"/>
      <c r="W33" s="517">
        <f>COUNTIF(S33:S35,"〇")</f>
        <v>2</v>
      </c>
      <c r="X33" s="518"/>
      <c r="Y33" s="519"/>
      <c r="Z33" s="511" t="str">
        <f>P7</f>
        <v xml:space="preserve"> ＷＨＩＴＥ ＣＡＴＳ</v>
      </c>
      <c r="AA33" s="511"/>
      <c r="AB33" s="511"/>
      <c r="AC33" s="511"/>
      <c r="AD33" s="511"/>
      <c r="AE33" s="511"/>
      <c r="AF33" s="511"/>
      <c r="AG33" s="511"/>
      <c r="AH33" s="351"/>
      <c r="AI33" s="512" t="str">
        <f>P5</f>
        <v xml:space="preserve"> 群雄割拠</v>
      </c>
      <c r="AJ33" s="512"/>
      <c r="AK33" s="512"/>
      <c r="AL33" s="512"/>
      <c r="AM33" s="512"/>
      <c r="AN33" s="512"/>
      <c r="AO33" s="512"/>
      <c r="AP33" s="512"/>
      <c r="AQ33" s="512"/>
      <c r="AR33" s="500"/>
    </row>
    <row r="34" spans="1:99" ht="24" customHeight="1">
      <c r="A34" s="511"/>
      <c r="B34" s="511"/>
      <c r="C34" s="511"/>
      <c r="D34" s="511"/>
      <c r="E34" s="511"/>
      <c r="F34" s="511"/>
      <c r="G34" s="511"/>
      <c r="H34" s="511"/>
      <c r="I34" s="511"/>
      <c r="J34" s="511"/>
      <c r="K34" s="520"/>
      <c r="L34" s="521"/>
      <c r="M34" s="521"/>
      <c r="N34" s="522"/>
      <c r="O34" s="513">
        <v>13</v>
      </c>
      <c r="P34" s="514"/>
      <c r="Q34" s="388" t="str">
        <f t="shared" si="0"/>
        <v xml:space="preserve">  </v>
      </c>
      <c r="R34" s="389" t="s">
        <v>540</v>
      </c>
      <c r="S34" s="388" t="str">
        <f t="shared" si="1"/>
        <v>〇</v>
      </c>
      <c r="T34" s="513">
        <v>15</v>
      </c>
      <c r="U34" s="514"/>
      <c r="V34" s="375"/>
      <c r="W34" s="520"/>
      <c r="X34" s="521"/>
      <c r="Y34" s="522"/>
      <c r="Z34" s="511"/>
      <c r="AA34" s="511"/>
      <c r="AB34" s="511"/>
      <c r="AC34" s="511"/>
      <c r="AD34" s="511"/>
      <c r="AE34" s="511"/>
      <c r="AF34" s="511"/>
      <c r="AG34" s="511"/>
      <c r="AH34" s="351"/>
      <c r="AI34" s="512"/>
      <c r="AJ34" s="512"/>
      <c r="AK34" s="512"/>
      <c r="AL34" s="512"/>
      <c r="AM34" s="512"/>
      <c r="AN34" s="512"/>
      <c r="AO34" s="512"/>
      <c r="AP34" s="512"/>
      <c r="AQ34" s="512"/>
      <c r="AR34" s="500"/>
    </row>
    <row r="35" spans="1:99" s="366" customFormat="1" ht="24" customHeight="1">
      <c r="A35" s="511"/>
      <c r="B35" s="511"/>
      <c r="C35" s="511"/>
      <c r="D35" s="511"/>
      <c r="E35" s="511"/>
      <c r="F35" s="511"/>
      <c r="G35" s="511"/>
      <c r="H35" s="511"/>
      <c r="I35" s="511"/>
      <c r="J35" s="511"/>
      <c r="K35" s="523"/>
      <c r="L35" s="524"/>
      <c r="M35" s="524"/>
      <c r="N35" s="525"/>
      <c r="O35" s="528"/>
      <c r="P35" s="529"/>
      <c r="Q35" s="403" t="str">
        <f t="shared" si="0"/>
        <v xml:space="preserve">  </v>
      </c>
      <c r="R35" s="402" t="s">
        <v>541</v>
      </c>
      <c r="S35" s="403" t="str">
        <f t="shared" si="1"/>
        <v xml:space="preserve">  </v>
      </c>
      <c r="T35" s="528"/>
      <c r="U35" s="529"/>
      <c r="V35" s="375"/>
      <c r="W35" s="523"/>
      <c r="X35" s="524"/>
      <c r="Y35" s="525"/>
      <c r="Z35" s="511"/>
      <c r="AA35" s="511"/>
      <c r="AB35" s="511"/>
      <c r="AC35" s="511"/>
      <c r="AD35" s="511"/>
      <c r="AE35" s="511"/>
      <c r="AF35" s="511"/>
      <c r="AG35" s="511"/>
      <c r="AH35" s="351"/>
      <c r="AI35" s="512"/>
      <c r="AJ35" s="512"/>
      <c r="AK35" s="512"/>
      <c r="AL35" s="512"/>
      <c r="AM35" s="512"/>
      <c r="AN35" s="512"/>
      <c r="AO35" s="512"/>
      <c r="AP35" s="512"/>
      <c r="AQ35" s="512"/>
      <c r="AR35" s="500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</row>
    <row r="36" spans="1:99" s="366" customFormat="1" ht="24" customHeight="1">
      <c r="A36" s="511">
        <v>9</v>
      </c>
      <c r="B36" s="511"/>
      <c r="C36" s="511" t="str">
        <f>C6</f>
        <v xml:space="preserve"> ジャック D</v>
      </c>
      <c r="D36" s="511"/>
      <c r="E36" s="511"/>
      <c r="F36" s="511"/>
      <c r="G36" s="511"/>
      <c r="H36" s="511"/>
      <c r="I36" s="511"/>
      <c r="J36" s="511"/>
      <c r="K36" s="517">
        <f>COUNTIF(Q36:Q38,"〇")</f>
        <v>1</v>
      </c>
      <c r="L36" s="518"/>
      <c r="M36" s="518"/>
      <c r="N36" s="519"/>
      <c r="O36" s="526">
        <v>9</v>
      </c>
      <c r="P36" s="527"/>
      <c r="Q36" s="387" t="str">
        <f t="shared" si="0"/>
        <v xml:space="preserve">  </v>
      </c>
      <c r="R36" s="395" t="s">
        <v>539</v>
      </c>
      <c r="S36" s="387" t="str">
        <f t="shared" si="1"/>
        <v>〇</v>
      </c>
      <c r="T36" s="526">
        <v>15</v>
      </c>
      <c r="U36" s="527"/>
      <c r="V36" s="375"/>
      <c r="W36" s="517">
        <f>COUNTIF(S36:S38,"〇")</f>
        <v>2</v>
      </c>
      <c r="X36" s="518"/>
      <c r="Y36" s="519"/>
      <c r="Z36" s="511" t="str">
        <f>P6</f>
        <v xml:space="preserve"> Ｐｏｗｅｒｆｌuｓ</v>
      </c>
      <c r="AA36" s="511"/>
      <c r="AB36" s="511"/>
      <c r="AC36" s="511"/>
      <c r="AD36" s="511"/>
      <c r="AE36" s="511"/>
      <c r="AF36" s="511"/>
      <c r="AG36" s="511"/>
      <c r="AH36" s="351"/>
      <c r="AI36" s="512" t="str">
        <f>C5</f>
        <v xml:space="preserve"> ユナイト A</v>
      </c>
      <c r="AJ36" s="512"/>
      <c r="AK36" s="512"/>
      <c r="AL36" s="512"/>
      <c r="AM36" s="512"/>
      <c r="AN36" s="512"/>
      <c r="AO36" s="512"/>
      <c r="AP36" s="512"/>
      <c r="AQ36" s="512"/>
      <c r="AR36" s="500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</row>
    <row r="37" spans="1:99" s="366" customFormat="1" ht="24" customHeight="1">
      <c r="A37" s="511"/>
      <c r="B37" s="511"/>
      <c r="C37" s="511"/>
      <c r="D37" s="511"/>
      <c r="E37" s="511"/>
      <c r="F37" s="511"/>
      <c r="G37" s="511"/>
      <c r="H37" s="511"/>
      <c r="I37" s="511"/>
      <c r="J37" s="511"/>
      <c r="K37" s="520"/>
      <c r="L37" s="521"/>
      <c r="M37" s="521"/>
      <c r="N37" s="522"/>
      <c r="O37" s="513">
        <v>15</v>
      </c>
      <c r="P37" s="514"/>
      <c r="Q37" s="388" t="str">
        <f t="shared" si="0"/>
        <v>〇</v>
      </c>
      <c r="R37" s="389" t="s">
        <v>540</v>
      </c>
      <c r="S37" s="388" t="str">
        <f t="shared" si="1"/>
        <v xml:space="preserve">  </v>
      </c>
      <c r="T37" s="513">
        <v>9</v>
      </c>
      <c r="U37" s="514"/>
      <c r="V37" s="375"/>
      <c r="W37" s="520"/>
      <c r="X37" s="521"/>
      <c r="Y37" s="522"/>
      <c r="Z37" s="511"/>
      <c r="AA37" s="511"/>
      <c r="AB37" s="511"/>
      <c r="AC37" s="511"/>
      <c r="AD37" s="511"/>
      <c r="AE37" s="511"/>
      <c r="AF37" s="511"/>
      <c r="AG37" s="511"/>
      <c r="AH37" s="351"/>
      <c r="AI37" s="512"/>
      <c r="AJ37" s="512"/>
      <c r="AK37" s="512"/>
      <c r="AL37" s="512"/>
      <c r="AM37" s="512"/>
      <c r="AN37" s="512"/>
      <c r="AO37" s="512"/>
      <c r="AP37" s="512"/>
      <c r="AQ37" s="512"/>
      <c r="AR37" s="500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</row>
    <row r="38" spans="1:99" s="366" customFormat="1" ht="24" customHeight="1">
      <c r="A38" s="511"/>
      <c r="B38" s="511"/>
      <c r="C38" s="511"/>
      <c r="D38" s="511"/>
      <c r="E38" s="511"/>
      <c r="F38" s="511"/>
      <c r="G38" s="511"/>
      <c r="H38" s="511"/>
      <c r="I38" s="511"/>
      <c r="J38" s="511"/>
      <c r="K38" s="523"/>
      <c r="L38" s="524"/>
      <c r="M38" s="524"/>
      <c r="N38" s="525"/>
      <c r="O38" s="515">
        <v>13</v>
      </c>
      <c r="P38" s="516"/>
      <c r="Q38" s="393" t="str">
        <f t="shared" si="0"/>
        <v xml:space="preserve">  </v>
      </c>
      <c r="R38" s="397" t="s">
        <v>541</v>
      </c>
      <c r="S38" s="393" t="str">
        <f t="shared" si="1"/>
        <v>〇</v>
      </c>
      <c r="T38" s="515">
        <v>15</v>
      </c>
      <c r="U38" s="516"/>
      <c r="V38" s="375"/>
      <c r="W38" s="523"/>
      <c r="X38" s="524"/>
      <c r="Y38" s="525"/>
      <c r="Z38" s="511"/>
      <c r="AA38" s="511"/>
      <c r="AB38" s="511"/>
      <c r="AC38" s="511"/>
      <c r="AD38" s="511"/>
      <c r="AE38" s="511"/>
      <c r="AF38" s="511"/>
      <c r="AG38" s="511"/>
      <c r="AH38" s="351"/>
      <c r="AI38" s="512"/>
      <c r="AJ38" s="512"/>
      <c r="AK38" s="512"/>
      <c r="AL38" s="512"/>
      <c r="AM38" s="512"/>
      <c r="AN38" s="512"/>
      <c r="AO38" s="512"/>
      <c r="AP38" s="512"/>
      <c r="AQ38" s="512"/>
      <c r="AR38" s="500"/>
      <c r="AS38" s="362"/>
      <c r="AT38" s="362"/>
      <c r="AU38" s="362"/>
      <c r="AV38" s="362"/>
      <c r="AW38" s="362"/>
      <c r="AX38" s="362"/>
      <c r="AY38" s="362"/>
      <c r="AZ38" s="362"/>
      <c r="BA38" s="362"/>
      <c r="BB38" s="362"/>
      <c r="BC38" s="362"/>
      <c r="BD38" s="362"/>
      <c r="BE38" s="36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</row>
    <row r="39" spans="1:99" s="366" customFormat="1" ht="24" customHeight="1">
      <c r="A39" s="511">
        <v>10</v>
      </c>
      <c r="B39" s="511"/>
      <c r="C39" s="511" t="str">
        <f>C7</f>
        <v xml:space="preserve"> 富士見ﾌｧﾐﾘｰ </v>
      </c>
      <c r="D39" s="511"/>
      <c r="E39" s="511"/>
      <c r="F39" s="511"/>
      <c r="G39" s="511"/>
      <c r="H39" s="511"/>
      <c r="I39" s="511"/>
      <c r="J39" s="511"/>
      <c r="K39" s="517">
        <f>COUNTIF(Q39:Q41,"〇")</f>
        <v>0</v>
      </c>
      <c r="L39" s="518"/>
      <c r="M39" s="518"/>
      <c r="N39" s="519"/>
      <c r="O39" s="530">
        <v>9</v>
      </c>
      <c r="P39" s="531"/>
      <c r="Q39" s="391" t="str">
        <f t="shared" si="0"/>
        <v xml:space="preserve">  </v>
      </c>
      <c r="R39" s="404" t="s">
        <v>539</v>
      </c>
      <c r="S39" s="391" t="str">
        <f t="shared" si="1"/>
        <v>〇</v>
      </c>
      <c r="T39" s="530">
        <v>15</v>
      </c>
      <c r="U39" s="531"/>
      <c r="V39" s="375"/>
      <c r="W39" s="517">
        <f>COUNTIF(S39:S41,"〇")</f>
        <v>2</v>
      </c>
      <c r="X39" s="518"/>
      <c r="Y39" s="519"/>
      <c r="Z39" s="511" t="str">
        <f>P5</f>
        <v xml:space="preserve"> 群雄割拠</v>
      </c>
      <c r="AA39" s="511"/>
      <c r="AB39" s="511"/>
      <c r="AC39" s="511"/>
      <c r="AD39" s="511"/>
      <c r="AE39" s="511"/>
      <c r="AF39" s="511"/>
      <c r="AG39" s="511"/>
      <c r="AH39" s="351"/>
      <c r="AI39" s="512" t="str">
        <f>C6</f>
        <v xml:space="preserve"> ジャック D</v>
      </c>
      <c r="AJ39" s="512"/>
      <c r="AK39" s="512"/>
      <c r="AL39" s="512"/>
      <c r="AM39" s="512"/>
      <c r="AN39" s="512"/>
      <c r="AO39" s="512"/>
      <c r="AP39" s="512"/>
      <c r="AQ39" s="512"/>
      <c r="AR39" s="500"/>
      <c r="AS39" s="362"/>
      <c r="AT39" s="362"/>
      <c r="AU39" s="362"/>
      <c r="AV39" s="362"/>
      <c r="AW39" s="362"/>
      <c r="AX39" s="362"/>
      <c r="AY39" s="362"/>
      <c r="AZ39" s="362"/>
      <c r="BA39" s="362"/>
      <c r="BB39" s="362"/>
      <c r="BC39" s="362"/>
      <c r="BD39" s="362"/>
      <c r="BE39" s="36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</row>
    <row r="40" spans="1:99" s="366" customFormat="1" ht="24" customHeight="1">
      <c r="A40" s="511"/>
      <c r="B40" s="511"/>
      <c r="C40" s="511"/>
      <c r="D40" s="511"/>
      <c r="E40" s="511"/>
      <c r="F40" s="511"/>
      <c r="G40" s="511"/>
      <c r="H40" s="511"/>
      <c r="I40" s="511"/>
      <c r="J40" s="511"/>
      <c r="K40" s="520"/>
      <c r="L40" s="521"/>
      <c r="M40" s="521"/>
      <c r="N40" s="522"/>
      <c r="O40" s="513">
        <v>8</v>
      </c>
      <c r="P40" s="514"/>
      <c r="Q40" s="388" t="str">
        <f t="shared" si="0"/>
        <v xml:space="preserve">  </v>
      </c>
      <c r="R40" s="389" t="s">
        <v>540</v>
      </c>
      <c r="S40" s="388" t="str">
        <f t="shared" si="1"/>
        <v>〇</v>
      </c>
      <c r="T40" s="513">
        <v>15</v>
      </c>
      <c r="U40" s="514"/>
      <c r="V40" s="375"/>
      <c r="W40" s="520"/>
      <c r="X40" s="521"/>
      <c r="Y40" s="522"/>
      <c r="Z40" s="511"/>
      <c r="AA40" s="511"/>
      <c r="AB40" s="511"/>
      <c r="AC40" s="511"/>
      <c r="AD40" s="511"/>
      <c r="AE40" s="511"/>
      <c r="AF40" s="511"/>
      <c r="AG40" s="511"/>
      <c r="AH40" s="351"/>
      <c r="AI40" s="512"/>
      <c r="AJ40" s="512"/>
      <c r="AK40" s="512"/>
      <c r="AL40" s="512"/>
      <c r="AM40" s="512"/>
      <c r="AN40" s="512"/>
      <c r="AO40" s="512"/>
      <c r="AP40" s="512"/>
      <c r="AQ40" s="512"/>
      <c r="AR40" s="500"/>
      <c r="AS40" s="362"/>
      <c r="AT40" s="362"/>
      <c r="AU40" s="362"/>
      <c r="AV40" s="362"/>
      <c r="AW40" s="362"/>
      <c r="AX40" s="362"/>
      <c r="AY40" s="362"/>
      <c r="AZ40" s="362"/>
      <c r="BA40" s="362"/>
      <c r="BB40" s="362"/>
      <c r="BC40" s="362"/>
      <c r="BD40" s="362"/>
      <c r="BE40" s="362"/>
    </row>
    <row r="41" spans="1:99" s="366" customFormat="1" ht="24" customHeight="1">
      <c r="A41" s="511"/>
      <c r="B41" s="511"/>
      <c r="C41" s="511"/>
      <c r="D41" s="511"/>
      <c r="E41" s="511"/>
      <c r="F41" s="511"/>
      <c r="G41" s="511"/>
      <c r="H41" s="511"/>
      <c r="I41" s="511"/>
      <c r="J41" s="511"/>
      <c r="K41" s="523"/>
      <c r="L41" s="524"/>
      <c r="M41" s="524"/>
      <c r="N41" s="525"/>
      <c r="O41" s="528"/>
      <c r="P41" s="529"/>
      <c r="Q41" s="403" t="str">
        <f t="shared" si="0"/>
        <v xml:space="preserve">  </v>
      </c>
      <c r="R41" s="402" t="s">
        <v>541</v>
      </c>
      <c r="S41" s="403" t="str">
        <f t="shared" si="1"/>
        <v xml:space="preserve">  </v>
      </c>
      <c r="T41" s="528"/>
      <c r="U41" s="529"/>
      <c r="V41" s="375"/>
      <c r="W41" s="523"/>
      <c r="X41" s="524"/>
      <c r="Y41" s="525"/>
      <c r="Z41" s="511"/>
      <c r="AA41" s="511"/>
      <c r="AB41" s="511"/>
      <c r="AC41" s="511"/>
      <c r="AD41" s="511"/>
      <c r="AE41" s="511"/>
      <c r="AF41" s="511"/>
      <c r="AG41" s="511"/>
      <c r="AH41" s="351"/>
      <c r="AI41" s="512"/>
      <c r="AJ41" s="512"/>
      <c r="AK41" s="512"/>
      <c r="AL41" s="512"/>
      <c r="AM41" s="512"/>
      <c r="AN41" s="512"/>
      <c r="AO41" s="512"/>
      <c r="AP41" s="512"/>
      <c r="AQ41" s="512"/>
      <c r="AR41" s="500"/>
      <c r="AS41" s="362"/>
      <c r="AT41" s="362"/>
      <c r="AU41" s="362"/>
      <c r="AV41" s="362"/>
      <c r="AW41" s="362"/>
      <c r="AX41" s="362"/>
      <c r="AY41" s="362"/>
      <c r="AZ41" s="362"/>
      <c r="BA41" s="362"/>
      <c r="BB41" s="362"/>
      <c r="BC41" s="362"/>
      <c r="BD41" s="362"/>
      <c r="BE41" s="362"/>
    </row>
    <row r="42" spans="1:99" s="366" customFormat="1" ht="24" customHeight="1">
      <c r="A42" s="511">
        <v>11</v>
      </c>
      <c r="B42" s="511"/>
      <c r="C42" s="511" t="str">
        <f>C5</f>
        <v xml:space="preserve"> ユナイト A</v>
      </c>
      <c r="D42" s="511"/>
      <c r="E42" s="511"/>
      <c r="F42" s="511"/>
      <c r="G42" s="511"/>
      <c r="H42" s="511"/>
      <c r="I42" s="511"/>
      <c r="J42" s="511"/>
      <c r="K42" s="517">
        <f>COUNTIF(Q42:Q44,"〇")</f>
        <v>1</v>
      </c>
      <c r="L42" s="518"/>
      <c r="M42" s="518"/>
      <c r="N42" s="519"/>
      <c r="O42" s="526">
        <v>15</v>
      </c>
      <c r="P42" s="527"/>
      <c r="Q42" s="387" t="str">
        <f t="shared" si="0"/>
        <v>〇</v>
      </c>
      <c r="R42" s="395" t="s">
        <v>539</v>
      </c>
      <c r="S42" s="387" t="str">
        <f t="shared" si="1"/>
        <v xml:space="preserve">  </v>
      </c>
      <c r="T42" s="526">
        <v>13</v>
      </c>
      <c r="U42" s="527"/>
      <c r="V42" s="375"/>
      <c r="W42" s="517">
        <f>COUNTIF(S42:S44,"〇")</f>
        <v>2</v>
      </c>
      <c r="X42" s="518"/>
      <c r="Y42" s="519"/>
      <c r="Z42" s="511" t="str">
        <f>C6</f>
        <v xml:space="preserve"> ジャック D</v>
      </c>
      <c r="AA42" s="511"/>
      <c r="AB42" s="511"/>
      <c r="AC42" s="511"/>
      <c r="AD42" s="511"/>
      <c r="AE42" s="511"/>
      <c r="AF42" s="511"/>
      <c r="AG42" s="511"/>
      <c r="AH42" s="351"/>
      <c r="AI42" s="512" t="str">
        <f>P7</f>
        <v xml:space="preserve"> ＷＨＩＴＥ ＣＡＴＳ</v>
      </c>
      <c r="AJ42" s="512"/>
      <c r="AK42" s="512"/>
      <c r="AL42" s="512"/>
      <c r="AM42" s="512"/>
      <c r="AN42" s="512"/>
      <c r="AO42" s="512"/>
      <c r="AP42" s="512"/>
      <c r="AQ42" s="512"/>
      <c r="AR42" s="500"/>
      <c r="AS42" s="362"/>
      <c r="AT42" s="362"/>
      <c r="AU42" s="362"/>
      <c r="AV42" s="362"/>
      <c r="AW42" s="362"/>
      <c r="AX42" s="362"/>
      <c r="AY42" s="362"/>
      <c r="AZ42" s="362"/>
      <c r="BA42" s="362"/>
      <c r="BB42" s="362"/>
      <c r="BC42" s="362"/>
      <c r="BD42" s="362"/>
      <c r="BE42" s="362"/>
    </row>
    <row r="43" spans="1:99" s="366" customFormat="1" ht="24" customHeight="1">
      <c r="A43" s="511"/>
      <c r="B43" s="511"/>
      <c r="C43" s="511"/>
      <c r="D43" s="511"/>
      <c r="E43" s="511"/>
      <c r="F43" s="511"/>
      <c r="G43" s="511"/>
      <c r="H43" s="511"/>
      <c r="I43" s="511"/>
      <c r="J43" s="511"/>
      <c r="K43" s="520"/>
      <c r="L43" s="521"/>
      <c r="M43" s="521"/>
      <c r="N43" s="522"/>
      <c r="O43" s="513">
        <v>12</v>
      </c>
      <c r="P43" s="514"/>
      <c r="Q43" s="388" t="str">
        <f t="shared" si="0"/>
        <v xml:space="preserve">  </v>
      </c>
      <c r="R43" s="389" t="s">
        <v>540</v>
      </c>
      <c r="S43" s="388" t="str">
        <f t="shared" si="1"/>
        <v>〇</v>
      </c>
      <c r="T43" s="513">
        <v>15</v>
      </c>
      <c r="U43" s="514"/>
      <c r="V43" s="375"/>
      <c r="W43" s="520"/>
      <c r="X43" s="521"/>
      <c r="Y43" s="522"/>
      <c r="Z43" s="511"/>
      <c r="AA43" s="511"/>
      <c r="AB43" s="511"/>
      <c r="AC43" s="511"/>
      <c r="AD43" s="511"/>
      <c r="AE43" s="511"/>
      <c r="AF43" s="511"/>
      <c r="AG43" s="511"/>
      <c r="AH43" s="351"/>
      <c r="AI43" s="512"/>
      <c r="AJ43" s="512"/>
      <c r="AK43" s="512"/>
      <c r="AL43" s="512"/>
      <c r="AM43" s="512"/>
      <c r="AN43" s="512"/>
      <c r="AO43" s="512"/>
      <c r="AP43" s="512"/>
      <c r="AQ43" s="512"/>
      <c r="AR43" s="500"/>
      <c r="AS43" s="362"/>
      <c r="AT43" s="362"/>
      <c r="AU43" s="362"/>
      <c r="AV43" s="362"/>
      <c r="AW43" s="362"/>
      <c r="AX43" s="362"/>
      <c r="AY43" s="362"/>
      <c r="AZ43" s="362"/>
      <c r="BA43" s="362"/>
      <c r="BB43" s="362"/>
      <c r="BC43" s="362"/>
      <c r="BD43" s="362"/>
      <c r="BE43" s="362"/>
    </row>
    <row r="44" spans="1:99" s="366" customFormat="1" ht="24" customHeight="1">
      <c r="A44" s="511"/>
      <c r="B44" s="511"/>
      <c r="C44" s="511"/>
      <c r="D44" s="511"/>
      <c r="E44" s="511"/>
      <c r="F44" s="511"/>
      <c r="G44" s="511"/>
      <c r="H44" s="511"/>
      <c r="I44" s="511"/>
      <c r="J44" s="511"/>
      <c r="K44" s="523"/>
      <c r="L44" s="524"/>
      <c r="M44" s="524"/>
      <c r="N44" s="525"/>
      <c r="O44" s="515">
        <v>16</v>
      </c>
      <c r="P44" s="516"/>
      <c r="Q44" s="393" t="str">
        <f t="shared" si="0"/>
        <v xml:space="preserve">  </v>
      </c>
      <c r="R44" s="397" t="s">
        <v>541</v>
      </c>
      <c r="S44" s="393" t="str">
        <f t="shared" si="1"/>
        <v>〇</v>
      </c>
      <c r="T44" s="515">
        <v>17</v>
      </c>
      <c r="U44" s="516"/>
      <c r="V44" s="375"/>
      <c r="W44" s="523"/>
      <c r="X44" s="524"/>
      <c r="Y44" s="525"/>
      <c r="Z44" s="511"/>
      <c r="AA44" s="511"/>
      <c r="AB44" s="511"/>
      <c r="AC44" s="511"/>
      <c r="AD44" s="511"/>
      <c r="AE44" s="511"/>
      <c r="AF44" s="511"/>
      <c r="AG44" s="511"/>
      <c r="AH44" s="351"/>
      <c r="AI44" s="512"/>
      <c r="AJ44" s="512"/>
      <c r="AK44" s="512"/>
      <c r="AL44" s="512"/>
      <c r="AM44" s="512"/>
      <c r="AN44" s="512"/>
      <c r="AO44" s="512"/>
      <c r="AP44" s="512"/>
      <c r="AQ44" s="512"/>
      <c r="AR44" s="500"/>
      <c r="AS44" s="362"/>
      <c r="AT44" s="362"/>
      <c r="AU44" s="362"/>
      <c r="AV44" s="362"/>
      <c r="AW44" s="362"/>
      <c r="AX44" s="362"/>
      <c r="AY44" s="362"/>
      <c r="AZ44" s="362"/>
      <c r="BA44" s="362"/>
      <c r="BB44" s="362"/>
      <c r="BC44" s="362"/>
      <c r="BD44" s="362"/>
      <c r="BE44" s="362"/>
    </row>
    <row r="45" spans="1:99" s="366" customFormat="1" ht="24" customHeight="1">
      <c r="A45" s="511">
        <v>12</v>
      </c>
      <c r="B45" s="511"/>
      <c r="C45" s="511" t="str">
        <f>P6</f>
        <v xml:space="preserve"> Ｐｏｗｅｒｆｌuｓ</v>
      </c>
      <c r="D45" s="511"/>
      <c r="E45" s="511"/>
      <c r="F45" s="511"/>
      <c r="G45" s="511"/>
      <c r="H45" s="511"/>
      <c r="I45" s="511"/>
      <c r="J45" s="511"/>
      <c r="K45" s="517">
        <f>COUNTIF(Q45:Q47,"〇")</f>
        <v>2</v>
      </c>
      <c r="L45" s="518"/>
      <c r="M45" s="518"/>
      <c r="N45" s="519"/>
      <c r="O45" s="526">
        <v>15</v>
      </c>
      <c r="P45" s="527"/>
      <c r="Q45" s="387" t="str">
        <f t="shared" si="0"/>
        <v>〇</v>
      </c>
      <c r="R45" s="395" t="s">
        <v>539</v>
      </c>
      <c r="S45" s="387" t="str">
        <f t="shared" si="1"/>
        <v xml:space="preserve">  </v>
      </c>
      <c r="T45" s="526">
        <v>10</v>
      </c>
      <c r="U45" s="527"/>
      <c r="V45" s="375"/>
      <c r="W45" s="517">
        <f>COUNTIF(S45:S47,"〇")</f>
        <v>0</v>
      </c>
      <c r="X45" s="518"/>
      <c r="Y45" s="519"/>
      <c r="Z45" s="511" t="str">
        <f>P7</f>
        <v xml:space="preserve"> ＷＨＩＴＥ ＣＡＴＳ</v>
      </c>
      <c r="AA45" s="511"/>
      <c r="AB45" s="511"/>
      <c r="AC45" s="511"/>
      <c r="AD45" s="511"/>
      <c r="AE45" s="511"/>
      <c r="AF45" s="511"/>
      <c r="AG45" s="511"/>
      <c r="AH45" s="351"/>
      <c r="AI45" s="512" t="str">
        <f>C5</f>
        <v xml:space="preserve"> ユナイト A</v>
      </c>
      <c r="AJ45" s="512"/>
      <c r="AK45" s="512"/>
      <c r="AL45" s="512"/>
      <c r="AM45" s="512"/>
      <c r="AN45" s="512"/>
      <c r="AO45" s="512"/>
      <c r="AP45" s="512"/>
      <c r="AQ45" s="512"/>
      <c r="AR45" s="500"/>
      <c r="AS45" s="362"/>
      <c r="AT45" s="362"/>
      <c r="AU45" s="362"/>
      <c r="AV45" s="362"/>
      <c r="AW45" s="362"/>
      <c r="AX45" s="362"/>
      <c r="AY45" s="362"/>
      <c r="AZ45" s="362"/>
      <c r="BA45" s="362"/>
      <c r="BB45" s="362"/>
      <c r="BC45" s="362"/>
      <c r="BD45" s="362"/>
      <c r="BE45" s="362"/>
    </row>
    <row r="46" spans="1:99" s="366" customFormat="1" ht="24" customHeight="1">
      <c r="A46" s="511"/>
      <c r="B46" s="511"/>
      <c r="C46" s="511"/>
      <c r="D46" s="511"/>
      <c r="E46" s="511"/>
      <c r="F46" s="511"/>
      <c r="G46" s="511"/>
      <c r="H46" s="511"/>
      <c r="I46" s="511"/>
      <c r="J46" s="511"/>
      <c r="K46" s="520"/>
      <c r="L46" s="521"/>
      <c r="M46" s="521"/>
      <c r="N46" s="522"/>
      <c r="O46" s="513">
        <v>15</v>
      </c>
      <c r="P46" s="514"/>
      <c r="Q46" s="388" t="str">
        <f t="shared" si="0"/>
        <v>〇</v>
      </c>
      <c r="R46" s="389" t="s">
        <v>540</v>
      </c>
      <c r="S46" s="388" t="str">
        <f t="shared" si="1"/>
        <v xml:space="preserve">  </v>
      </c>
      <c r="T46" s="513">
        <v>13</v>
      </c>
      <c r="U46" s="514"/>
      <c r="V46" s="375"/>
      <c r="W46" s="520"/>
      <c r="X46" s="521"/>
      <c r="Y46" s="522"/>
      <c r="Z46" s="511"/>
      <c r="AA46" s="511"/>
      <c r="AB46" s="511"/>
      <c r="AC46" s="511"/>
      <c r="AD46" s="511"/>
      <c r="AE46" s="511"/>
      <c r="AF46" s="511"/>
      <c r="AG46" s="511"/>
      <c r="AH46" s="351"/>
      <c r="AI46" s="512"/>
      <c r="AJ46" s="512"/>
      <c r="AK46" s="512"/>
      <c r="AL46" s="512"/>
      <c r="AM46" s="512"/>
      <c r="AN46" s="512"/>
      <c r="AO46" s="512"/>
      <c r="AP46" s="512"/>
      <c r="AQ46" s="512"/>
      <c r="AR46" s="500"/>
      <c r="AS46" s="362"/>
      <c r="AT46" s="362"/>
      <c r="AU46" s="362"/>
      <c r="AV46" s="362"/>
      <c r="AW46" s="362"/>
      <c r="AX46" s="362"/>
      <c r="AY46" s="362"/>
      <c r="AZ46" s="362"/>
      <c r="BA46" s="362"/>
      <c r="BB46" s="362"/>
      <c r="BC46" s="362"/>
      <c r="BD46" s="362"/>
      <c r="BE46" s="362"/>
    </row>
    <row r="47" spans="1:99" s="366" customFormat="1" ht="24" customHeight="1">
      <c r="A47" s="511"/>
      <c r="B47" s="511"/>
      <c r="C47" s="511"/>
      <c r="D47" s="511"/>
      <c r="E47" s="511"/>
      <c r="F47" s="511"/>
      <c r="G47" s="511"/>
      <c r="H47" s="511"/>
      <c r="I47" s="511"/>
      <c r="J47" s="511"/>
      <c r="K47" s="523"/>
      <c r="L47" s="524"/>
      <c r="M47" s="524"/>
      <c r="N47" s="525"/>
      <c r="O47" s="515"/>
      <c r="P47" s="516"/>
      <c r="Q47" s="393" t="str">
        <f t="shared" si="0"/>
        <v xml:space="preserve">  </v>
      </c>
      <c r="R47" s="397" t="s">
        <v>541</v>
      </c>
      <c r="S47" s="393" t="str">
        <f t="shared" si="1"/>
        <v xml:space="preserve">  </v>
      </c>
      <c r="T47" s="515"/>
      <c r="U47" s="516"/>
      <c r="V47" s="375"/>
      <c r="W47" s="523"/>
      <c r="X47" s="524"/>
      <c r="Y47" s="525"/>
      <c r="Z47" s="511"/>
      <c r="AA47" s="511"/>
      <c r="AB47" s="511"/>
      <c r="AC47" s="511"/>
      <c r="AD47" s="511"/>
      <c r="AE47" s="511"/>
      <c r="AF47" s="511"/>
      <c r="AG47" s="511"/>
      <c r="AH47" s="351"/>
      <c r="AI47" s="512"/>
      <c r="AJ47" s="512"/>
      <c r="AK47" s="512"/>
      <c r="AL47" s="512"/>
      <c r="AM47" s="512"/>
      <c r="AN47" s="512"/>
      <c r="AO47" s="512"/>
      <c r="AP47" s="512"/>
      <c r="AQ47" s="512"/>
      <c r="AR47" s="500"/>
      <c r="AS47" s="362"/>
      <c r="AT47" s="362"/>
      <c r="AU47" s="362"/>
      <c r="AV47" s="362"/>
      <c r="AW47" s="362"/>
      <c r="AX47" s="362"/>
      <c r="AY47" s="362"/>
      <c r="AZ47" s="362"/>
      <c r="BA47" s="362"/>
      <c r="BB47" s="362"/>
      <c r="BC47" s="362"/>
      <c r="BD47" s="362"/>
      <c r="BE47" s="362"/>
    </row>
    <row r="48" spans="1:99" s="366" customFormat="1" ht="15" customHeight="1">
      <c r="A48" s="362"/>
      <c r="B48" s="362"/>
      <c r="C48" s="158"/>
      <c r="D48" s="210"/>
      <c r="E48" s="210"/>
      <c r="F48" s="362"/>
      <c r="G48" s="210"/>
      <c r="H48" s="362"/>
      <c r="I48" s="13"/>
      <c r="J48" s="362"/>
      <c r="K48" s="362"/>
      <c r="L48" s="362"/>
      <c r="M48" s="362"/>
      <c r="N48" s="362"/>
      <c r="O48" s="362"/>
      <c r="P48" s="362"/>
      <c r="Q48" s="362"/>
      <c r="R48" s="362"/>
      <c r="S48" s="362"/>
      <c r="T48" s="3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362"/>
      <c r="AO48" s="362"/>
      <c r="AP48" s="362"/>
      <c r="AQ48" s="362"/>
      <c r="AR48" s="362"/>
      <c r="AS48" s="362"/>
      <c r="AT48" s="362"/>
      <c r="AU48" s="362"/>
      <c r="AV48" s="362"/>
      <c r="AW48" s="362"/>
      <c r="AX48" s="362"/>
      <c r="AY48" s="362"/>
      <c r="AZ48" s="362"/>
      <c r="BA48" s="362"/>
      <c r="BB48" s="362"/>
      <c r="BC48" s="362"/>
      <c r="BD48" s="362"/>
      <c r="BE48" s="362"/>
    </row>
    <row r="49" spans="1:100" s="366" customFormat="1" ht="18" customHeight="1">
      <c r="A49" s="493" t="s">
        <v>542</v>
      </c>
      <c r="B49" s="493"/>
      <c r="C49" s="493"/>
      <c r="D49" s="493"/>
      <c r="E49" s="493"/>
      <c r="F49" s="493"/>
      <c r="G49" s="493"/>
      <c r="H49" s="493"/>
      <c r="I49" s="493"/>
      <c r="J49" s="493"/>
      <c r="K49" s="493"/>
      <c r="L49" s="493"/>
      <c r="M49" s="493"/>
      <c r="N49" s="493"/>
      <c r="O49" s="493"/>
      <c r="P49" s="493"/>
      <c r="Q49" s="493"/>
      <c r="R49" s="493"/>
      <c r="S49" s="493"/>
      <c r="T49" s="493"/>
      <c r="U49" s="493"/>
      <c r="V49" s="493"/>
      <c r="W49" s="493"/>
      <c r="X49" s="493"/>
      <c r="Y49" s="493"/>
      <c r="Z49" s="493"/>
      <c r="AA49" s="493"/>
      <c r="AB49" s="493"/>
      <c r="AC49" s="493"/>
      <c r="AD49" s="493"/>
      <c r="AE49" s="493"/>
      <c r="AF49" s="493"/>
      <c r="AG49" s="493"/>
      <c r="AH49" s="493"/>
      <c r="AI49" s="493"/>
      <c r="AJ49" s="493"/>
      <c r="AK49" s="493"/>
      <c r="AL49" s="493"/>
      <c r="AM49" s="493"/>
      <c r="AN49" s="493"/>
      <c r="AO49" s="493"/>
      <c r="AP49" s="493"/>
      <c r="AQ49" s="493"/>
      <c r="AR49" s="362"/>
      <c r="AS49" s="362"/>
      <c r="AT49" s="362"/>
      <c r="AU49" s="362"/>
      <c r="AV49" s="362"/>
      <c r="AW49" s="362"/>
      <c r="AX49" s="362"/>
      <c r="AY49" s="362"/>
      <c r="AZ49" s="362"/>
      <c r="BA49" s="362"/>
      <c r="BB49" s="362"/>
      <c r="BC49" s="362"/>
      <c r="BD49" s="362"/>
      <c r="BE49" s="362"/>
    </row>
    <row r="50" spans="1:100" s="366" customFormat="1" ht="6" customHeight="1">
      <c r="A50" s="362"/>
      <c r="B50" s="362"/>
      <c r="C50" s="362"/>
      <c r="D50" s="362"/>
      <c r="E50" s="362"/>
      <c r="F50" s="362"/>
      <c r="G50" s="362"/>
      <c r="H50" s="362"/>
      <c r="I50" s="362"/>
      <c r="J50" s="362"/>
      <c r="K50" s="362"/>
      <c r="L50" s="362"/>
      <c r="M50" s="362"/>
      <c r="N50" s="362"/>
      <c r="O50" s="362"/>
      <c r="P50" s="362"/>
      <c r="Q50" s="362"/>
      <c r="R50" s="362"/>
      <c r="S50" s="362"/>
      <c r="T50" s="362"/>
      <c r="U50" s="362"/>
      <c r="V50" s="362"/>
      <c r="W50" s="362"/>
      <c r="X50" s="362"/>
      <c r="Y50" s="362"/>
      <c r="Z50" s="362"/>
      <c r="AA50" s="362"/>
      <c r="AB50" s="362"/>
      <c r="AC50" s="362"/>
      <c r="AD50" s="362"/>
      <c r="AE50" s="362"/>
      <c r="AF50" s="362"/>
      <c r="AG50" s="362"/>
      <c r="AH50" s="362"/>
      <c r="AI50" s="362"/>
      <c r="AJ50" s="362"/>
      <c r="AK50" s="362"/>
      <c r="AL50" s="362"/>
      <c r="AM50" s="362"/>
      <c r="AN50" s="362"/>
      <c r="AO50" s="362"/>
      <c r="AP50" s="362"/>
      <c r="AQ50" s="362"/>
      <c r="AR50" s="362"/>
      <c r="AS50" s="362"/>
      <c r="AT50" s="362"/>
      <c r="AU50" s="362"/>
      <c r="AV50" s="362"/>
      <c r="AW50" s="362"/>
      <c r="AX50" s="362"/>
      <c r="AY50" s="362"/>
      <c r="AZ50" s="362"/>
      <c r="BA50" s="362"/>
      <c r="BB50" s="362"/>
      <c r="BC50" s="362"/>
      <c r="BD50" s="362"/>
      <c r="BE50" s="362"/>
    </row>
    <row r="51" spans="1:100" s="366" customFormat="1" ht="15" customHeight="1">
      <c r="A51" s="494" t="s">
        <v>543</v>
      </c>
      <c r="B51" s="497" t="s">
        <v>247</v>
      </c>
      <c r="C51" s="498"/>
      <c r="D51" s="499"/>
      <c r="E51" s="361"/>
      <c r="F51" s="506" t="str">
        <f>B55</f>
        <v xml:space="preserve"> ユナイト A</v>
      </c>
      <c r="G51" s="506"/>
      <c r="H51" s="506"/>
      <c r="I51" s="506"/>
      <c r="J51" s="506"/>
      <c r="K51" s="506" t="str">
        <f>B61</f>
        <v xml:space="preserve"> ジャック D</v>
      </c>
      <c r="L51" s="506"/>
      <c r="M51" s="506"/>
      <c r="N51" s="506"/>
      <c r="O51" s="506"/>
      <c r="P51" s="507" t="str">
        <f>B67</f>
        <v xml:space="preserve"> 富士見ﾌｧﾐﾘｰ </v>
      </c>
      <c r="Q51" s="507"/>
      <c r="R51" s="507"/>
      <c r="S51" s="507"/>
      <c r="T51" s="507"/>
      <c r="U51" s="507" t="str">
        <f>B73</f>
        <v xml:space="preserve"> 群雄割拠</v>
      </c>
      <c r="V51" s="507"/>
      <c r="W51" s="507"/>
      <c r="X51" s="507"/>
      <c r="Y51" s="507"/>
      <c r="Z51" s="507" t="str">
        <f>B79</f>
        <v xml:space="preserve"> Ｐｏｗｅｒｆｌuｓ</v>
      </c>
      <c r="AA51" s="507"/>
      <c r="AB51" s="507"/>
      <c r="AC51" s="507"/>
      <c r="AD51" s="507"/>
      <c r="AE51" s="507" t="str">
        <f>B85</f>
        <v xml:space="preserve"> ＷＨＩＴＥ ＣＡＴＳ</v>
      </c>
      <c r="AF51" s="507"/>
      <c r="AG51" s="507"/>
      <c r="AH51" s="507"/>
      <c r="AI51" s="467"/>
      <c r="AJ51" s="497" t="s">
        <v>342</v>
      </c>
      <c r="AK51" s="498"/>
      <c r="AL51" s="499"/>
      <c r="AM51" s="497" t="s">
        <v>249</v>
      </c>
      <c r="AN51" s="498"/>
      <c r="AO51" s="499"/>
      <c r="AP51" s="508" t="s">
        <v>250</v>
      </c>
      <c r="AQ51" s="508" t="s">
        <v>343</v>
      </c>
      <c r="CV51" s="182"/>
    </row>
    <row r="52" spans="1:100" s="366" customFormat="1" ht="15" customHeight="1">
      <c r="A52" s="495"/>
      <c r="B52" s="500"/>
      <c r="C52" s="501"/>
      <c r="D52" s="502"/>
      <c r="E52" s="362"/>
      <c r="F52" s="506"/>
      <c r="G52" s="506"/>
      <c r="H52" s="506"/>
      <c r="I52" s="506"/>
      <c r="J52" s="506"/>
      <c r="K52" s="506"/>
      <c r="L52" s="506"/>
      <c r="M52" s="506"/>
      <c r="N52" s="506"/>
      <c r="O52" s="506"/>
      <c r="P52" s="507"/>
      <c r="Q52" s="507"/>
      <c r="R52" s="507"/>
      <c r="S52" s="507"/>
      <c r="T52" s="507"/>
      <c r="U52" s="507"/>
      <c r="V52" s="507"/>
      <c r="W52" s="507"/>
      <c r="X52" s="507"/>
      <c r="Y52" s="507"/>
      <c r="Z52" s="507"/>
      <c r="AA52" s="507"/>
      <c r="AB52" s="507"/>
      <c r="AC52" s="507"/>
      <c r="AD52" s="507"/>
      <c r="AE52" s="507"/>
      <c r="AF52" s="507"/>
      <c r="AG52" s="507"/>
      <c r="AH52" s="507"/>
      <c r="AI52" s="467"/>
      <c r="AJ52" s="500"/>
      <c r="AK52" s="501"/>
      <c r="AL52" s="502"/>
      <c r="AM52" s="500"/>
      <c r="AN52" s="501"/>
      <c r="AO52" s="502"/>
      <c r="AP52" s="509"/>
      <c r="AQ52" s="509"/>
      <c r="CV52" s="182"/>
    </row>
    <row r="53" spans="1:100" s="366" customFormat="1" ht="15" customHeight="1">
      <c r="A53" s="495"/>
      <c r="B53" s="500"/>
      <c r="C53" s="501"/>
      <c r="D53" s="502"/>
      <c r="E53" s="362"/>
      <c r="F53" s="506"/>
      <c r="G53" s="506"/>
      <c r="H53" s="506"/>
      <c r="I53" s="506"/>
      <c r="J53" s="506"/>
      <c r="K53" s="506"/>
      <c r="L53" s="506"/>
      <c r="M53" s="506"/>
      <c r="N53" s="506"/>
      <c r="O53" s="506"/>
      <c r="P53" s="507"/>
      <c r="Q53" s="507"/>
      <c r="R53" s="507"/>
      <c r="S53" s="507"/>
      <c r="T53" s="507"/>
      <c r="U53" s="507"/>
      <c r="V53" s="507"/>
      <c r="W53" s="507"/>
      <c r="X53" s="507"/>
      <c r="Y53" s="507"/>
      <c r="Z53" s="507"/>
      <c r="AA53" s="507"/>
      <c r="AB53" s="507"/>
      <c r="AC53" s="507"/>
      <c r="AD53" s="507"/>
      <c r="AE53" s="507"/>
      <c r="AF53" s="507"/>
      <c r="AG53" s="507"/>
      <c r="AH53" s="507"/>
      <c r="AI53" s="467"/>
      <c r="AJ53" s="500"/>
      <c r="AK53" s="501"/>
      <c r="AL53" s="502"/>
      <c r="AM53" s="500"/>
      <c r="AN53" s="501"/>
      <c r="AO53" s="502"/>
      <c r="AP53" s="509"/>
      <c r="AQ53" s="509"/>
      <c r="AS53" s="456" t="s">
        <v>252</v>
      </c>
      <c r="AT53" s="485" t="s">
        <v>544</v>
      </c>
      <c r="CV53" s="182"/>
    </row>
    <row r="54" spans="1:100" s="366" customFormat="1" ht="15" customHeight="1">
      <c r="A54" s="496"/>
      <c r="B54" s="503"/>
      <c r="C54" s="504"/>
      <c r="D54" s="505"/>
      <c r="E54" s="364"/>
      <c r="F54" s="506"/>
      <c r="G54" s="506"/>
      <c r="H54" s="506"/>
      <c r="I54" s="506"/>
      <c r="J54" s="506"/>
      <c r="K54" s="506"/>
      <c r="L54" s="506"/>
      <c r="M54" s="506"/>
      <c r="N54" s="506"/>
      <c r="O54" s="506"/>
      <c r="P54" s="507"/>
      <c r="Q54" s="507"/>
      <c r="R54" s="507"/>
      <c r="S54" s="507"/>
      <c r="T54" s="507"/>
      <c r="U54" s="507"/>
      <c r="V54" s="507"/>
      <c r="W54" s="507"/>
      <c r="X54" s="507"/>
      <c r="Y54" s="507"/>
      <c r="Z54" s="507"/>
      <c r="AA54" s="507"/>
      <c r="AB54" s="507"/>
      <c r="AC54" s="507"/>
      <c r="AD54" s="507"/>
      <c r="AE54" s="507"/>
      <c r="AF54" s="507"/>
      <c r="AG54" s="507"/>
      <c r="AH54" s="507"/>
      <c r="AI54" s="467"/>
      <c r="AJ54" s="503"/>
      <c r="AK54" s="504"/>
      <c r="AL54" s="505"/>
      <c r="AM54" s="503"/>
      <c r="AN54" s="504"/>
      <c r="AO54" s="505"/>
      <c r="AP54" s="510"/>
      <c r="AQ54" s="510"/>
      <c r="AS54" s="456"/>
      <c r="AT54" s="456"/>
      <c r="CV54" s="182"/>
    </row>
    <row r="55" spans="1:100" ht="18" customHeight="1">
      <c r="A55" s="486">
        <f>P3</f>
        <v>0</v>
      </c>
      <c r="B55" s="489" t="str">
        <f>C5</f>
        <v xml:space="preserve"> ユナイト A</v>
      </c>
      <c r="C55" s="490"/>
      <c r="D55" s="491"/>
      <c r="E55" s="471" t="str">
        <f>IF($CA$117="A",CC119,IF($CA$117="B",CF119,CI119))</f>
        <v/>
      </c>
      <c r="F55" s="211"/>
      <c r="G55" s="212"/>
      <c r="H55" s="212"/>
      <c r="I55" s="212"/>
      <c r="J55" s="213"/>
      <c r="K55" s="191">
        <f>COUNTIF(L58:L60,"○")</f>
        <v>1</v>
      </c>
      <c r="L55" s="191"/>
      <c r="M55" s="214" t="s">
        <v>545</v>
      </c>
      <c r="N55" s="191"/>
      <c r="O55" s="192">
        <f>COUNTIF(N58:N60,"○")</f>
        <v>2</v>
      </c>
      <c r="P55" s="191">
        <f>COUNTIF(Q58:Q60,"○")</f>
        <v>2</v>
      </c>
      <c r="Q55" s="191"/>
      <c r="R55" s="214" t="s">
        <v>546</v>
      </c>
      <c r="S55" s="191"/>
      <c r="T55" s="192">
        <f>COUNTIF(S58:S60,"○")</f>
        <v>0</v>
      </c>
      <c r="U55" s="191">
        <f>COUNTIF(V58:V60,"○")</f>
        <v>0</v>
      </c>
      <c r="V55" s="191"/>
      <c r="W55" s="214" t="s">
        <v>547</v>
      </c>
      <c r="X55" s="191"/>
      <c r="Y55" s="192">
        <f>COUNTIF(X58:X60,"○")</f>
        <v>2</v>
      </c>
      <c r="Z55" s="191">
        <f>COUNTIF(AA58:AA60,"○")</f>
        <v>0</v>
      </c>
      <c r="AA55" s="191"/>
      <c r="AB55" s="214" t="s">
        <v>548</v>
      </c>
      <c r="AC55" s="191"/>
      <c r="AD55" s="192">
        <f>COUNTIF(AC58:AC60,"○")</f>
        <v>2</v>
      </c>
      <c r="AE55" s="212"/>
      <c r="AF55" s="212"/>
      <c r="AG55" s="212"/>
      <c r="AH55" s="212"/>
      <c r="AI55" s="213"/>
      <c r="AJ55" s="474">
        <f>COUNTIF(F56:AE56,"○")</f>
        <v>1</v>
      </c>
      <c r="AK55" s="477" t="s">
        <v>549</v>
      </c>
      <c r="AL55" s="480">
        <f>COUNTIF(J57:AI57,"○")</f>
        <v>3</v>
      </c>
      <c r="AM55" s="457">
        <f>IF(AO59=0,10,AM59/AO59)</f>
        <v>0.5</v>
      </c>
      <c r="AN55" s="459"/>
      <c r="AO55" s="461"/>
      <c r="AP55" s="464">
        <f>SUM(F58:F60,K58:K60,P58:P60,U58:U60,Z58:Z60,AE58:AE60)/SUM(J58:J60,O58:O60,T58:T60,Y58:Y60,AD58:AD60,AI58:AI60)</f>
        <v>0.94399999999999995</v>
      </c>
      <c r="AQ55" s="492">
        <f>IF(AS$93=AS$92,RANK(BC55,BC$55:BC$88,0),"")</f>
        <v>4</v>
      </c>
      <c r="AS55" s="182">
        <f>SUM(AJ55:AL60)</f>
        <v>4</v>
      </c>
      <c r="AT55" s="182">
        <f>AU55-AV55</f>
        <v>0</v>
      </c>
      <c r="AU55" s="182">
        <f>SUM(F55:AI55)</f>
        <v>9</v>
      </c>
      <c r="AV55" s="182">
        <f>SUM(AM59:AO60)</f>
        <v>9</v>
      </c>
      <c r="AX55" s="456">
        <f>RANK(AJ55,AJ55:AJ90,1)</f>
        <v>2</v>
      </c>
      <c r="AY55" s="456">
        <f>RANK(BD55,BD55:BD90,1)</f>
        <v>2</v>
      </c>
      <c r="AZ55" s="456">
        <f>RANK(AP55,AP55:AP88,1)</f>
        <v>3</v>
      </c>
      <c r="BA55" s="456">
        <f>AX55*100</f>
        <v>200</v>
      </c>
      <c r="BB55" s="456">
        <f>AY55*10</f>
        <v>20</v>
      </c>
      <c r="BC55" s="456">
        <f>SUM(AZ55:BB60)</f>
        <v>223</v>
      </c>
      <c r="BD55" s="456">
        <f>AM55-AO55</f>
        <v>0.5</v>
      </c>
    </row>
    <row r="56" spans="1:100" ht="13.5" hidden="1" customHeight="1">
      <c r="A56" s="487"/>
      <c r="B56" s="489"/>
      <c r="C56" s="490"/>
      <c r="D56" s="491"/>
      <c r="E56" s="471"/>
      <c r="F56" s="215"/>
      <c r="G56" s="216"/>
      <c r="H56" s="216"/>
      <c r="I56" s="216"/>
      <c r="J56" s="217"/>
      <c r="K56" s="362" t="str">
        <f>IF(K55&gt;O55,"○","　")</f>
        <v>　</v>
      </c>
      <c r="L56" s="362"/>
      <c r="M56" s="362"/>
      <c r="N56" s="362"/>
      <c r="O56" s="363"/>
      <c r="P56" s="362" t="str">
        <f>IF(P55&gt;T55,"○","　")</f>
        <v>○</v>
      </c>
      <c r="Q56" s="362"/>
      <c r="R56" s="362"/>
      <c r="S56" s="362"/>
      <c r="T56" s="363"/>
      <c r="U56" s="362" t="str">
        <f>IF(U55&gt;Y55,"○","　")</f>
        <v>　</v>
      </c>
      <c r="V56" s="362"/>
      <c r="W56" s="362"/>
      <c r="X56" s="362"/>
      <c r="Y56" s="363"/>
      <c r="Z56" s="362" t="str">
        <f>IF(Z55&gt;AD55,"○","　")</f>
        <v>　</v>
      </c>
      <c r="AA56" s="362"/>
      <c r="AB56" s="362"/>
      <c r="AC56" s="362"/>
      <c r="AD56" s="363"/>
      <c r="AE56" s="216"/>
      <c r="AF56" s="216"/>
      <c r="AG56" s="216"/>
      <c r="AH56" s="216"/>
      <c r="AI56" s="217"/>
      <c r="AJ56" s="474"/>
      <c r="AK56" s="477"/>
      <c r="AL56" s="480"/>
      <c r="AM56" s="457"/>
      <c r="AN56" s="459"/>
      <c r="AO56" s="461"/>
      <c r="AP56" s="464"/>
      <c r="AQ56" s="466"/>
      <c r="AX56" s="456"/>
      <c r="AY56" s="456"/>
      <c r="AZ56" s="456"/>
      <c r="BA56" s="456"/>
      <c r="BB56" s="456"/>
      <c r="BC56" s="456"/>
      <c r="BD56" s="456"/>
    </row>
    <row r="57" spans="1:100" ht="13.5" hidden="1" customHeight="1">
      <c r="A57" s="487"/>
      <c r="B57" s="489"/>
      <c r="C57" s="490"/>
      <c r="D57" s="491"/>
      <c r="E57" s="471"/>
      <c r="F57" s="215"/>
      <c r="G57" s="216"/>
      <c r="H57" s="216"/>
      <c r="I57" s="216"/>
      <c r="J57" s="217"/>
      <c r="K57" s="362"/>
      <c r="L57" s="362"/>
      <c r="M57" s="362"/>
      <c r="N57" s="362"/>
      <c r="O57" s="363" t="str">
        <f>IF(O55&gt;K55,"○","　")</f>
        <v>○</v>
      </c>
      <c r="P57" s="362"/>
      <c r="Q57" s="362"/>
      <c r="R57" s="362"/>
      <c r="S57" s="362"/>
      <c r="T57" s="363" t="str">
        <f>IF(T55&gt;P55,"○","　")</f>
        <v>　</v>
      </c>
      <c r="U57" s="362"/>
      <c r="V57" s="362"/>
      <c r="W57" s="362"/>
      <c r="X57" s="362"/>
      <c r="Y57" s="363" t="str">
        <f>IF(Y55&gt;U55,"○","　")</f>
        <v>○</v>
      </c>
      <c r="Z57" s="362"/>
      <c r="AA57" s="362"/>
      <c r="AB57" s="362"/>
      <c r="AC57" s="362"/>
      <c r="AD57" s="363" t="str">
        <f>IF(AD55&gt;Z55,"○","　")</f>
        <v>○</v>
      </c>
      <c r="AE57" s="216"/>
      <c r="AF57" s="216"/>
      <c r="AG57" s="216"/>
      <c r="AH57" s="216"/>
      <c r="AI57" s="217"/>
      <c r="AJ57" s="474"/>
      <c r="AK57" s="477"/>
      <c r="AL57" s="480"/>
      <c r="AM57" s="457"/>
      <c r="AN57" s="459"/>
      <c r="AO57" s="461"/>
      <c r="AP57" s="464"/>
      <c r="AQ57" s="466"/>
      <c r="AX57" s="456"/>
      <c r="AY57" s="456"/>
      <c r="AZ57" s="456"/>
      <c r="BA57" s="456"/>
      <c r="BB57" s="456"/>
      <c r="BC57" s="456"/>
      <c r="BD57" s="456"/>
    </row>
    <row r="58" spans="1:100" ht="18" customHeight="1">
      <c r="A58" s="487"/>
      <c r="B58" s="489"/>
      <c r="C58" s="490"/>
      <c r="D58" s="491"/>
      <c r="E58" s="471"/>
      <c r="F58" s="215"/>
      <c r="G58" s="216"/>
      <c r="H58" s="216"/>
      <c r="I58" s="216"/>
      <c r="J58" s="217"/>
      <c r="K58" s="362">
        <f>O42</f>
        <v>15</v>
      </c>
      <c r="L58" s="362" t="str">
        <f>IF(K58&gt;O58,"○","　")</f>
        <v>○</v>
      </c>
      <c r="M58" s="362" t="s">
        <v>549</v>
      </c>
      <c r="N58" s="362" t="str">
        <f>IF(O58&gt;K58,"○","　")</f>
        <v>　</v>
      </c>
      <c r="O58" s="363">
        <f>T42</f>
        <v>13</v>
      </c>
      <c r="P58" s="362">
        <f>O12</f>
        <v>15</v>
      </c>
      <c r="Q58" s="362" t="str">
        <f>IF(P58&gt;T58,"○","　")</f>
        <v>○</v>
      </c>
      <c r="R58" s="362" t="s">
        <v>549</v>
      </c>
      <c r="S58" s="362" t="str">
        <f>IF(T58&gt;P58,"○","　")</f>
        <v>　</v>
      </c>
      <c r="T58" s="363">
        <f>T12</f>
        <v>12</v>
      </c>
      <c r="U58" s="362">
        <f>O30</f>
        <v>10</v>
      </c>
      <c r="V58" s="362" t="str">
        <f>IF(U58&gt;Y58,"○","　")</f>
        <v>　</v>
      </c>
      <c r="W58" s="362" t="s">
        <v>549</v>
      </c>
      <c r="X58" s="362" t="str">
        <f>IF(Y58&gt;U58,"○","　")</f>
        <v>○</v>
      </c>
      <c r="Y58" s="363">
        <f>T30</f>
        <v>15</v>
      </c>
      <c r="Z58" s="362">
        <f>O24</f>
        <v>8</v>
      </c>
      <c r="AA58" s="362" t="str">
        <f>IF(Z58&gt;AD58,"○","　")</f>
        <v>　</v>
      </c>
      <c r="AB58" s="362" t="s">
        <v>549</v>
      </c>
      <c r="AC58" s="362" t="str">
        <f>IF(AD58&gt;Z58,"○","　")</f>
        <v>○</v>
      </c>
      <c r="AD58" s="363">
        <f>T24</f>
        <v>15</v>
      </c>
      <c r="AE58" s="216"/>
      <c r="AF58" s="216"/>
      <c r="AG58" s="216"/>
      <c r="AH58" s="216"/>
      <c r="AI58" s="217"/>
      <c r="AJ58" s="474"/>
      <c r="AK58" s="477"/>
      <c r="AL58" s="480"/>
      <c r="AM58" s="457"/>
      <c r="AN58" s="459"/>
      <c r="AO58" s="461"/>
      <c r="AP58" s="464"/>
      <c r="AQ58" s="466"/>
      <c r="AX58" s="456"/>
      <c r="AY58" s="456"/>
      <c r="AZ58" s="456"/>
      <c r="BA58" s="456"/>
      <c r="BB58" s="456"/>
      <c r="BC58" s="456"/>
      <c r="BD58" s="456"/>
    </row>
    <row r="59" spans="1:100" ht="18" customHeight="1">
      <c r="A59" s="487"/>
      <c r="B59" s="489"/>
      <c r="C59" s="490"/>
      <c r="D59" s="491"/>
      <c r="E59" s="471"/>
      <c r="F59" s="215"/>
      <c r="G59" s="216"/>
      <c r="H59" s="216"/>
      <c r="I59" s="216"/>
      <c r="J59" s="217"/>
      <c r="K59" s="362">
        <f>O43</f>
        <v>12</v>
      </c>
      <c r="L59" s="362" t="str">
        <f>IF(K59&gt;O59,"○","　")</f>
        <v>　</v>
      </c>
      <c r="M59" s="362" t="s">
        <v>255</v>
      </c>
      <c r="N59" s="362" t="str">
        <f>IF(O59&gt;K59,"○","　")</f>
        <v>○</v>
      </c>
      <c r="O59" s="363">
        <f>T43</f>
        <v>15</v>
      </c>
      <c r="P59" s="362">
        <f>O13</f>
        <v>15</v>
      </c>
      <c r="Q59" s="362" t="str">
        <f>IF(P59&gt;T59,"○","　")</f>
        <v>○</v>
      </c>
      <c r="R59" s="362" t="s">
        <v>255</v>
      </c>
      <c r="S59" s="362" t="str">
        <f>IF(T59&gt;P59,"○","　")</f>
        <v>　</v>
      </c>
      <c r="T59" s="363">
        <f>T13</f>
        <v>6</v>
      </c>
      <c r="U59" s="362">
        <f>O31</f>
        <v>15</v>
      </c>
      <c r="V59" s="362" t="str">
        <f>IF(U59&gt;Y59,"○","　")</f>
        <v>　</v>
      </c>
      <c r="W59" s="362" t="s">
        <v>255</v>
      </c>
      <c r="X59" s="362" t="str">
        <f>IF(Y59&gt;U59,"○","　")</f>
        <v>○</v>
      </c>
      <c r="Y59" s="363">
        <f>T31</f>
        <v>17</v>
      </c>
      <c r="Z59" s="362">
        <f>O25</f>
        <v>12</v>
      </c>
      <c r="AA59" s="362" t="str">
        <f>IF(Z59&gt;AD59,"○","　")</f>
        <v>　</v>
      </c>
      <c r="AB59" s="362" t="s">
        <v>255</v>
      </c>
      <c r="AC59" s="362" t="str">
        <f>IF(AD59&gt;Z59,"○","　")</f>
        <v>○</v>
      </c>
      <c r="AD59" s="363">
        <f>T25</f>
        <v>15</v>
      </c>
      <c r="AE59" s="216"/>
      <c r="AF59" s="216"/>
      <c r="AG59" s="216"/>
      <c r="AH59" s="216"/>
      <c r="AI59" s="217"/>
      <c r="AJ59" s="474"/>
      <c r="AK59" s="477"/>
      <c r="AL59" s="480"/>
      <c r="AM59" s="457">
        <f>SUM(F55,K55,P55,U55,Z55,AE55)</f>
        <v>3</v>
      </c>
      <c r="AN59" s="459" t="s">
        <v>255</v>
      </c>
      <c r="AO59" s="461">
        <f>SUM(J55,O55,T55,Y55,AD55,AI55)</f>
        <v>6</v>
      </c>
      <c r="AP59" s="464"/>
      <c r="AQ59" s="466"/>
      <c r="AX59" s="456"/>
      <c r="AY59" s="456"/>
      <c r="AZ59" s="456"/>
      <c r="BA59" s="456"/>
      <c r="BB59" s="456"/>
      <c r="BC59" s="456"/>
      <c r="BD59" s="456"/>
    </row>
    <row r="60" spans="1:100" ht="18" customHeight="1">
      <c r="A60" s="487"/>
      <c r="B60" s="489"/>
      <c r="C60" s="490"/>
      <c r="D60" s="491"/>
      <c r="E60" s="472"/>
      <c r="F60" s="218"/>
      <c r="G60" s="219"/>
      <c r="H60" s="219"/>
      <c r="I60" s="219"/>
      <c r="J60" s="220"/>
      <c r="K60" s="362">
        <f>O44</f>
        <v>16</v>
      </c>
      <c r="L60" s="362" t="str">
        <f>IF(K60&gt;O60,"○","　")</f>
        <v>　</v>
      </c>
      <c r="M60" s="362" t="s">
        <v>255</v>
      </c>
      <c r="N60" s="362" t="str">
        <f>IF(O60&gt;K60,"○","　")</f>
        <v>○</v>
      </c>
      <c r="O60" s="363">
        <f>T44</f>
        <v>17</v>
      </c>
      <c r="P60" s="362">
        <f>O14</f>
        <v>0</v>
      </c>
      <c r="Q60" s="362" t="str">
        <f>IF(P60&gt;T60,"○","　")</f>
        <v>　</v>
      </c>
      <c r="R60" s="362" t="s">
        <v>255</v>
      </c>
      <c r="S60" s="362" t="str">
        <f>IF(T60&gt;P60,"○","　")</f>
        <v>　</v>
      </c>
      <c r="T60" s="363">
        <f>T14</f>
        <v>0</v>
      </c>
      <c r="U60" s="362">
        <f>O32</f>
        <v>0</v>
      </c>
      <c r="V60" s="362" t="str">
        <f>IF(U60&gt;Y60,"○","　")</f>
        <v>　</v>
      </c>
      <c r="W60" s="362" t="s">
        <v>255</v>
      </c>
      <c r="X60" s="362" t="str">
        <f>IF(Y60&gt;U60,"○","　")</f>
        <v>　</v>
      </c>
      <c r="Y60" s="363">
        <f>T32</f>
        <v>0</v>
      </c>
      <c r="Z60" s="362">
        <f>O26</f>
        <v>0</v>
      </c>
      <c r="AA60" s="362" t="str">
        <f>IF(Z60&gt;AD60,"○","　")</f>
        <v>　</v>
      </c>
      <c r="AB60" s="364" t="s">
        <v>255</v>
      </c>
      <c r="AC60" s="362" t="str">
        <f>IF(AD60&gt;Z60,"○","　")</f>
        <v>　</v>
      </c>
      <c r="AD60" s="363">
        <f>T26</f>
        <v>0</v>
      </c>
      <c r="AE60" s="219"/>
      <c r="AF60" s="219"/>
      <c r="AG60" s="219"/>
      <c r="AH60" s="219"/>
      <c r="AI60" s="220"/>
      <c r="AJ60" s="475"/>
      <c r="AK60" s="478"/>
      <c r="AL60" s="481"/>
      <c r="AM60" s="458"/>
      <c r="AN60" s="460"/>
      <c r="AO60" s="462"/>
      <c r="AP60" s="465"/>
      <c r="AQ60" s="466"/>
      <c r="AX60" s="456"/>
      <c r="AY60" s="456"/>
      <c r="AZ60" s="456"/>
      <c r="BA60" s="456"/>
      <c r="BB60" s="456"/>
      <c r="BC60" s="456"/>
      <c r="BD60" s="456"/>
    </row>
    <row r="61" spans="1:100" ht="18" customHeight="1">
      <c r="A61" s="487"/>
      <c r="B61" s="489" t="str">
        <f>C6</f>
        <v xml:space="preserve"> ジャック D</v>
      </c>
      <c r="C61" s="490"/>
      <c r="D61" s="491"/>
      <c r="E61" s="470" t="str">
        <f>IF($CA$117="A",CC120,IF($CA$117="B",CF120,CI120))</f>
        <v/>
      </c>
      <c r="F61" s="191">
        <f>COUNTIF(G64:G66,"○")</f>
        <v>2</v>
      </c>
      <c r="G61" s="191"/>
      <c r="H61" s="191" t="str">
        <f>M55</f>
        <v>⑪</v>
      </c>
      <c r="I61" s="191"/>
      <c r="J61" s="191">
        <f>COUNTIF(I64:I66,"○")</f>
        <v>1</v>
      </c>
      <c r="K61" s="211"/>
      <c r="L61" s="212"/>
      <c r="M61" s="212"/>
      <c r="N61" s="212"/>
      <c r="O61" s="213"/>
      <c r="P61" s="212"/>
      <c r="Q61" s="212"/>
      <c r="R61" s="212"/>
      <c r="S61" s="212"/>
      <c r="T61" s="213"/>
      <c r="U61" s="191">
        <f>COUNTIF(V64:V66,"○")</f>
        <v>0</v>
      </c>
      <c r="V61" s="191"/>
      <c r="W61" s="214" t="s">
        <v>550</v>
      </c>
      <c r="X61" s="191"/>
      <c r="Y61" s="192">
        <f>COUNTIF(X64:X66,"○")</f>
        <v>2</v>
      </c>
      <c r="Z61" s="191">
        <f>COUNTIF(AA64:AA66,"○")</f>
        <v>1</v>
      </c>
      <c r="AA61" s="191"/>
      <c r="AB61" s="214" t="s">
        <v>551</v>
      </c>
      <c r="AC61" s="191"/>
      <c r="AD61" s="192">
        <f>COUNTIF(AC64:AC66,"○")</f>
        <v>2</v>
      </c>
      <c r="AE61" s="191">
        <f>COUNTIF(AF64:AF66,"○")</f>
        <v>2</v>
      </c>
      <c r="AF61" s="191"/>
      <c r="AG61" s="221" t="s">
        <v>552</v>
      </c>
      <c r="AH61" s="191"/>
      <c r="AI61" s="192">
        <f>COUNTIF(AH64:AH66,"○")</f>
        <v>1</v>
      </c>
      <c r="AJ61" s="473">
        <f>COUNTIF(F62:AE62,"○")</f>
        <v>2</v>
      </c>
      <c r="AK61" s="476" t="s">
        <v>255</v>
      </c>
      <c r="AL61" s="479">
        <f>COUNTIF(J63:AI63,"○")</f>
        <v>2</v>
      </c>
      <c r="AM61" s="482">
        <f>IF(AO65=0,10,AM65/AO65)</f>
        <v>0.83333333333333337</v>
      </c>
      <c r="AN61" s="483"/>
      <c r="AO61" s="484"/>
      <c r="AP61" s="463">
        <f>SUM(F64:F66,K64:K66,P64:P66,U64:U66,Z64:Z66,AE64:AE66)/SUM(J64:J66,O64:O66,T64:T66,Y64:Y66,AD64:AD66,AI64:AI66)</f>
        <v>0.9668874172185431</v>
      </c>
      <c r="AQ61" s="466">
        <f>IF(AS$93=AS$92,RANK(BC61,BC$55:BC$88,0),"")</f>
        <v>3</v>
      </c>
      <c r="AS61" s="182">
        <f>SUM(AJ61:AL66)</f>
        <v>4</v>
      </c>
      <c r="AT61" s="182">
        <f>AU61-AV61</f>
        <v>0</v>
      </c>
      <c r="AU61" s="182">
        <f>SUM(F61:AI61)</f>
        <v>11</v>
      </c>
      <c r="AV61" s="182">
        <f>SUM(AM65:AO66)</f>
        <v>11</v>
      </c>
      <c r="AX61" s="456">
        <f>RANK(AJ61,AJ55:AJ90,1)</f>
        <v>4</v>
      </c>
      <c r="AY61" s="456">
        <f>RANK(BD61,BD55:BD90,1)</f>
        <v>4</v>
      </c>
      <c r="AZ61" s="456">
        <f>RANK(AP61,AP55:AP88,1)</f>
        <v>4</v>
      </c>
      <c r="BA61" s="456">
        <f>AX61*100</f>
        <v>400</v>
      </c>
      <c r="BB61" s="456">
        <f>AY61*10</f>
        <v>40</v>
      </c>
      <c r="BC61" s="456">
        <f>SUM(AZ61:BB66)</f>
        <v>444</v>
      </c>
      <c r="BD61" s="456">
        <f>AM61-AO61</f>
        <v>0.83333333333333337</v>
      </c>
    </row>
    <row r="62" spans="1:100" ht="13.5" hidden="1" customHeight="1">
      <c r="A62" s="487"/>
      <c r="B62" s="489"/>
      <c r="C62" s="490"/>
      <c r="D62" s="491"/>
      <c r="E62" s="471"/>
      <c r="F62" s="362" t="str">
        <f>IF(F61&gt;J61,"○","　")</f>
        <v>○</v>
      </c>
      <c r="G62" s="362"/>
      <c r="H62" s="362"/>
      <c r="I62" s="362"/>
      <c r="J62" s="362"/>
      <c r="K62" s="215"/>
      <c r="L62" s="216"/>
      <c r="M62" s="216"/>
      <c r="N62" s="216"/>
      <c r="O62" s="217"/>
      <c r="P62" s="216"/>
      <c r="Q62" s="216"/>
      <c r="R62" s="216"/>
      <c r="S62" s="216"/>
      <c r="T62" s="217"/>
      <c r="U62" s="362" t="str">
        <f>IF(U61&gt;Y61,"○","　")</f>
        <v>　</v>
      </c>
      <c r="V62" s="362"/>
      <c r="W62" s="362"/>
      <c r="X62" s="362"/>
      <c r="Y62" s="363"/>
      <c r="Z62" s="362" t="str">
        <f>IF(Z61&gt;AD61,"○","　")</f>
        <v>　</v>
      </c>
      <c r="AA62" s="362"/>
      <c r="AB62" s="362"/>
      <c r="AC62" s="362"/>
      <c r="AD62" s="363"/>
      <c r="AE62" s="362" t="str">
        <f>IF(AE61&gt;AI61,"○","　")</f>
        <v>○</v>
      </c>
      <c r="AF62" s="362"/>
      <c r="AG62" s="362"/>
      <c r="AH62" s="362"/>
      <c r="AI62" s="363"/>
      <c r="AJ62" s="474"/>
      <c r="AK62" s="477"/>
      <c r="AL62" s="480"/>
      <c r="AM62" s="457"/>
      <c r="AN62" s="459"/>
      <c r="AO62" s="461"/>
      <c r="AP62" s="464"/>
      <c r="AQ62" s="466"/>
      <c r="AX62" s="456"/>
      <c r="AY62" s="456"/>
      <c r="AZ62" s="456"/>
      <c r="BA62" s="456"/>
      <c r="BB62" s="456"/>
      <c r="BC62" s="456"/>
      <c r="BD62" s="456"/>
    </row>
    <row r="63" spans="1:100" ht="13.5" hidden="1" customHeight="1">
      <c r="A63" s="487"/>
      <c r="B63" s="489"/>
      <c r="C63" s="490"/>
      <c r="D63" s="491"/>
      <c r="E63" s="471"/>
      <c r="F63" s="362"/>
      <c r="G63" s="362"/>
      <c r="H63" s="362"/>
      <c r="I63" s="362"/>
      <c r="J63" s="362" t="str">
        <f>IF(J61&gt;F61,"○","　")</f>
        <v>　</v>
      </c>
      <c r="K63" s="215"/>
      <c r="L63" s="216"/>
      <c r="M63" s="216"/>
      <c r="N63" s="216"/>
      <c r="O63" s="217"/>
      <c r="P63" s="216"/>
      <c r="Q63" s="216"/>
      <c r="R63" s="216"/>
      <c r="S63" s="216"/>
      <c r="T63" s="217"/>
      <c r="U63" s="362"/>
      <c r="V63" s="362"/>
      <c r="W63" s="362"/>
      <c r="X63" s="362"/>
      <c r="Y63" s="363" t="str">
        <f>IF(Y61&gt;U61,"○","　")</f>
        <v>○</v>
      </c>
      <c r="Z63" s="362"/>
      <c r="AA63" s="362"/>
      <c r="AB63" s="362"/>
      <c r="AC63" s="362"/>
      <c r="AD63" s="363" t="str">
        <f>IF(AD61&gt;Z61,"○","　")</f>
        <v>○</v>
      </c>
      <c r="AE63" s="362"/>
      <c r="AF63" s="362"/>
      <c r="AG63" s="362"/>
      <c r="AH63" s="362"/>
      <c r="AI63" s="363" t="str">
        <f>IF(AI61&gt;AE61,"○","　")</f>
        <v>　</v>
      </c>
      <c r="AJ63" s="474"/>
      <c r="AK63" s="477"/>
      <c r="AL63" s="480"/>
      <c r="AM63" s="457"/>
      <c r="AN63" s="459"/>
      <c r="AO63" s="461"/>
      <c r="AP63" s="464"/>
      <c r="AQ63" s="466"/>
      <c r="AX63" s="456"/>
      <c r="AY63" s="456"/>
      <c r="AZ63" s="456"/>
      <c r="BA63" s="456"/>
      <c r="BB63" s="456"/>
      <c r="BC63" s="456"/>
      <c r="BD63" s="456"/>
    </row>
    <row r="64" spans="1:100" ht="18" customHeight="1">
      <c r="A64" s="487"/>
      <c r="B64" s="489"/>
      <c r="C64" s="490"/>
      <c r="D64" s="491"/>
      <c r="E64" s="471"/>
      <c r="F64" s="362">
        <f>O58</f>
        <v>13</v>
      </c>
      <c r="G64" s="362" t="str">
        <f>IF(F64&gt;J64,"○","　")</f>
        <v>　</v>
      </c>
      <c r="H64" s="362" t="s">
        <v>549</v>
      </c>
      <c r="I64" s="362" t="str">
        <f>IF(J64&gt;F64,"○","　")</f>
        <v>○</v>
      </c>
      <c r="J64" s="362">
        <f>K58</f>
        <v>15</v>
      </c>
      <c r="K64" s="215"/>
      <c r="L64" s="216"/>
      <c r="M64" s="216"/>
      <c r="N64" s="216"/>
      <c r="O64" s="217"/>
      <c r="P64" s="216"/>
      <c r="Q64" s="216"/>
      <c r="R64" s="216"/>
      <c r="S64" s="216"/>
      <c r="T64" s="217"/>
      <c r="U64" s="362">
        <f>O15</f>
        <v>11</v>
      </c>
      <c r="V64" s="362" t="str">
        <f>IF(U64&gt;Y64,"○","　")</f>
        <v>　</v>
      </c>
      <c r="W64" s="362" t="s">
        <v>549</v>
      </c>
      <c r="X64" s="362" t="str">
        <f>IF(Y64&gt;U64,"○","　")</f>
        <v>○</v>
      </c>
      <c r="Y64" s="363">
        <f>T15</f>
        <v>15</v>
      </c>
      <c r="Z64" s="362">
        <f>O36</f>
        <v>9</v>
      </c>
      <c r="AA64" s="362" t="str">
        <f>IF(Z64&gt;AD64,"○","　")</f>
        <v>　</v>
      </c>
      <c r="AB64" s="362" t="s">
        <v>549</v>
      </c>
      <c r="AC64" s="362" t="str">
        <f>IF(AD64&gt;Z64,"○","　")</f>
        <v>○</v>
      </c>
      <c r="AD64" s="363">
        <f>T36</f>
        <v>15</v>
      </c>
      <c r="AE64" s="362">
        <f>O27</f>
        <v>11</v>
      </c>
      <c r="AF64" s="362" t="str">
        <f>IF(AE64&gt;AI64,"○","　")</f>
        <v>　</v>
      </c>
      <c r="AG64" s="362" t="s">
        <v>549</v>
      </c>
      <c r="AH64" s="362" t="str">
        <f>IF(AI64&gt;AE64,"○","　")</f>
        <v>○</v>
      </c>
      <c r="AI64" s="363">
        <f>T27</f>
        <v>15</v>
      </c>
      <c r="AJ64" s="474"/>
      <c r="AK64" s="477"/>
      <c r="AL64" s="480"/>
      <c r="AM64" s="457"/>
      <c r="AN64" s="459"/>
      <c r="AO64" s="461"/>
      <c r="AP64" s="464"/>
      <c r="AQ64" s="466"/>
      <c r="AX64" s="456"/>
      <c r="AY64" s="456"/>
      <c r="AZ64" s="456"/>
      <c r="BA64" s="456"/>
      <c r="BB64" s="456"/>
      <c r="BC64" s="456"/>
      <c r="BD64" s="456"/>
    </row>
    <row r="65" spans="1:56" ht="18" customHeight="1">
      <c r="A65" s="487"/>
      <c r="B65" s="489"/>
      <c r="C65" s="490"/>
      <c r="D65" s="491"/>
      <c r="E65" s="471"/>
      <c r="F65" s="362">
        <f>O59</f>
        <v>15</v>
      </c>
      <c r="G65" s="362" t="str">
        <f>IF(F65&gt;J65,"○","　")</f>
        <v>○</v>
      </c>
      <c r="H65" s="362" t="s">
        <v>255</v>
      </c>
      <c r="I65" s="362" t="str">
        <f>IF(J65&gt;F65,"○","　")</f>
        <v>　</v>
      </c>
      <c r="J65" s="362">
        <f>K59</f>
        <v>12</v>
      </c>
      <c r="K65" s="215"/>
      <c r="L65" s="216"/>
      <c r="M65" s="216"/>
      <c r="N65" s="216"/>
      <c r="O65" s="217"/>
      <c r="P65" s="216"/>
      <c r="Q65" s="216"/>
      <c r="R65" s="216"/>
      <c r="S65" s="216"/>
      <c r="T65" s="217"/>
      <c r="U65" s="362">
        <f>O16</f>
        <v>12</v>
      </c>
      <c r="V65" s="362" t="str">
        <f>IF(U65&gt;Y65,"○","　")</f>
        <v>　</v>
      </c>
      <c r="W65" s="362" t="s">
        <v>255</v>
      </c>
      <c r="X65" s="362" t="str">
        <f>IF(Y65&gt;U65,"○","　")</f>
        <v>○</v>
      </c>
      <c r="Y65" s="363">
        <f>T16</f>
        <v>15</v>
      </c>
      <c r="Z65" s="362">
        <f>O37</f>
        <v>15</v>
      </c>
      <c r="AA65" s="362" t="str">
        <f>IF(Z65&gt;AD65,"○","　")</f>
        <v>○</v>
      </c>
      <c r="AB65" s="362" t="s">
        <v>255</v>
      </c>
      <c r="AC65" s="362" t="str">
        <f>IF(AD65&gt;Z65,"○","　")</f>
        <v>　</v>
      </c>
      <c r="AD65" s="363">
        <f>T37</f>
        <v>9</v>
      </c>
      <c r="AE65" s="362">
        <f>O28</f>
        <v>15</v>
      </c>
      <c r="AF65" s="362" t="str">
        <f>IF(AE65&gt;AI65,"○","　")</f>
        <v>○</v>
      </c>
      <c r="AG65" s="362" t="s">
        <v>255</v>
      </c>
      <c r="AH65" s="362" t="str">
        <f>IF(AI65&gt;AE65,"○","　")</f>
        <v>　</v>
      </c>
      <c r="AI65" s="363">
        <f>T28</f>
        <v>12</v>
      </c>
      <c r="AJ65" s="474"/>
      <c r="AK65" s="477"/>
      <c r="AL65" s="480"/>
      <c r="AM65" s="457">
        <f>SUM(F61,K61,P61,U61,Z61,AE61,)</f>
        <v>5</v>
      </c>
      <c r="AN65" s="459" t="s">
        <v>255</v>
      </c>
      <c r="AO65" s="461">
        <f>SUM(J61,O61,T61,Y61,AD61,AI61)</f>
        <v>6</v>
      </c>
      <c r="AP65" s="464"/>
      <c r="AQ65" s="466"/>
      <c r="AX65" s="456"/>
      <c r="AY65" s="456"/>
      <c r="AZ65" s="456"/>
      <c r="BA65" s="456"/>
      <c r="BB65" s="456"/>
      <c r="BC65" s="456"/>
      <c r="BD65" s="456"/>
    </row>
    <row r="66" spans="1:56" ht="18" customHeight="1">
      <c r="A66" s="487"/>
      <c r="B66" s="489"/>
      <c r="C66" s="490"/>
      <c r="D66" s="491"/>
      <c r="E66" s="472"/>
      <c r="F66" s="364">
        <f>O60</f>
        <v>17</v>
      </c>
      <c r="G66" s="364" t="str">
        <f>IF(F66&gt;J66,"○","　")</f>
        <v>○</v>
      </c>
      <c r="H66" s="364" t="s">
        <v>255</v>
      </c>
      <c r="I66" s="364" t="str">
        <f>IF(J66&gt;F66,"○","　")</f>
        <v>　</v>
      </c>
      <c r="J66" s="364">
        <f>K60</f>
        <v>16</v>
      </c>
      <c r="K66" s="218"/>
      <c r="L66" s="219"/>
      <c r="M66" s="219"/>
      <c r="N66" s="219"/>
      <c r="O66" s="220"/>
      <c r="P66" s="219"/>
      <c r="Q66" s="219"/>
      <c r="R66" s="219"/>
      <c r="S66" s="219"/>
      <c r="T66" s="220"/>
      <c r="U66" s="362">
        <f>O17</f>
        <v>0</v>
      </c>
      <c r="V66" s="362" t="str">
        <f>IF(U66&gt;Y66,"○","　")</f>
        <v>　</v>
      </c>
      <c r="W66" s="362" t="s">
        <v>255</v>
      </c>
      <c r="X66" s="362" t="str">
        <f>IF(Y66&gt;U66,"○","　")</f>
        <v>　</v>
      </c>
      <c r="Y66" s="363">
        <f>T17</f>
        <v>0</v>
      </c>
      <c r="Z66" s="362">
        <f>O38</f>
        <v>13</v>
      </c>
      <c r="AA66" s="362" t="str">
        <f>IF(Z66&gt;AD66,"○","　")</f>
        <v>　</v>
      </c>
      <c r="AB66" s="362" t="s">
        <v>255</v>
      </c>
      <c r="AC66" s="362" t="str">
        <f>IF(AD66&gt;Z66,"○","　")</f>
        <v>○</v>
      </c>
      <c r="AD66" s="363">
        <f>T38</f>
        <v>15</v>
      </c>
      <c r="AE66" s="362">
        <f>O29</f>
        <v>15</v>
      </c>
      <c r="AF66" s="362" t="str">
        <f>IF(AE66&gt;AI66,"○","　")</f>
        <v>○</v>
      </c>
      <c r="AG66" s="364" t="s">
        <v>255</v>
      </c>
      <c r="AH66" s="362" t="str">
        <f>IF(AI66&gt;AE66,"○","　")</f>
        <v>　</v>
      </c>
      <c r="AI66" s="363">
        <f>T29</f>
        <v>12</v>
      </c>
      <c r="AJ66" s="475"/>
      <c r="AK66" s="478"/>
      <c r="AL66" s="481"/>
      <c r="AM66" s="458"/>
      <c r="AN66" s="460"/>
      <c r="AO66" s="462"/>
      <c r="AP66" s="465"/>
      <c r="AQ66" s="466"/>
      <c r="AX66" s="456"/>
      <c r="AY66" s="456"/>
      <c r="AZ66" s="456"/>
      <c r="BA66" s="456"/>
      <c r="BB66" s="456"/>
      <c r="BC66" s="456"/>
      <c r="BD66" s="456"/>
    </row>
    <row r="67" spans="1:56" ht="18" customHeight="1">
      <c r="A67" s="487"/>
      <c r="B67" s="467" t="str">
        <f>C7</f>
        <v xml:space="preserve"> 富士見ﾌｧﾐﾘｰ </v>
      </c>
      <c r="C67" s="468"/>
      <c r="D67" s="469"/>
      <c r="E67" s="470" t="str">
        <f>IF($CA$117="A",CC121,IF($CA$117="B",CF121,CI121))</f>
        <v/>
      </c>
      <c r="F67" s="191">
        <f>COUNTIF(G70:G72,"○")</f>
        <v>0</v>
      </c>
      <c r="G67" s="191"/>
      <c r="H67" s="191" t="str">
        <f>R55</f>
        <v>①</v>
      </c>
      <c r="I67" s="191"/>
      <c r="J67" s="192">
        <f>COUNTIF(I70:I72,"○")</f>
        <v>2</v>
      </c>
      <c r="K67" s="212"/>
      <c r="L67" s="212"/>
      <c r="M67" s="212"/>
      <c r="N67" s="212"/>
      <c r="O67" s="213"/>
      <c r="P67" s="211"/>
      <c r="Q67" s="212"/>
      <c r="R67" s="212"/>
      <c r="S67" s="212"/>
      <c r="T67" s="213"/>
      <c r="U67" s="191">
        <f>COUNTIF(V70:V72,"○")</f>
        <v>0</v>
      </c>
      <c r="V67" s="191"/>
      <c r="W67" s="214" t="s">
        <v>598</v>
      </c>
      <c r="X67" s="191"/>
      <c r="Y67" s="192">
        <f>COUNTIF(X70:X72,"○")</f>
        <v>2</v>
      </c>
      <c r="Z67" s="191">
        <f>COUNTIF(AA70:AA72,"○")</f>
        <v>0</v>
      </c>
      <c r="AA67" s="191"/>
      <c r="AB67" s="214" t="s">
        <v>554</v>
      </c>
      <c r="AC67" s="191"/>
      <c r="AD67" s="192">
        <f>COUNTIF(AC70:AC72,"○")</f>
        <v>2</v>
      </c>
      <c r="AE67" s="191">
        <f>COUNTIF(AF70:AF72,"○")</f>
        <v>0</v>
      </c>
      <c r="AF67" s="191"/>
      <c r="AG67" s="221" t="s">
        <v>555</v>
      </c>
      <c r="AH67" s="191"/>
      <c r="AI67" s="192">
        <f>COUNTIF(AH70:AH72,"○")</f>
        <v>2</v>
      </c>
      <c r="AJ67" s="473">
        <f>COUNTIF(F68:AE68,"○")</f>
        <v>0</v>
      </c>
      <c r="AK67" s="476" t="s">
        <v>255</v>
      </c>
      <c r="AL67" s="479">
        <f>COUNTIF(J69:AI69,"○")</f>
        <v>4</v>
      </c>
      <c r="AM67" s="482">
        <f>IF(AO71=0,10,AM71/AO71)</f>
        <v>0</v>
      </c>
      <c r="AN67" s="483"/>
      <c r="AO67" s="484"/>
      <c r="AP67" s="463">
        <f>SUM(F70:F72,K70:K72,P70:P72,U70:U72,Z70:Z72,AE70:AE72)/SUM(J70:J72,O70:O72,T70:T72,Y70:Y72,AD70:AD72,AI70:AI72)</f>
        <v>0.64166666666666672</v>
      </c>
      <c r="AQ67" s="466">
        <f>IF(AS$93=AS$92,RANK(BC67,BC$55:BC$88,0),"")</f>
        <v>6</v>
      </c>
      <c r="AS67" s="182">
        <f>SUM(AJ67:AL72)</f>
        <v>4</v>
      </c>
      <c r="AT67" s="182">
        <f>AU67-AV67</f>
        <v>0</v>
      </c>
      <c r="AU67" s="182">
        <f>SUM(F67:AI67)</f>
        <v>8</v>
      </c>
      <c r="AV67" s="182">
        <f>SUM(AM71:AO72)</f>
        <v>8</v>
      </c>
      <c r="AX67" s="456">
        <f>RANK(AJ67,AJ55:AJ90,1)</f>
        <v>1</v>
      </c>
      <c r="AY67" s="456">
        <f>RANK(BD67,BD55:BD90,1)</f>
        <v>1</v>
      </c>
      <c r="AZ67" s="456">
        <f>RANK(AP67,AP55:AP88,1)</f>
        <v>1</v>
      </c>
      <c r="BA67" s="456">
        <f>AX67*100</f>
        <v>100</v>
      </c>
      <c r="BB67" s="456">
        <f>AY67*10</f>
        <v>10</v>
      </c>
      <c r="BC67" s="456">
        <f>SUM(AZ67:BB72)</f>
        <v>111</v>
      </c>
      <c r="BD67" s="456">
        <f>AM67-AO67</f>
        <v>0</v>
      </c>
    </row>
    <row r="68" spans="1:56" ht="13.5" hidden="1" customHeight="1">
      <c r="A68" s="487"/>
      <c r="B68" s="467"/>
      <c r="C68" s="468"/>
      <c r="D68" s="469"/>
      <c r="E68" s="471"/>
      <c r="F68" s="362" t="str">
        <f>IF(F67&gt;J67,"○","　")</f>
        <v>　</v>
      </c>
      <c r="G68" s="362"/>
      <c r="H68" s="362"/>
      <c r="I68" s="362"/>
      <c r="J68" s="363"/>
      <c r="K68" s="216"/>
      <c r="L68" s="216"/>
      <c r="M68" s="216"/>
      <c r="N68" s="216"/>
      <c r="O68" s="217"/>
      <c r="P68" s="215"/>
      <c r="Q68" s="216"/>
      <c r="R68" s="216"/>
      <c r="S68" s="216"/>
      <c r="T68" s="217"/>
      <c r="U68" s="362" t="str">
        <f>IF(U67&gt;Y67,"○","　")</f>
        <v>　</v>
      </c>
      <c r="V68" s="362"/>
      <c r="W68" s="362"/>
      <c r="X68" s="362"/>
      <c r="Y68" s="363"/>
      <c r="Z68" s="362" t="str">
        <f>IF(Z67&gt;AD67,"○","　")</f>
        <v>　</v>
      </c>
      <c r="AA68" s="362"/>
      <c r="AB68" s="362"/>
      <c r="AC68" s="362"/>
      <c r="AD68" s="363"/>
      <c r="AE68" s="362" t="str">
        <f>IF(AE67&gt;AI67,"○","　")</f>
        <v>　</v>
      </c>
      <c r="AF68" s="362"/>
      <c r="AG68" s="362"/>
      <c r="AH68" s="362"/>
      <c r="AI68" s="363"/>
      <c r="AJ68" s="474"/>
      <c r="AK68" s="477"/>
      <c r="AL68" s="480"/>
      <c r="AM68" s="457"/>
      <c r="AN68" s="459"/>
      <c r="AO68" s="461"/>
      <c r="AP68" s="464"/>
      <c r="AQ68" s="466"/>
      <c r="AX68" s="456"/>
      <c r="AY68" s="456"/>
      <c r="AZ68" s="456"/>
      <c r="BA68" s="456"/>
      <c r="BB68" s="456"/>
      <c r="BC68" s="456"/>
      <c r="BD68" s="456"/>
    </row>
    <row r="69" spans="1:56" ht="13.5" hidden="1" customHeight="1">
      <c r="A69" s="487"/>
      <c r="B69" s="467"/>
      <c r="C69" s="468"/>
      <c r="D69" s="469"/>
      <c r="E69" s="471"/>
      <c r="F69" s="362"/>
      <c r="G69" s="362"/>
      <c r="H69" s="362"/>
      <c r="I69" s="362"/>
      <c r="J69" s="363" t="str">
        <f>IF(J67&gt;F67,"○","　")</f>
        <v>○</v>
      </c>
      <c r="K69" s="216"/>
      <c r="L69" s="216"/>
      <c r="M69" s="216"/>
      <c r="N69" s="216"/>
      <c r="O69" s="217"/>
      <c r="P69" s="215"/>
      <c r="Q69" s="216"/>
      <c r="R69" s="216"/>
      <c r="S69" s="216"/>
      <c r="T69" s="217"/>
      <c r="U69" s="362"/>
      <c r="V69" s="362"/>
      <c r="W69" s="362"/>
      <c r="X69" s="362"/>
      <c r="Y69" s="363" t="str">
        <f>IF(Y67&gt;U67,"○","　")</f>
        <v>○</v>
      </c>
      <c r="Z69" s="362"/>
      <c r="AA69" s="362"/>
      <c r="AB69" s="362"/>
      <c r="AC69" s="362"/>
      <c r="AD69" s="363" t="str">
        <f>IF(AD67&gt;Z67,"○","　")</f>
        <v>○</v>
      </c>
      <c r="AE69" s="362"/>
      <c r="AF69" s="362"/>
      <c r="AG69" s="362"/>
      <c r="AH69" s="362"/>
      <c r="AI69" s="363" t="str">
        <f>IF(AI67&gt;AE67,"○","　")</f>
        <v>○</v>
      </c>
      <c r="AJ69" s="474"/>
      <c r="AK69" s="477"/>
      <c r="AL69" s="480"/>
      <c r="AM69" s="457"/>
      <c r="AN69" s="459"/>
      <c r="AO69" s="461"/>
      <c r="AP69" s="464"/>
      <c r="AQ69" s="466"/>
      <c r="AX69" s="456"/>
      <c r="AY69" s="456"/>
      <c r="AZ69" s="456"/>
      <c r="BA69" s="456"/>
      <c r="BB69" s="456"/>
      <c r="BC69" s="456"/>
      <c r="BD69" s="456"/>
    </row>
    <row r="70" spans="1:56" ht="18" customHeight="1">
      <c r="A70" s="487"/>
      <c r="B70" s="467"/>
      <c r="C70" s="468"/>
      <c r="D70" s="469"/>
      <c r="E70" s="471"/>
      <c r="F70" s="362">
        <f>T58</f>
        <v>12</v>
      </c>
      <c r="G70" s="362" t="str">
        <f>IF(F70&gt;J70,"○","　")</f>
        <v>　</v>
      </c>
      <c r="H70" s="362" t="s">
        <v>549</v>
      </c>
      <c r="I70" s="362" t="str">
        <f>IF(J70&gt;F70,"○","　")</f>
        <v>○</v>
      </c>
      <c r="J70" s="363">
        <f>P58</f>
        <v>15</v>
      </c>
      <c r="K70" s="216"/>
      <c r="L70" s="216"/>
      <c r="M70" s="216"/>
      <c r="N70" s="216"/>
      <c r="O70" s="217"/>
      <c r="P70" s="215"/>
      <c r="Q70" s="216"/>
      <c r="R70" s="216"/>
      <c r="S70" s="216"/>
      <c r="T70" s="217"/>
      <c r="U70" s="362">
        <f>O39</f>
        <v>9</v>
      </c>
      <c r="V70" s="362" t="str">
        <f>IF(U70&gt;Y70,"○","　")</f>
        <v>　</v>
      </c>
      <c r="W70" s="362" t="s">
        <v>549</v>
      </c>
      <c r="X70" s="362" t="str">
        <f>IF(Y70&gt;U70,"○","　")</f>
        <v>○</v>
      </c>
      <c r="Y70" s="363">
        <f>T39</f>
        <v>15</v>
      </c>
      <c r="Z70" s="362">
        <f>O18</f>
        <v>10</v>
      </c>
      <c r="AA70" s="362" t="str">
        <f>IF(Z70&gt;AD70,"○","　")</f>
        <v>　</v>
      </c>
      <c r="AB70" s="362" t="s">
        <v>549</v>
      </c>
      <c r="AC70" s="362" t="str">
        <f>IF(AD70&gt;Z70,"○","　")</f>
        <v>○</v>
      </c>
      <c r="AD70" s="363">
        <f>T18</f>
        <v>15</v>
      </c>
      <c r="AE70" s="362">
        <f>O33</f>
        <v>12</v>
      </c>
      <c r="AF70" s="362" t="str">
        <f>IF(AE70&gt;AI70,"○","　")</f>
        <v>　</v>
      </c>
      <c r="AG70" s="362" t="s">
        <v>549</v>
      </c>
      <c r="AH70" s="362" t="str">
        <f>IF(AI70&gt;AE70,"○","　")</f>
        <v>○</v>
      </c>
      <c r="AI70" s="363">
        <f>T33</f>
        <v>15</v>
      </c>
      <c r="AJ70" s="474"/>
      <c r="AK70" s="477"/>
      <c r="AL70" s="480"/>
      <c r="AM70" s="457"/>
      <c r="AN70" s="459"/>
      <c r="AO70" s="461"/>
      <c r="AP70" s="464"/>
      <c r="AQ70" s="466"/>
      <c r="AX70" s="456"/>
      <c r="AY70" s="456"/>
      <c r="AZ70" s="456"/>
      <c r="BA70" s="456"/>
      <c r="BB70" s="456"/>
      <c r="BC70" s="456"/>
      <c r="BD70" s="456"/>
    </row>
    <row r="71" spans="1:56" ht="18" customHeight="1">
      <c r="A71" s="487"/>
      <c r="B71" s="467"/>
      <c r="C71" s="468"/>
      <c r="D71" s="469"/>
      <c r="E71" s="471"/>
      <c r="F71" s="362">
        <f>T59</f>
        <v>6</v>
      </c>
      <c r="G71" s="362" t="str">
        <f>IF(F71&gt;J71,"○","　")</f>
        <v>　</v>
      </c>
      <c r="H71" s="362" t="s">
        <v>255</v>
      </c>
      <c r="I71" s="362" t="str">
        <f>IF(J71&gt;F71,"○","　")</f>
        <v>○</v>
      </c>
      <c r="J71" s="363">
        <f>P59</f>
        <v>15</v>
      </c>
      <c r="K71" s="216"/>
      <c r="L71" s="216"/>
      <c r="M71" s="216"/>
      <c r="N71" s="216"/>
      <c r="O71" s="217"/>
      <c r="P71" s="215"/>
      <c r="Q71" s="216"/>
      <c r="R71" s="216"/>
      <c r="S71" s="216"/>
      <c r="T71" s="217"/>
      <c r="U71" s="362">
        <f>O40</f>
        <v>8</v>
      </c>
      <c r="V71" s="362" t="str">
        <f>IF(U71&gt;Y71,"○","　")</f>
        <v>　</v>
      </c>
      <c r="W71" s="362" t="s">
        <v>255</v>
      </c>
      <c r="X71" s="362" t="str">
        <f>IF(Y71&gt;U71,"○","　")</f>
        <v>○</v>
      </c>
      <c r="Y71" s="363">
        <f>T40</f>
        <v>15</v>
      </c>
      <c r="Z71" s="362">
        <f>O19</f>
        <v>7</v>
      </c>
      <c r="AA71" s="362" t="str">
        <f>IF(Z71&gt;AD71,"○","　")</f>
        <v>　</v>
      </c>
      <c r="AB71" s="362" t="s">
        <v>255</v>
      </c>
      <c r="AC71" s="362" t="str">
        <f>IF(AD71&gt;Z71,"○","　")</f>
        <v>○</v>
      </c>
      <c r="AD71" s="363">
        <f>T19</f>
        <v>15</v>
      </c>
      <c r="AE71" s="362">
        <f>O34</f>
        <v>13</v>
      </c>
      <c r="AF71" s="362" t="str">
        <f>IF(AE71&gt;AI71,"○","　")</f>
        <v>　</v>
      </c>
      <c r="AG71" s="362" t="s">
        <v>255</v>
      </c>
      <c r="AH71" s="362" t="str">
        <f>IF(AI71&gt;AE71,"○","　")</f>
        <v>○</v>
      </c>
      <c r="AI71" s="363">
        <f>T34</f>
        <v>15</v>
      </c>
      <c r="AJ71" s="474"/>
      <c r="AK71" s="477"/>
      <c r="AL71" s="480"/>
      <c r="AM71" s="457">
        <f>SUM(F67,K67,P67,U67,Z67,AE67,)</f>
        <v>0</v>
      </c>
      <c r="AN71" s="459" t="s">
        <v>255</v>
      </c>
      <c r="AO71" s="461">
        <f>SUM(J67,O67,T67,Y67,AD67,AI67)</f>
        <v>8</v>
      </c>
      <c r="AP71" s="464"/>
      <c r="AQ71" s="466"/>
      <c r="AX71" s="456"/>
      <c r="AY71" s="456"/>
      <c r="AZ71" s="456"/>
      <c r="BA71" s="456"/>
      <c r="BB71" s="456"/>
      <c r="BC71" s="456"/>
      <c r="BD71" s="456"/>
    </row>
    <row r="72" spans="1:56" ht="18" customHeight="1">
      <c r="A72" s="487"/>
      <c r="B72" s="467"/>
      <c r="C72" s="468"/>
      <c r="D72" s="469"/>
      <c r="E72" s="472"/>
      <c r="F72" s="364">
        <f>T60</f>
        <v>0</v>
      </c>
      <c r="G72" s="364" t="str">
        <f>IF(F72&gt;J72,"○","　")</f>
        <v>　</v>
      </c>
      <c r="H72" s="364" t="s">
        <v>255</v>
      </c>
      <c r="I72" s="364" t="str">
        <f>IF(J72&gt;F72,"○","　")</f>
        <v>　</v>
      </c>
      <c r="J72" s="365">
        <f>P60</f>
        <v>0</v>
      </c>
      <c r="K72" s="219"/>
      <c r="L72" s="219"/>
      <c r="M72" s="219"/>
      <c r="N72" s="219"/>
      <c r="O72" s="220"/>
      <c r="P72" s="218"/>
      <c r="Q72" s="219"/>
      <c r="R72" s="219"/>
      <c r="S72" s="219"/>
      <c r="T72" s="220"/>
      <c r="U72" s="362">
        <f>O41</f>
        <v>0</v>
      </c>
      <c r="V72" s="362" t="str">
        <f>IF(U72&gt;Y72,"○","　")</f>
        <v>　</v>
      </c>
      <c r="W72" s="362" t="s">
        <v>255</v>
      </c>
      <c r="X72" s="362" t="str">
        <f>IF(Y72&gt;U72,"○","　")</f>
        <v>　</v>
      </c>
      <c r="Y72" s="363">
        <f>T41</f>
        <v>0</v>
      </c>
      <c r="Z72" s="362">
        <f>O20</f>
        <v>0</v>
      </c>
      <c r="AA72" s="362" t="str">
        <f>IF(Z72&gt;AD72,"○","　")</f>
        <v>　</v>
      </c>
      <c r="AB72" s="362" t="s">
        <v>255</v>
      </c>
      <c r="AC72" s="362" t="str">
        <f>IF(AD72&gt;Z72,"○","　")</f>
        <v>　</v>
      </c>
      <c r="AD72" s="363">
        <f>T20</f>
        <v>0</v>
      </c>
      <c r="AE72" s="362">
        <f>O35</f>
        <v>0</v>
      </c>
      <c r="AF72" s="362" t="str">
        <f>IF(AE72&gt;AI72,"○","　")</f>
        <v>　</v>
      </c>
      <c r="AG72" s="364" t="s">
        <v>255</v>
      </c>
      <c r="AH72" s="362" t="str">
        <f>IF(AI72&gt;AE72,"○","　")</f>
        <v>　</v>
      </c>
      <c r="AI72" s="363">
        <f>T35</f>
        <v>0</v>
      </c>
      <c r="AJ72" s="475"/>
      <c r="AK72" s="478"/>
      <c r="AL72" s="481"/>
      <c r="AM72" s="458"/>
      <c r="AN72" s="460"/>
      <c r="AO72" s="462"/>
      <c r="AP72" s="465"/>
      <c r="AQ72" s="466"/>
      <c r="AX72" s="456"/>
      <c r="AY72" s="456"/>
      <c r="AZ72" s="456"/>
      <c r="BA72" s="456"/>
      <c r="BB72" s="456"/>
      <c r="BC72" s="456"/>
      <c r="BD72" s="456"/>
    </row>
    <row r="73" spans="1:56" ht="18" customHeight="1">
      <c r="A73" s="487"/>
      <c r="B73" s="467" t="str">
        <f>P5</f>
        <v xml:space="preserve"> 群雄割拠</v>
      </c>
      <c r="C73" s="468"/>
      <c r="D73" s="469"/>
      <c r="E73" s="470" t="str">
        <f>IF($CA$117="A",CC122,IF($CA$117="B",CF122,CI122))</f>
        <v/>
      </c>
      <c r="F73" s="191">
        <f>COUNTIF(G76:G78,"○")</f>
        <v>2</v>
      </c>
      <c r="G73" s="191"/>
      <c r="H73" s="191" t="str">
        <f>W55</f>
        <v>⑦</v>
      </c>
      <c r="I73" s="191"/>
      <c r="J73" s="192">
        <f>COUNTIF(I76:I78,"○")</f>
        <v>0</v>
      </c>
      <c r="K73" s="191">
        <f>COUNTIF(L76:L78,"○")</f>
        <v>2</v>
      </c>
      <c r="L73" s="191"/>
      <c r="M73" s="191" t="str">
        <f>W61</f>
        <v>②</v>
      </c>
      <c r="N73" s="191"/>
      <c r="O73" s="192">
        <f>COUNTIF(N76:N78,"○")</f>
        <v>0</v>
      </c>
      <c r="P73" s="191">
        <f>COUNTIF(Q76:Q78,"○")</f>
        <v>2</v>
      </c>
      <c r="Q73" s="191"/>
      <c r="R73" s="191" t="str">
        <f>W67</f>
        <v>⑩</v>
      </c>
      <c r="S73" s="191"/>
      <c r="T73" s="192">
        <f>COUNTIF(S76:S78,"○")</f>
        <v>0</v>
      </c>
      <c r="U73" s="211"/>
      <c r="V73" s="212"/>
      <c r="W73" s="212"/>
      <c r="X73" s="212"/>
      <c r="Y73" s="213"/>
      <c r="Z73" s="212"/>
      <c r="AA73" s="212"/>
      <c r="AB73" s="212"/>
      <c r="AC73" s="212"/>
      <c r="AD73" s="213"/>
      <c r="AE73" s="191">
        <f>COUNTIF(AF76:AF78,"○")</f>
        <v>2</v>
      </c>
      <c r="AF73" s="191"/>
      <c r="AG73" s="221" t="s">
        <v>556</v>
      </c>
      <c r="AH73" s="191"/>
      <c r="AI73" s="192">
        <f>COUNTIF(AH76:AH78,"○")</f>
        <v>0</v>
      </c>
      <c r="AJ73" s="473">
        <f>COUNTIF(F74:AE74,"○")</f>
        <v>4</v>
      </c>
      <c r="AK73" s="476" t="s">
        <v>255</v>
      </c>
      <c r="AL73" s="479">
        <f>COUNTIF(J75:AI75,"○")</f>
        <v>0</v>
      </c>
      <c r="AM73" s="482">
        <f>IF(AO77=0,10,AM77/AO77)</f>
        <v>10</v>
      </c>
      <c r="AN73" s="483"/>
      <c r="AO73" s="484"/>
      <c r="AP73" s="463">
        <f>SUM(F76:F78,K76:K78,P76:P78,U76:U78,Z76:Z78,AE76:AE78)/SUM(J76:J78,O76:O78,T76:T78,Y76:Y78,AD76:AD78,AI76:AI78)</f>
        <v>1.6266666666666667</v>
      </c>
      <c r="AQ73" s="466">
        <f>IF(AS$93=AS$92,RANK(BC73,BC$55:BC$88,0),"")</f>
        <v>1</v>
      </c>
      <c r="AS73" s="182">
        <f>SUM(AJ73:AL78)</f>
        <v>4</v>
      </c>
      <c r="AT73" s="182">
        <f>AU73-AV73</f>
        <v>0</v>
      </c>
      <c r="AU73" s="182">
        <f>SUM(F73:AI73)</f>
        <v>8</v>
      </c>
      <c r="AV73" s="182">
        <f>SUM(AM77:AO78)</f>
        <v>8</v>
      </c>
      <c r="AX73" s="456">
        <f>RANK(AJ73,AJ55:AJ90,1)</f>
        <v>5</v>
      </c>
      <c r="AY73" s="456">
        <f>RANK(BD73,BD55:BD90,1)</f>
        <v>6</v>
      </c>
      <c r="AZ73" s="456">
        <f>RANK(AP73,AP55:AP88,1)</f>
        <v>6</v>
      </c>
      <c r="BA73" s="456">
        <f>AX73*100</f>
        <v>500</v>
      </c>
      <c r="BB73" s="456">
        <f>AY73*10</f>
        <v>60</v>
      </c>
      <c r="BC73" s="456">
        <f>SUM(AZ73:BB78)</f>
        <v>566</v>
      </c>
      <c r="BD73" s="456">
        <f>AM73-AO73</f>
        <v>10</v>
      </c>
    </row>
    <row r="74" spans="1:56" ht="13.5" hidden="1" customHeight="1">
      <c r="A74" s="487"/>
      <c r="B74" s="467"/>
      <c r="C74" s="468"/>
      <c r="D74" s="469"/>
      <c r="E74" s="471"/>
      <c r="F74" s="362" t="str">
        <f>IF(F73&gt;J73,"○","　")</f>
        <v>○</v>
      </c>
      <c r="G74" s="362"/>
      <c r="H74" s="362"/>
      <c r="I74" s="362"/>
      <c r="J74" s="363"/>
      <c r="K74" s="362" t="str">
        <f>IF(K73&gt;O73,"○","　")</f>
        <v>○</v>
      </c>
      <c r="L74" s="362"/>
      <c r="M74" s="362"/>
      <c r="N74" s="362"/>
      <c r="O74" s="363"/>
      <c r="P74" s="362" t="str">
        <f>IF(P73&gt;T73,"○","　")</f>
        <v>○</v>
      </c>
      <c r="Q74" s="362"/>
      <c r="R74" s="362"/>
      <c r="S74" s="362"/>
      <c r="T74" s="363"/>
      <c r="U74" s="215"/>
      <c r="V74" s="216"/>
      <c r="W74" s="216"/>
      <c r="X74" s="216"/>
      <c r="Y74" s="217"/>
      <c r="Z74" s="216"/>
      <c r="AA74" s="216"/>
      <c r="AB74" s="216"/>
      <c r="AC74" s="216"/>
      <c r="AD74" s="217"/>
      <c r="AE74" s="362" t="str">
        <f>IF(AE73&gt;AI73,"○","　")</f>
        <v>○</v>
      </c>
      <c r="AF74" s="362"/>
      <c r="AG74" s="362"/>
      <c r="AH74" s="362"/>
      <c r="AI74" s="363"/>
      <c r="AJ74" s="474"/>
      <c r="AK74" s="477"/>
      <c r="AL74" s="480"/>
      <c r="AM74" s="457"/>
      <c r="AN74" s="459"/>
      <c r="AO74" s="461"/>
      <c r="AP74" s="464"/>
      <c r="AQ74" s="466"/>
      <c r="AX74" s="456"/>
      <c r="AY74" s="456"/>
      <c r="AZ74" s="456"/>
      <c r="BA74" s="456"/>
      <c r="BB74" s="456"/>
      <c r="BC74" s="456"/>
      <c r="BD74" s="456"/>
    </row>
    <row r="75" spans="1:56" ht="13.5" hidden="1" customHeight="1">
      <c r="A75" s="487"/>
      <c r="B75" s="467"/>
      <c r="C75" s="468"/>
      <c r="D75" s="469"/>
      <c r="E75" s="471"/>
      <c r="F75" s="362"/>
      <c r="G75" s="362"/>
      <c r="H75" s="362"/>
      <c r="I75" s="362"/>
      <c r="J75" s="363" t="str">
        <f>IF(J73&gt;F73,"○","　")</f>
        <v>　</v>
      </c>
      <c r="K75" s="362"/>
      <c r="L75" s="362"/>
      <c r="M75" s="362"/>
      <c r="N75" s="362"/>
      <c r="O75" s="363" t="str">
        <f>IF(O73&gt;K73,"○","　")</f>
        <v>　</v>
      </c>
      <c r="P75" s="362"/>
      <c r="Q75" s="362"/>
      <c r="R75" s="362"/>
      <c r="S75" s="362"/>
      <c r="T75" s="363" t="str">
        <f>IF(T73&gt;P73,"○","　")</f>
        <v>　</v>
      </c>
      <c r="U75" s="215"/>
      <c r="V75" s="216"/>
      <c r="W75" s="216"/>
      <c r="X75" s="216"/>
      <c r="Y75" s="217"/>
      <c r="Z75" s="216"/>
      <c r="AA75" s="216"/>
      <c r="AB75" s="216"/>
      <c r="AC75" s="216"/>
      <c r="AD75" s="217"/>
      <c r="AE75" s="362"/>
      <c r="AF75" s="362"/>
      <c r="AG75" s="362"/>
      <c r="AH75" s="362"/>
      <c r="AI75" s="363" t="str">
        <f>IF(AI73&gt;AE73,"○","　")</f>
        <v>　</v>
      </c>
      <c r="AJ75" s="474"/>
      <c r="AK75" s="477"/>
      <c r="AL75" s="480"/>
      <c r="AM75" s="457"/>
      <c r="AN75" s="459"/>
      <c r="AO75" s="461"/>
      <c r="AP75" s="464"/>
      <c r="AQ75" s="466"/>
      <c r="AX75" s="456"/>
      <c r="AY75" s="456"/>
      <c r="AZ75" s="456"/>
      <c r="BA75" s="456"/>
      <c r="BB75" s="456"/>
      <c r="BC75" s="456"/>
      <c r="BD75" s="456"/>
    </row>
    <row r="76" spans="1:56" ht="18" customHeight="1">
      <c r="A76" s="487"/>
      <c r="B76" s="467"/>
      <c r="C76" s="468"/>
      <c r="D76" s="469"/>
      <c r="E76" s="471"/>
      <c r="F76" s="362">
        <f>Y58</f>
        <v>15</v>
      </c>
      <c r="G76" s="362" t="str">
        <f>IF(F76&gt;J76,"○","　")</f>
        <v>○</v>
      </c>
      <c r="H76" s="362" t="s">
        <v>549</v>
      </c>
      <c r="I76" s="362" t="str">
        <f>IF(J76&gt;F76,"○","　")</f>
        <v>　</v>
      </c>
      <c r="J76" s="363">
        <f>U58</f>
        <v>10</v>
      </c>
      <c r="K76" s="362">
        <f>Y64</f>
        <v>15</v>
      </c>
      <c r="L76" s="362" t="str">
        <f>IF(K76&gt;O76,"○","　")</f>
        <v>○</v>
      </c>
      <c r="M76" s="362" t="s">
        <v>549</v>
      </c>
      <c r="N76" s="362" t="str">
        <f>IF(O76&gt;K76,"○","　")</f>
        <v>　</v>
      </c>
      <c r="O76" s="363">
        <f>U64</f>
        <v>11</v>
      </c>
      <c r="P76" s="362">
        <f>Y70</f>
        <v>15</v>
      </c>
      <c r="Q76" s="362" t="str">
        <f>IF(P76&gt;T76,"○","　")</f>
        <v>○</v>
      </c>
      <c r="R76" s="362" t="s">
        <v>549</v>
      </c>
      <c r="S76" s="362" t="str">
        <f>IF(T76&gt;P76,"○","　")</f>
        <v>　</v>
      </c>
      <c r="T76" s="363">
        <f>U70</f>
        <v>9</v>
      </c>
      <c r="U76" s="215"/>
      <c r="V76" s="216"/>
      <c r="W76" s="216"/>
      <c r="X76" s="216"/>
      <c r="Y76" s="217"/>
      <c r="Z76" s="216"/>
      <c r="AA76" s="216"/>
      <c r="AB76" s="216"/>
      <c r="AC76" s="216"/>
      <c r="AD76" s="217"/>
      <c r="AE76" s="362">
        <f>O21</f>
        <v>15</v>
      </c>
      <c r="AF76" s="362" t="str">
        <f>IF(AE76&gt;AI76,"○","　")</f>
        <v>○</v>
      </c>
      <c r="AG76" s="362" t="s">
        <v>549</v>
      </c>
      <c r="AH76" s="362" t="str">
        <f>IF(AI76&gt;AE76,"○","　")</f>
        <v>　</v>
      </c>
      <c r="AI76" s="363">
        <f>T21</f>
        <v>4</v>
      </c>
      <c r="AJ76" s="474"/>
      <c r="AK76" s="477"/>
      <c r="AL76" s="480"/>
      <c r="AM76" s="457"/>
      <c r="AN76" s="459"/>
      <c r="AO76" s="461"/>
      <c r="AP76" s="464"/>
      <c r="AQ76" s="466"/>
      <c r="AX76" s="456"/>
      <c r="AY76" s="456"/>
      <c r="AZ76" s="456"/>
      <c r="BA76" s="456"/>
      <c r="BB76" s="456"/>
      <c r="BC76" s="456"/>
      <c r="BD76" s="456"/>
    </row>
    <row r="77" spans="1:56" ht="18" customHeight="1">
      <c r="A77" s="487"/>
      <c r="B77" s="467"/>
      <c r="C77" s="468"/>
      <c r="D77" s="469"/>
      <c r="E77" s="471"/>
      <c r="F77" s="362">
        <f>Y59</f>
        <v>17</v>
      </c>
      <c r="G77" s="362" t="str">
        <f>IF(F77&gt;J77,"○","　")</f>
        <v>○</v>
      </c>
      <c r="H77" s="362" t="s">
        <v>255</v>
      </c>
      <c r="I77" s="362" t="str">
        <f>IF(J77&gt;F77,"○","　")</f>
        <v>　</v>
      </c>
      <c r="J77" s="363">
        <f>U59</f>
        <v>15</v>
      </c>
      <c r="K77" s="362">
        <f>Y65</f>
        <v>15</v>
      </c>
      <c r="L77" s="362" t="str">
        <f>IF(K77&gt;O77,"○","　")</f>
        <v>○</v>
      </c>
      <c r="M77" s="362" t="s">
        <v>255</v>
      </c>
      <c r="N77" s="362" t="str">
        <f>IF(O77&gt;K77,"○","　")</f>
        <v>　</v>
      </c>
      <c r="O77" s="363">
        <f>U65</f>
        <v>12</v>
      </c>
      <c r="P77" s="362">
        <f>Y71</f>
        <v>15</v>
      </c>
      <c r="Q77" s="362" t="str">
        <f>IF(P77&gt;T77,"○","　")</f>
        <v>○</v>
      </c>
      <c r="R77" s="362" t="s">
        <v>255</v>
      </c>
      <c r="S77" s="362" t="str">
        <f>IF(T77&gt;P77,"○","　")</f>
        <v>　</v>
      </c>
      <c r="T77" s="363">
        <f>U71</f>
        <v>8</v>
      </c>
      <c r="U77" s="215"/>
      <c r="V77" s="216"/>
      <c r="W77" s="216"/>
      <c r="X77" s="216"/>
      <c r="Y77" s="217"/>
      <c r="Z77" s="216"/>
      <c r="AA77" s="216"/>
      <c r="AB77" s="216"/>
      <c r="AC77" s="216"/>
      <c r="AD77" s="217"/>
      <c r="AE77" s="362">
        <f>O22</f>
        <v>15</v>
      </c>
      <c r="AF77" s="362" t="str">
        <f>IF(AE77&gt;AI77,"○","　")</f>
        <v>○</v>
      </c>
      <c r="AG77" s="362" t="s">
        <v>255</v>
      </c>
      <c r="AH77" s="362" t="str">
        <f>IF(AI77&gt;AE77,"○","　")</f>
        <v>　</v>
      </c>
      <c r="AI77" s="363">
        <f>T22</f>
        <v>6</v>
      </c>
      <c r="AJ77" s="474"/>
      <c r="AK77" s="477"/>
      <c r="AL77" s="480"/>
      <c r="AM77" s="457">
        <f>SUM(F73,K73,P73,U73,Z73,AE73,)</f>
        <v>8</v>
      </c>
      <c r="AN77" s="459" t="s">
        <v>255</v>
      </c>
      <c r="AO77" s="461">
        <f>SUM(J73,O73,T73,Y73,AD73,AI73)</f>
        <v>0</v>
      </c>
      <c r="AP77" s="464"/>
      <c r="AQ77" s="466"/>
      <c r="AX77" s="456"/>
      <c r="AY77" s="456"/>
      <c r="AZ77" s="456"/>
      <c r="BA77" s="456"/>
      <c r="BB77" s="456"/>
      <c r="BC77" s="456"/>
      <c r="BD77" s="456"/>
    </row>
    <row r="78" spans="1:56" ht="18" customHeight="1">
      <c r="A78" s="487"/>
      <c r="B78" s="467"/>
      <c r="C78" s="468"/>
      <c r="D78" s="469"/>
      <c r="E78" s="472"/>
      <c r="F78" s="364">
        <f>Y60</f>
        <v>0</v>
      </c>
      <c r="G78" s="364" t="str">
        <f>IF(F78&gt;J78,"○","　")</f>
        <v>　</v>
      </c>
      <c r="H78" s="364" t="s">
        <v>255</v>
      </c>
      <c r="I78" s="364" t="str">
        <f>IF(J78&gt;F78,"○","　")</f>
        <v>　</v>
      </c>
      <c r="J78" s="365">
        <f>U60</f>
        <v>0</v>
      </c>
      <c r="K78" s="364">
        <f>Y66</f>
        <v>0</v>
      </c>
      <c r="L78" s="364" t="str">
        <f>IF(K78&gt;O78,"○","　")</f>
        <v>　</v>
      </c>
      <c r="M78" s="364" t="s">
        <v>255</v>
      </c>
      <c r="N78" s="364" t="str">
        <f>IF(O78&gt;K78,"○","　")</f>
        <v>　</v>
      </c>
      <c r="O78" s="365">
        <f>U66</f>
        <v>0</v>
      </c>
      <c r="P78" s="364">
        <f>Y72</f>
        <v>0</v>
      </c>
      <c r="Q78" s="364" t="str">
        <f>IF(P78&gt;T78,"○","　")</f>
        <v>　</v>
      </c>
      <c r="R78" s="364" t="s">
        <v>255</v>
      </c>
      <c r="S78" s="364" t="str">
        <f>IF(T78&gt;P78,"○","　")</f>
        <v>　</v>
      </c>
      <c r="T78" s="365">
        <f>U72</f>
        <v>0</v>
      </c>
      <c r="U78" s="218"/>
      <c r="V78" s="219"/>
      <c r="W78" s="219"/>
      <c r="X78" s="219"/>
      <c r="Y78" s="220"/>
      <c r="Z78" s="219"/>
      <c r="AA78" s="219"/>
      <c r="AB78" s="219"/>
      <c r="AC78" s="219"/>
      <c r="AD78" s="220"/>
      <c r="AE78" s="362">
        <f>O23</f>
        <v>0</v>
      </c>
      <c r="AF78" s="362" t="str">
        <f>IF(AE78&gt;AI78,"○","　")</f>
        <v>　</v>
      </c>
      <c r="AG78" s="362" t="s">
        <v>255</v>
      </c>
      <c r="AH78" s="362" t="str">
        <f>IF(AI78&gt;AE78,"○","　")</f>
        <v>　</v>
      </c>
      <c r="AI78" s="363">
        <f>T23</f>
        <v>0</v>
      </c>
      <c r="AJ78" s="475"/>
      <c r="AK78" s="478"/>
      <c r="AL78" s="481"/>
      <c r="AM78" s="458"/>
      <c r="AN78" s="460"/>
      <c r="AO78" s="462"/>
      <c r="AP78" s="465"/>
      <c r="AQ78" s="466"/>
      <c r="AX78" s="456"/>
      <c r="AY78" s="456"/>
      <c r="AZ78" s="456"/>
      <c r="BA78" s="456"/>
      <c r="BB78" s="456"/>
      <c r="BC78" s="456"/>
      <c r="BD78" s="456"/>
    </row>
    <row r="79" spans="1:56" ht="18" customHeight="1">
      <c r="A79" s="487"/>
      <c r="B79" s="467" t="str">
        <f>P6</f>
        <v xml:space="preserve"> Ｐｏｗｅｒｆｌuｓ</v>
      </c>
      <c r="C79" s="468"/>
      <c r="D79" s="469"/>
      <c r="E79" s="470" t="str">
        <f>IF($CA$117="A",CC123,IF(CA$117="B",CF123,CI123))</f>
        <v/>
      </c>
      <c r="F79" s="191">
        <f>COUNTIF(G82:G84,"○")</f>
        <v>2</v>
      </c>
      <c r="G79" s="191"/>
      <c r="H79" s="191" t="str">
        <f>AB55</f>
        <v>⑤</v>
      </c>
      <c r="I79" s="191"/>
      <c r="J79" s="192">
        <f>COUNTIF(I82:I84,"○")</f>
        <v>0</v>
      </c>
      <c r="K79" s="191">
        <f>COUNTIF(L82:L84,"○")</f>
        <v>2</v>
      </c>
      <c r="L79" s="191"/>
      <c r="M79" s="191" t="str">
        <f>AB61</f>
        <v>⑨</v>
      </c>
      <c r="N79" s="191"/>
      <c r="O79" s="192">
        <f>COUNTIF(N82:N84,"○")</f>
        <v>1</v>
      </c>
      <c r="P79" s="191">
        <f>COUNTIF(Q82:Q84,"○")</f>
        <v>2</v>
      </c>
      <c r="Q79" s="191"/>
      <c r="R79" s="191" t="str">
        <f>AB67</f>
        <v>③</v>
      </c>
      <c r="S79" s="191"/>
      <c r="T79" s="192">
        <f>COUNTIF(S82:S84,"○")</f>
        <v>0</v>
      </c>
      <c r="U79" s="212"/>
      <c r="V79" s="212"/>
      <c r="W79" s="212"/>
      <c r="X79" s="212"/>
      <c r="Y79" s="213"/>
      <c r="Z79" s="211"/>
      <c r="AA79" s="212"/>
      <c r="AB79" s="212"/>
      <c r="AC79" s="212"/>
      <c r="AD79" s="213"/>
      <c r="AE79" s="191">
        <f>COUNTIF(AF82:AF84,"○")</f>
        <v>2</v>
      </c>
      <c r="AF79" s="191"/>
      <c r="AG79" s="214" t="s">
        <v>557</v>
      </c>
      <c r="AH79" s="191"/>
      <c r="AI79" s="192">
        <f>COUNTIF(AH82:AH84,"○")</f>
        <v>0</v>
      </c>
      <c r="AJ79" s="473">
        <f>COUNTIF(F80:AE80,"○")</f>
        <v>4</v>
      </c>
      <c r="AK79" s="476" t="s">
        <v>255</v>
      </c>
      <c r="AL79" s="479">
        <f>COUNTIF(J81:AI81,"○")</f>
        <v>0</v>
      </c>
      <c r="AM79" s="482">
        <f>IF(AO83=0,10,AM83/AO83)</f>
        <v>8</v>
      </c>
      <c r="AN79" s="483"/>
      <c r="AO79" s="484"/>
      <c r="AP79" s="463">
        <f>SUM(F82:F84,K82:K84,P82:P84,U82:U84,Z82:Z84,AE82:AE84)/SUM(J82:J84,O82:O84,T82:T84,Y82:Y84,AD82:AD84,AI82:AI84)</f>
        <v>1.3298969072164948</v>
      </c>
      <c r="AQ79" s="466">
        <f>IF(AS$93=AS$92,RANK(BC79,BC$55:BC$88,0),"")</f>
        <v>2</v>
      </c>
      <c r="AS79" s="182">
        <f>SUM(AJ79:AL84)</f>
        <v>4</v>
      </c>
      <c r="AT79" s="182">
        <f>AU79-AV79</f>
        <v>0</v>
      </c>
      <c r="AU79" s="182">
        <f>SUM(F79:AI79)</f>
        <v>9</v>
      </c>
      <c r="AV79" s="182">
        <f>SUM(AM83:AO84)</f>
        <v>9</v>
      </c>
      <c r="AX79" s="456">
        <f>RANK(AJ79,AJ55:AJ90,1)</f>
        <v>5</v>
      </c>
      <c r="AY79" s="456">
        <f>RANK(BD79,BD55:BD90,1)</f>
        <v>5</v>
      </c>
      <c r="AZ79" s="456">
        <f>RANK(AP79,AP55:AP88,1)</f>
        <v>5</v>
      </c>
      <c r="BA79" s="456">
        <f>AX79*100</f>
        <v>500</v>
      </c>
      <c r="BB79" s="456">
        <f>AY79*10</f>
        <v>50</v>
      </c>
      <c r="BC79" s="456">
        <f>SUM(AZ79:BB84)</f>
        <v>555</v>
      </c>
      <c r="BD79" s="456">
        <f>AM79-AO79</f>
        <v>8</v>
      </c>
    </row>
    <row r="80" spans="1:56" ht="13.5" hidden="1" customHeight="1">
      <c r="A80" s="487"/>
      <c r="B80" s="467"/>
      <c r="C80" s="468"/>
      <c r="D80" s="469"/>
      <c r="E80" s="471"/>
      <c r="F80" s="362" t="str">
        <f>IF(F79&gt;J79,"○","　")</f>
        <v>○</v>
      </c>
      <c r="G80" s="362"/>
      <c r="H80" s="362"/>
      <c r="I80" s="362"/>
      <c r="J80" s="363"/>
      <c r="K80" s="362" t="str">
        <f>IF(K79&gt;O79,"○","　")</f>
        <v>○</v>
      </c>
      <c r="L80" s="362"/>
      <c r="M80" s="362"/>
      <c r="N80" s="362"/>
      <c r="O80" s="363"/>
      <c r="P80" s="362" t="str">
        <f>IF(P79&gt;T79,"○","　")</f>
        <v>○</v>
      </c>
      <c r="Q80" s="362"/>
      <c r="R80" s="362"/>
      <c r="S80" s="362"/>
      <c r="T80" s="363"/>
      <c r="U80" s="216"/>
      <c r="V80" s="216"/>
      <c r="W80" s="216"/>
      <c r="X80" s="216"/>
      <c r="Y80" s="217"/>
      <c r="Z80" s="215"/>
      <c r="AA80" s="216"/>
      <c r="AB80" s="216"/>
      <c r="AC80" s="216"/>
      <c r="AD80" s="217"/>
      <c r="AE80" s="362" t="str">
        <f>IF(AE79&gt;AI79,"○","　")</f>
        <v>○</v>
      </c>
      <c r="AF80" s="362"/>
      <c r="AG80" s="362"/>
      <c r="AH80" s="362"/>
      <c r="AI80" s="363"/>
      <c r="AJ80" s="474"/>
      <c r="AK80" s="477"/>
      <c r="AL80" s="480"/>
      <c r="AM80" s="457"/>
      <c r="AN80" s="459"/>
      <c r="AO80" s="461"/>
      <c r="AP80" s="464"/>
      <c r="AQ80" s="466"/>
      <c r="AX80" s="456"/>
      <c r="AY80" s="456"/>
      <c r="AZ80" s="456"/>
      <c r="BA80" s="456"/>
      <c r="BB80" s="456"/>
      <c r="BC80" s="456"/>
      <c r="BD80" s="456"/>
    </row>
    <row r="81" spans="1:56" ht="13.5" hidden="1" customHeight="1">
      <c r="A81" s="487"/>
      <c r="B81" s="467"/>
      <c r="C81" s="468"/>
      <c r="D81" s="469"/>
      <c r="E81" s="471"/>
      <c r="F81" s="362"/>
      <c r="G81" s="362"/>
      <c r="H81" s="362"/>
      <c r="I81" s="362"/>
      <c r="J81" s="363" t="str">
        <f>IF(J79&gt;F79,"○","　")</f>
        <v>　</v>
      </c>
      <c r="K81" s="362"/>
      <c r="L81" s="362"/>
      <c r="M81" s="362"/>
      <c r="N81" s="362"/>
      <c r="O81" s="363" t="str">
        <f>IF(O79&gt;K79,"○","　")</f>
        <v>　</v>
      </c>
      <c r="P81" s="362"/>
      <c r="Q81" s="362"/>
      <c r="R81" s="362"/>
      <c r="S81" s="362"/>
      <c r="T81" s="363" t="str">
        <f>IF(T79&gt;P79,"○","　")</f>
        <v>　</v>
      </c>
      <c r="U81" s="216"/>
      <c r="V81" s="216"/>
      <c r="W81" s="216"/>
      <c r="X81" s="216"/>
      <c r="Y81" s="217"/>
      <c r="Z81" s="215"/>
      <c r="AA81" s="216"/>
      <c r="AB81" s="216"/>
      <c r="AC81" s="216"/>
      <c r="AD81" s="217"/>
      <c r="AE81" s="362"/>
      <c r="AF81" s="362"/>
      <c r="AG81" s="362"/>
      <c r="AH81" s="362"/>
      <c r="AI81" s="363" t="str">
        <f>IF(AI79&gt;AE79,"○","　")</f>
        <v>　</v>
      </c>
      <c r="AJ81" s="474"/>
      <c r="AK81" s="477"/>
      <c r="AL81" s="480"/>
      <c r="AM81" s="457"/>
      <c r="AN81" s="459"/>
      <c r="AO81" s="461"/>
      <c r="AP81" s="464"/>
      <c r="AQ81" s="466"/>
      <c r="AX81" s="456"/>
      <c r="AY81" s="456"/>
      <c r="AZ81" s="456"/>
      <c r="BA81" s="456"/>
      <c r="BB81" s="456"/>
      <c r="BC81" s="456"/>
      <c r="BD81" s="456"/>
    </row>
    <row r="82" spans="1:56" ht="18" customHeight="1">
      <c r="A82" s="487"/>
      <c r="B82" s="467"/>
      <c r="C82" s="468"/>
      <c r="D82" s="469"/>
      <c r="E82" s="471"/>
      <c r="F82" s="362">
        <f>AD58</f>
        <v>15</v>
      </c>
      <c r="G82" s="362" t="str">
        <f>IF(F82&gt;J82,"○","　")</f>
        <v>○</v>
      </c>
      <c r="H82" s="362" t="s">
        <v>549</v>
      </c>
      <c r="I82" s="362" t="str">
        <f>IF(J82&gt;F82,"○","　")</f>
        <v>　</v>
      </c>
      <c r="J82" s="363">
        <f>Z58</f>
        <v>8</v>
      </c>
      <c r="K82" s="362">
        <f>AD64</f>
        <v>15</v>
      </c>
      <c r="L82" s="362" t="str">
        <f>IF(K82&gt;O82,"○","　")</f>
        <v>○</v>
      </c>
      <c r="M82" s="362" t="s">
        <v>549</v>
      </c>
      <c r="N82" s="362" t="str">
        <f>IF(O82&gt;K82,"○","　")</f>
        <v>　</v>
      </c>
      <c r="O82" s="363">
        <f>Z64</f>
        <v>9</v>
      </c>
      <c r="P82" s="362">
        <f>AD70</f>
        <v>15</v>
      </c>
      <c r="Q82" s="362" t="str">
        <f>IF(P82&gt;T82,"○","　")</f>
        <v>○</v>
      </c>
      <c r="R82" s="362" t="s">
        <v>549</v>
      </c>
      <c r="S82" s="362" t="str">
        <f>IF(T82&gt;P82,"○","　")</f>
        <v>　</v>
      </c>
      <c r="T82" s="363">
        <f>Z70</f>
        <v>10</v>
      </c>
      <c r="U82" s="216"/>
      <c r="V82" s="216"/>
      <c r="W82" s="216"/>
      <c r="X82" s="216"/>
      <c r="Y82" s="217"/>
      <c r="Z82" s="215"/>
      <c r="AA82" s="216"/>
      <c r="AB82" s="216"/>
      <c r="AC82" s="216"/>
      <c r="AD82" s="217"/>
      <c r="AE82" s="362">
        <f>O45</f>
        <v>15</v>
      </c>
      <c r="AF82" s="362" t="str">
        <f>IF(AE82&gt;AI82,"○","　")</f>
        <v>○</v>
      </c>
      <c r="AG82" s="362" t="s">
        <v>549</v>
      </c>
      <c r="AH82" s="362" t="str">
        <f>IF(AI82&gt;AE82,"○","　")</f>
        <v>　</v>
      </c>
      <c r="AI82" s="363">
        <f>T45</f>
        <v>10</v>
      </c>
      <c r="AJ82" s="474"/>
      <c r="AK82" s="477"/>
      <c r="AL82" s="480"/>
      <c r="AM82" s="457"/>
      <c r="AN82" s="459"/>
      <c r="AO82" s="461"/>
      <c r="AP82" s="464"/>
      <c r="AQ82" s="466"/>
      <c r="AX82" s="456"/>
      <c r="AY82" s="456"/>
      <c r="AZ82" s="456"/>
      <c r="BA82" s="456"/>
      <c r="BB82" s="456"/>
      <c r="BC82" s="456"/>
      <c r="BD82" s="456"/>
    </row>
    <row r="83" spans="1:56" ht="18" customHeight="1">
      <c r="A83" s="487"/>
      <c r="B83" s="467"/>
      <c r="C83" s="468"/>
      <c r="D83" s="469"/>
      <c r="E83" s="471"/>
      <c r="F83" s="362">
        <f>AD59</f>
        <v>15</v>
      </c>
      <c r="G83" s="362" t="str">
        <f>IF(F83&gt;J83,"○","　")</f>
        <v>○</v>
      </c>
      <c r="H83" s="362" t="s">
        <v>255</v>
      </c>
      <c r="I83" s="362" t="str">
        <f>IF(J83&gt;F83,"○","　")</f>
        <v>　</v>
      </c>
      <c r="J83" s="363">
        <f>Z59</f>
        <v>12</v>
      </c>
      <c r="K83" s="362">
        <f>AD65</f>
        <v>9</v>
      </c>
      <c r="L83" s="362" t="str">
        <f>IF(K83&gt;O83,"○","　")</f>
        <v>　</v>
      </c>
      <c r="M83" s="362" t="s">
        <v>255</v>
      </c>
      <c r="N83" s="362" t="str">
        <f>IF(O83&gt;K83,"○","　")</f>
        <v>○</v>
      </c>
      <c r="O83" s="363">
        <f>Z65</f>
        <v>15</v>
      </c>
      <c r="P83" s="362">
        <f>AD71</f>
        <v>15</v>
      </c>
      <c r="Q83" s="362" t="str">
        <f>IF(P83&gt;T83,"○","　")</f>
        <v>○</v>
      </c>
      <c r="R83" s="362" t="s">
        <v>255</v>
      </c>
      <c r="S83" s="362" t="str">
        <f>IF(T83&gt;P83,"○","　")</f>
        <v>　</v>
      </c>
      <c r="T83" s="363">
        <f>Z71</f>
        <v>7</v>
      </c>
      <c r="U83" s="216"/>
      <c r="V83" s="216"/>
      <c r="W83" s="216"/>
      <c r="X83" s="216"/>
      <c r="Y83" s="217"/>
      <c r="Z83" s="215"/>
      <c r="AA83" s="216"/>
      <c r="AB83" s="216"/>
      <c r="AC83" s="216"/>
      <c r="AD83" s="217"/>
      <c r="AE83" s="362">
        <f>O46</f>
        <v>15</v>
      </c>
      <c r="AF83" s="362" t="str">
        <f>IF(AE83&gt;AI83,"○","　")</f>
        <v>○</v>
      </c>
      <c r="AG83" s="362" t="s">
        <v>255</v>
      </c>
      <c r="AH83" s="362" t="str">
        <f>IF(AI83&gt;AE83,"○","　")</f>
        <v>　</v>
      </c>
      <c r="AI83" s="363">
        <f>T46</f>
        <v>13</v>
      </c>
      <c r="AJ83" s="474"/>
      <c r="AK83" s="477"/>
      <c r="AL83" s="480"/>
      <c r="AM83" s="457">
        <f>SUM(F79,K79,P79,U79,Z79,AE79,)</f>
        <v>8</v>
      </c>
      <c r="AN83" s="459" t="s">
        <v>255</v>
      </c>
      <c r="AO83" s="461">
        <f>SUM(J79,O79,T79,Y79,AD79,AI79)</f>
        <v>1</v>
      </c>
      <c r="AP83" s="464"/>
      <c r="AQ83" s="466"/>
      <c r="AX83" s="456"/>
      <c r="AY83" s="456"/>
      <c r="AZ83" s="456"/>
      <c r="BA83" s="456"/>
      <c r="BB83" s="456"/>
      <c r="BC83" s="456"/>
      <c r="BD83" s="456"/>
    </row>
    <row r="84" spans="1:56" ht="18" customHeight="1">
      <c r="A84" s="487"/>
      <c r="B84" s="467"/>
      <c r="C84" s="468"/>
      <c r="D84" s="469"/>
      <c r="E84" s="472"/>
      <c r="F84" s="364">
        <f>AD60</f>
        <v>0</v>
      </c>
      <c r="G84" s="364" t="str">
        <f>IF(F84&gt;J84,"○","　")</f>
        <v>　</v>
      </c>
      <c r="H84" s="364" t="s">
        <v>255</v>
      </c>
      <c r="I84" s="364" t="str">
        <f>IF(J84&gt;F84,"○","　")</f>
        <v>　</v>
      </c>
      <c r="J84" s="365">
        <f>Z60</f>
        <v>0</v>
      </c>
      <c r="K84" s="364">
        <f>AD66</f>
        <v>15</v>
      </c>
      <c r="L84" s="364" t="str">
        <f>IF(K84&gt;O84,"○","　")</f>
        <v>○</v>
      </c>
      <c r="M84" s="364" t="s">
        <v>255</v>
      </c>
      <c r="N84" s="364" t="str">
        <f>IF(O84&gt;K84,"○","　")</f>
        <v>　</v>
      </c>
      <c r="O84" s="365">
        <f>Z66</f>
        <v>13</v>
      </c>
      <c r="P84" s="364">
        <f>AD72</f>
        <v>0</v>
      </c>
      <c r="Q84" s="364" t="str">
        <f>IF(P84&gt;T84,"○","　")</f>
        <v>　</v>
      </c>
      <c r="R84" s="364" t="s">
        <v>255</v>
      </c>
      <c r="S84" s="364" t="str">
        <f>IF(T84&gt;P84,"○","　")</f>
        <v>　</v>
      </c>
      <c r="T84" s="365">
        <f>Z72</f>
        <v>0</v>
      </c>
      <c r="U84" s="219"/>
      <c r="V84" s="219"/>
      <c r="W84" s="219"/>
      <c r="X84" s="219"/>
      <c r="Y84" s="220"/>
      <c r="Z84" s="218"/>
      <c r="AA84" s="219"/>
      <c r="AB84" s="219"/>
      <c r="AC84" s="219"/>
      <c r="AD84" s="220"/>
      <c r="AE84" s="362">
        <f>O47</f>
        <v>0</v>
      </c>
      <c r="AF84" s="362" t="str">
        <f>IF(AE84&gt;AI84,"○","　")</f>
        <v>　</v>
      </c>
      <c r="AG84" s="362" t="s">
        <v>255</v>
      </c>
      <c r="AH84" s="362" t="str">
        <f>IF(AI84&gt;AE84,"○","　")</f>
        <v>　</v>
      </c>
      <c r="AI84" s="363">
        <f>T47</f>
        <v>0</v>
      </c>
      <c r="AJ84" s="475"/>
      <c r="AK84" s="478"/>
      <c r="AL84" s="481"/>
      <c r="AM84" s="458"/>
      <c r="AN84" s="460"/>
      <c r="AO84" s="462"/>
      <c r="AP84" s="465"/>
      <c r="AQ84" s="466"/>
      <c r="AX84" s="456"/>
      <c r="AY84" s="456"/>
      <c r="AZ84" s="456"/>
      <c r="BA84" s="456"/>
      <c r="BB84" s="456"/>
      <c r="BC84" s="456"/>
      <c r="BD84" s="456"/>
    </row>
    <row r="85" spans="1:56" ht="18" customHeight="1">
      <c r="A85" s="487"/>
      <c r="B85" s="467" t="str">
        <f>P7</f>
        <v xml:space="preserve"> ＷＨＩＴＥ ＣＡＴＳ</v>
      </c>
      <c r="C85" s="468"/>
      <c r="D85" s="469"/>
      <c r="E85" s="470" t="str">
        <f>IF($CA$117="A",CC124,IF($CA$117="B",CF124,CI124))</f>
        <v/>
      </c>
      <c r="F85" s="212"/>
      <c r="G85" s="212"/>
      <c r="H85" s="212"/>
      <c r="I85" s="212"/>
      <c r="J85" s="213"/>
      <c r="K85" s="191">
        <f>COUNTIF(L88:L90,"○")</f>
        <v>1</v>
      </c>
      <c r="L85" s="191"/>
      <c r="M85" s="191" t="str">
        <f>AG61</f>
        <v>⑥</v>
      </c>
      <c r="N85" s="191"/>
      <c r="O85" s="192">
        <f>COUNTIF(N88:N90,"○")</f>
        <v>2</v>
      </c>
      <c r="P85" s="191">
        <f>COUNTIF(Q88:Q90,"○")</f>
        <v>2</v>
      </c>
      <c r="Q85" s="191"/>
      <c r="R85" s="191" t="str">
        <f>AG67</f>
        <v>⑧</v>
      </c>
      <c r="S85" s="191"/>
      <c r="T85" s="192">
        <f>COUNTIF(S88:S90,"○")</f>
        <v>0</v>
      </c>
      <c r="U85" s="191">
        <f>COUNTIF(V88:V90,"○")</f>
        <v>0</v>
      </c>
      <c r="V85" s="191"/>
      <c r="W85" s="191" t="str">
        <f>AG73</f>
        <v>④</v>
      </c>
      <c r="X85" s="191"/>
      <c r="Y85" s="192">
        <f>COUNTIF(X88:X90,"○")</f>
        <v>2</v>
      </c>
      <c r="Z85" s="191">
        <f>COUNTIF(AA88:AA90,"○")</f>
        <v>0</v>
      </c>
      <c r="AA85" s="191"/>
      <c r="AB85" s="191" t="str">
        <f>AG79</f>
        <v>⑫</v>
      </c>
      <c r="AC85" s="361"/>
      <c r="AD85" s="191">
        <f>COUNTIF(AC88:AC90,"○")</f>
        <v>2</v>
      </c>
      <c r="AE85" s="211"/>
      <c r="AF85" s="212"/>
      <c r="AG85" s="212"/>
      <c r="AH85" s="212"/>
      <c r="AI85" s="213"/>
      <c r="AJ85" s="473">
        <f>COUNTIF(F86:AE86,"○")</f>
        <v>1</v>
      </c>
      <c r="AK85" s="476" t="s">
        <v>255</v>
      </c>
      <c r="AL85" s="479">
        <f>COUNTIF(J87:AI87,"○")</f>
        <v>3</v>
      </c>
      <c r="AM85" s="482">
        <f>IF(AO89=0,10,AM89/AO89)</f>
        <v>0.5</v>
      </c>
      <c r="AN85" s="483"/>
      <c r="AO85" s="484"/>
      <c r="AP85" s="463">
        <f>SUM(F88:F90,K88:K90,P88:P90,U88:U90,Z88:Z90,AE88:AE90)/SUM(J88:J90,O88:O90,T88:T90,Y88:Y90,AD88:AD90,AI88:AI90)</f>
        <v>0.80952380952380953</v>
      </c>
      <c r="AQ85" s="466">
        <f>IF(AS$93=AS$92,RANK(BC85,BC$55:BC$88,0),"")</f>
        <v>5</v>
      </c>
      <c r="AS85" s="182">
        <f>SUM(AJ85:AL90)</f>
        <v>4</v>
      </c>
      <c r="AT85" s="182">
        <f>AU85-AV85</f>
        <v>0</v>
      </c>
      <c r="AU85" s="182">
        <f>SUM(F85:AI85)</f>
        <v>9</v>
      </c>
      <c r="AV85" s="182">
        <f>SUM(AM89:AO90)</f>
        <v>9</v>
      </c>
      <c r="AX85" s="456">
        <f>RANK(AJ85,AJ55:AJ90,1)</f>
        <v>2</v>
      </c>
      <c r="AY85" s="456">
        <f>RANK(BD85,BD55:BD90,1)</f>
        <v>2</v>
      </c>
      <c r="AZ85" s="456">
        <f>RANK(AP85,AP55:AP88,1)</f>
        <v>2</v>
      </c>
      <c r="BA85" s="456">
        <f>AX85*100</f>
        <v>200</v>
      </c>
      <c r="BB85" s="456">
        <f>AY85*10</f>
        <v>20</v>
      </c>
      <c r="BC85" s="456">
        <f>SUM(AZ85:BB90)</f>
        <v>222</v>
      </c>
      <c r="BD85" s="456">
        <f>AM85-AO85</f>
        <v>0.5</v>
      </c>
    </row>
    <row r="86" spans="1:56" ht="13.5" hidden="1" customHeight="1">
      <c r="A86" s="487"/>
      <c r="B86" s="467"/>
      <c r="C86" s="468"/>
      <c r="D86" s="469"/>
      <c r="E86" s="471"/>
      <c r="F86" s="216"/>
      <c r="G86" s="216"/>
      <c r="H86" s="216"/>
      <c r="I86" s="216"/>
      <c r="J86" s="217"/>
      <c r="K86" s="362" t="str">
        <f>IF(K85&gt;O85,"○","　")</f>
        <v>　</v>
      </c>
      <c r="L86" s="362"/>
      <c r="M86" s="362"/>
      <c r="N86" s="362"/>
      <c r="O86" s="363"/>
      <c r="P86" s="362" t="str">
        <f>IF(P85&gt;T85,"○","　")</f>
        <v>○</v>
      </c>
      <c r="Q86" s="362"/>
      <c r="R86" s="362"/>
      <c r="S86" s="362"/>
      <c r="T86" s="363"/>
      <c r="U86" s="362" t="str">
        <f>IF(U85&gt;Y85,"○","　")</f>
        <v>　</v>
      </c>
      <c r="V86" s="362"/>
      <c r="W86" s="362"/>
      <c r="X86" s="362"/>
      <c r="Y86" s="363"/>
      <c r="Z86" s="362" t="str">
        <f>IF(Z85&gt;AD85,"○","　")</f>
        <v>　</v>
      </c>
      <c r="AA86" s="362"/>
      <c r="AB86" s="362"/>
      <c r="AC86" s="362"/>
      <c r="AD86" s="363"/>
      <c r="AE86" s="215"/>
      <c r="AF86" s="216"/>
      <c r="AG86" s="216"/>
      <c r="AH86" s="216"/>
      <c r="AI86" s="217"/>
      <c r="AJ86" s="474"/>
      <c r="AK86" s="477"/>
      <c r="AL86" s="480"/>
      <c r="AM86" s="457"/>
      <c r="AN86" s="459"/>
      <c r="AO86" s="461"/>
      <c r="AP86" s="464"/>
      <c r="AQ86" s="466"/>
      <c r="AX86" s="456"/>
      <c r="AY86" s="456"/>
      <c r="AZ86" s="456"/>
      <c r="BA86" s="456"/>
      <c r="BB86" s="456"/>
      <c r="BC86" s="456"/>
      <c r="BD86" s="456"/>
    </row>
    <row r="87" spans="1:56" ht="13.5" hidden="1" customHeight="1">
      <c r="A87" s="487"/>
      <c r="B87" s="467"/>
      <c r="C87" s="468"/>
      <c r="D87" s="469"/>
      <c r="E87" s="471"/>
      <c r="F87" s="216"/>
      <c r="G87" s="216"/>
      <c r="H87" s="216"/>
      <c r="I87" s="216"/>
      <c r="J87" s="217"/>
      <c r="K87" s="362"/>
      <c r="L87" s="362"/>
      <c r="M87" s="362"/>
      <c r="N87" s="362"/>
      <c r="O87" s="363" t="str">
        <f>IF(O85&gt;K85,"○","　")</f>
        <v>○</v>
      </c>
      <c r="P87" s="362"/>
      <c r="Q87" s="362"/>
      <c r="R87" s="362"/>
      <c r="S87" s="362"/>
      <c r="T87" s="363" t="str">
        <f>IF(T85&gt;P85,"○","　")</f>
        <v>　</v>
      </c>
      <c r="U87" s="362"/>
      <c r="V87" s="362"/>
      <c r="W87" s="362"/>
      <c r="X87" s="362"/>
      <c r="Y87" s="363" t="str">
        <f>IF(Y85&gt;U85,"○","　")</f>
        <v>○</v>
      </c>
      <c r="Z87" s="362"/>
      <c r="AA87" s="362"/>
      <c r="AB87" s="362"/>
      <c r="AC87" s="362"/>
      <c r="AD87" s="363" t="str">
        <f>IF(AD85&gt;Z85,"○","　")</f>
        <v>○</v>
      </c>
      <c r="AE87" s="215"/>
      <c r="AF87" s="216"/>
      <c r="AG87" s="216"/>
      <c r="AH87" s="216"/>
      <c r="AI87" s="217"/>
      <c r="AJ87" s="474"/>
      <c r="AK87" s="477"/>
      <c r="AL87" s="480"/>
      <c r="AM87" s="457"/>
      <c r="AN87" s="459"/>
      <c r="AO87" s="461"/>
      <c r="AP87" s="464"/>
      <c r="AQ87" s="466"/>
      <c r="AX87" s="456"/>
      <c r="AY87" s="456"/>
      <c r="AZ87" s="456"/>
      <c r="BA87" s="456"/>
      <c r="BB87" s="456"/>
      <c r="BC87" s="456"/>
      <c r="BD87" s="456"/>
    </row>
    <row r="88" spans="1:56" ht="18" customHeight="1">
      <c r="A88" s="487"/>
      <c r="B88" s="467"/>
      <c r="C88" s="468"/>
      <c r="D88" s="469"/>
      <c r="E88" s="471"/>
      <c r="F88" s="216"/>
      <c r="G88" s="216"/>
      <c r="H88" s="216"/>
      <c r="I88" s="216"/>
      <c r="J88" s="217"/>
      <c r="K88" s="362">
        <f>AI64</f>
        <v>15</v>
      </c>
      <c r="L88" s="362" t="str">
        <f>IF(K88&gt;O88,"○","　")</f>
        <v>○</v>
      </c>
      <c r="M88" s="362" t="s">
        <v>549</v>
      </c>
      <c r="N88" s="362" t="str">
        <f>IF(O88&gt;K88,"○","　")</f>
        <v>　</v>
      </c>
      <c r="O88" s="363">
        <f>AE64</f>
        <v>11</v>
      </c>
      <c r="P88" s="362">
        <f>AI70</f>
        <v>15</v>
      </c>
      <c r="Q88" s="362" t="str">
        <f>IF(P88&gt;T88,"○","　")</f>
        <v>○</v>
      </c>
      <c r="R88" s="362" t="s">
        <v>549</v>
      </c>
      <c r="S88" s="362" t="str">
        <f>IF(T88&gt;P88,"○","　")</f>
        <v>　</v>
      </c>
      <c r="T88" s="363">
        <f>AE70</f>
        <v>12</v>
      </c>
      <c r="U88" s="362">
        <f>AI76</f>
        <v>4</v>
      </c>
      <c r="V88" s="362" t="str">
        <f>IF(U88&gt;Y88,"○","　")</f>
        <v>　</v>
      </c>
      <c r="W88" s="362" t="s">
        <v>549</v>
      </c>
      <c r="X88" s="362" t="str">
        <f>IF(Y88&gt;U88,"○","　")</f>
        <v>○</v>
      </c>
      <c r="Y88" s="363">
        <f>AE76</f>
        <v>15</v>
      </c>
      <c r="Z88" s="362">
        <f>AI82</f>
        <v>10</v>
      </c>
      <c r="AA88" s="362" t="str">
        <f>IF(Z88&gt;AD88,"○","　")</f>
        <v>　</v>
      </c>
      <c r="AB88" s="362" t="s">
        <v>549</v>
      </c>
      <c r="AC88" s="362" t="str">
        <f>IF(AD88&gt;Z88,"○","　")</f>
        <v>○</v>
      </c>
      <c r="AD88" s="363">
        <f>AE82</f>
        <v>15</v>
      </c>
      <c r="AE88" s="215"/>
      <c r="AF88" s="216"/>
      <c r="AG88" s="216"/>
      <c r="AH88" s="216"/>
      <c r="AI88" s="217"/>
      <c r="AJ88" s="474"/>
      <c r="AK88" s="477"/>
      <c r="AL88" s="480"/>
      <c r="AM88" s="457"/>
      <c r="AN88" s="459"/>
      <c r="AO88" s="461"/>
      <c r="AP88" s="464"/>
      <c r="AQ88" s="466"/>
      <c r="AX88" s="456"/>
      <c r="AY88" s="456"/>
      <c r="AZ88" s="456"/>
      <c r="BA88" s="456"/>
      <c r="BB88" s="456"/>
      <c r="BC88" s="456"/>
      <c r="BD88" s="456"/>
    </row>
    <row r="89" spans="1:56" ht="18" customHeight="1">
      <c r="A89" s="487"/>
      <c r="B89" s="467"/>
      <c r="C89" s="468"/>
      <c r="D89" s="469"/>
      <c r="E89" s="471"/>
      <c r="F89" s="216"/>
      <c r="G89" s="216"/>
      <c r="H89" s="216"/>
      <c r="I89" s="216"/>
      <c r="J89" s="217"/>
      <c r="K89" s="362">
        <f>AI65</f>
        <v>12</v>
      </c>
      <c r="L89" s="362" t="str">
        <f>IF(K89&gt;O89,"○","　")</f>
        <v>　</v>
      </c>
      <c r="M89" s="362" t="s">
        <v>255</v>
      </c>
      <c r="N89" s="362" t="str">
        <f>IF(O89&gt;K89,"○","　")</f>
        <v>○</v>
      </c>
      <c r="O89" s="363">
        <f>AE65</f>
        <v>15</v>
      </c>
      <c r="P89" s="362">
        <f>AI71</f>
        <v>15</v>
      </c>
      <c r="Q89" s="362" t="str">
        <f>IF(P89&gt;T89,"○","　")</f>
        <v>○</v>
      </c>
      <c r="R89" s="362" t="s">
        <v>255</v>
      </c>
      <c r="S89" s="362" t="str">
        <f>IF(T89&gt;P89,"○","　")</f>
        <v>　</v>
      </c>
      <c r="T89" s="363">
        <f>AE71</f>
        <v>13</v>
      </c>
      <c r="U89" s="362">
        <f>AI77</f>
        <v>6</v>
      </c>
      <c r="V89" s="362" t="str">
        <f>IF(U89&gt;Y89,"○","　")</f>
        <v>　</v>
      </c>
      <c r="W89" s="362" t="s">
        <v>255</v>
      </c>
      <c r="X89" s="362" t="str">
        <f>IF(Y89&gt;U89,"○","　")</f>
        <v>○</v>
      </c>
      <c r="Y89" s="363">
        <f>AE77</f>
        <v>15</v>
      </c>
      <c r="Z89" s="362">
        <f>AI83</f>
        <v>13</v>
      </c>
      <c r="AA89" s="362" t="str">
        <f>IF(Z89&gt;AD89,"○","　")</f>
        <v>　</v>
      </c>
      <c r="AB89" s="362" t="s">
        <v>255</v>
      </c>
      <c r="AC89" s="362" t="str">
        <f>IF(AD89&gt;Z89,"○","　")</f>
        <v>○</v>
      </c>
      <c r="AD89" s="363">
        <f>AE83</f>
        <v>15</v>
      </c>
      <c r="AE89" s="215"/>
      <c r="AF89" s="216"/>
      <c r="AG89" s="216"/>
      <c r="AH89" s="216"/>
      <c r="AI89" s="217"/>
      <c r="AJ89" s="474"/>
      <c r="AK89" s="477"/>
      <c r="AL89" s="480"/>
      <c r="AM89" s="457">
        <f>SUM(F85,K85,P85,U85,Z85,AE85,)</f>
        <v>3</v>
      </c>
      <c r="AN89" s="459" t="s">
        <v>255</v>
      </c>
      <c r="AO89" s="461">
        <f>SUM(J85,O85,T85,Y85,AD85,AI85)</f>
        <v>6</v>
      </c>
      <c r="AP89" s="464"/>
      <c r="AQ89" s="466"/>
      <c r="AX89" s="456"/>
      <c r="AY89" s="456"/>
      <c r="AZ89" s="456"/>
      <c r="BA89" s="456"/>
      <c r="BB89" s="456"/>
      <c r="BC89" s="456"/>
      <c r="BD89" s="456"/>
    </row>
    <row r="90" spans="1:56" ht="18" customHeight="1">
      <c r="A90" s="488"/>
      <c r="B90" s="467"/>
      <c r="C90" s="468"/>
      <c r="D90" s="469"/>
      <c r="E90" s="472"/>
      <c r="F90" s="219"/>
      <c r="G90" s="219"/>
      <c r="H90" s="219"/>
      <c r="I90" s="219"/>
      <c r="J90" s="220"/>
      <c r="K90" s="364">
        <f>AI66</f>
        <v>12</v>
      </c>
      <c r="L90" s="364" t="str">
        <f>IF(K90&gt;O90,"○","　")</f>
        <v>　</v>
      </c>
      <c r="M90" s="364" t="s">
        <v>255</v>
      </c>
      <c r="N90" s="364" t="str">
        <f>IF(O90&gt;K90,"○","　")</f>
        <v>○</v>
      </c>
      <c r="O90" s="365">
        <f>AE66</f>
        <v>15</v>
      </c>
      <c r="P90" s="364">
        <f>AI72</f>
        <v>0</v>
      </c>
      <c r="Q90" s="364" t="str">
        <f>IF(P90&gt;T90,"○","　")</f>
        <v>　</v>
      </c>
      <c r="R90" s="364" t="s">
        <v>255</v>
      </c>
      <c r="S90" s="364" t="str">
        <f>IF(T90&gt;P90,"○","　")</f>
        <v>　</v>
      </c>
      <c r="T90" s="365">
        <f>AE72</f>
        <v>0</v>
      </c>
      <c r="U90" s="364">
        <f>AI78</f>
        <v>0</v>
      </c>
      <c r="V90" s="364" t="str">
        <f>IF(U90&gt;Y90,"○","　")</f>
        <v>　</v>
      </c>
      <c r="W90" s="364" t="s">
        <v>255</v>
      </c>
      <c r="X90" s="364" t="str">
        <f>IF(Y90&gt;U90,"○","　")</f>
        <v>　</v>
      </c>
      <c r="Y90" s="365">
        <f>AE78</f>
        <v>0</v>
      </c>
      <c r="Z90" s="364">
        <f>AI84</f>
        <v>0</v>
      </c>
      <c r="AA90" s="364" t="str">
        <f>IF(Z90&gt;AD90,"○","　")</f>
        <v>　</v>
      </c>
      <c r="AB90" s="364" t="s">
        <v>255</v>
      </c>
      <c r="AC90" s="364" t="str">
        <f>IF(AD90&gt;Z90,"○","　")</f>
        <v>　</v>
      </c>
      <c r="AD90" s="365">
        <f>AE84</f>
        <v>0</v>
      </c>
      <c r="AE90" s="218"/>
      <c r="AF90" s="219"/>
      <c r="AG90" s="219"/>
      <c r="AH90" s="219"/>
      <c r="AI90" s="220"/>
      <c r="AJ90" s="475"/>
      <c r="AK90" s="478"/>
      <c r="AL90" s="481"/>
      <c r="AM90" s="458"/>
      <c r="AN90" s="460"/>
      <c r="AO90" s="462"/>
      <c r="AP90" s="465"/>
      <c r="AQ90" s="466"/>
      <c r="AX90" s="456"/>
      <c r="AY90" s="456"/>
      <c r="AZ90" s="456"/>
      <c r="BA90" s="456"/>
      <c r="BB90" s="456"/>
      <c r="BC90" s="456"/>
      <c r="BD90" s="456"/>
    </row>
    <row r="92" spans="1:56" hidden="1">
      <c r="F92" s="378">
        <v>1</v>
      </c>
      <c r="G92" s="378"/>
      <c r="H92" s="378">
        <v>2</v>
      </c>
      <c r="I92" s="378"/>
      <c r="J92" s="378">
        <v>3</v>
      </c>
      <c r="K92" s="378">
        <v>4</v>
      </c>
      <c r="L92" s="378"/>
      <c r="M92" s="378">
        <v>5</v>
      </c>
      <c r="N92" s="378"/>
      <c r="O92" s="378">
        <v>6</v>
      </c>
      <c r="P92" s="378">
        <v>7</v>
      </c>
      <c r="Q92" s="378"/>
      <c r="R92" s="378">
        <v>8</v>
      </c>
      <c r="S92" s="378"/>
      <c r="T92" s="378">
        <v>9</v>
      </c>
      <c r="U92" s="378">
        <v>10</v>
      </c>
      <c r="W92" s="378">
        <v>11</v>
      </c>
      <c r="Y92" s="378">
        <v>12</v>
      </c>
      <c r="AS92" s="182">
        <v>24</v>
      </c>
    </row>
    <row r="93" spans="1:56" hidden="1">
      <c r="F93" s="378">
        <f>SUM(AE76:AE78,AI76:AI78)</f>
        <v>40</v>
      </c>
      <c r="G93" s="378" t="e">
        <f>SUM(#REF!)</f>
        <v>#REF!</v>
      </c>
      <c r="H93" s="378">
        <f>SUM(Z70:Z72,AD70:AD72)</f>
        <v>47</v>
      </c>
      <c r="I93" s="378" t="e">
        <f>SUM(#REF!)</f>
        <v>#REF!</v>
      </c>
      <c r="J93" s="378">
        <f>SUM(K58:K60,O58:O60)</f>
        <v>88</v>
      </c>
      <c r="K93" s="378">
        <f>SUM(AE70:AE72,AI70:AI72)</f>
        <v>55</v>
      </c>
      <c r="L93" s="378" t="e">
        <f>SUM(#REF!)</f>
        <v>#REF!</v>
      </c>
      <c r="M93" s="378">
        <f>SUM(U58:U60,Y58:Y60)</f>
        <v>57</v>
      </c>
      <c r="N93" s="378" t="e">
        <f>SUM(#REF!)</f>
        <v>#REF!</v>
      </c>
      <c r="O93" s="378">
        <f>SUM(Z64:Z66,AD64:AD66)</f>
        <v>76</v>
      </c>
      <c r="P93" s="378">
        <f>SUM(U70:U72,Y70:Y72)</f>
        <v>47</v>
      </c>
      <c r="Q93" s="378" t="e">
        <f>SUM(#REF!)</f>
        <v>#REF!</v>
      </c>
      <c r="R93" s="378">
        <f>SUM(AE64:AE66,AI64:AI66)</f>
        <v>80</v>
      </c>
      <c r="S93" s="378" t="e">
        <f>SUM(#REF!)</f>
        <v>#REF!</v>
      </c>
      <c r="T93" s="378">
        <f>SUM(Z58:Z60,AD58:AD60)</f>
        <v>50</v>
      </c>
      <c r="U93" s="378">
        <f>SUM(U64:U66,Y64:Y66)</f>
        <v>53</v>
      </c>
      <c r="W93" s="378">
        <f>SUM(AE82:AE84,AI82:AI84)</f>
        <v>53</v>
      </c>
      <c r="Y93" s="378">
        <f>SUM(P58:P60,T58:T60)</f>
        <v>48</v>
      </c>
      <c r="AS93" s="182">
        <f>SUM(AS55:AS90)</f>
        <v>24</v>
      </c>
    </row>
    <row r="94" spans="1:56" hidden="1"/>
    <row r="95" spans="1:56" hidden="1"/>
    <row r="96" spans="1:5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spans="1:137" hidden="1"/>
    <row r="114" spans="1:137" hidden="1"/>
    <row r="115" spans="1:137" hidden="1">
      <c r="CA115" s="182" t="s">
        <v>558</v>
      </c>
      <c r="CD115" s="182" t="s">
        <v>559</v>
      </c>
      <c r="CG115" s="182" t="s">
        <v>560</v>
      </c>
    </row>
    <row r="116" spans="1:137" hidden="1">
      <c r="F116" s="378">
        <v>1</v>
      </c>
      <c r="G116" s="378"/>
      <c r="H116" s="378">
        <v>2</v>
      </c>
      <c r="I116" s="378"/>
      <c r="J116" s="378">
        <v>3</v>
      </c>
      <c r="K116" s="378">
        <v>4</v>
      </c>
      <c r="L116" s="378"/>
      <c r="M116" s="378">
        <v>5</v>
      </c>
      <c r="N116" s="378"/>
      <c r="O116" s="378">
        <v>6</v>
      </c>
      <c r="P116" s="378">
        <v>7</v>
      </c>
      <c r="Q116" s="378"/>
      <c r="R116" s="378">
        <v>8</v>
      </c>
      <c r="S116" s="378"/>
      <c r="T116" s="378">
        <v>9</v>
      </c>
      <c r="U116" s="378">
        <v>10</v>
      </c>
      <c r="W116" s="378">
        <v>11</v>
      </c>
      <c r="Y116" s="378">
        <v>12</v>
      </c>
      <c r="CA116" s="182" t="s">
        <v>0</v>
      </c>
      <c r="CD116" s="182" t="s">
        <v>0</v>
      </c>
      <c r="CG116" s="182" t="s">
        <v>0</v>
      </c>
    </row>
    <row r="117" spans="1:137" hidden="1">
      <c r="F117" s="378">
        <f t="shared" ref="F117:U117" si="2">F93</f>
        <v>40</v>
      </c>
      <c r="G117" s="378" t="e">
        <f t="shared" si="2"/>
        <v>#REF!</v>
      </c>
      <c r="H117" s="378">
        <f t="shared" si="2"/>
        <v>47</v>
      </c>
      <c r="I117" s="378" t="e">
        <f t="shared" si="2"/>
        <v>#REF!</v>
      </c>
      <c r="J117" s="378">
        <f t="shared" si="2"/>
        <v>88</v>
      </c>
      <c r="K117" s="378">
        <f t="shared" si="2"/>
        <v>55</v>
      </c>
      <c r="L117" s="378" t="e">
        <f t="shared" si="2"/>
        <v>#REF!</v>
      </c>
      <c r="M117" s="378">
        <f t="shared" si="2"/>
        <v>57</v>
      </c>
      <c r="N117" s="378" t="e">
        <f t="shared" si="2"/>
        <v>#REF!</v>
      </c>
      <c r="O117" s="378">
        <f t="shared" si="2"/>
        <v>76</v>
      </c>
      <c r="P117" s="378">
        <f t="shared" si="2"/>
        <v>47</v>
      </c>
      <c r="Q117" s="378" t="e">
        <f t="shared" si="2"/>
        <v>#REF!</v>
      </c>
      <c r="R117" s="378">
        <f t="shared" si="2"/>
        <v>80</v>
      </c>
      <c r="S117" s="378" t="e">
        <f t="shared" si="2"/>
        <v>#REF!</v>
      </c>
      <c r="T117" s="378">
        <f t="shared" si="2"/>
        <v>50</v>
      </c>
      <c r="U117" s="378">
        <f t="shared" si="2"/>
        <v>53</v>
      </c>
      <c r="W117" s="378">
        <f>W93</f>
        <v>53</v>
      </c>
      <c r="Y117" s="378">
        <f>Y93</f>
        <v>48</v>
      </c>
      <c r="CA117" s="366" t="str">
        <f>IF(CA118&lt;7,"A",IF(CA118&gt;12,"C","B"))</f>
        <v>A</v>
      </c>
      <c r="CB117" s="366"/>
      <c r="CC117" s="366"/>
      <c r="CD117" s="366"/>
      <c r="CE117" s="366"/>
      <c r="CF117" s="366"/>
      <c r="CG117" s="366"/>
      <c r="CH117" s="366"/>
      <c r="CI117" s="366"/>
    </row>
    <row r="118" spans="1:137" hidden="1">
      <c r="CA118" s="366">
        <f>C41</f>
        <v>0</v>
      </c>
      <c r="CB118" s="366"/>
      <c r="CC118" s="366"/>
      <c r="CD118" s="366">
        <f>CA118</f>
        <v>0</v>
      </c>
      <c r="CE118" s="366"/>
      <c r="CF118" s="366"/>
      <c r="CG118" s="366">
        <f>CA118</f>
        <v>0</v>
      </c>
      <c r="CH118" s="366"/>
      <c r="CI118" s="366"/>
      <c r="CL118" s="182">
        <v>1</v>
      </c>
      <c r="CO118" s="182">
        <v>2</v>
      </c>
      <c r="CR118" s="182">
        <v>3</v>
      </c>
      <c r="CU118" s="182">
        <v>4</v>
      </c>
      <c r="CX118" s="182">
        <v>5</v>
      </c>
      <c r="DA118" s="182">
        <v>6</v>
      </c>
      <c r="DD118" s="182">
        <v>7</v>
      </c>
      <c r="DG118" s="182">
        <v>8</v>
      </c>
      <c r="DJ118" s="182">
        <v>9</v>
      </c>
      <c r="DM118" s="182">
        <v>10</v>
      </c>
      <c r="DP118" s="182">
        <v>11</v>
      </c>
      <c r="DS118" s="182">
        <v>12</v>
      </c>
      <c r="DV118" s="182">
        <v>13</v>
      </c>
      <c r="DY118" s="182">
        <v>14</v>
      </c>
      <c r="EB118" s="182">
        <v>15</v>
      </c>
      <c r="EE118" s="182">
        <v>16</v>
      </c>
    </row>
    <row r="119" spans="1:137">
      <c r="BZ119" s="182">
        <v>1</v>
      </c>
      <c r="CA119" s="182" t="str">
        <f t="shared" ref="CA119:CC124" si="3">IF($CA$118=1,CL119,IF($CA$118=2,CO119,IF($CA$118=3,CR119,IF($CA$118=4,CU119,IF($CA$118=5,CX119,IF($CA$118=6,DA119,""))))))</f>
        <v/>
      </c>
      <c r="CB119" s="182" t="str">
        <f t="shared" si="3"/>
        <v/>
      </c>
      <c r="CC119" s="182" t="str">
        <f t="shared" si="3"/>
        <v/>
      </c>
      <c r="CD119" s="182" t="str">
        <f t="shared" ref="CD119:CF130" si="4">IF($CA$118=7,DD119,IF($CA$118=8,DG119,IF($CA$118=9,DJ119,IF($CA$118=10,DM119,IF($CA$118=11,DP119,IF($CA$118=12,DS119,""))))))</f>
        <v/>
      </c>
      <c r="CE119" s="182" t="str">
        <f t="shared" si="4"/>
        <v/>
      </c>
      <c r="CF119" s="182" t="str">
        <f t="shared" si="4"/>
        <v/>
      </c>
      <c r="CG119" s="182" t="str">
        <f t="shared" ref="CG119:CI129" si="5">IF($CA$118=13,DV119,IF($CA$118=14,DY119,IF($CA$118=15,EB119,IF($CA$118=16,EE119,""))))</f>
        <v/>
      </c>
      <c r="CH119" s="182" t="str">
        <f t="shared" si="5"/>
        <v/>
      </c>
      <c r="CI119" s="182" t="str">
        <f t="shared" si="5"/>
        <v/>
      </c>
      <c r="CL119" s="182">
        <v>1</v>
      </c>
      <c r="CM119" s="182" t="s">
        <v>258</v>
      </c>
      <c r="CN119" s="182" t="s">
        <v>259</v>
      </c>
      <c r="CO119" s="182">
        <v>1</v>
      </c>
      <c r="CP119" s="182" t="s">
        <v>260</v>
      </c>
      <c r="CQ119" s="182" t="s">
        <v>261</v>
      </c>
      <c r="CR119" s="182">
        <v>1</v>
      </c>
      <c r="CS119" s="182" t="s">
        <v>262</v>
      </c>
      <c r="CT119" s="182" t="s">
        <v>261</v>
      </c>
      <c r="CU119" s="182">
        <v>1</v>
      </c>
      <c r="CV119" s="182" t="s">
        <v>263</v>
      </c>
      <c r="CW119" s="182" t="s">
        <v>264</v>
      </c>
      <c r="CX119" s="182">
        <v>1</v>
      </c>
      <c r="CY119" s="182" t="s">
        <v>265</v>
      </c>
      <c r="CZ119" s="182" t="s">
        <v>266</v>
      </c>
      <c r="DA119" s="182" t="s">
        <v>267</v>
      </c>
      <c r="DB119" s="182" t="s">
        <v>268</v>
      </c>
      <c r="DC119" s="182" t="s">
        <v>269</v>
      </c>
      <c r="DD119" s="182" t="s">
        <v>270</v>
      </c>
      <c r="DE119" s="182" t="s">
        <v>260</v>
      </c>
      <c r="DF119" s="182" t="s">
        <v>261</v>
      </c>
      <c r="DG119" s="182" t="s">
        <v>271</v>
      </c>
      <c r="DH119" s="182" t="s">
        <v>272</v>
      </c>
      <c r="DI119" s="182" t="s">
        <v>273</v>
      </c>
      <c r="DJ119" s="182" t="s">
        <v>274</v>
      </c>
      <c r="DK119" s="182" t="s">
        <v>272</v>
      </c>
      <c r="DL119" s="182" t="s">
        <v>273</v>
      </c>
      <c r="DM119" s="182" t="s">
        <v>275</v>
      </c>
      <c r="DN119" s="182" t="s">
        <v>276</v>
      </c>
      <c r="DO119" s="182" t="s">
        <v>269</v>
      </c>
      <c r="DP119" s="182">
        <v>0</v>
      </c>
      <c r="DQ119" s="182">
        <v>0</v>
      </c>
      <c r="DR119" s="182">
        <v>0</v>
      </c>
      <c r="DS119" s="182">
        <v>0</v>
      </c>
      <c r="DT119" s="182">
        <v>0</v>
      </c>
      <c r="DU119" s="182">
        <v>0</v>
      </c>
      <c r="DV119" s="182" t="s">
        <v>275</v>
      </c>
      <c r="DW119" s="182" t="s">
        <v>276</v>
      </c>
      <c r="DX119" s="182" t="s">
        <v>269</v>
      </c>
      <c r="DY119" s="182">
        <v>0</v>
      </c>
      <c r="DZ119" s="182">
        <v>0</v>
      </c>
      <c r="EA119" s="182">
        <v>0</v>
      </c>
      <c r="EB119" s="182">
        <v>0</v>
      </c>
      <c r="EC119" s="182">
        <v>0</v>
      </c>
      <c r="ED119" s="182">
        <v>0</v>
      </c>
      <c r="EE119" s="182">
        <v>0</v>
      </c>
      <c r="EF119" s="182">
        <v>0</v>
      </c>
      <c r="EG119" s="182">
        <v>0</v>
      </c>
    </row>
    <row r="120" spans="1:137">
      <c r="BZ120" s="182">
        <v>2</v>
      </c>
      <c r="CA120" s="182" t="str">
        <f t="shared" si="3"/>
        <v/>
      </c>
      <c r="CB120" s="182" t="str">
        <f t="shared" si="3"/>
        <v/>
      </c>
      <c r="CC120" s="182" t="str">
        <f t="shared" si="3"/>
        <v/>
      </c>
      <c r="CD120" s="182" t="str">
        <f t="shared" si="4"/>
        <v/>
      </c>
      <c r="CE120" s="182" t="str">
        <f t="shared" si="4"/>
        <v/>
      </c>
      <c r="CF120" s="182" t="str">
        <f t="shared" si="4"/>
        <v/>
      </c>
      <c r="CG120" s="182" t="str">
        <f t="shared" si="5"/>
        <v/>
      </c>
      <c r="CH120" s="182" t="str">
        <f t="shared" si="5"/>
        <v/>
      </c>
      <c r="CI120" s="182" t="str">
        <f t="shared" si="5"/>
        <v/>
      </c>
      <c r="CL120" s="182">
        <v>2</v>
      </c>
      <c r="CM120" s="182" t="s">
        <v>277</v>
      </c>
      <c r="CN120" s="182" t="s">
        <v>269</v>
      </c>
      <c r="CO120" s="182">
        <v>2</v>
      </c>
      <c r="CP120" s="182" t="s">
        <v>276</v>
      </c>
      <c r="CQ120" s="182" t="s">
        <v>269</v>
      </c>
      <c r="CR120" s="182">
        <v>2</v>
      </c>
      <c r="CS120" s="182" t="s">
        <v>278</v>
      </c>
      <c r="CT120" s="182" t="s">
        <v>261</v>
      </c>
      <c r="CU120" s="182">
        <v>2</v>
      </c>
      <c r="CV120" s="182" t="s">
        <v>279</v>
      </c>
      <c r="CW120" s="182" t="s">
        <v>261</v>
      </c>
      <c r="CX120" s="182">
        <v>2</v>
      </c>
      <c r="CY120" s="182" t="s">
        <v>280</v>
      </c>
      <c r="CZ120" s="182" t="s">
        <v>281</v>
      </c>
      <c r="DA120" s="182" t="s">
        <v>282</v>
      </c>
      <c r="DB120" s="182" t="s">
        <v>283</v>
      </c>
      <c r="DC120" s="182" t="s">
        <v>261</v>
      </c>
      <c r="DD120" s="182" t="s">
        <v>284</v>
      </c>
      <c r="DE120" s="182" t="s">
        <v>258</v>
      </c>
      <c r="DF120" s="182" t="s">
        <v>259</v>
      </c>
      <c r="DG120" s="182" t="s">
        <v>285</v>
      </c>
      <c r="DH120" s="182" t="s">
        <v>258</v>
      </c>
      <c r="DI120" s="182" t="s">
        <v>259</v>
      </c>
      <c r="DJ120" s="182" t="s">
        <v>286</v>
      </c>
      <c r="DK120" s="182" t="s">
        <v>287</v>
      </c>
      <c r="DL120" s="182" t="s">
        <v>259</v>
      </c>
      <c r="DM120" s="182" t="s">
        <v>288</v>
      </c>
      <c r="DN120" s="182" t="s">
        <v>289</v>
      </c>
      <c r="DO120" s="182" t="s">
        <v>290</v>
      </c>
      <c r="DP120" s="182">
        <v>0</v>
      </c>
      <c r="DQ120" s="182">
        <v>0</v>
      </c>
      <c r="DR120" s="182">
        <v>0</v>
      </c>
      <c r="DS120" s="182">
        <v>0</v>
      </c>
      <c r="DT120" s="182">
        <v>0</v>
      </c>
      <c r="DU120" s="182">
        <v>0</v>
      </c>
      <c r="DV120" s="182" t="s">
        <v>288</v>
      </c>
      <c r="DW120" s="182" t="s">
        <v>289</v>
      </c>
      <c r="DX120" s="182" t="s">
        <v>290</v>
      </c>
      <c r="DY120" s="182">
        <v>0</v>
      </c>
      <c r="DZ120" s="182">
        <v>0</v>
      </c>
      <c r="EA120" s="182">
        <v>0</v>
      </c>
      <c r="EB120" s="182">
        <v>0</v>
      </c>
      <c r="EC120" s="182">
        <v>0</v>
      </c>
      <c r="ED120" s="182">
        <v>0</v>
      </c>
      <c r="EE120" s="182">
        <v>0</v>
      </c>
      <c r="EF120" s="182">
        <v>0</v>
      </c>
      <c r="EG120" s="182">
        <v>0</v>
      </c>
    </row>
    <row r="121" spans="1:137">
      <c r="BZ121" s="182">
        <v>3</v>
      </c>
      <c r="CA121" s="182" t="str">
        <f t="shared" si="3"/>
        <v/>
      </c>
      <c r="CB121" s="182" t="str">
        <f t="shared" si="3"/>
        <v/>
      </c>
      <c r="CC121" s="182" t="str">
        <f t="shared" si="3"/>
        <v/>
      </c>
      <c r="CD121" s="182" t="str">
        <f t="shared" si="4"/>
        <v/>
      </c>
      <c r="CE121" s="182" t="str">
        <f t="shared" si="4"/>
        <v/>
      </c>
      <c r="CF121" s="182" t="str">
        <f t="shared" si="4"/>
        <v/>
      </c>
      <c r="CG121" s="182" t="str">
        <f t="shared" si="5"/>
        <v/>
      </c>
      <c r="CH121" s="182" t="str">
        <f t="shared" si="5"/>
        <v/>
      </c>
      <c r="CI121" s="182" t="str">
        <f t="shared" si="5"/>
        <v/>
      </c>
      <c r="CL121" s="182">
        <v>3</v>
      </c>
      <c r="CM121" s="182" t="s">
        <v>291</v>
      </c>
      <c r="CN121" s="182" t="s">
        <v>292</v>
      </c>
      <c r="CO121" s="182">
        <v>3</v>
      </c>
      <c r="CP121" s="182" t="s">
        <v>293</v>
      </c>
      <c r="CQ121" s="182" t="s">
        <v>292</v>
      </c>
      <c r="CR121" s="182">
        <v>3</v>
      </c>
      <c r="CS121" s="182" t="s">
        <v>294</v>
      </c>
      <c r="CT121" s="182" t="s">
        <v>295</v>
      </c>
      <c r="CU121" s="182">
        <v>3</v>
      </c>
      <c r="CV121" s="182" t="s">
        <v>296</v>
      </c>
      <c r="CW121" s="182" t="s">
        <v>266</v>
      </c>
      <c r="CX121" s="182">
        <v>3</v>
      </c>
      <c r="CY121" s="182" t="s">
        <v>297</v>
      </c>
      <c r="CZ121" s="182" t="s">
        <v>259</v>
      </c>
      <c r="DA121" s="182" t="s">
        <v>298</v>
      </c>
      <c r="DB121" s="182" t="s">
        <v>299</v>
      </c>
      <c r="DC121" s="182" t="s">
        <v>261</v>
      </c>
      <c r="DD121" s="182" t="s">
        <v>300</v>
      </c>
      <c r="DE121" s="182" t="s">
        <v>301</v>
      </c>
      <c r="DF121" s="182" t="s">
        <v>266</v>
      </c>
      <c r="DG121" s="182" t="s">
        <v>302</v>
      </c>
      <c r="DH121" s="182" t="s">
        <v>303</v>
      </c>
      <c r="DI121" s="182" t="s">
        <v>295</v>
      </c>
      <c r="DJ121" s="182" t="s">
        <v>304</v>
      </c>
      <c r="DK121" s="182" t="s">
        <v>305</v>
      </c>
      <c r="DL121" s="182" t="s">
        <v>306</v>
      </c>
      <c r="DM121" s="182" t="s">
        <v>307</v>
      </c>
      <c r="DN121" s="182" t="s">
        <v>289</v>
      </c>
      <c r="DO121" s="182" t="s">
        <v>290</v>
      </c>
      <c r="DP121" s="182">
        <v>0</v>
      </c>
      <c r="DQ121" s="182">
        <v>0</v>
      </c>
      <c r="DR121" s="182">
        <v>0</v>
      </c>
      <c r="DS121" s="182">
        <v>0</v>
      </c>
      <c r="DT121" s="182">
        <v>0</v>
      </c>
      <c r="DU121" s="182">
        <v>0</v>
      </c>
      <c r="DV121" s="182" t="s">
        <v>307</v>
      </c>
      <c r="DW121" s="182" t="s">
        <v>289</v>
      </c>
      <c r="DX121" s="182" t="s">
        <v>290</v>
      </c>
      <c r="DY121" s="182">
        <v>0</v>
      </c>
      <c r="DZ121" s="182">
        <v>0</v>
      </c>
      <c r="EA121" s="182">
        <v>0</v>
      </c>
      <c r="EB121" s="182">
        <v>0</v>
      </c>
      <c r="EC121" s="182">
        <v>0</v>
      </c>
      <c r="ED121" s="182">
        <v>0</v>
      </c>
      <c r="EE121" s="182">
        <v>0</v>
      </c>
      <c r="EF121" s="182">
        <v>0</v>
      </c>
      <c r="EG121" s="182">
        <v>0</v>
      </c>
    </row>
    <row r="122" spans="1:137">
      <c r="A122" s="362"/>
      <c r="B122" s="362"/>
      <c r="C122" s="362"/>
      <c r="D122" s="362"/>
      <c r="E122" s="362"/>
      <c r="F122" s="362"/>
      <c r="G122" s="362"/>
      <c r="H122" s="362"/>
      <c r="I122" s="362"/>
      <c r="J122" s="362"/>
      <c r="K122" s="362"/>
      <c r="L122" s="362"/>
      <c r="M122" s="362"/>
      <c r="N122" s="362"/>
      <c r="O122" s="362"/>
      <c r="P122" s="362"/>
      <c r="Q122" s="362"/>
      <c r="R122" s="362"/>
      <c r="S122" s="362"/>
      <c r="T122" s="362"/>
      <c r="U122" s="362"/>
      <c r="V122" s="362"/>
      <c r="W122" s="362"/>
      <c r="X122" s="362"/>
      <c r="Y122" s="362"/>
      <c r="Z122" s="362"/>
      <c r="BZ122" s="182">
        <v>4</v>
      </c>
      <c r="CA122" s="182" t="str">
        <f t="shared" si="3"/>
        <v/>
      </c>
      <c r="CB122" s="182" t="str">
        <f t="shared" si="3"/>
        <v/>
      </c>
      <c r="CC122" s="182" t="str">
        <f t="shared" si="3"/>
        <v/>
      </c>
      <c r="CD122" s="182" t="str">
        <f t="shared" si="4"/>
        <v/>
      </c>
      <c r="CE122" s="182" t="str">
        <f t="shared" si="4"/>
        <v/>
      </c>
      <c r="CF122" s="182" t="str">
        <f t="shared" si="4"/>
        <v/>
      </c>
      <c r="CG122" s="182" t="str">
        <f t="shared" si="5"/>
        <v/>
      </c>
      <c r="CH122" s="182" t="str">
        <f t="shared" si="5"/>
        <v/>
      </c>
      <c r="CI122" s="182" t="str">
        <f t="shared" si="5"/>
        <v/>
      </c>
      <c r="CL122" s="182">
        <v>4</v>
      </c>
      <c r="CM122" s="182" t="s">
        <v>308</v>
      </c>
      <c r="CN122" s="182" t="s">
        <v>309</v>
      </c>
      <c r="CO122" s="182">
        <v>4</v>
      </c>
      <c r="CP122" s="182" t="s">
        <v>310</v>
      </c>
      <c r="CQ122" s="182" t="s">
        <v>281</v>
      </c>
      <c r="CR122" s="182">
        <v>4</v>
      </c>
      <c r="CS122" s="182" t="s">
        <v>311</v>
      </c>
      <c r="CT122" s="182" t="s">
        <v>264</v>
      </c>
      <c r="CU122" s="182">
        <v>4</v>
      </c>
      <c r="CV122" s="182" t="s">
        <v>312</v>
      </c>
      <c r="CW122" s="182" t="s">
        <v>313</v>
      </c>
      <c r="CX122" s="182">
        <v>4</v>
      </c>
      <c r="CY122" s="182" t="s">
        <v>314</v>
      </c>
      <c r="CZ122" s="182" t="s">
        <v>290</v>
      </c>
      <c r="DA122" s="182" t="s">
        <v>315</v>
      </c>
      <c r="DB122" s="182" t="s">
        <v>316</v>
      </c>
      <c r="DC122" s="182" t="s">
        <v>306</v>
      </c>
      <c r="DD122" s="182" t="s">
        <v>317</v>
      </c>
      <c r="DE122" s="182" t="s">
        <v>318</v>
      </c>
      <c r="DF122" s="182" t="s">
        <v>319</v>
      </c>
      <c r="DG122" s="182" t="s">
        <v>320</v>
      </c>
      <c r="DH122" s="182" t="s">
        <v>293</v>
      </c>
      <c r="DI122" s="182" t="s">
        <v>292</v>
      </c>
      <c r="DJ122" s="182" t="s">
        <v>321</v>
      </c>
      <c r="DK122" s="182" t="s">
        <v>280</v>
      </c>
      <c r="DL122" s="182" t="s">
        <v>281</v>
      </c>
      <c r="DM122" s="182" t="s">
        <v>322</v>
      </c>
      <c r="DN122" s="182" t="s">
        <v>323</v>
      </c>
      <c r="DO122" s="182" t="s">
        <v>292</v>
      </c>
      <c r="DP122" s="182">
        <v>0</v>
      </c>
      <c r="DQ122" s="182">
        <v>0</v>
      </c>
      <c r="DR122" s="182">
        <v>0</v>
      </c>
      <c r="DS122" s="182">
        <v>0</v>
      </c>
      <c r="DT122" s="182">
        <v>0</v>
      </c>
      <c r="DU122" s="182">
        <v>0</v>
      </c>
      <c r="DV122" s="182" t="s">
        <v>322</v>
      </c>
      <c r="DW122" s="182" t="s">
        <v>323</v>
      </c>
      <c r="DX122" s="182" t="s">
        <v>292</v>
      </c>
      <c r="DY122" s="182">
        <v>0</v>
      </c>
      <c r="DZ122" s="182">
        <v>0</v>
      </c>
      <c r="EA122" s="182">
        <v>0</v>
      </c>
      <c r="EB122" s="182">
        <v>0</v>
      </c>
      <c r="EC122" s="182">
        <v>0</v>
      </c>
      <c r="ED122" s="182">
        <v>0</v>
      </c>
      <c r="EE122" s="182">
        <v>0</v>
      </c>
      <c r="EF122" s="182">
        <v>0</v>
      </c>
      <c r="EG122" s="182">
        <v>0</v>
      </c>
    </row>
    <row r="123" spans="1:137">
      <c r="A123" s="362"/>
      <c r="B123" s="362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362"/>
      <c r="N123" s="362"/>
      <c r="O123" s="362"/>
      <c r="P123" s="362"/>
      <c r="Q123" s="362"/>
      <c r="R123" s="362"/>
      <c r="S123" s="362"/>
      <c r="T123" s="362"/>
      <c r="U123" s="362"/>
      <c r="V123" s="362"/>
      <c r="W123" s="362"/>
      <c r="X123" s="362"/>
      <c r="Y123" s="362"/>
      <c r="Z123" s="362"/>
      <c r="BZ123" s="182">
        <v>5</v>
      </c>
      <c r="CA123" s="182" t="str">
        <f t="shared" si="3"/>
        <v/>
      </c>
      <c r="CB123" s="182" t="str">
        <f t="shared" si="3"/>
        <v/>
      </c>
      <c r="CC123" s="182" t="str">
        <f t="shared" si="3"/>
        <v/>
      </c>
      <c r="CD123" s="182" t="str">
        <f t="shared" si="4"/>
        <v/>
      </c>
      <c r="CE123" s="182" t="str">
        <f t="shared" si="4"/>
        <v/>
      </c>
      <c r="CF123" s="182" t="str">
        <f t="shared" si="4"/>
        <v/>
      </c>
      <c r="CG123" s="182" t="str">
        <f t="shared" si="5"/>
        <v/>
      </c>
      <c r="CH123" s="182" t="str">
        <f t="shared" si="5"/>
        <v/>
      </c>
      <c r="CI123" s="182" t="str">
        <f t="shared" si="5"/>
        <v/>
      </c>
      <c r="CL123" s="182">
        <v>0</v>
      </c>
      <c r="CM123" s="182" t="s">
        <v>324</v>
      </c>
      <c r="CN123" s="182" t="s">
        <v>319</v>
      </c>
      <c r="CO123" s="182">
        <v>0</v>
      </c>
      <c r="CP123" s="182">
        <v>0</v>
      </c>
      <c r="CQ123" s="182">
        <v>0</v>
      </c>
      <c r="CR123" s="182">
        <v>0</v>
      </c>
      <c r="CS123" s="182">
        <v>0</v>
      </c>
      <c r="CT123" s="182">
        <v>0</v>
      </c>
      <c r="CU123" s="182">
        <v>5</v>
      </c>
      <c r="CV123" s="182" t="s">
        <v>287</v>
      </c>
      <c r="CW123" s="182" t="s">
        <v>259</v>
      </c>
      <c r="CX123" s="182">
        <v>5</v>
      </c>
      <c r="CY123" s="182" t="s">
        <v>325</v>
      </c>
      <c r="CZ123" s="182" t="s">
        <v>326</v>
      </c>
      <c r="DA123" s="182" t="s">
        <v>327</v>
      </c>
      <c r="DB123" s="182" t="s">
        <v>328</v>
      </c>
      <c r="DC123" s="182" t="s">
        <v>269</v>
      </c>
      <c r="DD123" s="182">
        <v>0</v>
      </c>
      <c r="DE123" s="182">
        <v>0</v>
      </c>
      <c r="DF123" s="182">
        <v>0</v>
      </c>
      <c r="DG123" s="182">
        <v>0</v>
      </c>
      <c r="DH123" s="182">
        <v>0</v>
      </c>
      <c r="DI123" s="182">
        <v>0</v>
      </c>
      <c r="DJ123" s="182" t="s">
        <v>329</v>
      </c>
      <c r="DK123" s="182" t="s">
        <v>301</v>
      </c>
      <c r="DL123" s="182" t="s">
        <v>266</v>
      </c>
      <c r="DM123" s="182" t="s">
        <v>330</v>
      </c>
      <c r="DN123" s="182" t="s">
        <v>311</v>
      </c>
      <c r="DO123" s="182" t="s">
        <v>264</v>
      </c>
      <c r="DP123" s="182">
        <v>0</v>
      </c>
      <c r="DQ123" s="182">
        <v>0</v>
      </c>
      <c r="DR123" s="182">
        <v>0</v>
      </c>
      <c r="DS123" s="182">
        <v>0</v>
      </c>
      <c r="DT123" s="182">
        <v>0</v>
      </c>
      <c r="DU123" s="182">
        <v>0</v>
      </c>
      <c r="DV123" s="182" t="s">
        <v>330</v>
      </c>
      <c r="DW123" s="182" t="s">
        <v>311</v>
      </c>
      <c r="DX123" s="182" t="s">
        <v>264</v>
      </c>
      <c r="DY123" s="182">
        <v>0</v>
      </c>
      <c r="DZ123" s="182">
        <v>0</v>
      </c>
      <c r="EA123" s="182">
        <v>0</v>
      </c>
      <c r="EB123" s="182">
        <v>0</v>
      </c>
      <c r="EC123" s="182">
        <v>0</v>
      </c>
      <c r="ED123" s="182">
        <v>0</v>
      </c>
      <c r="EE123" s="182">
        <v>0</v>
      </c>
      <c r="EF123" s="182">
        <v>0</v>
      </c>
      <c r="EG123" s="182">
        <v>0</v>
      </c>
    </row>
    <row r="124" spans="1:137">
      <c r="A124" s="362"/>
      <c r="B124" s="362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362"/>
      <c r="N124" s="362"/>
      <c r="O124" s="362"/>
      <c r="P124" s="362"/>
      <c r="Q124" s="362"/>
      <c r="R124" s="362"/>
      <c r="S124" s="362"/>
      <c r="T124" s="362"/>
      <c r="U124" s="362"/>
      <c r="V124" s="362"/>
      <c r="W124" s="362"/>
      <c r="X124" s="362"/>
      <c r="Y124" s="362"/>
      <c r="Z124" s="362"/>
      <c r="BZ124" s="182">
        <v>6</v>
      </c>
      <c r="CA124" s="182" t="str">
        <f t="shared" si="3"/>
        <v/>
      </c>
      <c r="CB124" s="182" t="str">
        <f t="shared" si="3"/>
        <v/>
      </c>
      <c r="CC124" s="182" t="str">
        <f t="shared" si="3"/>
        <v/>
      </c>
      <c r="CD124" s="182" t="str">
        <f t="shared" si="4"/>
        <v/>
      </c>
      <c r="CE124" s="182" t="str">
        <f t="shared" si="4"/>
        <v/>
      </c>
      <c r="CF124" s="182" t="str">
        <f t="shared" si="4"/>
        <v/>
      </c>
      <c r="CG124" s="182" t="str">
        <f t="shared" si="5"/>
        <v/>
      </c>
      <c r="CH124" s="182" t="str">
        <f t="shared" si="5"/>
        <v/>
      </c>
      <c r="CI124" s="182" t="str">
        <f t="shared" si="5"/>
        <v/>
      </c>
      <c r="CL124" s="182">
        <v>0</v>
      </c>
      <c r="CM124" s="182">
        <v>0</v>
      </c>
      <c r="CN124" s="182">
        <v>0</v>
      </c>
      <c r="CO124" s="182">
        <v>0</v>
      </c>
      <c r="CP124" s="182">
        <v>0</v>
      </c>
      <c r="CQ124" s="182">
        <v>0</v>
      </c>
      <c r="CR124" s="182">
        <v>0</v>
      </c>
      <c r="CS124" s="182">
        <v>0</v>
      </c>
      <c r="CT124" s="182">
        <v>0</v>
      </c>
      <c r="CU124" s="182">
        <v>0</v>
      </c>
      <c r="CV124" s="182">
        <v>0</v>
      </c>
      <c r="CW124" s="182">
        <v>0</v>
      </c>
      <c r="CX124" s="182">
        <v>6</v>
      </c>
      <c r="CY124" s="182">
        <v>0</v>
      </c>
      <c r="CZ124" s="182">
        <v>0</v>
      </c>
      <c r="DA124" s="182">
        <v>0</v>
      </c>
      <c r="DB124" s="182">
        <v>0</v>
      </c>
      <c r="DC124" s="182">
        <v>0</v>
      </c>
      <c r="DD124" s="182">
        <v>0</v>
      </c>
      <c r="DE124" s="182">
        <v>0</v>
      </c>
      <c r="DF124" s="182">
        <v>0</v>
      </c>
      <c r="DG124" s="182">
        <v>0</v>
      </c>
      <c r="DH124" s="182">
        <v>0</v>
      </c>
      <c r="DI124" s="182">
        <v>0</v>
      </c>
      <c r="DJ124" s="182">
        <v>0</v>
      </c>
      <c r="DK124" s="182">
        <v>0</v>
      </c>
      <c r="DL124" s="182">
        <v>0</v>
      </c>
      <c r="DM124" s="182">
        <v>0</v>
      </c>
      <c r="DN124" s="182">
        <v>0</v>
      </c>
      <c r="DO124" s="182">
        <v>0</v>
      </c>
      <c r="DP124" s="182">
        <v>0</v>
      </c>
      <c r="DQ124" s="182">
        <v>0</v>
      </c>
      <c r="DR124" s="182">
        <v>0</v>
      </c>
      <c r="DS124" s="182">
        <v>0</v>
      </c>
      <c r="DT124" s="182">
        <v>0</v>
      </c>
      <c r="DU124" s="182">
        <v>0</v>
      </c>
      <c r="DV124" s="182">
        <v>0</v>
      </c>
      <c r="DW124" s="182">
        <v>0</v>
      </c>
      <c r="DX124" s="182">
        <v>0</v>
      </c>
      <c r="DY124" s="182">
        <v>0</v>
      </c>
      <c r="DZ124" s="182">
        <v>0</v>
      </c>
      <c r="EA124" s="182">
        <v>0</v>
      </c>
      <c r="EB124" s="182">
        <v>0</v>
      </c>
      <c r="EC124" s="182">
        <v>0</v>
      </c>
      <c r="ED124" s="182">
        <v>0</v>
      </c>
      <c r="EE124" s="182">
        <v>0</v>
      </c>
      <c r="EF124" s="182">
        <v>0</v>
      </c>
      <c r="EG124" s="182">
        <v>0</v>
      </c>
    </row>
    <row r="125" spans="1:137">
      <c r="A125" s="362"/>
      <c r="B125" s="362"/>
      <c r="C125" s="362"/>
      <c r="D125" s="362"/>
      <c r="E125" s="362"/>
      <c r="F125" s="362"/>
      <c r="G125" s="362"/>
      <c r="H125" s="362"/>
      <c r="I125" s="362"/>
      <c r="J125" s="362"/>
      <c r="K125" s="362"/>
      <c r="L125" s="362"/>
      <c r="M125" s="362"/>
      <c r="N125" s="362"/>
      <c r="O125" s="362"/>
      <c r="P125" s="362"/>
      <c r="Q125" s="362"/>
      <c r="R125" s="362"/>
      <c r="S125" s="362"/>
      <c r="T125" s="362"/>
      <c r="U125" s="362"/>
      <c r="V125" s="362"/>
      <c r="W125" s="362"/>
      <c r="X125" s="362"/>
      <c r="Y125" s="362"/>
      <c r="Z125" s="362"/>
      <c r="BZ125" s="182">
        <v>7</v>
      </c>
      <c r="CA125" s="182" t="str">
        <f>IF($CA$118=1,$CL125,IF($CA$118=2,$CO125,IF($CA$118=3,$CR125,IF($CA$118=4,$CU125,IF($CA$118=5,$CX125,IF($CA$118=6,$DA125,""))))))</f>
        <v/>
      </c>
      <c r="CB125" s="182" t="str">
        <f>IF($CA$118=1,$CL125,IF($CA$118=2,$CO125,IF($CA$118=3,$CR125,IF($CA$118=4,$CU125,IF($CA$118=5,$CX125,IF($CA$118=6,$DA125,""))))))</f>
        <v/>
      </c>
      <c r="CC125" s="182" t="str">
        <f>IF($CA$118=1,$CL125,IF($CA$118=2,$CO125,IF($CA$118=3,$CR125,IF($CA$118=4,$CU125,IF($CA$118=5,$CX125,IF($CA$118=6,$DA125,""))))))</f>
        <v/>
      </c>
      <c r="CD125" s="182" t="str">
        <f t="shared" si="4"/>
        <v/>
      </c>
      <c r="CE125" s="182" t="str">
        <f t="shared" si="4"/>
        <v/>
      </c>
      <c r="CF125" s="182" t="str">
        <f t="shared" si="4"/>
        <v/>
      </c>
      <c r="CG125" s="182" t="str">
        <f t="shared" si="5"/>
        <v/>
      </c>
      <c r="CH125" s="182" t="str">
        <f t="shared" si="5"/>
        <v/>
      </c>
      <c r="CI125" s="182" t="str">
        <f t="shared" si="5"/>
        <v/>
      </c>
      <c r="CL125" s="182">
        <v>0</v>
      </c>
      <c r="CM125" s="182">
        <v>0</v>
      </c>
      <c r="CN125" s="182">
        <v>0</v>
      </c>
      <c r="CO125" s="182">
        <v>0</v>
      </c>
      <c r="CP125" s="182">
        <v>0</v>
      </c>
      <c r="CQ125" s="182">
        <v>0</v>
      </c>
      <c r="CR125" s="182">
        <v>0</v>
      </c>
      <c r="CS125" s="182">
        <v>0</v>
      </c>
      <c r="CT125" s="182">
        <v>0</v>
      </c>
      <c r="CU125" s="182">
        <v>0</v>
      </c>
      <c r="CV125" s="182">
        <v>0</v>
      </c>
      <c r="CW125" s="182">
        <v>0</v>
      </c>
      <c r="CX125" s="182">
        <v>0</v>
      </c>
      <c r="CY125" s="182">
        <v>0</v>
      </c>
      <c r="CZ125" s="182">
        <v>0</v>
      </c>
      <c r="DA125" s="182">
        <v>0</v>
      </c>
      <c r="DB125" s="182">
        <v>0</v>
      </c>
      <c r="DC125" s="182">
        <v>0</v>
      </c>
      <c r="DD125" s="182">
        <v>0</v>
      </c>
      <c r="DE125" s="182">
        <v>0</v>
      </c>
      <c r="DF125" s="182">
        <v>0</v>
      </c>
      <c r="DG125" s="182">
        <v>0</v>
      </c>
      <c r="DH125" s="182">
        <v>0</v>
      </c>
      <c r="DI125" s="182">
        <v>0</v>
      </c>
      <c r="DJ125" s="182">
        <v>0</v>
      </c>
      <c r="DK125" s="182">
        <v>0</v>
      </c>
      <c r="DL125" s="182">
        <v>0</v>
      </c>
      <c r="DM125" s="182">
        <v>0</v>
      </c>
      <c r="DN125" s="182">
        <v>0</v>
      </c>
      <c r="DO125" s="182">
        <v>0</v>
      </c>
      <c r="DP125" s="182">
        <v>0</v>
      </c>
      <c r="DQ125" s="182">
        <v>0</v>
      </c>
      <c r="DR125" s="182">
        <v>0</v>
      </c>
      <c r="DS125" s="182">
        <v>0</v>
      </c>
      <c r="DT125" s="182">
        <v>0</v>
      </c>
      <c r="DU125" s="182">
        <v>0</v>
      </c>
      <c r="DV125" s="182">
        <v>0</v>
      </c>
      <c r="DW125" s="182">
        <v>0</v>
      </c>
      <c r="DX125" s="182">
        <v>0</v>
      </c>
      <c r="DY125" s="182">
        <v>0</v>
      </c>
      <c r="DZ125" s="182">
        <v>0</v>
      </c>
      <c r="EA125" s="182">
        <v>0</v>
      </c>
      <c r="EB125" s="182">
        <v>0</v>
      </c>
      <c r="EC125" s="182">
        <v>0</v>
      </c>
      <c r="ED125" s="182">
        <v>0</v>
      </c>
      <c r="EE125" s="182">
        <v>0</v>
      </c>
      <c r="EF125" s="182">
        <v>0</v>
      </c>
      <c r="EG125" s="182">
        <v>0</v>
      </c>
    </row>
    <row r="126" spans="1:137">
      <c r="BZ126" s="182">
        <v>8</v>
      </c>
      <c r="CA126" s="182" t="str">
        <f t="shared" ref="CA126:CC130" si="6">IF($CA$118=1,CL126,IF($CA$118=2,CO126,IF($CA$118=3,CR126,IF($CA$118=4,CU126,IF($CA$118=5,CX126,IF($CA$118=6,DA126,""))))))</f>
        <v/>
      </c>
      <c r="CB126" s="182" t="str">
        <f t="shared" si="6"/>
        <v/>
      </c>
      <c r="CC126" s="182" t="str">
        <f t="shared" si="6"/>
        <v/>
      </c>
      <c r="CD126" s="182" t="str">
        <f t="shared" si="4"/>
        <v/>
      </c>
      <c r="CE126" s="182" t="str">
        <f t="shared" si="4"/>
        <v/>
      </c>
      <c r="CF126" s="182" t="str">
        <f t="shared" si="4"/>
        <v/>
      </c>
      <c r="CG126" s="182" t="str">
        <f t="shared" si="5"/>
        <v/>
      </c>
      <c r="CH126" s="182" t="str">
        <f t="shared" si="5"/>
        <v/>
      </c>
      <c r="CI126" s="182" t="str">
        <f t="shared" si="5"/>
        <v/>
      </c>
      <c r="CL126" s="182">
        <v>0</v>
      </c>
      <c r="CM126" s="182">
        <v>0</v>
      </c>
      <c r="CN126" s="182">
        <v>0</v>
      </c>
      <c r="CO126" s="182">
        <v>0</v>
      </c>
      <c r="CP126" s="182">
        <v>0</v>
      </c>
      <c r="CQ126" s="182">
        <v>0</v>
      </c>
      <c r="CR126" s="182">
        <v>0</v>
      </c>
      <c r="CS126" s="182">
        <v>0</v>
      </c>
      <c r="CT126" s="182">
        <v>0</v>
      </c>
      <c r="CU126" s="182">
        <v>0</v>
      </c>
      <c r="CV126" s="182">
        <v>0</v>
      </c>
      <c r="CW126" s="182">
        <v>0</v>
      </c>
      <c r="CX126" s="182">
        <v>0</v>
      </c>
      <c r="CY126" s="182">
        <v>0</v>
      </c>
      <c r="CZ126" s="182">
        <v>0</v>
      </c>
      <c r="DA126" s="182">
        <v>0</v>
      </c>
      <c r="DB126" s="182">
        <v>0</v>
      </c>
      <c r="DC126" s="182">
        <v>0</v>
      </c>
      <c r="DD126" s="182">
        <v>0</v>
      </c>
      <c r="DE126" s="182">
        <v>0</v>
      </c>
      <c r="DF126" s="182">
        <v>0</v>
      </c>
      <c r="DG126" s="182">
        <v>0</v>
      </c>
      <c r="DH126" s="182">
        <v>0</v>
      </c>
      <c r="DI126" s="182">
        <v>0</v>
      </c>
      <c r="DJ126" s="182">
        <v>0</v>
      </c>
      <c r="DK126" s="182">
        <v>0</v>
      </c>
      <c r="DL126" s="182">
        <v>0</v>
      </c>
      <c r="DM126" s="182">
        <v>0</v>
      </c>
      <c r="DN126" s="182">
        <v>0</v>
      </c>
      <c r="DO126" s="182">
        <v>0</v>
      </c>
      <c r="DP126" s="182">
        <v>0</v>
      </c>
      <c r="DQ126" s="182">
        <v>0</v>
      </c>
      <c r="DR126" s="182">
        <v>0</v>
      </c>
      <c r="DS126" s="182">
        <v>0</v>
      </c>
      <c r="DT126" s="182">
        <v>0</v>
      </c>
      <c r="DU126" s="182">
        <v>0</v>
      </c>
      <c r="DV126" s="182">
        <v>0</v>
      </c>
      <c r="DW126" s="182">
        <v>0</v>
      </c>
      <c r="DX126" s="182">
        <v>0</v>
      </c>
      <c r="DY126" s="182">
        <v>0</v>
      </c>
      <c r="DZ126" s="182">
        <v>0</v>
      </c>
      <c r="EA126" s="182">
        <v>0</v>
      </c>
      <c r="EB126" s="182">
        <v>0</v>
      </c>
      <c r="EC126" s="182">
        <v>0</v>
      </c>
      <c r="ED126" s="182">
        <v>0</v>
      </c>
      <c r="EE126" s="182">
        <v>0</v>
      </c>
      <c r="EF126" s="182">
        <v>0</v>
      </c>
      <c r="EG126" s="182">
        <v>0</v>
      </c>
    </row>
    <row r="127" spans="1:137">
      <c r="BZ127" s="182">
        <v>9</v>
      </c>
      <c r="CA127" s="182" t="str">
        <f t="shared" si="6"/>
        <v/>
      </c>
      <c r="CB127" s="182" t="str">
        <f t="shared" si="6"/>
        <v/>
      </c>
      <c r="CC127" s="182" t="str">
        <f t="shared" si="6"/>
        <v/>
      </c>
      <c r="CD127" s="182" t="str">
        <f t="shared" si="4"/>
        <v/>
      </c>
      <c r="CE127" s="182" t="str">
        <f t="shared" si="4"/>
        <v/>
      </c>
      <c r="CF127" s="182" t="str">
        <f t="shared" si="4"/>
        <v/>
      </c>
      <c r="CG127" s="182" t="str">
        <f t="shared" si="5"/>
        <v/>
      </c>
      <c r="CH127" s="182" t="str">
        <f t="shared" si="5"/>
        <v/>
      </c>
      <c r="CI127" s="182" t="str">
        <f t="shared" si="5"/>
        <v/>
      </c>
      <c r="CL127" s="182">
        <v>0</v>
      </c>
      <c r="CM127" s="182">
        <v>0</v>
      </c>
      <c r="CN127" s="182">
        <v>0</v>
      </c>
      <c r="CO127" s="182">
        <v>0</v>
      </c>
      <c r="CP127" s="182">
        <v>0</v>
      </c>
      <c r="CQ127" s="182">
        <v>0</v>
      </c>
      <c r="CR127" s="182">
        <v>0</v>
      </c>
      <c r="CS127" s="182">
        <v>0</v>
      </c>
      <c r="CT127" s="182">
        <v>0</v>
      </c>
      <c r="CU127" s="182">
        <v>0</v>
      </c>
      <c r="CV127" s="182">
        <v>0</v>
      </c>
      <c r="CW127" s="182">
        <v>0</v>
      </c>
      <c r="CX127" s="182">
        <v>0</v>
      </c>
      <c r="CY127" s="182">
        <v>0</v>
      </c>
      <c r="CZ127" s="182">
        <v>0</v>
      </c>
      <c r="DA127" s="182">
        <v>0</v>
      </c>
      <c r="DB127" s="182">
        <v>0</v>
      </c>
      <c r="DC127" s="182">
        <v>0</v>
      </c>
      <c r="DD127" s="182">
        <v>0</v>
      </c>
      <c r="DE127" s="182">
        <v>0</v>
      </c>
      <c r="DF127" s="182">
        <v>0</v>
      </c>
      <c r="DG127" s="182">
        <v>0</v>
      </c>
      <c r="DH127" s="182">
        <v>0</v>
      </c>
      <c r="DI127" s="182">
        <v>0</v>
      </c>
      <c r="DJ127" s="182">
        <v>0</v>
      </c>
      <c r="DK127" s="182">
        <v>0</v>
      </c>
      <c r="DL127" s="182">
        <v>0</v>
      </c>
      <c r="DM127" s="182">
        <v>0</v>
      </c>
      <c r="DN127" s="182">
        <v>0</v>
      </c>
      <c r="DO127" s="182">
        <v>0</v>
      </c>
      <c r="DP127" s="182">
        <v>0</v>
      </c>
      <c r="DQ127" s="182">
        <v>0</v>
      </c>
      <c r="DR127" s="182">
        <v>0</v>
      </c>
      <c r="DS127" s="182">
        <v>0</v>
      </c>
      <c r="DT127" s="182">
        <v>0</v>
      </c>
      <c r="DU127" s="182">
        <v>0</v>
      </c>
      <c r="DV127" s="182">
        <v>0</v>
      </c>
      <c r="DW127" s="182">
        <v>0</v>
      </c>
      <c r="DX127" s="182">
        <v>0</v>
      </c>
      <c r="DY127" s="182">
        <v>0</v>
      </c>
      <c r="DZ127" s="182">
        <v>0</v>
      </c>
      <c r="EA127" s="182">
        <v>0</v>
      </c>
      <c r="EB127" s="182">
        <v>0</v>
      </c>
      <c r="EC127" s="182">
        <v>0</v>
      </c>
      <c r="ED127" s="182">
        <v>0</v>
      </c>
      <c r="EE127" s="182">
        <v>0</v>
      </c>
      <c r="EF127" s="182">
        <v>0</v>
      </c>
      <c r="EG127" s="182">
        <v>0</v>
      </c>
    </row>
    <row r="128" spans="1:137">
      <c r="BZ128" s="182">
        <v>10</v>
      </c>
      <c r="CA128" s="182" t="str">
        <f t="shared" si="6"/>
        <v/>
      </c>
      <c r="CB128" s="182" t="str">
        <f t="shared" si="6"/>
        <v/>
      </c>
      <c r="CC128" s="182" t="str">
        <f t="shared" si="6"/>
        <v/>
      </c>
      <c r="CD128" s="182" t="str">
        <f t="shared" si="4"/>
        <v/>
      </c>
      <c r="CE128" s="182" t="str">
        <f t="shared" si="4"/>
        <v/>
      </c>
      <c r="CF128" s="182" t="str">
        <f t="shared" si="4"/>
        <v/>
      </c>
      <c r="CG128" s="182" t="str">
        <f t="shared" si="5"/>
        <v/>
      </c>
      <c r="CH128" s="182" t="str">
        <f t="shared" si="5"/>
        <v/>
      </c>
      <c r="CI128" s="182" t="str">
        <f t="shared" si="5"/>
        <v/>
      </c>
      <c r="CL128" s="182">
        <v>0</v>
      </c>
      <c r="CM128" s="182">
        <v>0</v>
      </c>
      <c r="CN128" s="182">
        <v>0</v>
      </c>
      <c r="CO128" s="182">
        <v>0</v>
      </c>
      <c r="CP128" s="182">
        <v>0</v>
      </c>
      <c r="CQ128" s="182">
        <v>0</v>
      </c>
      <c r="CR128" s="182">
        <v>0</v>
      </c>
      <c r="CS128" s="182">
        <v>0</v>
      </c>
      <c r="CT128" s="182">
        <v>0</v>
      </c>
      <c r="CU128" s="182">
        <v>0</v>
      </c>
      <c r="CV128" s="182">
        <v>0</v>
      </c>
      <c r="CW128" s="182">
        <v>0</v>
      </c>
      <c r="CX128" s="182">
        <v>0</v>
      </c>
      <c r="CY128" s="182">
        <v>0</v>
      </c>
      <c r="CZ128" s="182">
        <v>0</v>
      </c>
      <c r="DA128" s="182">
        <v>0</v>
      </c>
      <c r="DB128" s="182">
        <v>0</v>
      </c>
      <c r="DC128" s="182">
        <v>0</v>
      </c>
      <c r="DD128" s="182">
        <v>0</v>
      </c>
      <c r="DE128" s="182">
        <v>0</v>
      </c>
      <c r="DF128" s="182">
        <v>0</v>
      </c>
      <c r="DG128" s="182">
        <v>0</v>
      </c>
      <c r="DH128" s="182">
        <v>0</v>
      </c>
      <c r="DI128" s="182">
        <v>0</v>
      </c>
      <c r="DJ128" s="182">
        <v>0</v>
      </c>
      <c r="DK128" s="182">
        <v>0</v>
      </c>
      <c r="DL128" s="182">
        <v>0</v>
      </c>
      <c r="DM128" s="182">
        <v>0</v>
      </c>
      <c r="DN128" s="182">
        <v>0</v>
      </c>
      <c r="DO128" s="182">
        <v>0</v>
      </c>
      <c r="DP128" s="182">
        <v>0</v>
      </c>
      <c r="DQ128" s="182">
        <v>0</v>
      </c>
      <c r="DR128" s="182">
        <v>0</v>
      </c>
      <c r="DS128" s="182">
        <v>0</v>
      </c>
      <c r="DT128" s="182">
        <v>0</v>
      </c>
      <c r="DU128" s="182">
        <v>0</v>
      </c>
      <c r="DV128" s="182">
        <v>0</v>
      </c>
      <c r="DW128" s="182">
        <v>0</v>
      </c>
      <c r="DX128" s="182">
        <v>0</v>
      </c>
      <c r="DY128" s="182">
        <v>0</v>
      </c>
      <c r="DZ128" s="182">
        <v>0</v>
      </c>
      <c r="EA128" s="182">
        <v>0</v>
      </c>
      <c r="EB128" s="182">
        <v>0</v>
      </c>
      <c r="EC128" s="182">
        <v>0</v>
      </c>
      <c r="ED128" s="182">
        <v>0</v>
      </c>
      <c r="EE128" s="182">
        <v>0</v>
      </c>
      <c r="EF128" s="182">
        <v>0</v>
      </c>
      <c r="EG128" s="182">
        <v>0</v>
      </c>
    </row>
    <row r="129" spans="78:137">
      <c r="BZ129" s="182">
        <v>11</v>
      </c>
      <c r="CA129" s="182" t="str">
        <f t="shared" si="6"/>
        <v/>
      </c>
      <c r="CB129" s="182" t="str">
        <f t="shared" si="6"/>
        <v/>
      </c>
      <c r="CC129" s="182" t="str">
        <f t="shared" si="6"/>
        <v/>
      </c>
      <c r="CD129" s="182" t="str">
        <f t="shared" si="4"/>
        <v/>
      </c>
      <c r="CE129" s="182" t="str">
        <f t="shared" si="4"/>
        <v/>
      </c>
      <c r="CF129" s="182" t="str">
        <f t="shared" si="4"/>
        <v/>
      </c>
      <c r="CG129" s="182" t="str">
        <f t="shared" si="5"/>
        <v/>
      </c>
      <c r="CH129" s="182" t="str">
        <f t="shared" si="5"/>
        <v/>
      </c>
      <c r="CI129" s="182" t="str">
        <f t="shared" si="5"/>
        <v/>
      </c>
      <c r="CL129" s="182">
        <v>0</v>
      </c>
      <c r="CM129" s="182">
        <v>0</v>
      </c>
      <c r="CN129" s="182">
        <v>0</v>
      </c>
      <c r="CO129" s="182">
        <v>0</v>
      </c>
      <c r="CP129" s="182">
        <v>0</v>
      </c>
      <c r="CQ129" s="182">
        <v>0</v>
      </c>
      <c r="CR129" s="182">
        <v>0</v>
      </c>
      <c r="CS129" s="182">
        <v>0</v>
      </c>
      <c r="CT129" s="182">
        <v>0</v>
      </c>
      <c r="CU129" s="182">
        <v>0</v>
      </c>
      <c r="CV129" s="182">
        <v>0</v>
      </c>
      <c r="CW129" s="182">
        <v>0</v>
      </c>
      <c r="CX129" s="182">
        <v>0</v>
      </c>
      <c r="CY129" s="182">
        <v>0</v>
      </c>
      <c r="CZ129" s="182">
        <v>0</v>
      </c>
      <c r="DA129" s="182">
        <v>0</v>
      </c>
      <c r="DB129" s="182">
        <v>0</v>
      </c>
      <c r="DC129" s="182">
        <v>0</v>
      </c>
      <c r="DD129" s="182">
        <v>0</v>
      </c>
      <c r="DE129" s="182">
        <v>0</v>
      </c>
      <c r="DF129" s="182">
        <v>0</v>
      </c>
      <c r="DG129" s="182">
        <v>0</v>
      </c>
      <c r="DH129" s="182">
        <v>0</v>
      </c>
      <c r="DI129" s="182">
        <v>0</v>
      </c>
      <c r="DJ129" s="182">
        <v>0</v>
      </c>
      <c r="DK129" s="182">
        <v>0</v>
      </c>
      <c r="DL129" s="182">
        <v>0</v>
      </c>
      <c r="DM129" s="182">
        <v>0</v>
      </c>
      <c r="DN129" s="182">
        <v>0</v>
      </c>
      <c r="DO129" s="182">
        <v>0</v>
      </c>
      <c r="DP129" s="182">
        <v>0</v>
      </c>
      <c r="DQ129" s="182">
        <v>0</v>
      </c>
      <c r="DR129" s="182">
        <v>0</v>
      </c>
      <c r="DS129" s="182">
        <v>0</v>
      </c>
      <c r="DT129" s="182">
        <v>0</v>
      </c>
      <c r="DU129" s="182">
        <v>0</v>
      </c>
      <c r="DV129" s="182">
        <v>0</v>
      </c>
      <c r="DW129" s="182">
        <v>0</v>
      </c>
      <c r="DX129" s="182">
        <v>0</v>
      </c>
      <c r="DY129" s="182">
        <v>0</v>
      </c>
      <c r="DZ129" s="182">
        <v>0</v>
      </c>
      <c r="EA129" s="182">
        <v>0</v>
      </c>
      <c r="EB129" s="182">
        <v>0</v>
      </c>
      <c r="EC129" s="182">
        <v>0</v>
      </c>
      <c r="ED129" s="182">
        <v>0</v>
      </c>
      <c r="EE129" s="182">
        <v>0</v>
      </c>
      <c r="EF129" s="182">
        <v>0</v>
      </c>
      <c r="EG129" s="182">
        <v>0</v>
      </c>
    </row>
    <row r="130" spans="78:137">
      <c r="BZ130" s="182">
        <v>12</v>
      </c>
      <c r="CA130" s="182" t="str">
        <f t="shared" si="6"/>
        <v/>
      </c>
      <c r="CB130" s="182" t="str">
        <f t="shared" si="6"/>
        <v/>
      </c>
      <c r="CC130" s="182" t="str">
        <f t="shared" si="6"/>
        <v/>
      </c>
      <c r="CD130" s="182" t="str">
        <f t="shared" si="4"/>
        <v/>
      </c>
      <c r="CE130" s="182" t="str">
        <f t="shared" si="4"/>
        <v/>
      </c>
      <c r="CF130" s="182" t="str">
        <f t="shared" si="4"/>
        <v/>
      </c>
      <c r="CL130" s="182">
        <v>0</v>
      </c>
      <c r="CM130" s="182">
        <v>0</v>
      </c>
      <c r="CN130" s="182">
        <v>0</v>
      </c>
      <c r="CO130" s="182">
        <v>0</v>
      </c>
      <c r="CP130" s="182">
        <v>0</v>
      </c>
      <c r="CQ130" s="182">
        <v>0</v>
      </c>
      <c r="CR130" s="182">
        <v>0</v>
      </c>
      <c r="CS130" s="182">
        <v>0</v>
      </c>
      <c r="CT130" s="182">
        <v>0</v>
      </c>
      <c r="CU130" s="182">
        <v>0</v>
      </c>
      <c r="CV130" s="182">
        <v>0</v>
      </c>
      <c r="CW130" s="182">
        <v>0</v>
      </c>
      <c r="CX130" s="182">
        <v>0</v>
      </c>
      <c r="CY130" s="182">
        <v>0</v>
      </c>
      <c r="CZ130" s="182">
        <v>0</v>
      </c>
      <c r="DA130" s="182">
        <v>0</v>
      </c>
      <c r="DB130" s="182">
        <v>0</v>
      </c>
      <c r="DC130" s="182">
        <v>0</v>
      </c>
      <c r="DD130" s="182">
        <v>0</v>
      </c>
      <c r="DE130" s="182">
        <v>0</v>
      </c>
      <c r="DF130" s="182">
        <v>0</v>
      </c>
      <c r="DG130" s="182">
        <v>0</v>
      </c>
      <c r="DH130" s="182">
        <v>0</v>
      </c>
      <c r="DI130" s="182">
        <v>0</v>
      </c>
      <c r="DJ130" s="182">
        <v>0</v>
      </c>
      <c r="DK130" s="182">
        <v>0</v>
      </c>
      <c r="DL130" s="182">
        <v>0</v>
      </c>
      <c r="DM130" s="182">
        <v>0</v>
      </c>
      <c r="DN130" s="182">
        <v>0</v>
      </c>
      <c r="DO130" s="182">
        <v>0</v>
      </c>
      <c r="DP130" s="182">
        <v>0</v>
      </c>
      <c r="DQ130" s="182">
        <v>0</v>
      </c>
      <c r="DR130" s="182">
        <v>0</v>
      </c>
      <c r="DS130" s="182">
        <v>0</v>
      </c>
      <c r="DT130" s="182">
        <v>0</v>
      </c>
      <c r="DU130" s="182">
        <v>0</v>
      </c>
      <c r="DV130" s="182">
        <v>0</v>
      </c>
      <c r="DW130" s="182">
        <v>0</v>
      </c>
      <c r="DX130" s="182">
        <v>0</v>
      </c>
      <c r="DY130" s="182">
        <v>0</v>
      </c>
      <c r="DZ130" s="182">
        <v>0</v>
      </c>
      <c r="EA130" s="182">
        <v>0</v>
      </c>
      <c r="EB130" s="182">
        <v>0</v>
      </c>
      <c r="EC130" s="182">
        <v>0</v>
      </c>
      <c r="ED130" s="182">
        <v>0</v>
      </c>
      <c r="EE130" s="182">
        <v>0</v>
      </c>
      <c r="EF130" s="182">
        <v>0</v>
      </c>
      <c r="EG130" s="182">
        <v>0</v>
      </c>
    </row>
    <row r="132" spans="78:137">
      <c r="BZ132" s="182" t="s">
        <v>331</v>
      </c>
      <c r="CA132" s="182" t="s">
        <v>332</v>
      </c>
      <c r="CD132" s="182" t="s">
        <v>332</v>
      </c>
      <c r="CG132" s="182" t="s">
        <v>332</v>
      </c>
    </row>
    <row r="133" spans="78:137">
      <c r="BZ133" s="182" t="s">
        <v>333</v>
      </c>
      <c r="CA133" s="182" t="s">
        <v>332</v>
      </c>
      <c r="CD133" s="182" t="s">
        <v>332</v>
      </c>
      <c r="CG133" s="182" t="s">
        <v>332</v>
      </c>
    </row>
    <row r="134" spans="78:137">
      <c r="BZ134" s="182" t="s">
        <v>334</v>
      </c>
      <c r="CA134" s="182" t="s">
        <v>332</v>
      </c>
      <c r="CD134" s="182" t="s">
        <v>332</v>
      </c>
      <c r="CG134" s="182" t="s">
        <v>332</v>
      </c>
    </row>
    <row r="135" spans="78:137">
      <c r="BZ135" s="182" t="s">
        <v>335</v>
      </c>
      <c r="CA135" s="182" t="s">
        <v>332</v>
      </c>
      <c r="CD135" s="182" t="s">
        <v>332</v>
      </c>
      <c r="CG135" s="182" t="s">
        <v>332</v>
      </c>
    </row>
    <row r="136" spans="78:137">
      <c r="BZ136" s="182" t="s">
        <v>515</v>
      </c>
      <c r="CA136" s="182" t="s">
        <v>332</v>
      </c>
      <c r="CD136" s="182" t="s">
        <v>332</v>
      </c>
      <c r="CG136" s="182" t="s">
        <v>332</v>
      </c>
    </row>
    <row r="137" spans="78:137">
      <c r="BZ137" s="182" t="s">
        <v>516</v>
      </c>
      <c r="CA137" s="182" t="s">
        <v>332</v>
      </c>
      <c r="CD137" s="182" t="s">
        <v>332</v>
      </c>
      <c r="CG137" s="182" t="s">
        <v>332</v>
      </c>
    </row>
  </sheetData>
  <mergeCells count="324">
    <mergeCell ref="A1:D2"/>
    <mergeCell ref="F1:Y2"/>
    <mergeCell ref="AL2:AQ2"/>
    <mergeCell ref="A3:B3"/>
    <mergeCell ref="C3:K3"/>
    <mergeCell ref="M3:O3"/>
    <mergeCell ref="P3:Y3"/>
    <mergeCell ref="AL3:AQ3"/>
    <mergeCell ref="AJ1:AQ1"/>
    <mergeCell ref="A6:B6"/>
    <mergeCell ref="C6:L6"/>
    <mergeCell ref="M6:O6"/>
    <mergeCell ref="P6:Y6"/>
    <mergeCell ref="A7:B7"/>
    <mergeCell ref="C7:L7"/>
    <mergeCell ref="M7:O7"/>
    <mergeCell ref="P7:Y7"/>
    <mergeCell ref="A4:B4"/>
    <mergeCell ref="C4:L4"/>
    <mergeCell ref="M4:O4"/>
    <mergeCell ref="P4:Y4"/>
    <mergeCell ref="A5:B5"/>
    <mergeCell ref="C5:L5"/>
    <mergeCell ref="M5:O5"/>
    <mergeCell ref="P5:Y5"/>
    <mergeCell ref="A9:AQ9"/>
    <mergeCell ref="A11:B11"/>
    <mergeCell ref="C11:J11"/>
    <mergeCell ref="K11:Y11"/>
    <mergeCell ref="Z11:AG11"/>
    <mergeCell ref="AI11:AM11"/>
    <mergeCell ref="AN11:AQ11"/>
    <mergeCell ref="Z12:AG14"/>
    <mergeCell ref="AI12:AM14"/>
    <mergeCell ref="AN12:AQ14"/>
    <mergeCell ref="BE12:BF17"/>
    <mergeCell ref="O13:P13"/>
    <mergeCell ref="T13:U13"/>
    <mergeCell ref="O14:P14"/>
    <mergeCell ref="T14:U14"/>
    <mergeCell ref="Z15:AG17"/>
    <mergeCell ref="AI15:AM17"/>
    <mergeCell ref="AN15:AQ17"/>
    <mergeCell ref="O16:P16"/>
    <mergeCell ref="T16:U16"/>
    <mergeCell ref="O17:P17"/>
    <mergeCell ref="T17:U17"/>
    <mergeCell ref="O12:P12"/>
    <mergeCell ref="T12:U12"/>
    <mergeCell ref="W12:Y14"/>
    <mergeCell ref="A15:B17"/>
    <mergeCell ref="C15:J17"/>
    <mergeCell ref="K15:N17"/>
    <mergeCell ref="O15:P15"/>
    <mergeCell ref="T15:U15"/>
    <mergeCell ref="W15:Y17"/>
    <mergeCell ref="AR18:AR20"/>
    <mergeCell ref="O19:P19"/>
    <mergeCell ref="T19:U19"/>
    <mergeCell ref="O20:P20"/>
    <mergeCell ref="T20:U20"/>
    <mergeCell ref="A18:B20"/>
    <mergeCell ref="C18:J20"/>
    <mergeCell ref="K18:N20"/>
    <mergeCell ref="O18:P18"/>
    <mergeCell ref="T18:U18"/>
    <mergeCell ref="W18:Y20"/>
    <mergeCell ref="AR12:AR17"/>
    <mergeCell ref="A12:B14"/>
    <mergeCell ref="C12:J14"/>
    <mergeCell ref="K12:N14"/>
    <mergeCell ref="A21:B23"/>
    <mergeCell ref="C21:J23"/>
    <mergeCell ref="K21:N23"/>
    <mergeCell ref="O21:P21"/>
    <mergeCell ref="T21:U21"/>
    <mergeCell ref="W21:Y23"/>
    <mergeCell ref="Z18:AG20"/>
    <mergeCell ref="AI18:AM20"/>
    <mergeCell ref="AN18:AQ20"/>
    <mergeCell ref="Z21:AG23"/>
    <mergeCell ref="AI21:AM23"/>
    <mergeCell ref="AN21:AQ23"/>
    <mergeCell ref="AR21:AR26"/>
    <mergeCell ref="BE21:BF26"/>
    <mergeCell ref="O22:P22"/>
    <mergeCell ref="T22:U22"/>
    <mergeCell ref="O23:P23"/>
    <mergeCell ref="T23:U23"/>
    <mergeCell ref="Z24:AG26"/>
    <mergeCell ref="AI24:AM26"/>
    <mergeCell ref="AN24:AQ26"/>
    <mergeCell ref="O25:P25"/>
    <mergeCell ref="T25:U25"/>
    <mergeCell ref="O26:P26"/>
    <mergeCell ref="T26:U26"/>
    <mergeCell ref="A24:B26"/>
    <mergeCell ref="C24:J26"/>
    <mergeCell ref="K24:N26"/>
    <mergeCell ref="O24:P24"/>
    <mergeCell ref="T24:U24"/>
    <mergeCell ref="W24:Y26"/>
    <mergeCell ref="Z27:AG29"/>
    <mergeCell ref="AI27:AM29"/>
    <mergeCell ref="AN27:AQ29"/>
    <mergeCell ref="AR27:AR29"/>
    <mergeCell ref="O28:P28"/>
    <mergeCell ref="T28:U28"/>
    <mergeCell ref="O29:P29"/>
    <mergeCell ref="T29:U29"/>
    <mergeCell ref="A27:B29"/>
    <mergeCell ref="C27:J29"/>
    <mergeCell ref="K27:N29"/>
    <mergeCell ref="O27:P27"/>
    <mergeCell ref="T27:U27"/>
    <mergeCell ref="W27:Y29"/>
    <mergeCell ref="Z30:AG32"/>
    <mergeCell ref="AI30:AM32"/>
    <mergeCell ref="AN30:AQ32"/>
    <mergeCell ref="AR30:AR32"/>
    <mergeCell ref="O31:P31"/>
    <mergeCell ref="T31:U31"/>
    <mergeCell ref="O32:P32"/>
    <mergeCell ref="T32:U32"/>
    <mergeCell ref="A30:B32"/>
    <mergeCell ref="C30:J32"/>
    <mergeCell ref="K30:N32"/>
    <mergeCell ref="O30:P30"/>
    <mergeCell ref="T30:U30"/>
    <mergeCell ref="W30:Y32"/>
    <mergeCell ref="Z33:AG35"/>
    <mergeCell ref="AI33:AM35"/>
    <mergeCell ref="AN33:AQ35"/>
    <mergeCell ref="AR33:AR35"/>
    <mergeCell ref="O34:P34"/>
    <mergeCell ref="T34:U34"/>
    <mergeCell ref="O35:P35"/>
    <mergeCell ref="T35:U35"/>
    <mergeCell ref="A33:B35"/>
    <mergeCell ref="C33:J35"/>
    <mergeCell ref="K33:N35"/>
    <mergeCell ref="O33:P33"/>
    <mergeCell ref="T33:U33"/>
    <mergeCell ref="W33:Y35"/>
    <mergeCell ref="Z36:AG38"/>
    <mergeCell ref="AI36:AM38"/>
    <mergeCell ref="AN36:AQ38"/>
    <mergeCell ref="AR36:AR38"/>
    <mergeCell ref="O37:P37"/>
    <mergeCell ref="T37:U37"/>
    <mergeCell ref="O38:P38"/>
    <mergeCell ref="T38:U38"/>
    <mergeCell ref="A36:B38"/>
    <mergeCell ref="C36:J38"/>
    <mergeCell ref="K36:N38"/>
    <mergeCell ref="O36:P36"/>
    <mergeCell ref="T36:U36"/>
    <mergeCell ref="W36:Y38"/>
    <mergeCell ref="Z39:AG41"/>
    <mergeCell ref="AI39:AM41"/>
    <mergeCell ref="AN39:AQ41"/>
    <mergeCell ref="AR39:AR41"/>
    <mergeCell ref="O40:P40"/>
    <mergeCell ref="T40:U40"/>
    <mergeCell ref="O41:P41"/>
    <mergeCell ref="T41:U41"/>
    <mergeCell ref="A39:B41"/>
    <mergeCell ref="C39:J41"/>
    <mergeCell ref="K39:N41"/>
    <mergeCell ref="O39:P39"/>
    <mergeCell ref="T39:U39"/>
    <mergeCell ref="W39:Y41"/>
    <mergeCell ref="Z42:AG44"/>
    <mergeCell ref="AI42:AM44"/>
    <mergeCell ref="AN42:AQ44"/>
    <mergeCell ref="AR42:AR44"/>
    <mergeCell ref="O43:P43"/>
    <mergeCell ref="T43:U43"/>
    <mergeCell ref="O44:P44"/>
    <mergeCell ref="T44:U44"/>
    <mergeCell ref="A42:B44"/>
    <mergeCell ref="C42:J44"/>
    <mergeCell ref="K42:N44"/>
    <mergeCell ref="O42:P42"/>
    <mergeCell ref="T42:U42"/>
    <mergeCell ref="W42:Y44"/>
    <mergeCell ref="Z45:AG47"/>
    <mergeCell ref="AI45:AM47"/>
    <mergeCell ref="AN45:AQ47"/>
    <mergeCell ref="AR45:AR47"/>
    <mergeCell ref="O46:P46"/>
    <mergeCell ref="T46:U46"/>
    <mergeCell ref="O47:P47"/>
    <mergeCell ref="T47:U47"/>
    <mergeCell ref="A45:B47"/>
    <mergeCell ref="C45:J47"/>
    <mergeCell ref="K45:N47"/>
    <mergeCell ref="O45:P45"/>
    <mergeCell ref="T45:U45"/>
    <mergeCell ref="W45:Y47"/>
    <mergeCell ref="A49:AQ49"/>
    <mergeCell ref="A51:A54"/>
    <mergeCell ref="B51:D54"/>
    <mergeCell ref="F51:J54"/>
    <mergeCell ref="K51:O54"/>
    <mergeCell ref="P51:T54"/>
    <mergeCell ref="U51:Y54"/>
    <mergeCell ref="Z51:AD54"/>
    <mergeCell ref="AE51:AI54"/>
    <mergeCell ref="AJ51:AL54"/>
    <mergeCell ref="AM51:AO54"/>
    <mergeCell ref="AP51:AP54"/>
    <mergeCell ref="AQ51:AQ54"/>
    <mergeCell ref="AS53:AS54"/>
    <mergeCell ref="AT53:AT54"/>
    <mergeCell ref="A55:A90"/>
    <mergeCell ref="B55:D60"/>
    <mergeCell ref="E55:E60"/>
    <mergeCell ref="AJ55:AJ60"/>
    <mergeCell ref="AK55:AK60"/>
    <mergeCell ref="BC55:BC60"/>
    <mergeCell ref="BD55:BD60"/>
    <mergeCell ref="AM59:AM60"/>
    <mergeCell ref="AN59:AN60"/>
    <mergeCell ref="AO59:AO60"/>
    <mergeCell ref="AL55:AL60"/>
    <mergeCell ref="AM55:AO58"/>
    <mergeCell ref="AP55:AP60"/>
    <mergeCell ref="AQ55:AQ60"/>
    <mergeCell ref="AX55:AX60"/>
    <mergeCell ref="AY55:AY60"/>
    <mergeCell ref="B61:D66"/>
    <mergeCell ref="E61:E66"/>
    <mergeCell ref="AJ61:AJ66"/>
    <mergeCell ref="AK61:AK66"/>
    <mergeCell ref="AL61:AL66"/>
    <mergeCell ref="AM61:AO64"/>
    <mergeCell ref="AZ55:AZ60"/>
    <mergeCell ref="BA55:BA60"/>
    <mergeCell ref="BB55:BB60"/>
    <mergeCell ref="BB61:BB66"/>
    <mergeCell ref="BC61:BC66"/>
    <mergeCell ref="BD61:BD66"/>
    <mergeCell ref="AM65:AM66"/>
    <mergeCell ref="AN65:AN66"/>
    <mergeCell ref="AO65:AO66"/>
    <mergeCell ref="AP61:AP66"/>
    <mergeCell ref="AQ61:AQ66"/>
    <mergeCell ref="AX61:AX66"/>
    <mergeCell ref="AY61:AY66"/>
    <mergeCell ref="AZ61:AZ66"/>
    <mergeCell ref="BA61:BA66"/>
    <mergeCell ref="B73:D78"/>
    <mergeCell ref="E73:E78"/>
    <mergeCell ref="AJ73:AJ78"/>
    <mergeCell ref="AK73:AK78"/>
    <mergeCell ref="AL73:AL78"/>
    <mergeCell ref="AM73:AO76"/>
    <mergeCell ref="BB67:BB72"/>
    <mergeCell ref="BC67:BC72"/>
    <mergeCell ref="BD67:BD72"/>
    <mergeCell ref="AM71:AM72"/>
    <mergeCell ref="AN71:AN72"/>
    <mergeCell ref="AO71:AO72"/>
    <mergeCell ref="AP67:AP72"/>
    <mergeCell ref="AQ67:AQ72"/>
    <mergeCell ref="AX67:AX72"/>
    <mergeCell ref="AY67:AY72"/>
    <mergeCell ref="AZ67:AZ72"/>
    <mergeCell ref="BA67:BA72"/>
    <mergeCell ref="B67:D72"/>
    <mergeCell ref="E67:E72"/>
    <mergeCell ref="AJ67:AJ72"/>
    <mergeCell ref="AK67:AK72"/>
    <mergeCell ref="AL67:AL72"/>
    <mergeCell ref="AM67:AO70"/>
    <mergeCell ref="BB73:BB78"/>
    <mergeCell ref="BC73:BC78"/>
    <mergeCell ref="BD73:BD78"/>
    <mergeCell ref="AM77:AM78"/>
    <mergeCell ref="AN77:AN78"/>
    <mergeCell ref="AO77:AO78"/>
    <mergeCell ref="AP73:AP78"/>
    <mergeCell ref="AQ73:AQ78"/>
    <mergeCell ref="AX73:AX78"/>
    <mergeCell ref="AY73:AY78"/>
    <mergeCell ref="AZ73:AZ78"/>
    <mergeCell ref="BA73:BA78"/>
    <mergeCell ref="B85:D90"/>
    <mergeCell ref="E85:E90"/>
    <mergeCell ref="AJ85:AJ90"/>
    <mergeCell ref="AK85:AK90"/>
    <mergeCell ref="AL85:AL90"/>
    <mergeCell ref="AM85:AO88"/>
    <mergeCell ref="BB79:BB84"/>
    <mergeCell ref="BC79:BC84"/>
    <mergeCell ref="BD79:BD84"/>
    <mergeCell ref="AM83:AM84"/>
    <mergeCell ref="AN83:AN84"/>
    <mergeCell ref="AO83:AO84"/>
    <mergeCell ref="AP79:AP84"/>
    <mergeCell ref="AQ79:AQ84"/>
    <mergeCell ref="AX79:AX84"/>
    <mergeCell ref="AY79:AY84"/>
    <mergeCell ref="AZ79:AZ84"/>
    <mergeCell ref="BA79:BA84"/>
    <mergeCell ref="B79:D84"/>
    <mergeCell ref="E79:E84"/>
    <mergeCell ref="AJ79:AJ84"/>
    <mergeCell ref="AK79:AK84"/>
    <mergeCell ref="AL79:AL84"/>
    <mergeCell ref="AM79:AO82"/>
    <mergeCell ref="BB85:BB90"/>
    <mergeCell ref="BC85:BC90"/>
    <mergeCell ref="BD85:BD90"/>
    <mergeCell ref="AM89:AM90"/>
    <mergeCell ref="AN89:AN90"/>
    <mergeCell ref="AO89:AO90"/>
    <mergeCell ref="AP85:AP90"/>
    <mergeCell ref="AQ85:AQ90"/>
    <mergeCell ref="AX85:AX90"/>
    <mergeCell ref="AY85:AY90"/>
    <mergeCell ref="AZ85:AZ90"/>
    <mergeCell ref="BA85:BA90"/>
  </mergeCells>
  <phoneticPr fontId="2"/>
  <conditionalFormatting sqref="AS55 AS61 AS67 AS73 AS79 AS85">
    <cfRule type="cellIs" dxfId="60" priority="22" stopIfTrue="1" operator="notEqual">
      <formula>3</formula>
    </cfRule>
  </conditionalFormatting>
  <conditionalFormatting sqref="AT55 AT61 AT67 AT73 AT79 AT85">
    <cfRule type="cellIs" dxfId="59" priority="21" stopIfTrue="1" operator="notEqual">
      <formula>0</formula>
    </cfRule>
  </conditionalFormatting>
  <conditionalFormatting sqref="W93 Y93 W117 Y117 F93:U93 F117:U117">
    <cfRule type="cellIs" dxfId="58" priority="20" stopIfTrue="1" operator="greaterThan">
      <formula>0</formula>
    </cfRule>
  </conditionalFormatting>
  <conditionalFormatting sqref="J64:J66 F64:F66 J70:J72 F76:F78 T76:T78 T82:T84 F82:F84 K88:K90 Y88:Z90 AD88:AD90 F70:F72 O76:P78 O82:P84 O88:P90 T88:U90 J82:K84 J76:K78">
    <cfRule type="cellIs" dxfId="57" priority="19" stopIfTrue="1" operator="equal">
      <formula>0</formula>
    </cfRule>
  </conditionalFormatting>
  <conditionalFormatting sqref="AS55 AS61 AS67 AS73 AS79 AS85">
    <cfRule type="cellIs" dxfId="56" priority="18" stopIfTrue="1" operator="notEqual">
      <formula>3</formula>
    </cfRule>
  </conditionalFormatting>
  <conditionalFormatting sqref="AT55 AT61 AT67 AT73 AT79 AT85">
    <cfRule type="cellIs" dxfId="55" priority="17" stopIfTrue="1" operator="notEqual">
      <formula>0</formula>
    </cfRule>
  </conditionalFormatting>
  <conditionalFormatting sqref="J64:J66 F64:F66 J70:J72 F76:F78 T76:T78 T82:T84 F82:F84 K88:K90 Y88:Z90 AD88:AD90 F70:F72 O76:P78 O82:P84 O88:P90 T88:U90 J82:K84 J76:K78">
    <cfRule type="cellIs" dxfId="54" priority="16" stopIfTrue="1" operator="equal">
      <formula>0</formula>
    </cfRule>
  </conditionalFormatting>
  <conditionalFormatting sqref="J64:J66 F64:F66 J70:J72 F76:F78 T76:T78 T82:T84 F82:F84 K88:K90 Y88:Z90 AD88:AD90 F70:F72 O76:P78 O82:P84 O88:P90 T88:U90 J82:K84 J76:K78">
    <cfRule type="cellIs" dxfId="53" priority="15" stopIfTrue="1" operator="equal">
      <formula>0</formula>
    </cfRule>
  </conditionalFormatting>
  <conditionalFormatting sqref="J64:J66 F64:F66 J70:J72 F76:F78 T76:T78 T82:T84 F82:F84 K88:K90 Y88:Z90 AD88:AD90 F70:F72 O76:P78 O82:P84 O88:P90 T88:U90 J82:K84 J76:K78">
    <cfRule type="cellIs" dxfId="52" priority="14" stopIfTrue="1" operator="equal">
      <formula>0</formula>
    </cfRule>
  </conditionalFormatting>
  <conditionalFormatting sqref="J64:J66 F64:F66 J70:J72 F76:F78 T76:T78 T82:T84 F82:F84 K88:K90 Y88:Z90 AD88:AD90 F70:F72 O76:P78 O82:P84 O88:P90 T88:U90 J82:K84 J76:K78">
    <cfRule type="cellIs" dxfId="51" priority="13" stopIfTrue="1" operator="equal">
      <formula>0</formula>
    </cfRule>
  </conditionalFormatting>
  <conditionalFormatting sqref="J64:J66 F64:F66 J70:J72 F76:F78 T76:T78 T82:T84 F82:F84 K88:K90 Y88:Z90 AD88:AD90 F70:F72 O76:P78 O82:P84 O88:P90 T88:U90 J82:K84 J76:K78">
    <cfRule type="cellIs" dxfId="50" priority="12" stopIfTrue="1" operator="equal">
      <formula>0</formula>
    </cfRule>
  </conditionalFormatting>
  <conditionalFormatting sqref="J64:J66 F64:F66 J70:J72 F76:F78 T76:T78 T82:T84 F82:F84 K88:K90 Y88:Z90 AD88:AD90 F70:F72 O76:P78 O82:P84 O88:P90 T88:U90 J82:K84 J76:K78">
    <cfRule type="cellIs" dxfId="49" priority="11" stopIfTrue="1" operator="equal">
      <formula>0</formula>
    </cfRule>
  </conditionalFormatting>
  <conditionalFormatting sqref="J64:J66 F64:F66 J70:J72 F76:F78 T76:T78 T82:T84 F82:F84 K88:K90 Y88:Z90 AD88:AD90 F70:F72 O76:P78 O82:P84 O88:P90 T88:U90 J82:K84 J76:K78">
    <cfRule type="cellIs" dxfId="48" priority="10" stopIfTrue="1" operator="equal">
      <formula>0</formula>
    </cfRule>
  </conditionalFormatting>
  <conditionalFormatting sqref="J64:J66 F64:F66 J70:J72 F76:F78 T76:T78 T82:T84 F82:F84 K88:K90 Y88:Z90 AD88:AD90 F70:F72 O76:P78 O82:P84 O88:P90 T88:U90 J82:K84 J76:K78">
    <cfRule type="cellIs" dxfId="47" priority="9" stopIfTrue="1" operator="equal">
      <formula>0</formula>
    </cfRule>
  </conditionalFormatting>
  <conditionalFormatting sqref="J64:J66 F64:F66 J70:J72 F76:F78 T76:T78 T82:T84 F82:F84 K88:K90 Y88:Z90 AD88:AD90 F70:F72 O76:P78 O82:P84 O88:P90 T88:U90 J82:K84 J76:K78">
    <cfRule type="cellIs" dxfId="46" priority="8" stopIfTrue="1" operator="equal">
      <formula>0</formula>
    </cfRule>
  </conditionalFormatting>
  <conditionalFormatting sqref="J64:J66 F64:F66 J70:J72 F76:F78 T76:T78 T82:T84 F82:F84 K88:K90 Y88:Z90 AD88:AD90 F70:F72 O76:P78 O82:P84 O88:P90 T88:U90 J82:K84 J76:K78">
    <cfRule type="cellIs" dxfId="45" priority="7" stopIfTrue="1" operator="equal">
      <formula>0</formula>
    </cfRule>
  </conditionalFormatting>
  <conditionalFormatting sqref="J64:J66 F64:F66 J70:J72 F76:F78 T76:T78 T82:T84 F82:F84 K88:K90 Y88:Z90 AD88:AD90 F70:F72 O76:P78 O82:P84 O88:P90 T88:U90 J82:K84 J76:K78">
    <cfRule type="cellIs" dxfId="44" priority="6" stopIfTrue="1" operator="equal">
      <formula>0</formula>
    </cfRule>
  </conditionalFormatting>
  <conditionalFormatting sqref="J64:J66 F64:F66 J70:J72 F76:F78 T76:T78 T82:T84 F82:F84 K88:K90 Y88:Z90 AD88:AD90 F70:F72 O76:P78 O82:P84 O88:P90 T88:U90 J82:K84 J76:K78">
    <cfRule type="cellIs" dxfId="43" priority="5" stopIfTrue="1" operator="equal">
      <formula>0</formula>
    </cfRule>
  </conditionalFormatting>
  <conditionalFormatting sqref="J64:J66 F64:F66 J70:J72 F76:F78 T76:T78 T82:T84 F82:F84 K88:K90 Y88:Z90 AD88:AD90 F70:F72 O76:P78 O82:P84 O88:P90 T88:U90 J82:K84 J76:K78">
    <cfRule type="cellIs" dxfId="42" priority="4" stopIfTrue="1" operator="equal">
      <formula>0</formula>
    </cfRule>
  </conditionalFormatting>
  <conditionalFormatting sqref="J64:J66 F64:F66 J70:J72 F76:F78 T76:T78 T82:T84 F82:F84 K88:K90 Y88:Z90 AD88:AD90 F70:F72 O76:P78 O82:P84 O88:P90 T88:U90 J82:K84 J76:K78">
    <cfRule type="cellIs" dxfId="41" priority="3" stopIfTrue="1" operator="equal">
      <formula>0</formula>
    </cfRule>
  </conditionalFormatting>
  <conditionalFormatting sqref="J64:J66 F64:F66 J70:J72 F76:F78 T76:T78 T82:T84 F82:F84 K88:K90 Y88:Z90 AD88:AD90 F70:F72 O76:P78 O82:P84 O88:P90 T88:U90 J82:K84 J76:K78">
    <cfRule type="cellIs" dxfId="40" priority="2" stopIfTrue="1" operator="equal">
      <formula>0</formula>
    </cfRule>
  </conditionalFormatting>
  <conditionalFormatting sqref="J64:J66 F64:F66 J70:J72 F76:F78 T76:T78 T82:T84 F82:F84 K88:K90 Y88:Z90 AD88:AD90 F70:F72 O76:P78 O82:P84 O88:P90 T88:U90 J82:K84 J76:K78">
    <cfRule type="cellIs" dxfId="39" priority="1" stopIfTrue="1" operator="equal">
      <formula>0</formula>
    </cfRule>
  </conditionalFormatting>
  <pageMargins left="0.75" right="0.18" top="0.57999999999999996" bottom="0.26" header="0.51200000000000001" footer="0.19"/>
  <pageSetup paperSize="9" scale="70" orientation="portrait" horizontalDpi="4294967293" r:id="rId1"/>
  <headerFooter alignWithMargins="0"/>
  <rowBreaks count="1" manualBreakCount="1">
    <brk id="47" max="42" man="1"/>
  </rowBreaks>
  <colBreaks count="1" manualBreakCount="1">
    <brk id="43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00B0F0"/>
  </sheetPr>
  <dimension ref="A1:EH132"/>
  <sheetViews>
    <sheetView showGridLines="0" view="pageBreakPreview" topLeftCell="A43" zoomScale="70" zoomScaleNormal="80" zoomScaleSheetLayoutView="70" workbookViewId="0">
      <selection activeCell="A44" sqref="A44:AM44"/>
    </sheetView>
  </sheetViews>
  <sheetFormatPr defaultRowHeight="13.5"/>
  <cols>
    <col min="1" max="3" width="3.875" style="366" customWidth="1"/>
    <col min="4" max="4" width="3.75" style="366" customWidth="1"/>
    <col min="5" max="5" width="3.875" style="366" hidden="1" customWidth="1"/>
    <col min="6" max="6" width="3.875" style="366" customWidth="1"/>
    <col min="7" max="7" width="3.875" style="366" hidden="1" customWidth="1"/>
    <col min="8" max="8" width="3.875" style="366" customWidth="1"/>
    <col min="9" max="9" width="3.875" style="366" hidden="1" customWidth="1"/>
    <col min="10" max="11" width="3.875" style="366" customWidth="1"/>
    <col min="12" max="12" width="3.875" style="366" hidden="1" customWidth="1"/>
    <col min="13" max="13" width="3.75" style="366" customWidth="1"/>
    <col min="14" max="14" width="3.875" style="366" hidden="1" customWidth="1"/>
    <col min="15" max="16" width="3.875" style="366" customWidth="1"/>
    <col min="17" max="17" width="0.125" style="366" hidden="1" customWidth="1"/>
    <col min="18" max="18" width="3.875" style="366" customWidth="1"/>
    <col min="19" max="19" width="3.875" style="366" hidden="1" customWidth="1"/>
    <col min="20" max="20" width="3.875" style="366" customWidth="1"/>
    <col min="21" max="21" width="3.75" style="366" customWidth="1"/>
    <col min="22" max="22" width="3.875" style="366" hidden="1" customWidth="1"/>
    <col min="23" max="23" width="3.875" style="366" customWidth="1"/>
    <col min="24" max="24" width="3.875" style="366" hidden="1" customWidth="1"/>
    <col min="25" max="26" width="3.875" style="366" customWidth="1"/>
    <col min="27" max="27" width="3.875" style="366" hidden="1" customWidth="1"/>
    <col min="28" max="28" width="3.875" style="366" customWidth="1"/>
    <col min="29" max="29" width="3.875" style="366" hidden="1" customWidth="1"/>
    <col min="30" max="35" width="3.875" style="366" customWidth="1"/>
    <col min="36" max="36" width="3.75" style="366" customWidth="1"/>
    <col min="37" max="37" width="4" style="366" customWidth="1"/>
    <col min="38" max="39" width="9.625" style="366" customWidth="1"/>
    <col min="40" max="40" width="4.25" style="155" customWidth="1"/>
    <col min="41" max="52" width="8.625" style="155" hidden="1" customWidth="1"/>
    <col min="53" max="53" width="9" style="155" hidden="1" customWidth="1"/>
    <col min="54" max="54" width="16.5" style="155" customWidth="1"/>
    <col min="55" max="78" width="9" style="155"/>
    <col min="79" max="79" width="5.875" style="155" customWidth="1"/>
    <col min="80" max="16384" width="9" style="155"/>
  </cols>
  <sheetData>
    <row r="1" spans="1:64" ht="24" customHeight="1">
      <c r="A1" s="562" t="s">
        <v>511</v>
      </c>
      <c r="B1" s="563"/>
      <c r="C1" s="563"/>
      <c r="D1" s="564"/>
      <c r="E1" s="222"/>
      <c r="F1" s="563" t="s">
        <v>345</v>
      </c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  <c r="R1" s="563"/>
      <c r="S1" s="563"/>
      <c r="T1" s="563"/>
      <c r="U1" s="563"/>
      <c r="V1" s="563"/>
      <c r="W1" s="563"/>
      <c r="X1" s="563"/>
      <c r="Y1" s="568"/>
      <c r="Z1" s="223"/>
      <c r="AA1" s="223"/>
      <c r="AB1" s="223"/>
      <c r="AC1" s="223"/>
      <c r="AD1" s="223"/>
      <c r="AE1" s="360"/>
      <c r="AF1" s="579" t="s">
        <v>337</v>
      </c>
      <c r="AG1" s="579"/>
      <c r="AH1" s="579"/>
      <c r="AI1" s="579"/>
      <c r="AJ1" s="579"/>
      <c r="AK1" s="579"/>
      <c r="AL1" s="579"/>
      <c r="AM1" s="580"/>
      <c r="AN1" s="36" t="s">
        <v>518</v>
      </c>
      <c r="AO1" s="36" t="s">
        <v>0</v>
      </c>
      <c r="BB1" s="36" t="s">
        <v>0</v>
      </c>
    </row>
    <row r="2" spans="1:64" ht="24" customHeight="1">
      <c r="A2" s="565"/>
      <c r="B2" s="566"/>
      <c r="C2" s="566"/>
      <c r="D2" s="567"/>
      <c r="E2" s="377"/>
      <c r="F2" s="566"/>
      <c r="G2" s="566"/>
      <c r="H2" s="566"/>
      <c r="I2" s="566"/>
      <c r="J2" s="566"/>
      <c r="K2" s="566"/>
      <c r="L2" s="566"/>
      <c r="M2" s="566"/>
      <c r="N2" s="566"/>
      <c r="O2" s="566"/>
      <c r="P2" s="566"/>
      <c r="Q2" s="566"/>
      <c r="R2" s="566"/>
      <c r="S2" s="566"/>
      <c r="T2" s="566"/>
      <c r="U2" s="566"/>
      <c r="V2" s="566"/>
      <c r="W2" s="566"/>
      <c r="X2" s="566"/>
      <c r="Y2" s="569"/>
      <c r="Z2" s="367"/>
      <c r="AA2" s="13"/>
      <c r="AB2" s="13"/>
      <c r="AC2" s="13"/>
      <c r="AD2" s="13"/>
      <c r="AE2" s="367"/>
      <c r="AF2" s="367"/>
      <c r="AG2" s="164"/>
      <c r="AH2" s="570" t="s">
        <v>519</v>
      </c>
      <c r="AI2" s="570"/>
      <c r="AJ2" s="570"/>
      <c r="AK2" s="570"/>
      <c r="AL2" s="570"/>
      <c r="AM2" s="665"/>
      <c r="AN2" s="38" t="s">
        <v>599</v>
      </c>
      <c r="AO2" s="39" t="s">
        <v>600</v>
      </c>
      <c r="BB2" s="241" t="s">
        <v>600</v>
      </c>
    </row>
    <row r="3" spans="1:64" ht="30" customHeight="1">
      <c r="A3" s="666" t="s">
        <v>240</v>
      </c>
      <c r="B3" s="667"/>
      <c r="C3" s="596" t="s">
        <v>601</v>
      </c>
      <c r="D3" s="596"/>
      <c r="E3" s="596"/>
      <c r="F3" s="596"/>
      <c r="G3" s="596"/>
      <c r="H3" s="596"/>
      <c r="I3" s="596"/>
      <c r="J3" s="596"/>
      <c r="K3" s="597"/>
      <c r="L3" s="378"/>
      <c r="M3" s="598"/>
      <c r="N3" s="599"/>
      <c r="O3" s="600"/>
      <c r="P3" s="601"/>
      <c r="Q3" s="602"/>
      <c r="R3" s="602"/>
      <c r="S3" s="602"/>
      <c r="T3" s="602"/>
      <c r="U3" s="602"/>
      <c r="V3" s="602"/>
      <c r="W3" s="602"/>
      <c r="X3" s="602"/>
      <c r="Y3" s="603"/>
      <c r="AG3" s="311"/>
      <c r="AH3" s="577" t="s">
        <v>523</v>
      </c>
      <c r="AI3" s="577"/>
      <c r="AJ3" s="577"/>
      <c r="AK3" s="577"/>
      <c r="AL3" s="577"/>
      <c r="AM3" s="668"/>
      <c r="AN3" s="38" t="s">
        <v>602</v>
      </c>
      <c r="AO3" s="39" t="s">
        <v>603</v>
      </c>
      <c r="BB3" s="241" t="s">
        <v>603</v>
      </c>
    </row>
    <row r="4" spans="1:64" ht="24" customHeight="1">
      <c r="A4" s="511" t="s">
        <v>526</v>
      </c>
      <c r="B4" s="511"/>
      <c r="C4" s="511" t="s">
        <v>0</v>
      </c>
      <c r="D4" s="511"/>
      <c r="E4" s="511"/>
      <c r="F4" s="511"/>
      <c r="G4" s="511"/>
      <c r="H4" s="511"/>
      <c r="I4" s="511"/>
      <c r="J4" s="511"/>
      <c r="K4" s="511"/>
      <c r="L4" s="511"/>
      <c r="M4" s="511" t="s">
        <v>242</v>
      </c>
      <c r="N4" s="511"/>
      <c r="O4" s="511"/>
      <c r="P4" s="511" t="s">
        <v>0</v>
      </c>
      <c r="Q4" s="511"/>
      <c r="R4" s="511"/>
      <c r="S4" s="511"/>
      <c r="T4" s="511"/>
      <c r="U4" s="511"/>
      <c r="V4" s="511"/>
      <c r="W4" s="511"/>
      <c r="X4" s="511"/>
      <c r="Y4" s="511"/>
      <c r="Z4" s="354"/>
      <c r="AA4" s="311"/>
      <c r="AB4" s="311"/>
      <c r="AC4" s="311"/>
      <c r="AD4" s="311"/>
      <c r="AE4" s="311"/>
      <c r="AF4" s="311"/>
      <c r="AG4" s="311"/>
      <c r="AH4" s="311"/>
      <c r="AI4" s="312"/>
      <c r="AJ4" s="354"/>
      <c r="AK4" s="354"/>
      <c r="AL4" s="354"/>
      <c r="AM4" s="354"/>
      <c r="AN4" s="38" t="s">
        <v>604</v>
      </c>
      <c r="AO4" s="39" t="s">
        <v>605</v>
      </c>
      <c r="BB4" s="241" t="s">
        <v>605</v>
      </c>
    </row>
    <row r="5" spans="1:64" ht="24" customHeight="1">
      <c r="A5" s="511">
        <v>1</v>
      </c>
      <c r="B5" s="511"/>
      <c r="C5" s="559" t="str">
        <f>BB2</f>
        <v xml:space="preserve"> ジャック E</v>
      </c>
      <c r="D5" s="560"/>
      <c r="E5" s="560"/>
      <c r="F5" s="560"/>
      <c r="G5" s="560"/>
      <c r="H5" s="560"/>
      <c r="I5" s="560"/>
      <c r="J5" s="560"/>
      <c r="K5" s="560"/>
      <c r="L5" s="561"/>
      <c r="M5" s="511">
        <v>4</v>
      </c>
      <c r="N5" s="511"/>
      <c r="O5" s="511"/>
      <c r="P5" s="511" t="str">
        <f>BB5</f>
        <v xml:space="preserve"> ＳＰＡＲＫ</v>
      </c>
      <c r="Q5" s="511"/>
      <c r="R5" s="511"/>
      <c r="S5" s="511"/>
      <c r="T5" s="511"/>
      <c r="U5" s="511"/>
      <c r="V5" s="511"/>
      <c r="W5" s="511"/>
      <c r="X5" s="511"/>
      <c r="Y5" s="511"/>
      <c r="Z5" s="354"/>
      <c r="AA5" s="311"/>
      <c r="AB5" s="311"/>
      <c r="AC5" s="311"/>
      <c r="AD5" s="311"/>
      <c r="AE5" s="311"/>
      <c r="AF5" s="311"/>
      <c r="AG5" s="311"/>
      <c r="AH5" s="311"/>
      <c r="AI5" s="312"/>
      <c r="AJ5" s="354"/>
      <c r="AK5" s="354"/>
      <c r="AL5" s="354"/>
      <c r="AM5" s="354"/>
      <c r="AN5" s="38" t="s">
        <v>606</v>
      </c>
      <c r="AO5" s="39" t="s">
        <v>607</v>
      </c>
      <c r="BB5" s="241" t="s">
        <v>607</v>
      </c>
    </row>
    <row r="6" spans="1:64" ht="24" customHeight="1">
      <c r="A6" s="511">
        <v>2</v>
      </c>
      <c r="B6" s="511"/>
      <c r="C6" s="559" t="str">
        <f>BB3</f>
        <v xml:space="preserve"> Ｃ-ＤＡＳＨ</v>
      </c>
      <c r="D6" s="560"/>
      <c r="E6" s="560"/>
      <c r="F6" s="560"/>
      <c r="G6" s="560"/>
      <c r="H6" s="560"/>
      <c r="I6" s="560"/>
      <c r="J6" s="560"/>
      <c r="K6" s="560"/>
      <c r="L6" s="561"/>
      <c r="M6" s="511">
        <v>5</v>
      </c>
      <c r="N6" s="511"/>
      <c r="O6" s="511"/>
      <c r="P6" s="511" t="str">
        <f>BB6</f>
        <v xml:space="preserve"> ＣＡＴＳ (Ｃ)</v>
      </c>
      <c r="Q6" s="511"/>
      <c r="R6" s="511"/>
      <c r="S6" s="511"/>
      <c r="T6" s="511"/>
      <c r="U6" s="511"/>
      <c r="V6" s="511"/>
      <c r="W6" s="511"/>
      <c r="X6" s="511"/>
      <c r="Y6" s="511"/>
      <c r="Z6" s="354"/>
      <c r="AA6" s="311"/>
      <c r="AB6" s="311"/>
      <c r="AC6" s="311"/>
      <c r="AD6" s="311"/>
      <c r="AE6" s="311"/>
      <c r="AF6" s="311"/>
      <c r="AG6" s="311"/>
      <c r="AH6" s="311"/>
      <c r="AI6" s="312"/>
      <c r="AJ6" s="354"/>
      <c r="AK6" s="354"/>
      <c r="AL6" s="354"/>
      <c r="AM6" s="354"/>
      <c r="AN6" s="38" t="s">
        <v>608</v>
      </c>
      <c r="AO6" s="39" t="s">
        <v>609</v>
      </c>
      <c r="BB6" s="241" t="s">
        <v>609</v>
      </c>
    </row>
    <row r="7" spans="1:64" ht="24" customHeight="1">
      <c r="A7" s="511">
        <v>3</v>
      </c>
      <c r="B7" s="511"/>
      <c r="C7" s="559" t="str">
        <f>BB4</f>
        <v xml:space="preserve"> Ｔ Ｃ  Ａ</v>
      </c>
      <c r="D7" s="560"/>
      <c r="E7" s="560"/>
      <c r="F7" s="560"/>
      <c r="G7" s="560"/>
      <c r="H7" s="560"/>
      <c r="I7" s="560"/>
      <c r="J7" s="560"/>
      <c r="K7" s="560"/>
      <c r="L7" s="561"/>
      <c r="M7" s="669"/>
      <c r="N7" s="669"/>
      <c r="O7" s="669"/>
      <c r="P7" s="669"/>
      <c r="Q7" s="669"/>
      <c r="R7" s="669"/>
      <c r="S7" s="669"/>
      <c r="T7" s="669"/>
      <c r="U7" s="669"/>
      <c r="V7" s="669"/>
      <c r="W7" s="669"/>
      <c r="X7" s="669"/>
      <c r="Y7" s="669"/>
      <c r="Z7" s="313"/>
      <c r="AA7" s="311"/>
      <c r="AB7" s="311"/>
      <c r="AC7" s="311"/>
      <c r="AD7" s="311"/>
      <c r="AE7" s="311"/>
      <c r="AF7" s="311"/>
      <c r="AG7" s="311"/>
      <c r="AH7" s="311"/>
      <c r="AI7" s="312"/>
      <c r="AJ7" s="354"/>
      <c r="AK7" s="354"/>
      <c r="AL7" s="354"/>
      <c r="AM7" s="354"/>
      <c r="AN7" s="362"/>
    </row>
    <row r="8" spans="1:64" ht="17.25">
      <c r="A8" s="314"/>
      <c r="B8" s="13"/>
      <c r="C8" s="13"/>
      <c r="D8" s="94"/>
      <c r="E8" s="94"/>
      <c r="F8" s="311"/>
      <c r="G8" s="315"/>
      <c r="H8" s="311"/>
      <c r="I8" s="350"/>
      <c r="J8" s="311"/>
      <c r="K8" s="311"/>
      <c r="L8" s="311"/>
      <c r="M8" s="311"/>
      <c r="N8" s="311"/>
      <c r="O8" s="311"/>
      <c r="P8" s="311"/>
      <c r="Q8" s="311"/>
      <c r="R8" s="311"/>
      <c r="S8" s="311"/>
      <c r="T8" s="311"/>
      <c r="U8" s="311"/>
      <c r="V8" s="311"/>
      <c r="W8" s="311"/>
      <c r="X8" s="311"/>
      <c r="Y8" s="311"/>
      <c r="Z8" s="311"/>
      <c r="AA8" s="311"/>
      <c r="AB8" s="311"/>
      <c r="AC8" s="311"/>
      <c r="AD8" s="311"/>
      <c r="AE8" s="311"/>
      <c r="AF8" s="311"/>
      <c r="AG8" s="311"/>
      <c r="AH8" s="311"/>
      <c r="AI8" s="312"/>
      <c r="AJ8" s="354"/>
      <c r="AK8" s="354"/>
      <c r="AL8" s="354"/>
      <c r="AM8" s="354"/>
      <c r="AN8" s="362"/>
    </row>
    <row r="9" spans="1:64" ht="18" customHeight="1">
      <c r="A9" s="578" t="s">
        <v>610</v>
      </c>
      <c r="B9" s="578"/>
      <c r="C9" s="578"/>
      <c r="D9" s="578"/>
      <c r="E9" s="578"/>
      <c r="F9" s="578"/>
      <c r="G9" s="578"/>
      <c r="H9" s="578"/>
      <c r="I9" s="578"/>
      <c r="J9" s="578"/>
      <c r="K9" s="578"/>
      <c r="L9" s="578"/>
      <c r="M9" s="578"/>
      <c r="N9" s="578"/>
      <c r="O9" s="578"/>
      <c r="P9" s="578"/>
      <c r="Q9" s="578"/>
      <c r="R9" s="578"/>
      <c r="S9" s="578"/>
      <c r="T9" s="578"/>
      <c r="U9" s="578"/>
      <c r="V9" s="578"/>
      <c r="W9" s="578"/>
      <c r="X9" s="578"/>
      <c r="Y9" s="578"/>
      <c r="Z9" s="578"/>
      <c r="AA9" s="578"/>
      <c r="AB9" s="578"/>
      <c r="AC9" s="578"/>
      <c r="AD9" s="578"/>
      <c r="AE9" s="578"/>
      <c r="AF9" s="578"/>
      <c r="AG9" s="578"/>
      <c r="AH9" s="578"/>
      <c r="AI9" s="578"/>
      <c r="AJ9" s="578"/>
      <c r="AK9" s="578"/>
      <c r="AL9" s="578"/>
      <c r="AM9" s="578"/>
      <c r="AN9" s="368"/>
    </row>
    <row r="10" spans="1:64" ht="3" customHeight="1">
      <c r="A10" s="311"/>
      <c r="B10" s="311"/>
      <c r="C10" s="311"/>
      <c r="D10" s="311"/>
      <c r="E10" s="311"/>
      <c r="F10" s="311"/>
      <c r="G10" s="311"/>
      <c r="H10" s="311"/>
      <c r="I10" s="311"/>
      <c r="J10" s="311"/>
      <c r="K10" s="311"/>
      <c r="L10" s="311"/>
      <c r="M10" s="311"/>
      <c r="N10" s="311"/>
      <c r="O10" s="311"/>
      <c r="P10" s="311"/>
      <c r="Q10" s="311"/>
      <c r="R10" s="311"/>
      <c r="S10" s="311"/>
      <c r="T10" s="311"/>
      <c r="U10" s="311"/>
      <c r="V10" s="311"/>
      <c r="W10" s="311"/>
      <c r="X10" s="311"/>
      <c r="Y10" s="311"/>
      <c r="Z10" s="311"/>
      <c r="AA10" s="311"/>
      <c r="AB10" s="311"/>
      <c r="AC10" s="311"/>
      <c r="AD10" s="311"/>
      <c r="AE10" s="311"/>
      <c r="AF10" s="311"/>
      <c r="AG10" s="311"/>
      <c r="AH10" s="311"/>
      <c r="AI10" s="311"/>
      <c r="AJ10" s="311"/>
      <c r="AK10" s="311"/>
      <c r="AL10" s="311"/>
      <c r="AM10" s="311"/>
      <c r="AN10" s="366"/>
    </row>
    <row r="11" spans="1:64" ht="24" customHeight="1">
      <c r="A11" s="511" t="s">
        <v>536</v>
      </c>
      <c r="B11" s="511"/>
      <c r="C11" s="511" t="s">
        <v>537</v>
      </c>
      <c r="D11" s="511"/>
      <c r="E11" s="511"/>
      <c r="F11" s="511"/>
      <c r="G11" s="511"/>
      <c r="H11" s="511"/>
      <c r="I11" s="511"/>
      <c r="J11" s="511"/>
      <c r="K11" s="556" t="s">
        <v>244</v>
      </c>
      <c r="L11" s="557"/>
      <c r="M11" s="557"/>
      <c r="N11" s="557"/>
      <c r="O11" s="557"/>
      <c r="P11" s="557"/>
      <c r="Q11" s="557"/>
      <c r="R11" s="557"/>
      <c r="S11" s="557"/>
      <c r="T11" s="557"/>
      <c r="U11" s="557"/>
      <c r="V11" s="557"/>
      <c r="W11" s="557"/>
      <c r="X11" s="557"/>
      <c r="Y11" s="558"/>
      <c r="Z11" s="511" t="s">
        <v>537</v>
      </c>
      <c r="AA11" s="511"/>
      <c r="AB11" s="511"/>
      <c r="AC11" s="511"/>
      <c r="AD11" s="511"/>
      <c r="AE11" s="511"/>
      <c r="AF11" s="511"/>
      <c r="AG11" s="556" t="s">
        <v>538</v>
      </c>
      <c r="AH11" s="557"/>
      <c r="AI11" s="557"/>
      <c r="AJ11" s="557"/>
      <c r="AK11" s="557"/>
      <c r="AL11" s="511" t="s">
        <v>344</v>
      </c>
      <c r="AM11" s="511"/>
      <c r="AN11" s="362"/>
      <c r="AO11" s="362"/>
      <c r="AP11" s="362"/>
      <c r="AQ11" s="362"/>
      <c r="AR11" s="362"/>
      <c r="AS11" s="362"/>
      <c r="AT11" s="202"/>
      <c r="BK11" s="368"/>
      <c r="BL11" s="368"/>
    </row>
    <row r="12" spans="1:64" ht="24" customHeight="1">
      <c r="A12" s="511">
        <v>1</v>
      </c>
      <c r="B12" s="511"/>
      <c r="C12" s="512" t="str">
        <f>C5</f>
        <v xml:space="preserve"> ジャック E</v>
      </c>
      <c r="D12" s="512"/>
      <c r="E12" s="512"/>
      <c r="F12" s="512"/>
      <c r="G12" s="512"/>
      <c r="H12" s="512"/>
      <c r="I12" s="512"/>
      <c r="J12" s="512"/>
      <c r="K12" s="517">
        <f>COUNTIF(Q12:Q14,"〇")</f>
        <v>0</v>
      </c>
      <c r="L12" s="518"/>
      <c r="M12" s="518"/>
      <c r="N12" s="519"/>
      <c r="O12" s="517">
        <v>11</v>
      </c>
      <c r="P12" s="518"/>
      <c r="Q12" s="385" t="str">
        <f t="shared" ref="Q12:Q29" si="0">IF(O12&gt;T12,"〇","  ")</f>
        <v xml:space="preserve">  </v>
      </c>
      <c r="R12" s="386" t="s">
        <v>539</v>
      </c>
      <c r="S12" s="387" t="str">
        <f t="shared" ref="S12:S29" si="1">IF(T12&gt;O12,"〇","  ")</f>
        <v>〇</v>
      </c>
      <c r="T12" s="517">
        <v>15</v>
      </c>
      <c r="U12" s="518"/>
      <c r="V12" s="374"/>
      <c r="W12" s="517">
        <f>COUNTIF(S12:S14,"〇")</f>
        <v>2</v>
      </c>
      <c r="X12" s="518"/>
      <c r="Y12" s="519"/>
      <c r="Z12" s="511" t="str">
        <f>C6</f>
        <v xml:space="preserve"> Ｃ-ＤＡＳＨ</v>
      </c>
      <c r="AA12" s="511"/>
      <c r="AB12" s="511"/>
      <c r="AC12" s="511"/>
      <c r="AD12" s="511"/>
      <c r="AE12" s="511"/>
      <c r="AF12" s="511"/>
      <c r="AG12" s="537" t="str">
        <f>C7</f>
        <v xml:space="preserve"> Ｔ Ｃ  Ａ</v>
      </c>
      <c r="AH12" s="538"/>
      <c r="AI12" s="538"/>
      <c r="AJ12" s="538"/>
      <c r="AK12" s="538"/>
      <c r="AL12" s="512"/>
      <c r="AM12" s="512"/>
      <c r="AN12" s="372"/>
      <c r="AO12" s="372"/>
      <c r="AP12" s="372"/>
      <c r="AQ12" s="372"/>
      <c r="AR12" s="372"/>
      <c r="AS12" s="372"/>
      <c r="AT12" s="202"/>
      <c r="BK12" s="380"/>
      <c r="BL12" s="368"/>
    </row>
    <row r="13" spans="1:64" ht="24" customHeight="1">
      <c r="A13" s="511"/>
      <c r="B13" s="511"/>
      <c r="C13" s="512"/>
      <c r="D13" s="512"/>
      <c r="E13" s="512"/>
      <c r="F13" s="512"/>
      <c r="G13" s="512"/>
      <c r="H13" s="512"/>
      <c r="I13" s="512"/>
      <c r="J13" s="512"/>
      <c r="K13" s="520"/>
      <c r="L13" s="521"/>
      <c r="M13" s="521"/>
      <c r="N13" s="522"/>
      <c r="O13" s="513">
        <v>9</v>
      </c>
      <c r="P13" s="532"/>
      <c r="Q13" s="388" t="str">
        <f t="shared" si="0"/>
        <v xml:space="preserve">  </v>
      </c>
      <c r="R13" s="389" t="s">
        <v>540</v>
      </c>
      <c r="S13" s="388" t="str">
        <f t="shared" si="1"/>
        <v>〇</v>
      </c>
      <c r="T13" s="513">
        <v>15</v>
      </c>
      <c r="U13" s="532"/>
      <c r="V13" s="390" t="str">
        <f>IF(T12&gt;O12,"〇","  ")</f>
        <v>〇</v>
      </c>
      <c r="W13" s="520"/>
      <c r="X13" s="521"/>
      <c r="Y13" s="522"/>
      <c r="Z13" s="511"/>
      <c r="AA13" s="511"/>
      <c r="AB13" s="511"/>
      <c r="AC13" s="511"/>
      <c r="AD13" s="511"/>
      <c r="AE13" s="511"/>
      <c r="AF13" s="511"/>
      <c r="AG13" s="540"/>
      <c r="AH13" s="541"/>
      <c r="AI13" s="541"/>
      <c r="AJ13" s="541"/>
      <c r="AK13" s="541"/>
      <c r="AL13" s="512"/>
      <c r="AM13" s="512"/>
      <c r="AN13" s="372"/>
      <c r="AO13" s="372"/>
      <c r="AP13" s="372"/>
      <c r="AQ13" s="372"/>
      <c r="AR13" s="372"/>
      <c r="AS13" s="372"/>
      <c r="AT13" s="202"/>
      <c r="BK13" s="380"/>
      <c r="BL13" s="368"/>
    </row>
    <row r="14" spans="1:64" ht="24" customHeight="1">
      <c r="A14" s="511"/>
      <c r="B14" s="511"/>
      <c r="C14" s="512"/>
      <c r="D14" s="512"/>
      <c r="E14" s="512"/>
      <c r="F14" s="512"/>
      <c r="G14" s="512"/>
      <c r="H14" s="512"/>
      <c r="I14" s="512"/>
      <c r="J14" s="512"/>
      <c r="K14" s="523"/>
      <c r="L14" s="524"/>
      <c r="M14" s="524"/>
      <c r="N14" s="525"/>
      <c r="O14" s="523"/>
      <c r="P14" s="524"/>
      <c r="Q14" s="391" t="str">
        <f t="shared" si="0"/>
        <v xml:space="preserve">  </v>
      </c>
      <c r="R14" s="392" t="s">
        <v>541</v>
      </c>
      <c r="S14" s="393" t="str">
        <f t="shared" si="1"/>
        <v xml:space="preserve">  </v>
      </c>
      <c r="T14" s="523"/>
      <c r="U14" s="524"/>
      <c r="V14" s="394" t="str">
        <f>IF(T13&gt;O13,"〇","  ")</f>
        <v>〇</v>
      </c>
      <c r="W14" s="523"/>
      <c r="X14" s="524"/>
      <c r="Y14" s="525"/>
      <c r="Z14" s="511"/>
      <c r="AA14" s="511"/>
      <c r="AB14" s="511"/>
      <c r="AC14" s="511"/>
      <c r="AD14" s="511"/>
      <c r="AE14" s="511"/>
      <c r="AF14" s="511"/>
      <c r="AG14" s="543"/>
      <c r="AH14" s="544"/>
      <c r="AI14" s="544"/>
      <c r="AJ14" s="544"/>
      <c r="AK14" s="544"/>
      <c r="AL14" s="512"/>
      <c r="AM14" s="512"/>
      <c r="AN14" s="372"/>
      <c r="AO14" s="372"/>
      <c r="AP14" s="372"/>
      <c r="AQ14" s="372"/>
      <c r="AR14" s="372"/>
      <c r="AS14" s="372"/>
      <c r="AT14" s="202"/>
      <c r="BK14" s="380"/>
      <c r="BL14" s="368"/>
    </row>
    <row r="15" spans="1:64" ht="24" customHeight="1">
      <c r="A15" s="511">
        <v>2</v>
      </c>
      <c r="B15" s="511"/>
      <c r="C15" s="512" t="str">
        <f>C7</f>
        <v xml:space="preserve"> Ｔ Ｃ  Ａ</v>
      </c>
      <c r="D15" s="512"/>
      <c r="E15" s="512"/>
      <c r="F15" s="512"/>
      <c r="G15" s="512"/>
      <c r="H15" s="512"/>
      <c r="I15" s="512"/>
      <c r="J15" s="512"/>
      <c r="K15" s="517">
        <f>COUNTIF(Q15:Q17,"〇")</f>
        <v>1</v>
      </c>
      <c r="L15" s="518"/>
      <c r="M15" s="518"/>
      <c r="N15" s="519"/>
      <c r="O15" s="526">
        <v>15</v>
      </c>
      <c r="P15" s="534"/>
      <c r="Q15" s="385" t="str">
        <f t="shared" si="0"/>
        <v>〇</v>
      </c>
      <c r="R15" s="395" t="s">
        <v>539</v>
      </c>
      <c r="S15" s="387" t="str">
        <f t="shared" si="1"/>
        <v xml:space="preserve">  </v>
      </c>
      <c r="T15" s="526">
        <v>11</v>
      </c>
      <c r="U15" s="534"/>
      <c r="V15" s="396"/>
      <c r="W15" s="517">
        <f>COUNTIF(S15:S17,"〇")</f>
        <v>2</v>
      </c>
      <c r="X15" s="518"/>
      <c r="Y15" s="519"/>
      <c r="Z15" s="511" t="str">
        <f>P5</f>
        <v xml:space="preserve"> ＳＰＡＲＫ</v>
      </c>
      <c r="AA15" s="511"/>
      <c r="AB15" s="511"/>
      <c r="AC15" s="511"/>
      <c r="AD15" s="511"/>
      <c r="AE15" s="511"/>
      <c r="AF15" s="511"/>
      <c r="AG15" s="537" t="str">
        <f>C5</f>
        <v xml:space="preserve"> ジャック E</v>
      </c>
      <c r="AH15" s="538"/>
      <c r="AI15" s="538"/>
      <c r="AJ15" s="538"/>
      <c r="AK15" s="538"/>
      <c r="AL15" s="512"/>
      <c r="AM15" s="512"/>
      <c r="AN15" s="372"/>
      <c r="AO15" s="372"/>
      <c r="AP15" s="372"/>
      <c r="AQ15" s="372"/>
      <c r="AR15" s="372"/>
      <c r="AS15" s="372"/>
      <c r="AT15" s="202"/>
      <c r="BK15" s="380"/>
      <c r="BL15" s="368"/>
    </row>
    <row r="16" spans="1:64" ht="24" customHeight="1">
      <c r="A16" s="511"/>
      <c r="B16" s="511"/>
      <c r="C16" s="512"/>
      <c r="D16" s="512"/>
      <c r="E16" s="512"/>
      <c r="F16" s="512"/>
      <c r="G16" s="512"/>
      <c r="H16" s="512"/>
      <c r="I16" s="512"/>
      <c r="J16" s="512"/>
      <c r="K16" s="520"/>
      <c r="L16" s="521"/>
      <c r="M16" s="521"/>
      <c r="N16" s="522"/>
      <c r="O16" s="513">
        <v>10</v>
      </c>
      <c r="P16" s="532"/>
      <c r="Q16" s="388" t="str">
        <f t="shared" si="0"/>
        <v xml:space="preserve">  </v>
      </c>
      <c r="R16" s="389" t="s">
        <v>540</v>
      </c>
      <c r="S16" s="388" t="str">
        <f t="shared" si="1"/>
        <v>〇</v>
      </c>
      <c r="T16" s="513">
        <v>15</v>
      </c>
      <c r="U16" s="532"/>
      <c r="V16" s="390"/>
      <c r="W16" s="520"/>
      <c r="X16" s="521"/>
      <c r="Y16" s="522"/>
      <c r="Z16" s="511"/>
      <c r="AA16" s="511"/>
      <c r="AB16" s="511"/>
      <c r="AC16" s="511"/>
      <c r="AD16" s="511"/>
      <c r="AE16" s="511"/>
      <c r="AF16" s="511"/>
      <c r="AG16" s="540"/>
      <c r="AH16" s="541"/>
      <c r="AI16" s="541"/>
      <c r="AJ16" s="541"/>
      <c r="AK16" s="541"/>
      <c r="AL16" s="512"/>
      <c r="AM16" s="512"/>
      <c r="AN16" s="372"/>
      <c r="AO16" s="372"/>
      <c r="AP16" s="372"/>
      <c r="AQ16" s="372"/>
      <c r="AR16" s="372"/>
      <c r="AS16" s="372"/>
      <c r="AT16" s="202"/>
      <c r="BK16" s="380"/>
      <c r="BL16" s="368"/>
    </row>
    <row r="17" spans="1:64" ht="24" customHeight="1">
      <c r="A17" s="511"/>
      <c r="B17" s="511"/>
      <c r="C17" s="512"/>
      <c r="D17" s="512"/>
      <c r="E17" s="512"/>
      <c r="F17" s="512"/>
      <c r="G17" s="512"/>
      <c r="H17" s="512"/>
      <c r="I17" s="512"/>
      <c r="J17" s="512"/>
      <c r="K17" s="523"/>
      <c r="L17" s="524"/>
      <c r="M17" s="524"/>
      <c r="N17" s="525"/>
      <c r="O17" s="515">
        <v>12</v>
      </c>
      <c r="P17" s="516"/>
      <c r="Q17" s="391" t="str">
        <f t="shared" si="0"/>
        <v xml:space="preserve">  </v>
      </c>
      <c r="R17" s="397" t="s">
        <v>541</v>
      </c>
      <c r="S17" s="393" t="str">
        <f t="shared" si="1"/>
        <v>〇</v>
      </c>
      <c r="T17" s="515">
        <v>15</v>
      </c>
      <c r="U17" s="536"/>
      <c r="V17" s="398"/>
      <c r="W17" s="523"/>
      <c r="X17" s="524"/>
      <c r="Y17" s="525"/>
      <c r="Z17" s="511"/>
      <c r="AA17" s="511"/>
      <c r="AB17" s="511"/>
      <c r="AC17" s="511"/>
      <c r="AD17" s="511"/>
      <c r="AE17" s="511"/>
      <c r="AF17" s="511"/>
      <c r="AG17" s="543"/>
      <c r="AH17" s="544"/>
      <c r="AI17" s="544"/>
      <c r="AJ17" s="544"/>
      <c r="AK17" s="544"/>
      <c r="AL17" s="512"/>
      <c r="AM17" s="512"/>
      <c r="AN17" s="372"/>
      <c r="AO17" s="372"/>
      <c r="AP17" s="372"/>
      <c r="AQ17" s="372"/>
      <c r="AR17" s="372"/>
      <c r="AS17" s="372"/>
      <c r="AT17" s="202"/>
      <c r="BK17" s="380"/>
      <c r="BL17" s="368"/>
    </row>
    <row r="18" spans="1:64" ht="24" customHeight="1">
      <c r="A18" s="511">
        <v>3</v>
      </c>
      <c r="B18" s="511"/>
      <c r="C18" s="512" t="str">
        <f>C5</f>
        <v xml:space="preserve"> ジャック E</v>
      </c>
      <c r="D18" s="512"/>
      <c r="E18" s="512"/>
      <c r="F18" s="512"/>
      <c r="G18" s="512"/>
      <c r="H18" s="512"/>
      <c r="I18" s="512"/>
      <c r="J18" s="512"/>
      <c r="K18" s="517">
        <f>COUNTIF(Q18:Q20,"〇")</f>
        <v>0</v>
      </c>
      <c r="L18" s="518"/>
      <c r="M18" s="518"/>
      <c r="N18" s="519"/>
      <c r="O18" s="526">
        <v>13</v>
      </c>
      <c r="P18" s="534"/>
      <c r="Q18" s="385" t="str">
        <f t="shared" si="0"/>
        <v xml:space="preserve">  </v>
      </c>
      <c r="R18" s="395" t="s">
        <v>539</v>
      </c>
      <c r="S18" s="387" t="str">
        <f t="shared" si="1"/>
        <v>〇</v>
      </c>
      <c r="T18" s="526">
        <v>15</v>
      </c>
      <c r="U18" s="534"/>
      <c r="V18" s="396"/>
      <c r="W18" s="517">
        <f>COUNTIF(S18:S20,"〇")</f>
        <v>2</v>
      </c>
      <c r="X18" s="518"/>
      <c r="Y18" s="519"/>
      <c r="Z18" s="511" t="str">
        <f>P6</f>
        <v xml:space="preserve"> ＣＡＴＳ (Ｃ)</v>
      </c>
      <c r="AA18" s="511"/>
      <c r="AB18" s="511"/>
      <c r="AC18" s="511"/>
      <c r="AD18" s="511"/>
      <c r="AE18" s="511"/>
      <c r="AF18" s="511"/>
      <c r="AG18" s="537" t="str">
        <f>C6</f>
        <v xml:space="preserve"> Ｃ-ＤＡＳＨ</v>
      </c>
      <c r="AH18" s="538"/>
      <c r="AI18" s="538"/>
      <c r="AJ18" s="538"/>
      <c r="AK18" s="538"/>
      <c r="AL18" s="512"/>
      <c r="AM18" s="512"/>
      <c r="AN18" s="372"/>
      <c r="AO18" s="372"/>
      <c r="AP18" s="372"/>
      <c r="AQ18" s="372"/>
      <c r="AR18" s="372"/>
      <c r="AS18" s="372"/>
      <c r="AT18" s="202"/>
      <c r="BK18" s="380"/>
      <c r="BL18" s="368"/>
    </row>
    <row r="19" spans="1:64" ht="24" customHeight="1">
      <c r="A19" s="511"/>
      <c r="B19" s="511"/>
      <c r="C19" s="512"/>
      <c r="D19" s="512"/>
      <c r="E19" s="512"/>
      <c r="F19" s="512"/>
      <c r="G19" s="512"/>
      <c r="H19" s="512"/>
      <c r="I19" s="512"/>
      <c r="J19" s="512"/>
      <c r="K19" s="520"/>
      <c r="L19" s="521"/>
      <c r="M19" s="521"/>
      <c r="N19" s="522"/>
      <c r="O19" s="513">
        <v>11</v>
      </c>
      <c r="P19" s="532"/>
      <c r="Q19" s="388" t="str">
        <f t="shared" si="0"/>
        <v xml:space="preserve">  </v>
      </c>
      <c r="R19" s="389" t="s">
        <v>540</v>
      </c>
      <c r="S19" s="388" t="str">
        <f t="shared" si="1"/>
        <v>〇</v>
      </c>
      <c r="T19" s="513">
        <v>15</v>
      </c>
      <c r="U19" s="532"/>
      <c r="V19" s="390"/>
      <c r="W19" s="520"/>
      <c r="X19" s="521"/>
      <c r="Y19" s="522"/>
      <c r="Z19" s="511"/>
      <c r="AA19" s="511"/>
      <c r="AB19" s="511"/>
      <c r="AC19" s="511"/>
      <c r="AD19" s="511"/>
      <c r="AE19" s="511"/>
      <c r="AF19" s="511"/>
      <c r="AG19" s="540"/>
      <c r="AH19" s="541"/>
      <c r="AI19" s="541"/>
      <c r="AJ19" s="541"/>
      <c r="AK19" s="541"/>
      <c r="AL19" s="512"/>
      <c r="AM19" s="512"/>
      <c r="AN19" s="372"/>
      <c r="AO19" s="372"/>
      <c r="AP19" s="372"/>
      <c r="AQ19" s="372"/>
      <c r="AR19" s="372"/>
      <c r="AS19" s="372"/>
      <c r="AT19" s="202"/>
      <c r="BK19" s="380"/>
      <c r="BL19" s="368"/>
    </row>
    <row r="20" spans="1:64" ht="24" customHeight="1">
      <c r="A20" s="511"/>
      <c r="B20" s="511"/>
      <c r="C20" s="512"/>
      <c r="D20" s="512"/>
      <c r="E20" s="512"/>
      <c r="F20" s="512"/>
      <c r="G20" s="512"/>
      <c r="H20" s="512"/>
      <c r="I20" s="512"/>
      <c r="J20" s="512"/>
      <c r="K20" s="523"/>
      <c r="L20" s="524"/>
      <c r="M20" s="524"/>
      <c r="N20" s="525"/>
      <c r="O20" s="515"/>
      <c r="P20" s="536"/>
      <c r="Q20" s="391" t="str">
        <f t="shared" si="0"/>
        <v xml:space="preserve">  </v>
      </c>
      <c r="R20" s="397" t="s">
        <v>541</v>
      </c>
      <c r="S20" s="393" t="str">
        <f t="shared" si="1"/>
        <v xml:space="preserve">  </v>
      </c>
      <c r="T20" s="515"/>
      <c r="U20" s="536"/>
      <c r="V20" s="398"/>
      <c r="W20" s="523"/>
      <c r="X20" s="524"/>
      <c r="Y20" s="525"/>
      <c r="Z20" s="511"/>
      <c r="AA20" s="511"/>
      <c r="AB20" s="511"/>
      <c r="AC20" s="511"/>
      <c r="AD20" s="511"/>
      <c r="AE20" s="511"/>
      <c r="AF20" s="511"/>
      <c r="AG20" s="543"/>
      <c r="AH20" s="544"/>
      <c r="AI20" s="544"/>
      <c r="AJ20" s="544"/>
      <c r="AK20" s="544"/>
      <c r="AL20" s="512"/>
      <c r="AM20" s="512"/>
      <c r="AN20" s="372"/>
      <c r="AO20" s="372"/>
      <c r="AP20" s="372"/>
      <c r="AQ20" s="372"/>
      <c r="AR20" s="372"/>
      <c r="AS20" s="372"/>
      <c r="AT20" s="202"/>
      <c r="BK20" s="380"/>
      <c r="BL20" s="368"/>
    </row>
    <row r="21" spans="1:64" ht="24" customHeight="1">
      <c r="A21" s="511">
        <v>4</v>
      </c>
      <c r="B21" s="511"/>
      <c r="C21" s="512" t="str">
        <f>C6</f>
        <v xml:space="preserve"> Ｃ-ＤＡＳＨ</v>
      </c>
      <c r="D21" s="512"/>
      <c r="E21" s="512"/>
      <c r="F21" s="512"/>
      <c r="G21" s="512"/>
      <c r="H21" s="512"/>
      <c r="I21" s="512"/>
      <c r="J21" s="512"/>
      <c r="K21" s="517">
        <f>COUNTIF(Q21:Q23,"〇")</f>
        <v>1</v>
      </c>
      <c r="L21" s="518"/>
      <c r="M21" s="518"/>
      <c r="N21" s="519"/>
      <c r="O21" s="526">
        <v>13</v>
      </c>
      <c r="P21" s="534"/>
      <c r="Q21" s="385" t="str">
        <f t="shared" si="0"/>
        <v xml:space="preserve">  </v>
      </c>
      <c r="R21" s="395" t="s">
        <v>539</v>
      </c>
      <c r="S21" s="387" t="str">
        <f t="shared" si="1"/>
        <v>〇</v>
      </c>
      <c r="T21" s="526">
        <v>15</v>
      </c>
      <c r="U21" s="534"/>
      <c r="V21" s="396"/>
      <c r="W21" s="517">
        <f>COUNTIF(S21:S23,"〇")</f>
        <v>2</v>
      </c>
      <c r="X21" s="518"/>
      <c r="Y21" s="519"/>
      <c r="Z21" s="511" t="str">
        <f>C7</f>
        <v xml:space="preserve"> Ｔ Ｃ  Ａ</v>
      </c>
      <c r="AA21" s="511"/>
      <c r="AB21" s="511"/>
      <c r="AC21" s="511"/>
      <c r="AD21" s="511"/>
      <c r="AE21" s="511"/>
      <c r="AF21" s="511"/>
      <c r="AG21" s="537" t="str">
        <f>P6</f>
        <v xml:space="preserve"> ＣＡＴＳ (Ｃ)</v>
      </c>
      <c r="AH21" s="538"/>
      <c r="AI21" s="538"/>
      <c r="AJ21" s="538"/>
      <c r="AK21" s="538"/>
      <c r="AL21" s="512"/>
      <c r="AM21" s="512"/>
      <c r="AN21" s="372"/>
      <c r="AO21" s="372"/>
      <c r="AP21" s="372"/>
      <c r="AQ21" s="372"/>
      <c r="AR21" s="372"/>
      <c r="AS21" s="372"/>
      <c r="AT21" s="202"/>
      <c r="BE21" s="664"/>
      <c r="BF21" s="664"/>
      <c r="BG21" s="368"/>
      <c r="BH21" s="368"/>
      <c r="BI21" s="368"/>
      <c r="BJ21" s="664"/>
      <c r="BK21" s="664"/>
      <c r="BL21" s="368"/>
    </row>
    <row r="22" spans="1:64" ht="24" customHeight="1">
      <c r="A22" s="511"/>
      <c r="B22" s="511"/>
      <c r="C22" s="512"/>
      <c r="D22" s="512"/>
      <c r="E22" s="512"/>
      <c r="F22" s="512"/>
      <c r="G22" s="512"/>
      <c r="H22" s="512"/>
      <c r="I22" s="512"/>
      <c r="J22" s="512"/>
      <c r="K22" s="520"/>
      <c r="L22" s="521"/>
      <c r="M22" s="521"/>
      <c r="N22" s="522"/>
      <c r="O22" s="513">
        <v>17</v>
      </c>
      <c r="P22" s="532"/>
      <c r="Q22" s="388" t="str">
        <f t="shared" si="0"/>
        <v>〇</v>
      </c>
      <c r="R22" s="389" t="s">
        <v>540</v>
      </c>
      <c r="S22" s="388" t="str">
        <f t="shared" si="1"/>
        <v xml:space="preserve">  </v>
      </c>
      <c r="T22" s="513">
        <v>16</v>
      </c>
      <c r="U22" s="532"/>
      <c r="V22" s="390"/>
      <c r="W22" s="520"/>
      <c r="X22" s="521"/>
      <c r="Y22" s="522"/>
      <c r="Z22" s="511"/>
      <c r="AA22" s="511"/>
      <c r="AB22" s="511"/>
      <c r="AC22" s="511"/>
      <c r="AD22" s="511"/>
      <c r="AE22" s="511"/>
      <c r="AF22" s="511"/>
      <c r="AG22" s="540"/>
      <c r="AH22" s="541"/>
      <c r="AI22" s="541"/>
      <c r="AJ22" s="541"/>
      <c r="AK22" s="541"/>
      <c r="AL22" s="512"/>
      <c r="AM22" s="512"/>
      <c r="AN22" s="372"/>
      <c r="AO22" s="372"/>
      <c r="AP22" s="372"/>
      <c r="AQ22" s="372"/>
      <c r="AR22" s="372"/>
      <c r="AS22" s="372"/>
      <c r="AT22" s="202"/>
      <c r="BE22" s="368"/>
      <c r="BF22" s="368"/>
      <c r="BG22" s="368"/>
      <c r="BH22" s="368"/>
      <c r="BI22" s="368"/>
      <c r="BJ22" s="368"/>
      <c r="BK22" s="368"/>
      <c r="BL22" s="368"/>
    </row>
    <row r="23" spans="1:64" ht="24" customHeight="1">
      <c r="A23" s="511"/>
      <c r="B23" s="511"/>
      <c r="C23" s="512"/>
      <c r="D23" s="512"/>
      <c r="E23" s="512"/>
      <c r="F23" s="512"/>
      <c r="G23" s="512"/>
      <c r="H23" s="512"/>
      <c r="I23" s="512"/>
      <c r="J23" s="512"/>
      <c r="K23" s="523"/>
      <c r="L23" s="524"/>
      <c r="M23" s="524"/>
      <c r="N23" s="525"/>
      <c r="O23" s="515">
        <v>8</v>
      </c>
      <c r="P23" s="516"/>
      <c r="Q23" s="391" t="str">
        <f t="shared" si="0"/>
        <v xml:space="preserve">  </v>
      </c>
      <c r="R23" s="397" t="s">
        <v>541</v>
      </c>
      <c r="S23" s="393" t="str">
        <f t="shared" si="1"/>
        <v>〇</v>
      </c>
      <c r="T23" s="515">
        <v>15</v>
      </c>
      <c r="U23" s="536"/>
      <c r="V23" s="398"/>
      <c r="W23" s="523"/>
      <c r="X23" s="524"/>
      <c r="Y23" s="525"/>
      <c r="Z23" s="511"/>
      <c r="AA23" s="511"/>
      <c r="AB23" s="511"/>
      <c r="AC23" s="511"/>
      <c r="AD23" s="511"/>
      <c r="AE23" s="511"/>
      <c r="AF23" s="511"/>
      <c r="AG23" s="543"/>
      <c r="AH23" s="544"/>
      <c r="AI23" s="544"/>
      <c r="AJ23" s="544"/>
      <c r="AK23" s="544"/>
      <c r="AL23" s="512"/>
      <c r="AM23" s="512"/>
      <c r="AN23" s="372"/>
      <c r="AO23" s="372"/>
      <c r="AP23" s="372"/>
      <c r="AQ23" s="372"/>
      <c r="AR23" s="372"/>
      <c r="AS23" s="372"/>
      <c r="AT23" s="202"/>
      <c r="BE23" s="368"/>
      <c r="BF23" s="368"/>
      <c r="BG23" s="368"/>
      <c r="BH23" s="368"/>
      <c r="BI23" s="368"/>
      <c r="BJ23" s="368"/>
      <c r="BK23" s="368"/>
      <c r="BL23" s="368"/>
    </row>
    <row r="24" spans="1:64" ht="24" customHeight="1">
      <c r="A24" s="511">
        <v>5</v>
      </c>
      <c r="B24" s="511"/>
      <c r="C24" s="512" t="str">
        <f>P5</f>
        <v xml:space="preserve"> ＳＰＡＲＫ</v>
      </c>
      <c r="D24" s="512"/>
      <c r="E24" s="512"/>
      <c r="F24" s="512"/>
      <c r="G24" s="512"/>
      <c r="H24" s="512"/>
      <c r="I24" s="512"/>
      <c r="J24" s="512"/>
      <c r="K24" s="517">
        <f>COUNTIF(Q24:Q26,"〇")</f>
        <v>0</v>
      </c>
      <c r="L24" s="518"/>
      <c r="M24" s="518"/>
      <c r="N24" s="519"/>
      <c r="O24" s="526">
        <v>11</v>
      </c>
      <c r="P24" s="527"/>
      <c r="Q24" s="385" t="str">
        <f t="shared" si="0"/>
        <v xml:space="preserve">  </v>
      </c>
      <c r="R24" s="395" t="s">
        <v>539</v>
      </c>
      <c r="S24" s="387" t="str">
        <f t="shared" si="1"/>
        <v>〇</v>
      </c>
      <c r="T24" s="526">
        <v>15</v>
      </c>
      <c r="U24" s="534"/>
      <c r="V24" s="396"/>
      <c r="W24" s="517">
        <f>COUNTIF(S24:S26,"〇")</f>
        <v>2</v>
      </c>
      <c r="X24" s="518"/>
      <c r="Y24" s="519"/>
      <c r="Z24" s="511" t="str">
        <f>P6</f>
        <v xml:space="preserve"> ＣＡＴＳ (Ｃ)</v>
      </c>
      <c r="AA24" s="511"/>
      <c r="AB24" s="511"/>
      <c r="AC24" s="511"/>
      <c r="AD24" s="511"/>
      <c r="AE24" s="511"/>
      <c r="AF24" s="511"/>
      <c r="AG24" s="537" t="str">
        <f>C7</f>
        <v xml:space="preserve"> Ｔ Ｃ  Ａ</v>
      </c>
      <c r="AH24" s="538"/>
      <c r="AI24" s="538"/>
      <c r="AJ24" s="538"/>
      <c r="AK24" s="538"/>
      <c r="AL24" s="512"/>
      <c r="AM24" s="512"/>
      <c r="AN24" s="372"/>
      <c r="AO24" s="372"/>
      <c r="AP24" s="372"/>
      <c r="AQ24" s="372"/>
      <c r="AR24" s="372"/>
      <c r="AS24" s="372"/>
      <c r="AT24" s="202"/>
      <c r="BD24" s="368"/>
      <c r="BE24" s="501"/>
      <c r="BF24" s="501"/>
      <c r="BG24" s="501"/>
      <c r="BH24" s="501"/>
      <c r="BI24" s="501"/>
      <c r="BJ24" s="501"/>
      <c r="BK24" s="501"/>
      <c r="BL24" s="368"/>
    </row>
    <row r="25" spans="1:64" ht="24" customHeight="1">
      <c r="A25" s="511"/>
      <c r="B25" s="511"/>
      <c r="C25" s="512"/>
      <c r="D25" s="512"/>
      <c r="E25" s="512"/>
      <c r="F25" s="512"/>
      <c r="G25" s="512"/>
      <c r="H25" s="512"/>
      <c r="I25" s="512"/>
      <c r="J25" s="512"/>
      <c r="K25" s="520"/>
      <c r="L25" s="521"/>
      <c r="M25" s="521"/>
      <c r="N25" s="522"/>
      <c r="O25" s="513">
        <v>12</v>
      </c>
      <c r="P25" s="514"/>
      <c r="Q25" s="388" t="str">
        <f t="shared" si="0"/>
        <v xml:space="preserve">  </v>
      </c>
      <c r="R25" s="389" t="s">
        <v>540</v>
      </c>
      <c r="S25" s="388" t="str">
        <f t="shared" si="1"/>
        <v>〇</v>
      </c>
      <c r="T25" s="513">
        <v>15</v>
      </c>
      <c r="U25" s="532"/>
      <c r="V25" s="390"/>
      <c r="W25" s="520"/>
      <c r="X25" s="521"/>
      <c r="Y25" s="522"/>
      <c r="Z25" s="511"/>
      <c r="AA25" s="511"/>
      <c r="AB25" s="511"/>
      <c r="AC25" s="511"/>
      <c r="AD25" s="511"/>
      <c r="AE25" s="511"/>
      <c r="AF25" s="511"/>
      <c r="AG25" s="540"/>
      <c r="AH25" s="541"/>
      <c r="AI25" s="541"/>
      <c r="AJ25" s="541"/>
      <c r="AK25" s="541"/>
      <c r="AL25" s="512"/>
      <c r="AM25" s="512"/>
      <c r="AN25" s="372"/>
      <c r="AO25" s="372"/>
      <c r="AP25" s="372"/>
      <c r="AQ25" s="372"/>
      <c r="AR25" s="372"/>
      <c r="AS25" s="372"/>
      <c r="AT25" s="202"/>
      <c r="BD25" s="368"/>
      <c r="BE25" s="362"/>
      <c r="BF25" s="362"/>
      <c r="BG25" s="362"/>
      <c r="BH25" s="362"/>
      <c r="BI25" s="362"/>
      <c r="BJ25" s="362"/>
      <c r="BK25" s="362"/>
      <c r="BL25" s="368"/>
    </row>
    <row r="26" spans="1:64" ht="24" customHeight="1">
      <c r="A26" s="511"/>
      <c r="B26" s="511"/>
      <c r="C26" s="512"/>
      <c r="D26" s="512"/>
      <c r="E26" s="512"/>
      <c r="F26" s="512"/>
      <c r="G26" s="512"/>
      <c r="H26" s="512"/>
      <c r="I26" s="512"/>
      <c r="J26" s="512"/>
      <c r="K26" s="523"/>
      <c r="L26" s="524"/>
      <c r="M26" s="524"/>
      <c r="N26" s="525"/>
      <c r="O26" s="515"/>
      <c r="P26" s="516"/>
      <c r="Q26" s="391" t="str">
        <f t="shared" si="0"/>
        <v xml:space="preserve">  </v>
      </c>
      <c r="R26" s="397" t="s">
        <v>541</v>
      </c>
      <c r="S26" s="393" t="str">
        <f t="shared" si="1"/>
        <v xml:space="preserve">  </v>
      </c>
      <c r="T26" s="515"/>
      <c r="U26" s="536"/>
      <c r="V26" s="398"/>
      <c r="W26" s="523"/>
      <c r="X26" s="524"/>
      <c r="Y26" s="525"/>
      <c r="Z26" s="511"/>
      <c r="AA26" s="511"/>
      <c r="AB26" s="511"/>
      <c r="AC26" s="511"/>
      <c r="AD26" s="511"/>
      <c r="AE26" s="511"/>
      <c r="AF26" s="511"/>
      <c r="AG26" s="543"/>
      <c r="AH26" s="544"/>
      <c r="AI26" s="544"/>
      <c r="AJ26" s="544"/>
      <c r="AK26" s="544"/>
      <c r="AL26" s="512"/>
      <c r="AM26" s="512"/>
      <c r="AN26" s="372"/>
      <c r="AO26" s="372"/>
      <c r="AP26" s="372"/>
      <c r="AQ26" s="372"/>
      <c r="AR26" s="372"/>
      <c r="AS26" s="372"/>
      <c r="AT26" s="202"/>
      <c r="BD26" s="368"/>
      <c r="BE26" s="362"/>
      <c r="BF26" s="362"/>
      <c r="BG26" s="362"/>
      <c r="BH26" s="362"/>
      <c r="BI26" s="362"/>
      <c r="BJ26" s="362"/>
      <c r="BK26" s="362"/>
      <c r="BL26" s="368"/>
    </row>
    <row r="27" spans="1:64" ht="24" customHeight="1">
      <c r="A27" s="511">
        <v>6</v>
      </c>
      <c r="B27" s="511"/>
      <c r="C27" s="512" t="str">
        <f>C5</f>
        <v xml:space="preserve"> ジャック E</v>
      </c>
      <c r="D27" s="512"/>
      <c r="E27" s="512"/>
      <c r="F27" s="512"/>
      <c r="G27" s="512"/>
      <c r="H27" s="512"/>
      <c r="I27" s="512"/>
      <c r="J27" s="512"/>
      <c r="K27" s="517">
        <f>COUNTIF(Q27:Q29,"〇")</f>
        <v>0</v>
      </c>
      <c r="L27" s="518"/>
      <c r="M27" s="518"/>
      <c r="N27" s="519"/>
      <c r="O27" s="526">
        <v>9</v>
      </c>
      <c r="P27" s="527"/>
      <c r="Q27" s="385" t="str">
        <f t="shared" si="0"/>
        <v xml:space="preserve">  </v>
      </c>
      <c r="R27" s="395" t="s">
        <v>539</v>
      </c>
      <c r="S27" s="387" t="str">
        <f t="shared" si="1"/>
        <v>〇</v>
      </c>
      <c r="T27" s="526">
        <v>15</v>
      </c>
      <c r="U27" s="534"/>
      <c r="V27" s="396"/>
      <c r="W27" s="517">
        <f>COUNTIF(S27:S29,"〇")</f>
        <v>2</v>
      </c>
      <c r="X27" s="518"/>
      <c r="Y27" s="519"/>
      <c r="Z27" s="511" t="str">
        <f>C7</f>
        <v xml:space="preserve"> Ｔ Ｃ  Ａ</v>
      </c>
      <c r="AA27" s="511"/>
      <c r="AB27" s="511"/>
      <c r="AC27" s="511"/>
      <c r="AD27" s="511"/>
      <c r="AE27" s="511"/>
      <c r="AF27" s="511"/>
      <c r="AG27" s="537" t="str">
        <f>P5</f>
        <v xml:space="preserve"> ＳＰＡＲＫ</v>
      </c>
      <c r="AH27" s="538"/>
      <c r="AI27" s="538"/>
      <c r="AJ27" s="538"/>
      <c r="AK27" s="538"/>
      <c r="AL27" s="512"/>
      <c r="AM27" s="512"/>
      <c r="AN27" s="372"/>
      <c r="AO27" s="372"/>
      <c r="AP27" s="372"/>
      <c r="AQ27" s="372"/>
      <c r="AR27" s="372"/>
      <c r="AS27" s="372"/>
      <c r="AT27" s="202"/>
      <c r="BD27" s="362"/>
      <c r="BE27" s="202"/>
      <c r="BF27" s="202"/>
      <c r="BG27" s="202"/>
      <c r="BH27" s="202"/>
      <c r="BI27" s="202"/>
      <c r="BJ27" s="362"/>
      <c r="BK27" s="362"/>
      <c r="BL27" s="362"/>
    </row>
    <row r="28" spans="1:64" ht="24" customHeight="1">
      <c r="A28" s="511"/>
      <c r="B28" s="511"/>
      <c r="C28" s="512"/>
      <c r="D28" s="512"/>
      <c r="E28" s="512"/>
      <c r="F28" s="512"/>
      <c r="G28" s="512"/>
      <c r="H28" s="512"/>
      <c r="I28" s="512"/>
      <c r="J28" s="512"/>
      <c r="K28" s="520"/>
      <c r="L28" s="521"/>
      <c r="M28" s="521"/>
      <c r="N28" s="522"/>
      <c r="O28" s="513">
        <v>12</v>
      </c>
      <c r="P28" s="514"/>
      <c r="Q28" s="388" t="str">
        <f t="shared" si="0"/>
        <v xml:space="preserve">  </v>
      </c>
      <c r="R28" s="389" t="s">
        <v>540</v>
      </c>
      <c r="S28" s="388" t="str">
        <f t="shared" si="1"/>
        <v>〇</v>
      </c>
      <c r="T28" s="513">
        <v>15</v>
      </c>
      <c r="U28" s="532"/>
      <c r="V28" s="390"/>
      <c r="W28" s="520"/>
      <c r="X28" s="521"/>
      <c r="Y28" s="522"/>
      <c r="Z28" s="511"/>
      <c r="AA28" s="511"/>
      <c r="AB28" s="511"/>
      <c r="AC28" s="511"/>
      <c r="AD28" s="511"/>
      <c r="AE28" s="511"/>
      <c r="AF28" s="511"/>
      <c r="AG28" s="540"/>
      <c r="AH28" s="541"/>
      <c r="AI28" s="541"/>
      <c r="AJ28" s="541"/>
      <c r="AK28" s="541"/>
      <c r="AL28" s="512"/>
      <c r="AM28" s="512"/>
      <c r="AN28" s="372"/>
      <c r="AO28" s="372"/>
      <c r="AP28" s="372"/>
      <c r="AQ28" s="372"/>
      <c r="AR28" s="372"/>
      <c r="AS28" s="372"/>
      <c r="AT28" s="202"/>
      <c r="BD28" s="362"/>
      <c r="BE28" s="202"/>
      <c r="BF28" s="202"/>
      <c r="BG28" s="202"/>
      <c r="BH28" s="202"/>
      <c r="BI28" s="202"/>
      <c r="BJ28" s="362"/>
      <c r="BK28" s="362"/>
      <c r="BL28" s="362"/>
    </row>
    <row r="29" spans="1:64" ht="22.5" customHeight="1">
      <c r="A29" s="511"/>
      <c r="B29" s="511"/>
      <c r="C29" s="512"/>
      <c r="D29" s="512"/>
      <c r="E29" s="512"/>
      <c r="F29" s="512"/>
      <c r="G29" s="512"/>
      <c r="H29" s="512"/>
      <c r="I29" s="512"/>
      <c r="J29" s="512"/>
      <c r="K29" s="523"/>
      <c r="L29" s="524"/>
      <c r="M29" s="524"/>
      <c r="N29" s="525"/>
      <c r="O29" s="515"/>
      <c r="P29" s="516"/>
      <c r="Q29" s="391" t="str">
        <f t="shared" si="0"/>
        <v xml:space="preserve">  </v>
      </c>
      <c r="R29" s="397" t="s">
        <v>541</v>
      </c>
      <c r="S29" s="393" t="str">
        <f t="shared" si="1"/>
        <v xml:space="preserve">  </v>
      </c>
      <c r="T29" s="515"/>
      <c r="U29" s="536"/>
      <c r="V29" s="398"/>
      <c r="W29" s="523"/>
      <c r="X29" s="524"/>
      <c r="Y29" s="525"/>
      <c r="Z29" s="511"/>
      <c r="AA29" s="511"/>
      <c r="AB29" s="511"/>
      <c r="AC29" s="511"/>
      <c r="AD29" s="511"/>
      <c r="AE29" s="511"/>
      <c r="AF29" s="511"/>
      <c r="AG29" s="543"/>
      <c r="AH29" s="544"/>
      <c r="AI29" s="544"/>
      <c r="AJ29" s="544"/>
      <c r="AK29" s="544"/>
      <c r="AL29" s="512"/>
      <c r="AM29" s="512"/>
      <c r="AN29" s="372"/>
      <c r="AO29" s="372"/>
      <c r="AP29" s="372"/>
      <c r="AQ29" s="372"/>
      <c r="AR29" s="372"/>
      <c r="AS29" s="372"/>
      <c r="AT29" s="202"/>
      <c r="BD29" s="362"/>
      <c r="BE29" s="202"/>
      <c r="BF29" s="202"/>
      <c r="BG29" s="202"/>
      <c r="BH29" s="202"/>
      <c r="BI29" s="202"/>
      <c r="BJ29" s="362"/>
      <c r="BK29" s="362"/>
      <c r="BL29" s="362"/>
    </row>
    <row r="30" spans="1:64" ht="24" hidden="1" customHeight="1">
      <c r="A30" s="317" t="s">
        <v>611</v>
      </c>
      <c r="B30" s="317"/>
      <c r="C30" s="317"/>
      <c r="D30" s="317"/>
      <c r="E30" s="317"/>
      <c r="F30" s="317"/>
      <c r="G30" s="317"/>
      <c r="H30" s="317"/>
      <c r="I30" s="317"/>
      <c r="J30" s="317"/>
      <c r="K30" s="399"/>
      <c r="L30" s="399"/>
      <c r="M30" s="399"/>
      <c r="N30" s="399"/>
      <c r="O30" s="400"/>
      <c r="P30" s="400"/>
      <c r="Q30" s="400"/>
      <c r="R30" s="400"/>
      <c r="S30" s="400"/>
      <c r="T30" s="400"/>
      <c r="U30" s="400"/>
      <c r="V30" s="399"/>
      <c r="W30" s="399"/>
      <c r="X30" s="399"/>
      <c r="Y30" s="399"/>
      <c r="Z30" s="317"/>
      <c r="AA30" s="317"/>
      <c r="AB30" s="317"/>
      <c r="AC30" s="317"/>
      <c r="AD30" s="317"/>
      <c r="AE30" s="317"/>
      <c r="AF30" s="317"/>
      <c r="AG30" s="317"/>
      <c r="AH30" s="317"/>
      <c r="AI30" s="317"/>
      <c r="AJ30" s="317"/>
      <c r="AK30" s="317"/>
      <c r="AL30" s="317"/>
      <c r="AM30" s="317"/>
      <c r="AN30" s="372"/>
      <c r="AO30" s="372"/>
      <c r="AP30" s="372"/>
      <c r="AQ30" s="372"/>
      <c r="AR30" s="372"/>
      <c r="AS30" s="372"/>
      <c r="AT30" s="202"/>
      <c r="BD30" s="362"/>
      <c r="BE30" s="202"/>
      <c r="BF30" s="202"/>
      <c r="BG30" s="202"/>
      <c r="BH30" s="202"/>
      <c r="BI30" s="202"/>
      <c r="BJ30" s="367"/>
      <c r="BK30" s="367"/>
      <c r="BL30" s="367"/>
    </row>
    <row r="31" spans="1:64" ht="24" customHeight="1">
      <c r="A31" s="511">
        <v>7</v>
      </c>
      <c r="B31" s="511"/>
      <c r="C31" s="512" t="str">
        <f>C6</f>
        <v xml:space="preserve"> Ｃ-ＤＡＳＨ</v>
      </c>
      <c r="D31" s="512"/>
      <c r="E31" s="512"/>
      <c r="F31" s="512"/>
      <c r="G31" s="512"/>
      <c r="H31" s="512"/>
      <c r="I31" s="512"/>
      <c r="J31" s="512"/>
      <c r="K31" s="517">
        <f>COUNTIF(Q31:Q33,"〇")</f>
        <v>0</v>
      </c>
      <c r="L31" s="518"/>
      <c r="M31" s="518"/>
      <c r="N31" s="519"/>
      <c r="O31" s="526">
        <v>13</v>
      </c>
      <c r="P31" s="527"/>
      <c r="Q31" s="385" t="str">
        <f t="shared" ref="Q31:Q42" si="2">IF(O31&gt;T31,"〇","  ")</f>
        <v xml:space="preserve">  </v>
      </c>
      <c r="R31" s="395" t="s">
        <v>539</v>
      </c>
      <c r="S31" s="387" t="str">
        <f t="shared" ref="S31:S42" si="3">IF(T31&gt;O31,"〇","  ")</f>
        <v>〇</v>
      </c>
      <c r="T31" s="526">
        <v>15</v>
      </c>
      <c r="U31" s="534"/>
      <c r="V31" s="396"/>
      <c r="W31" s="517">
        <f>COUNTIF(S31:S33,"〇")</f>
        <v>2</v>
      </c>
      <c r="X31" s="518"/>
      <c r="Y31" s="519"/>
      <c r="Z31" s="511" t="str">
        <f>P5</f>
        <v xml:space="preserve"> ＳＰＡＲＫ</v>
      </c>
      <c r="AA31" s="511"/>
      <c r="AB31" s="511"/>
      <c r="AC31" s="511"/>
      <c r="AD31" s="511"/>
      <c r="AE31" s="511"/>
      <c r="AF31" s="511"/>
      <c r="AG31" s="537" t="str">
        <f>P6</f>
        <v xml:space="preserve"> ＣＡＴＳ (Ｃ)</v>
      </c>
      <c r="AH31" s="538"/>
      <c r="AI31" s="538"/>
      <c r="AJ31" s="538"/>
      <c r="AK31" s="538"/>
      <c r="AL31" s="512"/>
      <c r="AM31" s="512"/>
      <c r="AN31" s="372"/>
      <c r="AO31" s="372"/>
      <c r="AP31" s="372"/>
      <c r="AQ31" s="372"/>
      <c r="AR31" s="372"/>
      <c r="AS31" s="372"/>
      <c r="AT31" s="202"/>
      <c r="BD31" s="362"/>
      <c r="BE31" s="202"/>
      <c r="BF31" s="202"/>
      <c r="BG31" s="372"/>
      <c r="BH31" s="372"/>
      <c r="BI31" s="208"/>
      <c r="BJ31" s="202"/>
      <c r="BK31" s="202"/>
      <c r="BL31" s="202"/>
    </row>
    <row r="32" spans="1:64" ht="24" customHeight="1">
      <c r="A32" s="511"/>
      <c r="B32" s="511"/>
      <c r="C32" s="512"/>
      <c r="D32" s="512"/>
      <c r="E32" s="512"/>
      <c r="F32" s="512"/>
      <c r="G32" s="512"/>
      <c r="H32" s="512"/>
      <c r="I32" s="512"/>
      <c r="J32" s="512"/>
      <c r="K32" s="520"/>
      <c r="L32" s="521"/>
      <c r="M32" s="521"/>
      <c r="N32" s="522"/>
      <c r="O32" s="513">
        <v>8</v>
      </c>
      <c r="P32" s="514"/>
      <c r="Q32" s="388" t="str">
        <f t="shared" si="2"/>
        <v xml:space="preserve">  </v>
      </c>
      <c r="R32" s="389" t="s">
        <v>540</v>
      </c>
      <c r="S32" s="388" t="str">
        <f t="shared" si="3"/>
        <v>〇</v>
      </c>
      <c r="T32" s="513">
        <v>15</v>
      </c>
      <c r="U32" s="532"/>
      <c r="V32" s="390"/>
      <c r="W32" s="520"/>
      <c r="X32" s="521"/>
      <c r="Y32" s="522"/>
      <c r="Z32" s="511"/>
      <c r="AA32" s="511"/>
      <c r="AB32" s="511"/>
      <c r="AC32" s="511"/>
      <c r="AD32" s="511"/>
      <c r="AE32" s="511"/>
      <c r="AF32" s="511"/>
      <c r="AG32" s="540"/>
      <c r="AH32" s="541"/>
      <c r="AI32" s="541"/>
      <c r="AJ32" s="541"/>
      <c r="AK32" s="541"/>
      <c r="AL32" s="512"/>
      <c r="AM32" s="512"/>
      <c r="AN32" s="372"/>
      <c r="AO32" s="372"/>
      <c r="AP32" s="372"/>
      <c r="AQ32" s="372"/>
      <c r="AR32" s="372"/>
      <c r="AS32" s="372"/>
      <c r="AT32" s="202"/>
      <c r="BD32" s="362"/>
      <c r="BE32" s="202"/>
      <c r="BF32" s="202"/>
      <c r="BG32" s="372"/>
      <c r="BH32" s="372"/>
      <c r="BI32" s="208"/>
      <c r="BJ32" s="202"/>
      <c r="BK32" s="202"/>
      <c r="BL32" s="202"/>
    </row>
    <row r="33" spans="1:64" ht="24" customHeight="1">
      <c r="A33" s="511"/>
      <c r="B33" s="511"/>
      <c r="C33" s="512"/>
      <c r="D33" s="512"/>
      <c r="E33" s="512"/>
      <c r="F33" s="512"/>
      <c r="G33" s="512"/>
      <c r="H33" s="512"/>
      <c r="I33" s="512"/>
      <c r="J33" s="512"/>
      <c r="K33" s="523"/>
      <c r="L33" s="524"/>
      <c r="M33" s="524"/>
      <c r="N33" s="525"/>
      <c r="O33" s="515"/>
      <c r="P33" s="516"/>
      <c r="Q33" s="391" t="str">
        <f t="shared" si="2"/>
        <v xml:space="preserve">  </v>
      </c>
      <c r="R33" s="397" t="s">
        <v>541</v>
      </c>
      <c r="S33" s="393" t="str">
        <f t="shared" si="3"/>
        <v xml:space="preserve">  </v>
      </c>
      <c r="T33" s="515"/>
      <c r="U33" s="536"/>
      <c r="V33" s="398"/>
      <c r="W33" s="523"/>
      <c r="X33" s="524"/>
      <c r="Y33" s="525"/>
      <c r="Z33" s="511"/>
      <c r="AA33" s="511"/>
      <c r="AB33" s="511"/>
      <c r="AC33" s="511"/>
      <c r="AD33" s="511"/>
      <c r="AE33" s="511"/>
      <c r="AF33" s="511"/>
      <c r="AG33" s="543"/>
      <c r="AH33" s="544"/>
      <c r="AI33" s="544"/>
      <c r="AJ33" s="544"/>
      <c r="AK33" s="544"/>
      <c r="AL33" s="512"/>
      <c r="AM33" s="512"/>
      <c r="AN33" s="372"/>
      <c r="AO33" s="372"/>
      <c r="AP33" s="372"/>
      <c r="AQ33" s="372"/>
      <c r="AR33" s="372"/>
      <c r="AS33" s="372"/>
      <c r="AT33" s="202"/>
      <c r="BD33" s="362"/>
      <c r="BE33" s="202"/>
      <c r="BF33" s="202"/>
      <c r="BG33" s="372"/>
      <c r="BH33" s="372"/>
      <c r="BI33" s="208"/>
      <c r="BJ33" s="202"/>
      <c r="BK33" s="202"/>
      <c r="BL33" s="202"/>
    </row>
    <row r="34" spans="1:64" ht="24" customHeight="1">
      <c r="A34" s="511">
        <v>8</v>
      </c>
      <c r="B34" s="511"/>
      <c r="C34" s="512" t="str">
        <f>C15</f>
        <v xml:space="preserve"> Ｔ Ｃ  Ａ</v>
      </c>
      <c r="D34" s="512"/>
      <c r="E34" s="512"/>
      <c r="F34" s="512"/>
      <c r="G34" s="512"/>
      <c r="H34" s="512"/>
      <c r="I34" s="512"/>
      <c r="J34" s="512"/>
      <c r="K34" s="517">
        <f>COUNTIF(Q34:Q36,"〇")</f>
        <v>0</v>
      </c>
      <c r="L34" s="518"/>
      <c r="M34" s="518"/>
      <c r="N34" s="519"/>
      <c r="O34" s="526">
        <v>13</v>
      </c>
      <c r="P34" s="527"/>
      <c r="Q34" s="385" t="str">
        <f t="shared" si="2"/>
        <v xml:space="preserve">  </v>
      </c>
      <c r="R34" s="395" t="s">
        <v>539</v>
      </c>
      <c r="S34" s="387" t="str">
        <f t="shared" si="3"/>
        <v>〇</v>
      </c>
      <c r="T34" s="526">
        <v>15</v>
      </c>
      <c r="U34" s="534"/>
      <c r="V34" s="396"/>
      <c r="W34" s="517">
        <f>COUNTIF(S34:S36,"〇")</f>
        <v>2</v>
      </c>
      <c r="X34" s="518"/>
      <c r="Y34" s="519"/>
      <c r="Z34" s="511" t="str">
        <f>P6</f>
        <v xml:space="preserve"> ＣＡＴＳ (Ｃ)</v>
      </c>
      <c r="AA34" s="511"/>
      <c r="AB34" s="511"/>
      <c r="AC34" s="511"/>
      <c r="AD34" s="511"/>
      <c r="AE34" s="511"/>
      <c r="AF34" s="511"/>
      <c r="AG34" s="537" t="str">
        <f>P5</f>
        <v xml:space="preserve"> ＳＰＡＲＫ</v>
      </c>
      <c r="AH34" s="538"/>
      <c r="AI34" s="538"/>
      <c r="AJ34" s="538"/>
      <c r="AK34" s="538"/>
      <c r="AL34" s="512"/>
      <c r="AM34" s="512"/>
      <c r="AN34" s="372"/>
      <c r="AO34" s="372"/>
      <c r="AP34" s="372"/>
      <c r="AQ34" s="372"/>
      <c r="AR34" s="372"/>
      <c r="AS34" s="372"/>
      <c r="AT34" s="202"/>
      <c r="BD34" s="362"/>
      <c r="BE34" s="202"/>
      <c r="BF34" s="202"/>
      <c r="BG34" s="372"/>
      <c r="BH34" s="372"/>
      <c r="BI34" s="208"/>
      <c r="BJ34" s="202"/>
      <c r="BK34" s="202"/>
      <c r="BL34" s="202"/>
    </row>
    <row r="35" spans="1:64" ht="24" customHeight="1">
      <c r="A35" s="511"/>
      <c r="B35" s="511"/>
      <c r="C35" s="512"/>
      <c r="D35" s="512"/>
      <c r="E35" s="512"/>
      <c r="F35" s="512"/>
      <c r="G35" s="512"/>
      <c r="H35" s="512"/>
      <c r="I35" s="512"/>
      <c r="J35" s="512"/>
      <c r="K35" s="520"/>
      <c r="L35" s="521"/>
      <c r="M35" s="521"/>
      <c r="N35" s="522"/>
      <c r="O35" s="513">
        <v>8</v>
      </c>
      <c r="P35" s="514"/>
      <c r="Q35" s="388" t="str">
        <f t="shared" si="2"/>
        <v xml:space="preserve">  </v>
      </c>
      <c r="R35" s="389" t="s">
        <v>540</v>
      </c>
      <c r="S35" s="388" t="str">
        <f t="shared" si="3"/>
        <v>〇</v>
      </c>
      <c r="T35" s="513">
        <v>15</v>
      </c>
      <c r="U35" s="532"/>
      <c r="V35" s="390"/>
      <c r="W35" s="520"/>
      <c r="X35" s="521"/>
      <c r="Y35" s="522"/>
      <c r="Z35" s="511"/>
      <c r="AA35" s="511"/>
      <c r="AB35" s="511"/>
      <c r="AC35" s="511"/>
      <c r="AD35" s="511"/>
      <c r="AE35" s="511"/>
      <c r="AF35" s="511"/>
      <c r="AG35" s="540"/>
      <c r="AH35" s="541"/>
      <c r="AI35" s="541"/>
      <c r="AJ35" s="541"/>
      <c r="AK35" s="541"/>
      <c r="AL35" s="512"/>
      <c r="AM35" s="512"/>
      <c r="AN35" s="372"/>
      <c r="AO35" s="372"/>
      <c r="AP35" s="372"/>
      <c r="AQ35" s="372"/>
      <c r="AR35" s="372"/>
      <c r="AS35" s="372"/>
      <c r="AT35" s="202"/>
      <c r="BD35" s="362"/>
      <c r="BE35" s="202"/>
      <c r="BF35" s="202"/>
      <c r="BG35" s="372"/>
      <c r="BH35" s="372"/>
      <c r="BI35" s="208"/>
      <c r="BJ35" s="202"/>
      <c r="BK35" s="202"/>
      <c r="BL35" s="202"/>
    </row>
    <row r="36" spans="1:64" ht="24" customHeight="1">
      <c r="A36" s="511"/>
      <c r="B36" s="511"/>
      <c r="C36" s="512"/>
      <c r="D36" s="512"/>
      <c r="E36" s="512"/>
      <c r="F36" s="512"/>
      <c r="G36" s="512"/>
      <c r="H36" s="512"/>
      <c r="I36" s="512"/>
      <c r="J36" s="512"/>
      <c r="K36" s="523"/>
      <c r="L36" s="524"/>
      <c r="M36" s="524"/>
      <c r="N36" s="525"/>
      <c r="O36" s="515"/>
      <c r="P36" s="516"/>
      <c r="Q36" s="391" t="str">
        <f t="shared" si="2"/>
        <v xml:space="preserve">  </v>
      </c>
      <c r="R36" s="397" t="s">
        <v>541</v>
      </c>
      <c r="S36" s="393" t="str">
        <f t="shared" si="3"/>
        <v xml:space="preserve">  </v>
      </c>
      <c r="T36" s="515"/>
      <c r="U36" s="536"/>
      <c r="V36" s="398"/>
      <c r="W36" s="523"/>
      <c r="X36" s="524"/>
      <c r="Y36" s="525"/>
      <c r="Z36" s="511"/>
      <c r="AA36" s="511"/>
      <c r="AB36" s="511"/>
      <c r="AC36" s="511"/>
      <c r="AD36" s="511"/>
      <c r="AE36" s="511"/>
      <c r="AF36" s="511"/>
      <c r="AG36" s="543"/>
      <c r="AH36" s="544"/>
      <c r="AI36" s="544"/>
      <c r="AJ36" s="544"/>
      <c r="AK36" s="544"/>
      <c r="AL36" s="512"/>
      <c r="AM36" s="512"/>
      <c r="AN36" s="372"/>
      <c r="AO36" s="372"/>
      <c r="AP36" s="372"/>
      <c r="AQ36" s="372"/>
      <c r="AR36" s="372"/>
      <c r="AS36" s="372"/>
      <c r="AT36" s="202"/>
      <c r="BD36" s="362"/>
      <c r="BE36" s="202"/>
      <c r="BF36" s="202"/>
      <c r="BG36" s="372"/>
      <c r="BH36" s="372"/>
      <c r="BI36" s="208"/>
      <c r="BJ36" s="202"/>
      <c r="BK36" s="202"/>
      <c r="BL36" s="202"/>
    </row>
    <row r="37" spans="1:64" ht="24" customHeight="1">
      <c r="A37" s="511">
        <v>9</v>
      </c>
      <c r="B37" s="511"/>
      <c r="C37" s="512" t="str">
        <f>C5</f>
        <v xml:space="preserve"> ジャック E</v>
      </c>
      <c r="D37" s="512"/>
      <c r="E37" s="512"/>
      <c r="F37" s="512"/>
      <c r="G37" s="512"/>
      <c r="H37" s="512"/>
      <c r="I37" s="512"/>
      <c r="J37" s="512"/>
      <c r="K37" s="517">
        <f>COUNTIF(Q37:Q39,"〇")</f>
        <v>0</v>
      </c>
      <c r="L37" s="518"/>
      <c r="M37" s="518"/>
      <c r="N37" s="519"/>
      <c r="O37" s="526">
        <v>8</v>
      </c>
      <c r="P37" s="527"/>
      <c r="Q37" s="385" t="str">
        <f t="shared" si="2"/>
        <v xml:space="preserve">  </v>
      </c>
      <c r="R37" s="395" t="s">
        <v>539</v>
      </c>
      <c r="S37" s="387" t="str">
        <f t="shared" si="3"/>
        <v>〇</v>
      </c>
      <c r="T37" s="526">
        <v>15</v>
      </c>
      <c r="U37" s="534"/>
      <c r="V37" s="396"/>
      <c r="W37" s="517">
        <f>COUNTIF(S37:S39,"〇")</f>
        <v>2</v>
      </c>
      <c r="X37" s="518"/>
      <c r="Y37" s="519"/>
      <c r="Z37" s="511" t="str">
        <f>P5</f>
        <v xml:space="preserve"> ＳＰＡＲＫ</v>
      </c>
      <c r="AA37" s="511"/>
      <c r="AB37" s="511"/>
      <c r="AC37" s="511"/>
      <c r="AD37" s="511"/>
      <c r="AE37" s="511"/>
      <c r="AF37" s="511"/>
      <c r="AG37" s="537" t="str">
        <f>C6</f>
        <v xml:space="preserve"> Ｃ-ＤＡＳＨ</v>
      </c>
      <c r="AH37" s="538"/>
      <c r="AI37" s="538"/>
      <c r="AJ37" s="538"/>
      <c r="AK37" s="538"/>
      <c r="AL37" s="512"/>
      <c r="AM37" s="512"/>
      <c r="AN37" s="372"/>
      <c r="AO37" s="372"/>
      <c r="AP37" s="372"/>
      <c r="AQ37" s="372"/>
      <c r="AR37" s="372"/>
      <c r="AS37" s="372"/>
      <c r="AT37" s="202"/>
      <c r="BD37" s="362"/>
      <c r="BE37" s="202"/>
      <c r="BF37" s="202"/>
      <c r="BG37" s="372"/>
      <c r="BH37" s="372"/>
      <c r="BI37" s="208"/>
      <c r="BJ37" s="202"/>
      <c r="BK37" s="202"/>
      <c r="BL37" s="202"/>
    </row>
    <row r="38" spans="1:64" ht="24" customHeight="1">
      <c r="A38" s="511"/>
      <c r="B38" s="511"/>
      <c r="C38" s="512"/>
      <c r="D38" s="512"/>
      <c r="E38" s="512"/>
      <c r="F38" s="512"/>
      <c r="G38" s="512"/>
      <c r="H38" s="512"/>
      <c r="I38" s="512"/>
      <c r="J38" s="512"/>
      <c r="K38" s="520"/>
      <c r="L38" s="521"/>
      <c r="M38" s="521"/>
      <c r="N38" s="522"/>
      <c r="O38" s="513">
        <v>11</v>
      </c>
      <c r="P38" s="514"/>
      <c r="Q38" s="388" t="str">
        <f t="shared" si="2"/>
        <v xml:space="preserve">  </v>
      </c>
      <c r="R38" s="389" t="s">
        <v>540</v>
      </c>
      <c r="S38" s="388" t="str">
        <f t="shared" si="3"/>
        <v>〇</v>
      </c>
      <c r="T38" s="513">
        <v>15</v>
      </c>
      <c r="U38" s="532"/>
      <c r="V38" s="390"/>
      <c r="W38" s="520"/>
      <c r="X38" s="521"/>
      <c r="Y38" s="522"/>
      <c r="Z38" s="511"/>
      <c r="AA38" s="511"/>
      <c r="AB38" s="511"/>
      <c r="AC38" s="511"/>
      <c r="AD38" s="511"/>
      <c r="AE38" s="511"/>
      <c r="AF38" s="511"/>
      <c r="AG38" s="540"/>
      <c r="AH38" s="541"/>
      <c r="AI38" s="541"/>
      <c r="AJ38" s="541"/>
      <c r="AK38" s="541"/>
      <c r="AL38" s="512"/>
      <c r="AM38" s="512"/>
      <c r="AN38" s="372"/>
      <c r="AO38" s="372"/>
      <c r="AP38" s="372"/>
      <c r="AQ38" s="372"/>
      <c r="AR38" s="372"/>
      <c r="AS38" s="372"/>
      <c r="AT38" s="202"/>
      <c r="BD38" s="362"/>
      <c r="BE38" s="202"/>
      <c r="BF38" s="202"/>
      <c r="BG38" s="372"/>
      <c r="BH38" s="372"/>
      <c r="BI38" s="208"/>
      <c r="BJ38" s="202"/>
      <c r="BK38" s="202"/>
      <c r="BL38" s="202"/>
    </row>
    <row r="39" spans="1:64" ht="24" customHeight="1">
      <c r="A39" s="511"/>
      <c r="B39" s="511"/>
      <c r="C39" s="512"/>
      <c r="D39" s="512"/>
      <c r="E39" s="512"/>
      <c r="F39" s="512"/>
      <c r="G39" s="512"/>
      <c r="H39" s="512"/>
      <c r="I39" s="512"/>
      <c r="J39" s="512"/>
      <c r="K39" s="523"/>
      <c r="L39" s="524"/>
      <c r="M39" s="524"/>
      <c r="N39" s="525"/>
      <c r="O39" s="515"/>
      <c r="P39" s="516"/>
      <c r="Q39" s="391" t="str">
        <f t="shared" si="2"/>
        <v xml:space="preserve">  </v>
      </c>
      <c r="R39" s="397" t="s">
        <v>541</v>
      </c>
      <c r="S39" s="393" t="str">
        <f t="shared" si="3"/>
        <v xml:space="preserve">  </v>
      </c>
      <c r="T39" s="515"/>
      <c r="U39" s="536"/>
      <c r="V39" s="398"/>
      <c r="W39" s="523"/>
      <c r="X39" s="524"/>
      <c r="Y39" s="525"/>
      <c r="Z39" s="511"/>
      <c r="AA39" s="511"/>
      <c r="AB39" s="511"/>
      <c r="AC39" s="511"/>
      <c r="AD39" s="511"/>
      <c r="AE39" s="511"/>
      <c r="AF39" s="511"/>
      <c r="AG39" s="543"/>
      <c r="AH39" s="544"/>
      <c r="AI39" s="544"/>
      <c r="AJ39" s="544"/>
      <c r="AK39" s="544"/>
      <c r="AL39" s="512"/>
      <c r="AM39" s="512"/>
      <c r="AN39" s="372"/>
      <c r="AO39" s="372"/>
      <c r="AP39" s="372"/>
      <c r="AQ39" s="372"/>
      <c r="AR39" s="372"/>
      <c r="AS39" s="372"/>
      <c r="AT39" s="202"/>
      <c r="BD39" s="362"/>
      <c r="BE39" s="202"/>
      <c r="BF39" s="202"/>
      <c r="BG39" s="372"/>
      <c r="BH39" s="372"/>
      <c r="BI39" s="208"/>
      <c r="BJ39" s="202"/>
      <c r="BK39" s="202"/>
      <c r="BL39" s="202"/>
    </row>
    <row r="40" spans="1:64" ht="24" customHeight="1">
      <c r="A40" s="511">
        <v>10</v>
      </c>
      <c r="B40" s="511"/>
      <c r="C40" s="512" t="str">
        <f>C6</f>
        <v xml:space="preserve"> Ｃ-ＤＡＳＨ</v>
      </c>
      <c r="D40" s="512"/>
      <c r="E40" s="512"/>
      <c r="F40" s="512"/>
      <c r="G40" s="512"/>
      <c r="H40" s="512"/>
      <c r="I40" s="512"/>
      <c r="J40" s="512"/>
      <c r="K40" s="517">
        <f>COUNTIF(Q40:Q42,"〇")</f>
        <v>1</v>
      </c>
      <c r="L40" s="518"/>
      <c r="M40" s="518"/>
      <c r="N40" s="519"/>
      <c r="O40" s="526">
        <v>8</v>
      </c>
      <c r="P40" s="527"/>
      <c r="Q40" s="385" t="str">
        <f t="shared" si="2"/>
        <v xml:space="preserve">  </v>
      </c>
      <c r="R40" s="395" t="s">
        <v>539</v>
      </c>
      <c r="S40" s="387" t="str">
        <f t="shared" si="3"/>
        <v>〇</v>
      </c>
      <c r="T40" s="526">
        <v>15</v>
      </c>
      <c r="U40" s="534"/>
      <c r="V40" s="396"/>
      <c r="W40" s="517">
        <f>COUNTIF(S40:S42,"〇")</f>
        <v>2</v>
      </c>
      <c r="X40" s="518"/>
      <c r="Y40" s="519"/>
      <c r="Z40" s="511" t="str">
        <f>P6</f>
        <v xml:space="preserve"> ＣＡＴＳ (Ｃ)</v>
      </c>
      <c r="AA40" s="511"/>
      <c r="AB40" s="511"/>
      <c r="AC40" s="511"/>
      <c r="AD40" s="511"/>
      <c r="AE40" s="511"/>
      <c r="AF40" s="511"/>
      <c r="AG40" s="537" t="str">
        <f>C5</f>
        <v xml:space="preserve"> ジャック E</v>
      </c>
      <c r="AH40" s="538"/>
      <c r="AI40" s="538"/>
      <c r="AJ40" s="538"/>
      <c r="AK40" s="538"/>
      <c r="AL40" s="512"/>
      <c r="AM40" s="512"/>
      <c r="AN40" s="372"/>
      <c r="AO40" s="372"/>
      <c r="AP40" s="372"/>
      <c r="AQ40" s="372"/>
      <c r="AR40" s="372"/>
      <c r="AS40" s="372"/>
      <c r="AT40" s="202"/>
      <c r="BD40" s="362"/>
      <c r="BE40" s="202"/>
      <c r="BF40" s="202"/>
      <c r="BG40" s="372"/>
      <c r="BH40" s="372"/>
      <c r="BI40" s="208"/>
      <c r="BJ40" s="202"/>
      <c r="BK40" s="202"/>
      <c r="BL40" s="202"/>
    </row>
    <row r="41" spans="1:64" ht="24" customHeight="1">
      <c r="A41" s="511"/>
      <c r="B41" s="511"/>
      <c r="C41" s="512"/>
      <c r="D41" s="512"/>
      <c r="E41" s="512"/>
      <c r="F41" s="512"/>
      <c r="G41" s="512"/>
      <c r="H41" s="512"/>
      <c r="I41" s="512"/>
      <c r="J41" s="512"/>
      <c r="K41" s="520"/>
      <c r="L41" s="521"/>
      <c r="M41" s="521"/>
      <c r="N41" s="522"/>
      <c r="O41" s="513">
        <v>15</v>
      </c>
      <c r="P41" s="514"/>
      <c r="Q41" s="388" t="str">
        <f t="shared" si="2"/>
        <v>〇</v>
      </c>
      <c r="R41" s="389" t="s">
        <v>540</v>
      </c>
      <c r="S41" s="388" t="str">
        <f t="shared" si="3"/>
        <v xml:space="preserve">  </v>
      </c>
      <c r="T41" s="513">
        <v>10</v>
      </c>
      <c r="U41" s="532"/>
      <c r="V41" s="390"/>
      <c r="W41" s="520"/>
      <c r="X41" s="521"/>
      <c r="Y41" s="522"/>
      <c r="Z41" s="511"/>
      <c r="AA41" s="511"/>
      <c r="AB41" s="511"/>
      <c r="AC41" s="511"/>
      <c r="AD41" s="511"/>
      <c r="AE41" s="511"/>
      <c r="AF41" s="511"/>
      <c r="AG41" s="540"/>
      <c r="AH41" s="541"/>
      <c r="AI41" s="541"/>
      <c r="AJ41" s="541"/>
      <c r="AK41" s="541"/>
      <c r="AL41" s="512"/>
      <c r="AM41" s="512"/>
      <c r="AN41" s="372"/>
      <c r="AO41" s="372"/>
      <c r="AP41" s="372"/>
      <c r="AQ41" s="372"/>
      <c r="AR41" s="372"/>
      <c r="AS41" s="372"/>
      <c r="AT41" s="202"/>
      <c r="BD41" s="362"/>
      <c r="BE41" s="202"/>
      <c r="BF41" s="202"/>
      <c r="BG41" s="372"/>
      <c r="BH41" s="372"/>
      <c r="BI41" s="208"/>
      <c r="BJ41" s="202"/>
      <c r="BK41" s="202"/>
      <c r="BL41" s="202"/>
    </row>
    <row r="42" spans="1:64" ht="24" customHeight="1">
      <c r="A42" s="511"/>
      <c r="B42" s="511"/>
      <c r="C42" s="512"/>
      <c r="D42" s="512"/>
      <c r="E42" s="512"/>
      <c r="F42" s="512"/>
      <c r="G42" s="512"/>
      <c r="H42" s="512"/>
      <c r="I42" s="512"/>
      <c r="J42" s="512"/>
      <c r="K42" s="523"/>
      <c r="L42" s="524"/>
      <c r="M42" s="524"/>
      <c r="N42" s="525"/>
      <c r="O42" s="515">
        <v>12</v>
      </c>
      <c r="P42" s="516"/>
      <c r="Q42" s="391" t="str">
        <f t="shared" si="2"/>
        <v xml:space="preserve">  </v>
      </c>
      <c r="R42" s="397" t="s">
        <v>541</v>
      </c>
      <c r="S42" s="393" t="str">
        <f t="shared" si="3"/>
        <v>〇</v>
      </c>
      <c r="T42" s="515">
        <v>15</v>
      </c>
      <c r="U42" s="536"/>
      <c r="V42" s="398"/>
      <c r="W42" s="523"/>
      <c r="X42" s="524"/>
      <c r="Y42" s="525"/>
      <c r="Z42" s="511"/>
      <c r="AA42" s="511"/>
      <c r="AB42" s="511"/>
      <c r="AC42" s="511"/>
      <c r="AD42" s="511"/>
      <c r="AE42" s="511"/>
      <c r="AF42" s="511"/>
      <c r="AG42" s="543"/>
      <c r="AH42" s="544"/>
      <c r="AI42" s="544"/>
      <c r="AJ42" s="544"/>
      <c r="AK42" s="544"/>
      <c r="AL42" s="512"/>
      <c r="AM42" s="512"/>
      <c r="AN42" s="372"/>
      <c r="AO42" s="372"/>
      <c r="AP42" s="372"/>
      <c r="AQ42" s="372"/>
      <c r="AR42" s="372"/>
      <c r="AS42" s="372"/>
      <c r="AT42" s="202"/>
      <c r="BD42" s="362"/>
      <c r="BE42" s="202"/>
      <c r="BF42" s="202"/>
      <c r="BG42" s="372"/>
      <c r="BH42" s="372"/>
      <c r="BI42" s="208"/>
      <c r="BJ42" s="202"/>
      <c r="BK42" s="202"/>
      <c r="BL42" s="202"/>
    </row>
    <row r="43" spans="1:64" ht="15" customHeight="1">
      <c r="A43" s="362"/>
      <c r="B43" s="362"/>
      <c r="C43" s="372"/>
      <c r="D43" s="372"/>
      <c r="E43" s="372"/>
      <c r="F43" s="372"/>
      <c r="G43" s="372"/>
      <c r="H43" s="372"/>
      <c r="I43" s="372"/>
      <c r="J43" s="372"/>
      <c r="K43" s="372"/>
      <c r="L43" s="372"/>
      <c r="M43" s="372"/>
      <c r="N43" s="372"/>
      <c r="O43" s="224"/>
      <c r="P43" s="224"/>
      <c r="Q43" s="224"/>
      <c r="R43" s="362"/>
      <c r="S43" s="372"/>
      <c r="T43" s="224"/>
      <c r="U43" s="224"/>
      <c r="V43" s="224"/>
      <c r="W43" s="372"/>
      <c r="X43" s="372"/>
      <c r="Y43" s="372"/>
      <c r="Z43" s="362"/>
      <c r="AA43" s="362"/>
      <c r="AB43" s="362"/>
      <c r="AC43" s="362"/>
      <c r="AD43" s="362"/>
      <c r="AE43" s="362"/>
      <c r="AF43" s="362"/>
      <c r="AG43" s="372"/>
      <c r="AH43" s="372"/>
      <c r="AI43" s="372"/>
      <c r="AJ43" s="372"/>
      <c r="AK43" s="372"/>
      <c r="AL43" s="372"/>
      <c r="AM43" s="372"/>
      <c r="AN43" s="372"/>
      <c r="AO43" s="372"/>
      <c r="AP43" s="372"/>
      <c r="AQ43" s="372"/>
      <c r="AR43" s="372"/>
      <c r="AS43" s="372"/>
      <c r="AT43" s="202"/>
      <c r="BD43" s="362"/>
      <c r="BE43" s="202"/>
      <c r="BF43" s="202"/>
      <c r="BG43" s="372"/>
      <c r="BH43" s="372"/>
      <c r="BI43" s="208"/>
      <c r="BJ43" s="202"/>
      <c r="BK43" s="202"/>
      <c r="BL43" s="202"/>
    </row>
    <row r="44" spans="1:64" s="366" customFormat="1" ht="18" customHeight="1">
      <c r="A44" s="493" t="s">
        <v>612</v>
      </c>
      <c r="B44" s="493"/>
      <c r="C44" s="493"/>
      <c r="D44" s="493"/>
      <c r="E44" s="493"/>
      <c r="F44" s="493"/>
      <c r="G44" s="493"/>
      <c r="H44" s="493"/>
      <c r="I44" s="493"/>
      <c r="J44" s="493"/>
      <c r="K44" s="493"/>
      <c r="L44" s="493"/>
      <c r="M44" s="493"/>
      <c r="N44" s="493"/>
      <c r="O44" s="493"/>
      <c r="P44" s="493"/>
      <c r="Q44" s="493"/>
      <c r="R44" s="493"/>
      <c r="S44" s="493"/>
      <c r="T44" s="493"/>
      <c r="U44" s="493"/>
      <c r="V44" s="493"/>
      <c r="W44" s="493"/>
      <c r="X44" s="493"/>
      <c r="Y44" s="493"/>
      <c r="Z44" s="493"/>
      <c r="AA44" s="493"/>
      <c r="AB44" s="493"/>
      <c r="AC44" s="493"/>
      <c r="AD44" s="493"/>
      <c r="AE44" s="493"/>
      <c r="AF44" s="493"/>
      <c r="AG44" s="493"/>
      <c r="AH44" s="493"/>
      <c r="AI44" s="493"/>
      <c r="AJ44" s="493"/>
      <c r="AK44" s="493"/>
      <c r="AL44" s="493"/>
      <c r="AM44" s="493"/>
    </row>
    <row r="45" spans="1:64" s="366" customFormat="1" ht="6" customHeight="1" thickBot="1">
      <c r="AH45" s="162"/>
      <c r="AI45" s="362"/>
      <c r="AJ45" s="362"/>
      <c r="AK45" s="362"/>
      <c r="AL45" s="362"/>
      <c r="AM45" s="362"/>
    </row>
    <row r="46" spans="1:64" s="366" customFormat="1" ht="15" customHeight="1">
      <c r="A46" s="494" t="s">
        <v>543</v>
      </c>
      <c r="B46" s="638" t="s">
        <v>247</v>
      </c>
      <c r="C46" s="628"/>
      <c r="D46" s="643"/>
      <c r="E46" s="369"/>
      <c r="F46" s="635" t="str">
        <f>B50</f>
        <v xml:space="preserve"> ジャック E</v>
      </c>
      <c r="G46" s="636"/>
      <c r="H46" s="636"/>
      <c r="I46" s="636"/>
      <c r="J46" s="646"/>
      <c r="K46" s="649" t="str">
        <f>B56</f>
        <v xml:space="preserve"> Ｃ-ＤＡＳＨ</v>
      </c>
      <c r="L46" s="650"/>
      <c r="M46" s="650"/>
      <c r="N46" s="650"/>
      <c r="O46" s="651"/>
      <c r="P46" s="658" t="str">
        <f>B62</f>
        <v xml:space="preserve"> Ｔ Ｃ  Ａ</v>
      </c>
      <c r="Q46" s="636"/>
      <c r="R46" s="636"/>
      <c r="S46" s="636"/>
      <c r="T46" s="646"/>
      <c r="U46" s="658" t="str">
        <f>B68</f>
        <v xml:space="preserve"> ＳＰＡＲＫ</v>
      </c>
      <c r="V46" s="636"/>
      <c r="W46" s="636"/>
      <c r="X46" s="636"/>
      <c r="Y46" s="646"/>
      <c r="Z46" s="658" t="str">
        <f>B74</f>
        <v xml:space="preserve"> ＣＡＴＳ (Ｃ)</v>
      </c>
      <c r="AA46" s="636"/>
      <c r="AB46" s="636"/>
      <c r="AC46" s="636"/>
      <c r="AD46" s="637"/>
      <c r="AE46" s="638" t="s">
        <v>342</v>
      </c>
      <c r="AF46" s="628"/>
      <c r="AG46" s="629"/>
      <c r="AH46" s="627" t="s">
        <v>249</v>
      </c>
      <c r="AI46" s="628"/>
      <c r="AJ46" s="629"/>
      <c r="AK46" s="627" t="s">
        <v>250</v>
      </c>
      <c r="AL46" s="629"/>
      <c r="AM46" s="661" t="s">
        <v>343</v>
      </c>
    </row>
    <row r="47" spans="1:64" s="366" customFormat="1" ht="15" customHeight="1">
      <c r="A47" s="495"/>
      <c r="B47" s="615"/>
      <c r="C47" s="501"/>
      <c r="D47" s="644"/>
      <c r="E47" s="362"/>
      <c r="F47" s="608"/>
      <c r="G47" s="609"/>
      <c r="H47" s="609"/>
      <c r="I47" s="609"/>
      <c r="J47" s="647"/>
      <c r="K47" s="652"/>
      <c r="L47" s="653"/>
      <c r="M47" s="653"/>
      <c r="N47" s="653"/>
      <c r="O47" s="654"/>
      <c r="P47" s="659"/>
      <c r="Q47" s="609"/>
      <c r="R47" s="609"/>
      <c r="S47" s="609"/>
      <c r="T47" s="647"/>
      <c r="U47" s="659"/>
      <c r="V47" s="609"/>
      <c r="W47" s="609"/>
      <c r="X47" s="609"/>
      <c r="Y47" s="647"/>
      <c r="Z47" s="659"/>
      <c r="AA47" s="609"/>
      <c r="AB47" s="609"/>
      <c r="AC47" s="609"/>
      <c r="AD47" s="610"/>
      <c r="AE47" s="615"/>
      <c r="AF47" s="501"/>
      <c r="AG47" s="502"/>
      <c r="AH47" s="500"/>
      <c r="AI47" s="501"/>
      <c r="AJ47" s="502"/>
      <c r="AK47" s="500"/>
      <c r="AL47" s="502"/>
      <c r="AM47" s="662"/>
    </row>
    <row r="48" spans="1:64" s="366" customFormat="1" ht="15" customHeight="1">
      <c r="A48" s="495"/>
      <c r="B48" s="615"/>
      <c r="C48" s="501"/>
      <c r="D48" s="644"/>
      <c r="E48" s="362"/>
      <c r="F48" s="608"/>
      <c r="G48" s="609"/>
      <c r="H48" s="609"/>
      <c r="I48" s="609"/>
      <c r="J48" s="647"/>
      <c r="K48" s="652"/>
      <c r="L48" s="653"/>
      <c r="M48" s="653"/>
      <c r="N48" s="653"/>
      <c r="O48" s="654"/>
      <c r="P48" s="659"/>
      <c r="Q48" s="609"/>
      <c r="R48" s="609"/>
      <c r="S48" s="609"/>
      <c r="T48" s="647"/>
      <c r="U48" s="659"/>
      <c r="V48" s="609"/>
      <c r="W48" s="609"/>
      <c r="X48" s="609"/>
      <c r="Y48" s="647"/>
      <c r="Z48" s="659"/>
      <c r="AA48" s="609"/>
      <c r="AB48" s="609"/>
      <c r="AC48" s="609"/>
      <c r="AD48" s="610"/>
      <c r="AE48" s="615"/>
      <c r="AF48" s="501"/>
      <c r="AG48" s="502"/>
      <c r="AH48" s="500"/>
      <c r="AI48" s="501"/>
      <c r="AJ48" s="502"/>
      <c r="AK48" s="500"/>
      <c r="AL48" s="502"/>
      <c r="AM48" s="662"/>
      <c r="AO48" s="456" t="s">
        <v>252</v>
      </c>
      <c r="AP48" s="485" t="s">
        <v>544</v>
      </c>
    </row>
    <row r="49" spans="1:52" s="366" customFormat="1" ht="15" customHeight="1" thickBot="1">
      <c r="A49" s="496"/>
      <c r="B49" s="642"/>
      <c r="C49" s="618"/>
      <c r="D49" s="645"/>
      <c r="E49" s="371"/>
      <c r="F49" s="639"/>
      <c r="G49" s="640"/>
      <c r="H49" s="640"/>
      <c r="I49" s="640"/>
      <c r="J49" s="648"/>
      <c r="K49" s="655"/>
      <c r="L49" s="656"/>
      <c r="M49" s="656"/>
      <c r="N49" s="656"/>
      <c r="O49" s="657"/>
      <c r="P49" s="660"/>
      <c r="Q49" s="640"/>
      <c r="R49" s="640"/>
      <c r="S49" s="640"/>
      <c r="T49" s="648"/>
      <c r="U49" s="660"/>
      <c r="V49" s="640"/>
      <c r="W49" s="640"/>
      <c r="X49" s="640"/>
      <c r="Y49" s="648"/>
      <c r="Z49" s="660"/>
      <c r="AA49" s="640"/>
      <c r="AB49" s="640"/>
      <c r="AC49" s="640"/>
      <c r="AD49" s="641"/>
      <c r="AE49" s="642"/>
      <c r="AF49" s="618"/>
      <c r="AG49" s="604"/>
      <c r="AH49" s="617"/>
      <c r="AI49" s="618"/>
      <c r="AJ49" s="604"/>
      <c r="AK49" s="617"/>
      <c r="AL49" s="604"/>
      <c r="AM49" s="663"/>
      <c r="AO49" s="456"/>
      <c r="AP49" s="485"/>
    </row>
    <row r="50" spans="1:52" ht="18" customHeight="1">
      <c r="A50" s="632">
        <f>P3</f>
        <v>0</v>
      </c>
      <c r="B50" s="635" t="str">
        <f>C5</f>
        <v xml:space="preserve"> ジャック E</v>
      </c>
      <c r="C50" s="636"/>
      <c r="D50" s="637"/>
      <c r="E50" s="635" t="e">
        <f>IF($CB$112="A",CD114,IF($CB$112="B",CG114,CJ114))</f>
        <v>#REF!</v>
      </c>
      <c r="F50" s="225"/>
      <c r="G50" s="226"/>
      <c r="H50" s="226"/>
      <c r="I50" s="226"/>
      <c r="J50" s="227"/>
      <c r="K50" s="228">
        <f>COUNTIF(L53:L55,"○")</f>
        <v>0</v>
      </c>
      <c r="L50" s="228"/>
      <c r="M50" s="228" t="s">
        <v>546</v>
      </c>
      <c r="N50" s="228"/>
      <c r="O50" s="229">
        <f>COUNTIF(N53:N55,"○")</f>
        <v>2</v>
      </c>
      <c r="P50" s="228">
        <f>COUNTIF(Q53:Q55,"○")</f>
        <v>0</v>
      </c>
      <c r="Q50" s="228"/>
      <c r="R50" s="228" t="s">
        <v>552</v>
      </c>
      <c r="S50" s="228"/>
      <c r="T50" s="229">
        <f>COUNTIF(S53:S55,"○")</f>
        <v>2</v>
      </c>
      <c r="U50" s="228">
        <f>COUNTIF(V53:V55,"○")</f>
        <v>0</v>
      </c>
      <c r="V50" s="228"/>
      <c r="W50" s="228" t="s">
        <v>551</v>
      </c>
      <c r="X50" s="228"/>
      <c r="Y50" s="229">
        <f>COUNTIF(X53:X55,"○")</f>
        <v>2</v>
      </c>
      <c r="Z50" s="228">
        <f>COUNTIF(AA53:AA55,"○")</f>
        <v>0</v>
      </c>
      <c r="AA50" s="228"/>
      <c r="AB50" s="228" t="s">
        <v>554</v>
      </c>
      <c r="AC50" s="228"/>
      <c r="AD50" s="230">
        <f>COUNTIF(AC53:AC55,"○")</f>
        <v>2</v>
      </c>
      <c r="AE50" s="638">
        <f>COUNTIF(F51:AD51,"○")</f>
        <v>0</v>
      </c>
      <c r="AF50" s="628" t="s">
        <v>549</v>
      </c>
      <c r="AG50" s="629">
        <f>COUNTIF(J52:AD52,"○")</f>
        <v>4</v>
      </c>
      <c r="AH50" s="627">
        <f>IF(AJ54=0,10,AH54/AJ54)</f>
        <v>0</v>
      </c>
      <c r="AI50" s="628"/>
      <c r="AJ50" s="629"/>
      <c r="AK50" s="627"/>
      <c r="AL50" s="630">
        <f>SUM(F53:F55,K53:K55,P53:P55,U53:U55,Z53:Z55)/SUM(J53:J55,O53:O55,T53:T55,Y53:Y55,AD53:AD55)</f>
        <v>0.7</v>
      </c>
      <c r="AM50" s="631">
        <f>IF(AO$88=AO$87,RANK(AY50,AY$50:AY$79,0),"")</f>
        <v>5</v>
      </c>
      <c r="AO50" s="155">
        <f>SUM(AE50:AG55)</f>
        <v>4</v>
      </c>
      <c r="AP50" s="155">
        <f>AQ50-AR50</f>
        <v>0</v>
      </c>
      <c r="AQ50" s="155">
        <f>SUM(F50:AD50)</f>
        <v>8</v>
      </c>
      <c r="AR50" s="155">
        <f>SUM(AH54:AJ55)</f>
        <v>8</v>
      </c>
      <c r="AT50" s="456">
        <f>RANK(AE50,AE$50:AE$79,1)</f>
        <v>1</v>
      </c>
      <c r="AU50" s="456">
        <f>RANK(AZ50,AZ$50:AZ$79,1)</f>
        <v>1</v>
      </c>
      <c r="AV50" s="456">
        <f>RANK(AL50,AL$50:AL$79,1)</f>
        <v>1</v>
      </c>
      <c r="AW50" s="456">
        <f>AT50*100</f>
        <v>100</v>
      </c>
      <c r="AX50" s="456">
        <f>AU50*10</f>
        <v>10</v>
      </c>
      <c r="AY50" s="456">
        <f>SUM(AV50:AX55)</f>
        <v>111</v>
      </c>
      <c r="AZ50" s="456">
        <f>AH50-AJ50</f>
        <v>0</v>
      </c>
    </row>
    <row r="51" spans="1:52" ht="13.5" hidden="1" customHeight="1">
      <c r="A51" s="633"/>
      <c r="B51" s="608"/>
      <c r="C51" s="609"/>
      <c r="D51" s="610"/>
      <c r="E51" s="608"/>
      <c r="F51" s="231"/>
      <c r="G51" s="216"/>
      <c r="H51" s="216"/>
      <c r="I51" s="216"/>
      <c r="J51" s="217"/>
      <c r="K51" s="362" t="str">
        <f>IF(K50&gt;O50,"○","　")</f>
        <v>　</v>
      </c>
      <c r="L51" s="362"/>
      <c r="M51" s="362"/>
      <c r="N51" s="362"/>
      <c r="O51" s="363"/>
      <c r="P51" s="362" t="str">
        <f>IF(P50&gt;T50,"○","　")</f>
        <v>　</v>
      </c>
      <c r="Q51" s="362"/>
      <c r="R51" s="362"/>
      <c r="S51" s="362"/>
      <c r="T51" s="363"/>
      <c r="U51" s="362" t="str">
        <f>IF(U50&gt;Y50,"○","　")</f>
        <v>　</v>
      </c>
      <c r="V51" s="362"/>
      <c r="W51" s="362"/>
      <c r="X51" s="362"/>
      <c r="Y51" s="363"/>
      <c r="Z51" s="362" t="str">
        <f>IF(Z50&gt;AD50,"○","　")</f>
        <v>　</v>
      </c>
      <c r="AA51" s="362"/>
      <c r="AB51" s="362"/>
      <c r="AC51" s="362"/>
      <c r="AD51" s="370"/>
      <c r="AE51" s="615"/>
      <c r="AF51" s="501"/>
      <c r="AG51" s="502"/>
      <c r="AH51" s="500"/>
      <c r="AI51" s="501"/>
      <c r="AJ51" s="502"/>
      <c r="AK51" s="500"/>
      <c r="AL51" s="620"/>
      <c r="AM51" s="623"/>
      <c r="AT51" s="456"/>
      <c r="AU51" s="456"/>
      <c r="AV51" s="456"/>
      <c r="AW51" s="456"/>
      <c r="AX51" s="456"/>
      <c r="AY51" s="456"/>
      <c r="AZ51" s="456"/>
    </row>
    <row r="52" spans="1:52" ht="13.5" hidden="1" customHeight="1">
      <c r="A52" s="633"/>
      <c r="B52" s="608"/>
      <c r="C52" s="609"/>
      <c r="D52" s="610"/>
      <c r="E52" s="608"/>
      <c r="F52" s="231"/>
      <c r="G52" s="216"/>
      <c r="H52" s="216"/>
      <c r="I52" s="216"/>
      <c r="J52" s="217"/>
      <c r="K52" s="362"/>
      <c r="L52" s="362"/>
      <c r="M52" s="362"/>
      <c r="N52" s="362"/>
      <c r="O52" s="363" t="str">
        <f>IF(O50&gt;K50,"○","　")</f>
        <v>○</v>
      </c>
      <c r="P52" s="362"/>
      <c r="Q52" s="362"/>
      <c r="R52" s="362"/>
      <c r="S52" s="362"/>
      <c r="T52" s="363" t="str">
        <f>IF(T50&gt;P50,"○","　")</f>
        <v>○</v>
      </c>
      <c r="U52" s="362"/>
      <c r="V52" s="362"/>
      <c r="W52" s="362"/>
      <c r="X52" s="362"/>
      <c r="Y52" s="363" t="str">
        <f>IF(Y50&gt;U50,"○","　")</f>
        <v>○</v>
      </c>
      <c r="Z52" s="362"/>
      <c r="AA52" s="362"/>
      <c r="AB52" s="362"/>
      <c r="AC52" s="362"/>
      <c r="AD52" s="370" t="str">
        <f>IF(AD50&gt;Z50,"○","　")</f>
        <v>○</v>
      </c>
      <c r="AE52" s="615"/>
      <c r="AF52" s="501"/>
      <c r="AG52" s="502"/>
      <c r="AH52" s="500"/>
      <c r="AI52" s="501"/>
      <c r="AJ52" s="502"/>
      <c r="AK52" s="500"/>
      <c r="AL52" s="620"/>
      <c r="AM52" s="623"/>
      <c r="AT52" s="456"/>
      <c r="AU52" s="456"/>
      <c r="AV52" s="456"/>
      <c r="AW52" s="456"/>
      <c r="AX52" s="456"/>
      <c r="AY52" s="456"/>
      <c r="AZ52" s="456"/>
    </row>
    <row r="53" spans="1:52" ht="18" customHeight="1">
      <c r="A53" s="633"/>
      <c r="B53" s="608"/>
      <c r="C53" s="609"/>
      <c r="D53" s="610"/>
      <c r="E53" s="608"/>
      <c r="F53" s="231"/>
      <c r="G53" s="216"/>
      <c r="H53" s="216"/>
      <c r="I53" s="216"/>
      <c r="J53" s="217"/>
      <c r="K53" s="362">
        <f>O12</f>
        <v>11</v>
      </c>
      <c r="L53" s="362" t="str">
        <f>IF(K53&gt;O53,"○","　")</f>
        <v>　</v>
      </c>
      <c r="M53" s="362" t="s">
        <v>549</v>
      </c>
      <c r="N53" s="362" t="str">
        <f>IF(O53&gt;K53,"○","　")</f>
        <v>○</v>
      </c>
      <c r="O53" s="363">
        <f>T12</f>
        <v>15</v>
      </c>
      <c r="P53" s="362">
        <f>O27</f>
        <v>9</v>
      </c>
      <c r="Q53" s="362" t="str">
        <f>IF(P53&gt;T53,"○","　")</f>
        <v>　</v>
      </c>
      <c r="R53" s="362" t="s">
        <v>549</v>
      </c>
      <c r="S53" s="362" t="str">
        <f>IF(T53&gt;P53,"○","　")</f>
        <v>○</v>
      </c>
      <c r="T53" s="363">
        <f>T27</f>
        <v>15</v>
      </c>
      <c r="U53" s="362">
        <f>O37</f>
        <v>8</v>
      </c>
      <c r="V53" s="362" t="str">
        <f>IF(U53&gt;Y53,"○","　")</f>
        <v>　</v>
      </c>
      <c r="W53" s="362" t="s">
        <v>549</v>
      </c>
      <c r="X53" s="362" t="str">
        <f>IF(Y53&gt;U53,"○","　")</f>
        <v>○</v>
      </c>
      <c r="Y53" s="363">
        <f>T37</f>
        <v>15</v>
      </c>
      <c r="Z53" s="362">
        <f>O18</f>
        <v>13</v>
      </c>
      <c r="AA53" s="362" t="str">
        <f>IF(Z53&gt;AD53,"○","　")</f>
        <v>　</v>
      </c>
      <c r="AB53" s="362" t="s">
        <v>549</v>
      </c>
      <c r="AC53" s="362" t="str">
        <f>IF(AD53&gt;Z53,"○","　")</f>
        <v>○</v>
      </c>
      <c r="AD53" s="370">
        <f>T18</f>
        <v>15</v>
      </c>
      <c r="AE53" s="615"/>
      <c r="AF53" s="501"/>
      <c r="AG53" s="502"/>
      <c r="AH53" s="500"/>
      <c r="AI53" s="501"/>
      <c r="AJ53" s="502"/>
      <c r="AK53" s="500"/>
      <c r="AL53" s="620"/>
      <c r="AM53" s="623"/>
      <c r="AT53" s="456"/>
      <c r="AU53" s="456"/>
      <c r="AV53" s="456"/>
      <c r="AW53" s="456"/>
      <c r="AX53" s="456"/>
      <c r="AY53" s="456"/>
      <c r="AZ53" s="456"/>
    </row>
    <row r="54" spans="1:52" ht="18" customHeight="1">
      <c r="A54" s="633"/>
      <c r="B54" s="608"/>
      <c r="C54" s="609"/>
      <c r="D54" s="610"/>
      <c r="E54" s="608"/>
      <c r="F54" s="231"/>
      <c r="G54" s="216"/>
      <c r="H54" s="216"/>
      <c r="I54" s="216"/>
      <c r="J54" s="217"/>
      <c r="K54" s="362">
        <f>O13</f>
        <v>9</v>
      </c>
      <c r="L54" s="362" t="str">
        <f>IF(K54&gt;O54,"○","　")</f>
        <v>　</v>
      </c>
      <c r="M54" s="362" t="s">
        <v>255</v>
      </c>
      <c r="N54" s="362" t="str">
        <f>IF(O54&gt;K54,"○","　")</f>
        <v>○</v>
      </c>
      <c r="O54" s="363">
        <f>T13</f>
        <v>15</v>
      </c>
      <c r="P54" s="362">
        <f>O28</f>
        <v>12</v>
      </c>
      <c r="Q54" s="362" t="str">
        <f>IF(P54&gt;T54,"○","　")</f>
        <v>　</v>
      </c>
      <c r="R54" s="362" t="s">
        <v>255</v>
      </c>
      <c r="S54" s="362" t="str">
        <f>IF(T54&gt;P54,"○","　")</f>
        <v>○</v>
      </c>
      <c r="T54" s="363">
        <f>T28</f>
        <v>15</v>
      </c>
      <c r="U54" s="362">
        <f>O38</f>
        <v>11</v>
      </c>
      <c r="V54" s="362" t="str">
        <f>IF(U54&gt;Y54,"○","　")</f>
        <v>　</v>
      </c>
      <c r="W54" s="362" t="s">
        <v>255</v>
      </c>
      <c r="X54" s="362" t="str">
        <f>IF(Y54&gt;U54,"○","　")</f>
        <v>○</v>
      </c>
      <c r="Y54" s="363">
        <f>T38</f>
        <v>15</v>
      </c>
      <c r="Z54" s="362">
        <f>O19</f>
        <v>11</v>
      </c>
      <c r="AA54" s="362" t="str">
        <f>IF(Z54&gt;AD54,"○","　")</f>
        <v>　</v>
      </c>
      <c r="AB54" s="362" t="s">
        <v>255</v>
      </c>
      <c r="AC54" s="362" t="str">
        <f>IF(AD54&gt;Z54,"○","　")</f>
        <v>○</v>
      </c>
      <c r="AD54" s="370">
        <f>T19</f>
        <v>15</v>
      </c>
      <c r="AE54" s="615"/>
      <c r="AF54" s="501"/>
      <c r="AG54" s="502"/>
      <c r="AH54" s="500">
        <f>SUM(F50,K50,P50,U50,Z50)</f>
        <v>0</v>
      </c>
      <c r="AI54" s="501" t="s">
        <v>255</v>
      </c>
      <c r="AJ54" s="502">
        <f>SUM(J50,O50,T50,Y50,AD50)</f>
        <v>8</v>
      </c>
      <c r="AK54" s="500"/>
      <c r="AL54" s="620"/>
      <c r="AM54" s="623"/>
      <c r="AT54" s="456"/>
      <c r="AU54" s="456"/>
      <c r="AV54" s="456"/>
      <c r="AW54" s="456"/>
      <c r="AX54" s="456"/>
      <c r="AY54" s="456"/>
      <c r="AZ54" s="456"/>
    </row>
    <row r="55" spans="1:52" ht="18" customHeight="1">
      <c r="A55" s="633"/>
      <c r="B55" s="611"/>
      <c r="C55" s="612"/>
      <c r="D55" s="613"/>
      <c r="E55" s="611"/>
      <c r="F55" s="232"/>
      <c r="G55" s="219"/>
      <c r="H55" s="219"/>
      <c r="I55" s="219"/>
      <c r="J55" s="220"/>
      <c r="K55" s="362">
        <f>O14</f>
        <v>0</v>
      </c>
      <c r="L55" s="362" t="str">
        <f>IF(K55&gt;O55,"○","　")</f>
        <v>　</v>
      </c>
      <c r="M55" s="362" t="s">
        <v>255</v>
      </c>
      <c r="N55" s="362" t="str">
        <f>IF(O55&gt;K55,"○","　")</f>
        <v>　</v>
      </c>
      <c r="O55" s="363">
        <f>T14</f>
        <v>0</v>
      </c>
      <c r="P55" s="362">
        <f>O29</f>
        <v>0</v>
      </c>
      <c r="Q55" s="362" t="str">
        <f>IF(P55&gt;T55,"○","　")</f>
        <v>　</v>
      </c>
      <c r="R55" s="362" t="s">
        <v>255</v>
      </c>
      <c r="S55" s="362" t="str">
        <f>IF(T55&gt;P55,"○","　")</f>
        <v>　</v>
      </c>
      <c r="T55" s="363">
        <f>T29</f>
        <v>0</v>
      </c>
      <c r="U55" s="362">
        <f>O39</f>
        <v>0</v>
      </c>
      <c r="V55" s="362" t="str">
        <f>IF(U55&gt;Y55,"○","　")</f>
        <v>　</v>
      </c>
      <c r="W55" s="362" t="s">
        <v>255</v>
      </c>
      <c r="X55" s="362" t="str">
        <f>IF(Y55&gt;U55,"○","　")</f>
        <v>　</v>
      </c>
      <c r="Y55" s="363">
        <f>T39</f>
        <v>0</v>
      </c>
      <c r="Z55" s="362">
        <f>O20</f>
        <v>0</v>
      </c>
      <c r="AA55" s="362" t="str">
        <f>IF(Z55&gt;AD55,"○","　")</f>
        <v>　</v>
      </c>
      <c r="AB55" s="362" t="s">
        <v>255</v>
      </c>
      <c r="AC55" s="362" t="str">
        <f>IF(AD55&gt;Z55,"○","　")</f>
        <v>　</v>
      </c>
      <c r="AD55" s="370">
        <f>T20</f>
        <v>0</v>
      </c>
      <c r="AE55" s="616"/>
      <c r="AF55" s="504"/>
      <c r="AG55" s="505"/>
      <c r="AH55" s="503"/>
      <c r="AI55" s="504"/>
      <c r="AJ55" s="505"/>
      <c r="AK55" s="503"/>
      <c r="AL55" s="625"/>
      <c r="AM55" s="626"/>
      <c r="AT55" s="456"/>
      <c r="AU55" s="456"/>
      <c r="AV55" s="456"/>
      <c r="AW55" s="456"/>
      <c r="AX55" s="456"/>
      <c r="AY55" s="456"/>
      <c r="AZ55" s="456"/>
    </row>
    <row r="56" spans="1:52" ht="18" customHeight="1">
      <c r="A56" s="633"/>
      <c r="B56" s="605" t="str">
        <f>C6</f>
        <v xml:space="preserve"> Ｃ-ＤＡＳＨ</v>
      </c>
      <c r="C56" s="606"/>
      <c r="D56" s="607"/>
      <c r="E56" s="605" t="e">
        <f>IF($CB$112="A",CD115,IF($CB$112="B",CG115,CJ115))</f>
        <v>#REF!</v>
      </c>
      <c r="F56" s="233">
        <f>COUNTIF(G59:G61,"○")</f>
        <v>2</v>
      </c>
      <c r="G56" s="233"/>
      <c r="H56" s="233" t="str">
        <f>M50</f>
        <v>①</v>
      </c>
      <c r="I56" s="233"/>
      <c r="J56" s="234">
        <f>COUNTIF(I59:I61,"○")</f>
        <v>0</v>
      </c>
      <c r="K56" s="211"/>
      <c r="L56" s="212"/>
      <c r="M56" s="212"/>
      <c r="N56" s="212"/>
      <c r="O56" s="213"/>
      <c r="P56" s="233">
        <f>COUNTIF(Q59:Q61,"○")</f>
        <v>1</v>
      </c>
      <c r="Q56" s="233"/>
      <c r="R56" s="233" t="s">
        <v>556</v>
      </c>
      <c r="S56" s="233"/>
      <c r="T56" s="234">
        <f>COUNTIF(S59:S61,"○")</f>
        <v>2</v>
      </c>
      <c r="U56" s="233">
        <f>COUNTIF(V59:V61,"○")</f>
        <v>0</v>
      </c>
      <c r="V56" s="233"/>
      <c r="W56" s="233" t="s">
        <v>547</v>
      </c>
      <c r="X56" s="233"/>
      <c r="Y56" s="234">
        <f>COUNTIF(X59:X61,"○")</f>
        <v>2</v>
      </c>
      <c r="Z56" s="233">
        <f>COUNTIF(AA59:AA61,"○")</f>
        <v>1</v>
      </c>
      <c r="AA56" s="233"/>
      <c r="AB56" s="233" t="s">
        <v>553</v>
      </c>
      <c r="AC56" s="233"/>
      <c r="AD56" s="235">
        <f>COUNTIF(AC59:AC61,"○")</f>
        <v>2</v>
      </c>
      <c r="AE56" s="614">
        <f>COUNTIF(F57:AD57,"○")</f>
        <v>1</v>
      </c>
      <c r="AF56" s="498" t="s">
        <v>255</v>
      </c>
      <c r="AG56" s="499">
        <f>COUNTIF(J58:AD58,"○")</f>
        <v>3</v>
      </c>
      <c r="AH56" s="497">
        <f>IF(AJ60=0,10,AH60/AJ60)</f>
        <v>0.66666666666666663</v>
      </c>
      <c r="AI56" s="498"/>
      <c r="AJ56" s="499"/>
      <c r="AK56" s="497"/>
      <c r="AL56" s="619">
        <f>SUM(F59:F61,K59:K61,P59:P61,U59:U61,Z59:Z61)/SUM(J59:J61,O59:O61,T59:T61,Y59:Y61,AD59:AD61)</f>
        <v>0.91176470588235292</v>
      </c>
      <c r="AM56" s="622">
        <f>IF(AO$88=AO$87,RANK(AY56,AY$50:AY$79,0),"")</f>
        <v>4</v>
      </c>
      <c r="AO56" s="155">
        <f>SUM(AE56:AG61)</f>
        <v>4</v>
      </c>
      <c r="AP56" s="155">
        <f>AQ56-AR56</f>
        <v>0</v>
      </c>
      <c r="AQ56" s="155">
        <f>SUM(F56:AD56)</f>
        <v>10</v>
      </c>
      <c r="AR56" s="155">
        <f>SUM(AH60:AJ61)</f>
        <v>10</v>
      </c>
      <c r="AT56" s="456">
        <f>RANK(AE56,AE$50:AE$79,1)</f>
        <v>2</v>
      </c>
      <c r="AU56" s="456">
        <f>RANK(AZ56,AZ$50:AZ$79,1)</f>
        <v>2</v>
      </c>
      <c r="AV56" s="456">
        <f>RANK(AL56,AL$50:AL$79,1)</f>
        <v>2</v>
      </c>
      <c r="AW56" s="456">
        <f>AT56*100</f>
        <v>200</v>
      </c>
      <c r="AX56" s="456">
        <f>AU56*10</f>
        <v>20</v>
      </c>
      <c r="AY56" s="456">
        <f>SUM(AV56:AX61)</f>
        <v>222</v>
      </c>
      <c r="AZ56" s="456">
        <f>AH56-AJ56</f>
        <v>0.66666666666666663</v>
      </c>
    </row>
    <row r="57" spans="1:52" ht="13.5" hidden="1" customHeight="1">
      <c r="A57" s="633"/>
      <c r="B57" s="608"/>
      <c r="C57" s="609"/>
      <c r="D57" s="610"/>
      <c r="E57" s="608"/>
      <c r="F57" s="362" t="str">
        <f>IF(F56&gt;J56,"○","　")</f>
        <v>○</v>
      </c>
      <c r="G57" s="362"/>
      <c r="H57" s="362"/>
      <c r="I57" s="362"/>
      <c r="J57" s="363"/>
      <c r="K57" s="215"/>
      <c r="L57" s="216"/>
      <c r="M57" s="216"/>
      <c r="N57" s="216"/>
      <c r="O57" s="217"/>
      <c r="P57" s="362" t="str">
        <f>IF(P56&gt;T56,"○","　")</f>
        <v>　</v>
      </c>
      <c r="Q57" s="362"/>
      <c r="R57" s="362"/>
      <c r="S57" s="362"/>
      <c r="T57" s="363"/>
      <c r="U57" s="362" t="str">
        <f>IF(U56&gt;Y56,"○","　")</f>
        <v>　</v>
      </c>
      <c r="V57" s="362"/>
      <c r="W57" s="362"/>
      <c r="X57" s="362"/>
      <c r="Y57" s="363"/>
      <c r="Z57" s="362" t="str">
        <f>IF(Z56&gt;AD56,"○","　")</f>
        <v>　</v>
      </c>
      <c r="AA57" s="362"/>
      <c r="AB57" s="362"/>
      <c r="AC57" s="362"/>
      <c r="AD57" s="370"/>
      <c r="AE57" s="615"/>
      <c r="AF57" s="501"/>
      <c r="AG57" s="502"/>
      <c r="AH57" s="500"/>
      <c r="AI57" s="501"/>
      <c r="AJ57" s="502"/>
      <c r="AK57" s="500"/>
      <c r="AL57" s="620"/>
      <c r="AM57" s="623"/>
      <c r="AT57" s="456"/>
      <c r="AU57" s="456"/>
      <c r="AV57" s="456"/>
      <c r="AW57" s="456"/>
      <c r="AX57" s="456"/>
      <c r="AY57" s="456"/>
      <c r="AZ57" s="456"/>
    </row>
    <row r="58" spans="1:52" ht="13.5" hidden="1" customHeight="1">
      <c r="A58" s="633"/>
      <c r="B58" s="608"/>
      <c r="C58" s="609"/>
      <c r="D58" s="610"/>
      <c r="E58" s="608"/>
      <c r="F58" s="362"/>
      <c r="G58" s="362"/>
      <c r="H58" s="362"/>
      <c r="I58" s="362"/>
      <c r="J58" s="363" t="str">
        <f>IF(J56&gt;F56,"○","　")</f>
        <v>　</v>
      </c>
      <c r="K58" s="215"/>
      <c r="L58" s="216"/>
      <c r="M58" s="216"/>
      <c r="N58" s="216"/>
      <c r="O58" s="217"/>
      <c r="P58" s="362"/>
      <c r="Q58" s="362"/>
      <c r="R58" s="362"/>
      <c r="S58" s="362"/>
      <c r="T58" s="363" t="str">
        <f>IF(T56&gt;P56,"○","　")</f>
        <v>○</v>
      </c>
      <c r="U58" s="362"/>
      <c r="V58" s="362"/>
      <c r="W58" s="362"/>
      <c r="X58" s="362"/>
      <c r="Y58" s="363" t="str">
        <f>IF(Y56&gt;U56,"○","　")</f>
        <v>○</v>
      </c>
      <c r="Z58" s="362"/>
      <c r="AA58" s="362"/>
      <c r="AB58" s="362"/>
      <c r="AC58" s="362"/>
      <c r="AD58" s="370" t="str">
        <f>IF(AD56&gt;Z56,"○","　")</f>
        <v>○</v>
      </c>
      <c r="AE58" s="615"/>
      <c r="AF58" s="501"/>
      <c r="AG58" s="502"/>
      <c r="AH58" s="500"/>
      <c r="AI58" s="501"/>
      <c r="AJ58" s="502"/>
      <c r="AK58" s="500"/>
      <c r="AL58" s="620"/>
      <c r="AM58" s="623"/>
      <c r="AT58" s="456"/>
      <c r="AU58" s="456"/>
      <c r="AV58" s="456"/>
      <c r="AW58" s="456"/>
      <c r="AX58" s="456"/>
      <c r="AY58" s="456"/>
      <c r="AZ58" s="456"/>
    </row>
    <row r="59" spans="1:52" ht="18" customHeight="1">
      <c r="A59" s="633"/>
      <c r="B59" s="608"/>
      <c r="C59" s="609"/>
      <c r="D59" s="610"/>
      <c r="E59" s="608"/>
      <c r="F59" s="362">
        <f>O53</f>
        <v>15</v>
      </c>
      <c r="G59" s="362" t="str">
        <f>IF(F59&gt;J59,"○","　")</f>
        <v>○</v>
      </c>
      <c r="H59" s="362" t="s">
        <v>255</v>
      </c>
      <c r="I59" s="362" t="str">
        <f>IF(J59&gt;F59,"○","　")</f>
        <v>　</v>
      </c>
      <c r="J59" s="363">
        <f>K53</f>
        <v>11</v>
      </c>
      <c r="K59" s="215"/>
      <c r="L59" s="216"/>
      <c r="M59" s="216"/>
      <c r="N59" s="216"/>
      <c r="O59" s="217"/>
      <c r="P59" s="362">
        <f>O21</f>
        <v>13</v>
      </c>
      <c r="Q59" s="362" t="str">
        <f>IF(P59&gt;T59,"○","　")</f>
        <v>　</v>
      </c>
      <c r="R59" s="362" t="s">
        <v>549</v>
      </c>
      <c r="S59" s="362" t="str">
        <f>IF(T59&gt;P59,"○","　")</f>
        <v>○</v>
      </c>
      <c r="T59" s="363">
        <f>T21</f>
        <v>15</v>
      </c>
      <c r="U59" s="362">
        <f>O31</f>
        <v>13</v>
      </c>
      <c r="V59" s="362" t="str">
        <f>IF(U59&gt;Y59,"○","　")</f>
        <v>　</v>
      </c>
      <c r="W59" s="362" t="s">
        <v>549</v>
      </c>
      <c r="X59" s="362" t="str">
        <f>IF(Y59&gt;U59,"○","　")</f>
        <v>○</v>
      </c>
      <c r="Y59" s="363">
        <f>T31</f>
        <v>15</v>
      </c>
      <c r="Z59" s="362">
        <f>O40</f>
        <v>8</v>
      </c>
      <c r="AA59" s="362" t="str">
        <f>IF(Z59&gt;AD59,"○","　")</f>
        <v>　</v>
      </c>
      <c r="AB59" s="362" t="s">
        <v>549</v>
      </c>
      <c r="AC59" s="362" t="str">
        <f>IF(AD59&gt;Z59,"○","　")</f>
        <v>○</v>
      </c>
      <c r="AD59" s="370">
        <f>T40</f>
        <v>15</v>
      </c>
      <c r="AE59" s="615"/>
      <c r="AF59" s="501"/>
      <c r="AG59" s="502"/>
      <c r="AH59" s="500"/>
      <c r="AI59" s="501"/>
      <c r="AJ59" s="502"/>
      <c r="AK59" s="500"/>
      <c r="AL59" s="620"/>
      <c r="AM59" s="623"/>
      <c r="AT59" s="456"/>
      <c r="AU59" s="456"/>
      <c r="AV59" s="456"/>
      <c r="AW59" s="456"/>
      <c r="AX59" s="456"/>
      <c r="AY59" s="456"/>
      <c r="AZ59" s="456"/>
    </row>
    <row r="60" spans="1:52" ht="18" customHeight="1">
      <c r="A60" s="633"/>
      <c r="B60" s="608"/>
      <c r="C60" s="609"/>
      <c r="D60" s="610"/>
      <c r="E60" s="608"/>
      <c r="F60" s="362">
        <f>O54</f>
        <v>15</v>
      </c>
      <c r="G60" s="362" t="str">
        <f>IF(F60&gt;J60,"○","　")</f>
        <v>○</v>
      </c>
      <c r="H60" s="362" t="s">
        <v>255</v>
      </c>
      <c r="I60" s="362" t="str">
        <f>IF(J60&gt;F60,"○","　")</f>
        <v>　</v>
      </c>
      <c r="J60" s="363">
        <f>K54</f>
        <v>9</v>
      </c>
      <c r="K60" s="215"/>
      <c r="L60" s="216"/>
      <c r="M60" s="216"/>
      <c r="N60" s="216"/>
      <c r="O60" s="217"/>
      <c r="P60" s="362">
        <f>O22</f>
        <v>17</v>
      </c>
      <c r="Q60" s="362" t="str">
        <f>IF(P60&gt;T60,"○","　")</f>
        <v>○</v>
      </c>
      <c r="R60" s="362" t="s">
        <v>255</v>
      </c>
      <c r="S60" s="362" t="str">
        <f>IF(T60&gt;P60,"○","　")</f>
        <v>　</v>
      </c>
      <c r="T60" s="363">
        <f>T22</f>
        <v>16</v>
      </c>
      <c r="U60" s="362">
        <f>O32</f>
        <v>8</v>
      </c>
      <c r="V60" s="362" t="str">
        <f>IF(U60&gt;Y60,"○","　")</f>
        <v>　</v>
      </c>
      <c r="W60" s="362" t="s">
        <v>255</v>
      </c>
      <c r="X60" s="362" t="str">
        <f>IF(Y60&gt;U60,"○","　")</f>
        <v>○</v>
      </c>
      <c r="Y60" s="363">
        <f>T32</f>
        <v>15</v>
      </c>
      <c r="Z60" s="362">
        <f>O41</f>
        <v>15</v>
      </c>
      <c r="AA60" s="362" t="str">
        <f>IF(Z60&gt;AD60,"○","　")</f>
        <v>○</v>
      </c>
      <c r="AB60" s="362" t="s">
        <v>255</v>
      </c>
      <c r="AC60" s="362" t="str">
        <f>IF(AD60&gt;Z60,"○","　")</f>
        <v>　</v>
      </c>
      <c r="AD60" s="370">
        <f>T41</f>
        <v>10</v>
      </c>
      <c r="AE60" s="615"/>
      <c r="AF60" s="501"/>
      <c r="AG60" s="502"/>
      <c r="AH60" s="500">
        <f>SUM(F56,K56,P56,U56,Z56)</f>
        <v>4</v>
      </c>
      <c r="AI60" s="501" t="s">
        <v>255</v>
      </c>
      <c r="AJ60" s="502">
        <f>SUM(J56,O56,T56,Y56,AD56)</f>
        <v>6</v>
      </c>
      <c r="AK60" s="500"/>
      <c r="AL60" s="620"/>
      <c r="AM60" s="623"/>
      <c r="AT60" s="456"/>
      <c r="AU60" s="456"/>
      <c r="AV60" s="456"/>
      <c r="AW60" s="456"/>
      <c r="AX60" s="456"/>
      <c r="AY60" s="456"/>
      <c r="AZ60" s="456"/>
    </row>
    <row r="61" spans="1:52" ht="18" customHeight="1">
      <c r="A61" s="633"/>
      <c r="B61" s="611"/>
      <c r="C61" s="612"/>
      <c r="D61" s="613"/>
      <c r="E61" s="611"/>
      <c r="F61" s="364">
        <f>O55</f>
        <v>0</v>
      </c>
      <c r="G61" s="364" t="str">
        <f>IF(F61&gt;J61,"○","　")</f>
        <v>　</v>
      </c>
      <c r="H61" s="364" t="s">
        <v>255</v>
      </c>
      <c r="I61" s="364" t="str">
        <f>IF(J61&gt;F61,"○","　")</f>
        <v>　</v>
      </c>
      <c r="J61" s="365">
        <f>K55</f>
        <v>0</v>
      </c>
      <c r="K61" s="218"/>
      <c r="L61" s="219"/>
      <c r="M61" s="219"/>
      <c r="N61" s="219"/>
      <c r="O61" s="220"/>
      <c r="P61" s="362">
        <f>O23</f>
        <v>8</v>
      </c>
      <c r="Q61" s="362" t="str">
        <f>IF(P61&gt;T61,"○","　")</f>
        <v>　</v>
      </c>
      <c r="R61" s="362" t="s">
        <v>255</v>
      </c>
      <c r="S61" s="362" t="str">
        <f>IF(T61&gt;P61,"○","　")</f>
        <v>○</v>
      </c>
      <c r="T61" s="363">
        <f>T23</f>
        <v>15</v>
      </c>
      <c r="U61" s="362">
        <f>O33</f>
        <v>0</v>
      </c>
      <c r="V61" s="362" t="str">
        <f>IF(U61&gt;Y61,"○","　")</f>
        <v>　</v>
      </c>
      <c r="W61" s="362" t="s">
        <v>255</v>
      </c>
      <c r="X61" s="362" t="str">
        <f>IF(Y61&gt;U61,"○","　")</f>
        <v>　</v>
      </c>
      <c r="Y61" s="363">
        <f>T33</f>
        <v>0</v>
      </c>
      <c r="Z61" s="362">
        <f>O42</f>
        <v>12</v>
      </c>
      <c r="AA61" s="362" t="str">
        <f>IF(Z61&gt;AD61,"○","　")</f>
        <v>　</v>
      </c>
      <c r="AB61" s="362" t="s">
        <v>255</v>
      </c>
      <c r="AC61" s="362" t="str">
        <f>IF(AD61&gt;Z61,"○","　")</f>
        <v>○</v>
      </c>
      <c r="AD61" s="370">
        <f>T42</f>
        <v>15</v>
      </c>
      <c r="AE61" s="616"/>
      <c r="AF61" s="504"/>
      <c r="AG61" s="505"/>
      <c r="AH61" s="503"/>
      <c r="AI61" s="504"/>
      <c r="AJ61" s="505"/>
      <c r="AK61" s="503"/>
      <c r="AL61" s="625"/>
      <c r="AM61" s="626"/>
      <c r="AT61" s="456"/>
      <c r="AU61" s="456"/>
      <c r="AV61" s="456"/>
      <c r="AW61" s="456"/>
      <c r="AX61" s="456"/>
      <c r="AY61" s="456"/>
      <c r="AZ61" s="456"/>
    </row>
    <row r="62" spans="1:52" ht="18" customHeight="1">
      <c r="A62" s="633"/>
      <c r="B62" s="605" t="str">
        <f>C7</f>
        <v xml:space="preserve"> Ｔ Ｃ  Ａ</v>
      </c>
      <c r="C62" s="606"/>
      <c r="D62" s="607"/>
      <c r="E62" s="605" t="e">
        <f>IF($CB$112="A",CD116,IF($CB$112="B",CG116,CJ116))</f>
        <v>#REF!</v>
      </c>
      <c r="F62" s="233">
        <f>COUNTIF(G65:G67,"○")</f>
        <v>2</v>
      </c>
      <c r="G62" s="233"/>
      <c r="H62" s="233" t="str">
        <f>R50</f>
        <v>⑥</v>
      </c>
      <c r="I62" s="233"/>
      <c r="J62" s="234">
        <f>COUNTIF(I65:I67,"○")</f>
        <v>0</v>
      </c>
      <c r="K62" s="233">
        <f>COUNTIF(L65:L67,"○")</f>
        <v>2</v>
      </c>
      <c r="L62" s="233"/>
      <c r="M62" s="233" t="str">
        <f>R56</f>
        <v>④</v>
      </c>
      <c r="N62" s="233"/>
      <c r="O62" s="234">
        <f>COUNTIF(N65:N67,"○")</f>
        <v>1</v>
      </c>
      <c r="P62" s="211"/>
      <c r="Q62" s="212"/>
      <c r="R62" s="212"/>
      <c r="S62" s="212"/>
      <c r="T62" s="213"/>
      <c r="U62" s="233">
        <f>COUNTIF(V65:V67,"○")</f>
        <v>1</v>
      </c>
      <c r="V62" s="233"/>
      <c r="W62" s="233" t="s">
        <v>550</v>
      </c>
      <c r="X62" s="233"/>
      <c r="Y62" s="234">
        <f>COUNTIF(X65:X67,"○")</f>
        <v>2</v>
      </c>
      <c r="Z62" s="233">
        <f>COUNTIF(AA65:AA67,"○")</f>
        <v>0</v>
      </c>
      <c r="AA62" s="233"/>
      <c r="AB62" s="233" t="s">
        <v>555</v>
      </c>
      <c r="AC62" s="233"/>
      <c r="AD62" s="235">
        <f>COUNTIF(AC65:AC67,"○")</f>
        <v>2</v>
      </c>
      <c r="AE62" s="614">
        <f>COUNTIF(F63:AD63,"○")</f>
        <v>2</v>
      </c>
      <c r="AF62" s="498" t="s">
        <v>255</v>
      </c>
      <c r="AG62" s="499">
        <f>COUNTIF(J64:AD64,"○")</f>
        <v>2</v>
      </c>
      <c r="AH62" s="497">
        <f>IF(AJ66=0,10,AH66/AJ66)</f>
        <v>1</v>
      </c>
      <c r="AI62" s="498"/>
      <c r="AJ62" s="499"/>
      <c r="AK62" s="497"/>
      <c r="AL62" s="619">
        <f>SUM(F65:F67,K65:K67,P65:P67,U65:U67,Z65:Z67)/SUM(J65:J67,O65:O67,T65:T67,Y65:Y67,AD65:AD67)</f>
        <v>1.0307692307692307</v>
      </c>
      <c r="AM62" s="622">
        <f>IF(AO$88=AO$87,RANK(AY62,AY$50:AY$79,0),"")</f>
        <v>3</v>
      </c>
      <c r="AO62" s="155">
        <f>SUM(AE62:AG67)</f>
        <v>4</v>
      </c>
      <c r="AP62" s="155">
        <f>AQ62-AR62</f>
        <v>0</v>
      </c>
      <c r="AQ62" s="155">
        <f>SUM(F62:AD62)</f>
        <v>10</v>
      </c>
      <c r="AR62" s="155">
        <f>SUM(AH66:AJ67)</f>
        <v>10</v>
      </c>
      <c r="AT62" s="456">
        <f>RANK(AE62,AE$50:AE$79,1)</f>
        <v>3</v>
      </c>
      <c r="AU62" s="456">
        <f>RANK(AZ62,AZ$50:AZ$79,1)</f>
        <v>3</v>
      </c>
      <c r="AV62" s="456">
        <f>RANK(AL62,AL$50:AL$79,1)</f>
        <v>3</v>
      </c>
      <c r="AW62" s="456">
        <f>AT62*100</f>
        <v>300</v>
      </c>
      <c r="AX62" s="456">
        <f>AU62*10</f>
        <v>30</v>
      </c>
      <c r="AY62" s="456">
        <f>SUM(AV62:AX67)</f>
        <v>333</v>
      </c>
      <c r="AZ62" s="456">
        <f>AH62-AJ62</f>
        <v>1</v>
      </c>
    </row>
    <row r="63" spans="1:52" ht="13.5" hidden="1" customHeight="1">
      <c r="A63" s="633"/>
      <c r="B63" s="608"/>
      <c r="C63" s="609"/>
      <c r="D63" s="610"/>
      <c r="E63" s="608"/>
      <c r="F63" s="362" t="str">
        <f>IF(F62&gt;J62,"○","　")</f>
        <v>○</v>
      </c>
      <c r="G63" s="362"/>
      <c r="H63" s="362"/>
      <c r="I63" s="362"/>
      <c r="J63" s="363"/>
      <c r="K63" s="362" t="str">
        <f>IF(K62&gt;O62,"○","　")</f>
        <v>○</v>
      </c>
      <c r="L63" s="362"/>
      <c r="M63" s="362"/>
      <c r="N63" s="362"/>
      <c r="O63" s="363"/>
      <c r="P63" s="215"/>
      <c r="Q63" s="216"/>
      <c r="R63" s="216"/>
      <c r="S63" s="216"/>
      <c r="T63" s="217"/>
      <c r="U63" s="362" t="str">
        <f>IF(U62&gt;Y62,"○","　")</f>
        <v>　</v>
      </c>
      <c r="V63" s="362"/>
      <c r="W63" s="362"/>
      <c r="X63" s="362"/>
      <c r="Y63" s="363"/>
      <c r="Z63" s="362" t="str">
        <f>IF(Z62&gt;AD62,"○","　")</f>
        <v>　</v>
      </c>
      <c r="AA63" s="362"/>
      <c r="AB63" s="362"/>
      <c r="AC63" s="362"/>
      <c r="AD63" s="370"/>
      <c r="AE63" s="615"/>
      <c r="AF63" s="501"/>
      <c r="AG63" s="502"/>
      <c r="AH63" s="500"/>
      <c r="AI63" s="501"/>
      <c r="AJ63" s="502"/>
      <c r="AK63" s="500"/>
      <c r="AL63" s="620"/>
      <c r="AM63" s="623"/>
      <c r="AT63" s="456"/>
      <c r="AU63" s="456"/>
      <c r="AV63" s="456"/>
      <c r="AW63" s="456"/>
      <c r="AX63" s="456"/>
      <c r="AY63" s="456"/>
      <c r="AZ63" s="456"/>
    </row>
    <row r="64" spans="1:52" ht="13.5" hidden="1" customHeight="1">
      <c r="A64" s="633"/>
      <c r="B64" s="608"/>
      <c r="C64" s="609"/>
      <c r="D64" s="610"/>
      <c r="E64" s="608"/>
      <c r="F64" s="362"/>
      <c r="G64" s="362"/>
      <c r="H64" s="362"/>
      <c r="I64" s="362"/>
      <c r="J64" s="363" t="str">
        <f>IF(J62&gt;F62,"○","　")</f>
        <v>　</v>
      </c>
      <c r="K64" s="362"/>
      <c r="L64" s="362"/>
      <c r="M64" s="362"/>
      <c r="N64" s="362"/>
      <c r="O64" s="363" t="str">
        <f>IF(O62&gt;K62,"○","　")</f>
        <v>　</v>
      </c>
      <c r="P64" s="215"/>
      <c r="Q64" s="216"/>
      <c r="R64" s="216"/>
      <c r="S64" s="216"/>
      <c r="T64" s="217"/>
      <c r="U64" s="362"/>
      <c r="V64" s="362"/>
      <c r="W64" s="362"/>
      <c r="X64" s="362"/>
      <c r="Y64" s="363" t="str">
        <f>IF(Y62&gt;U62,"○","　")</f>
        <v>○</v>
      </c>
      <c r="Z64" s="362"/>
      <c r="AA64" s="362"/>
      <c r="AB64" s="362"/>
      <c r="AC64" s="362"/>
      <c r="AD64" s="370" t="str">
        <f>IF(AD62&gt;Z62,"○","　")</f>
        <v>○</v>
      </c>
      <c r="AE64" s="615"/>
      <c r="AF64" s="501"/>
      <c r="AG64" s="502"/>
      <c r="AH64" s="500"/>
      <c r="AI64" s="501"/>
      <c r="AJ64" s="502"/>
      <c r="AK64" s="500"/>
      <c r="AL64" s="620"/>
      <c r="AM64" s="623"/>
      <c r="AT64" s="456"/>
      <c r="AU64" s="456"/>
      <c r="AV64" s="456"/>
      <c r="AW64" s="456"/>
      <c r="AX64" s="456"/>
      <c r="AY64" s="456"/>
      <c r="AZ64" s="456"/>
    </row>
    <row r="65" spans="1:52" ht="18" customHeight="1">
      <c r="A65" s="633"/>
      <c r="B65" s="608"/>
      <c r="C65" s="609"/>
      <c r="D65" s="610"/>
      <c r="E65" s="608"/>
      <c r="F65" s="362">
        <f>T53</f>
        <v>15</v>
      </c>
      <c r="G65" s="362" t="str">
        <f>IF(F65&gt;J65,"○","　")</f>
        <v>○</v>
      </c>
      <c r="H65" s="362" t="s">
        <v>255</v>
      </c>
      <c r="I65" s="362" t="str">
        <f>IF(J65&gt;F65,"○","　")</f>
        <v>　</v>
      </c>
      <c r="J65" s="363">
        <f>P53</f>
        <v>9</v>
      </c>
      <c r="K65" s="362">
        <f>T59</f>
        <v>15</v>
      </c>
      <c r="L65" s="362" t="str">
        <f>IF(K65&gt;O65,"○","　")</f>
        <v>○</v>
      </c>
      <c r="M65" s="362" t="s">
        <v>549</v>
      </c>
      <c r="N65" s="362" t="str">
        <f>IF(O65&gt;K65,"○","　")</f>
        <v>　</v>
      </c>
      <c r="O65" s="363">
        <f>P59</f>
        <v>13</v>
      </c>
      <c r="P65" s="215"/>
      <c r="Q65" s="216"/>
      <c r="R65" s="216"/>
      <c r="S65" s="216"/>
      <c r="T65" s="217"/>
      <c r="U65" s="362">
        <f>O15</f>
        <v>15</v>
      </c>
      <c r="V65" s="362" t="str">
        <f>IF(U65&gt;Y65,"○","　")</f>
        <v>○</v>
      </c>
      <c r="W65" s="362" t="s">
        <v>549</v>
      </c>
      <c r="X65" s="362" t="str">
        <f>IF(Y65&gt;U65,"○","　")</f>
        <v>　</v>
      </c>
      <c r="Y65" s="363">
        <f>T15</f>
        <v>11</v>
      </c>
      <c r="Z65" s="362">
        <f>O34</f>
        <v>13</v>
      </c>
      <c r="AA65" s="362" t="str">
        <f>IF(Z65&gt;AD65,"○","　")</f>
        <v>　</v>
      </c>
      <c r="AB65" s="362" t="s">
        <v>549</v>
      </c>
      <c r="AC65" s="362" t="str">
        <f>IF(AD65&gt;Z65,"○","　")</f>
        <v>○</v>
      </c>
      <c r="AD65" s="370">
        <f>T34</f>
        <v>15</v>
      </c>
      <c r="AE65" s="615"/>
      <c r="AF65" s="501"/>
      <c r="AG65" s="502"/>
      <c r="AH65" s="500"/>
      <c r="AI65" s="501"/>
      <c r="AJ65" s="502"/>
      <c r="AK65" s="500"/>
      <c r="AL65" s="620"/>
      <c r="AM65" s="623"/>
      <c r="AT65" s="456"/>
      <c r="AU65" s="456"/>
      <c r="AV65" s="456"/>
      <c r="AW65" s="456"/>
      <c r="AX65" s="456"/>
      <c r="AY65" s="456"/>
      <c r="AZ65" s="456"/>
    </row>
    <row r="66" spans="1:52" ht="18" customHeight="1">
      <c r="A66" s="633"/>
      <c r="B66" s="608"/>
      <c r="C66" s="609"/>
      <c r="D66" s="610"/>
      <c r="E66" s="608"/>
      <c r="F66" s="362">
        <f>T54</f>
        <v>15</v>
      </c>
      <c r="G66" s="362" t="str">
        <f>IF(F66&gt;J66,"○","　")</f>
        <v>○</v>
      </c>
      <c r="H66" s="362" t="s">
        <v>255</v>
      </c>
      <c r="I66" s="362" t="str">
        <f>IF(J66&gt;F66,"○","　")</f>
        <v>　</v>
      </c>
      <c r="J66" s="363">
        <f>P54</f>
        <v>12</v>
      </c>
      <c r="K66" s="362">
        <f>T60</f>
        <v>16</v>
      </c>
      <c r="L66" s="362" t="str">
        <f>IF(K66&gt;O66,"○","　")</f>
        <v>　</v>
      </c>
      <c r="M66" s="362" t="s">
        <v>255</v>
      </c>
      <c r="N66" s="362" t="str">
        <f>IF(O66&gt;K66,"○","　")</f>
        <v>○</v>
      </c>
      <c r="O66" s="363">
        <f>P60</f>
        <v>17</v>
      </c>
      <c r="P66" s="215"/>
      <c r="Q66" s="216"/>
      <c r="R66" s="216"/>
      <c r="S66" s="216"/>
      <c r="T66" s="217"/>
      <c r="U66" s="362">
        <f>O16</f>
        <v>10</v>
      </c>
      <c r="V66" s="362" t="str">
        <f>IF(U66&gt;Y66,"○","　")</f>
        <v>　</v>
      </c>
      <c r="W66" s="362" t="s">
        <v>255</v>
      </c>
      <c r="X66" s="362" t="str">
        <f>IF(Y66&gt;U66,"○","　")</f>
        <v>○</v>
      </c>
      <c r="Y66" s="363">
        <f>T16</f>
        <v>15</v>
      </c>
      <c r="Z66" s="362">
        <f>O35</f>
        <v>8</v>
      </c>
      <c r="AA66" s="362" t="str">
        <f>IF(Z66&gt;AD66,"○","　")</f>
        <v>　</v>
      </c>
      <c r="AB66" s="362" t="s">
        <v>255</v>
      </c>
      <c r="AC66" s="362" t="str">
        <f>IF(AD66&gt;Z66,"○","　")</f>
        <v>○</v>
      </c>
      <c r="AD66" s="370">
        <f>T35</f>
        <v>15</v>
      </c>
      <c r="AE66" s="615"/>
      <c r="AF66" s="501"/>
      <c r="AG66" s="502"/>
      <c r="AH66" s="500">
        <f>SUM(F62,K62,P62,U62,Z62)</f>
        <v>5</v>
      </c>
      <c r="AI66" s="501" t="s">
        <v>255</v>
      </c>
      <c r="AJ66" s="502">
        <f>SUM(J62,O62,T62,Y62,AD62)</f>
        <v>5</v>
      </c>
      <c r="AK66" s="500"/>
      <c r="AL66" s="620"/>
      <c r="AM66" s="623"/>
      <c r="AT66" s="456"/>
      <c r="AU66" s="456"/>
      <c r="AV66" s="456"/>
      <c r="AW66" s="456"/>
      <c r="AX66" s="456"/>
      <c r="AY66" s="456"/>
      <c r="AZ66" s="456"/>
    </row>
    <row r="67" spans="1:52" ht="18" customHeight="1">
      <c r="A67" s="633"/>
      <c r="B67" s="611"/>
      <c r="C67" s="612"/>
      <c r="D67" s="613"/>
      <c r="E67" s="611"/>
      <c r="F67" s="364">
        <f>T55</f>
        <v>0</v>
      </c>
      <c r="G67" s="364" t="str">
        <f>IF(F67&gt;J67,"○","　")</f>
        <v>　</v>
      </c>
      <c r="H67" s="364" t="s">
        <v>255</v>
      </c>
      <c r="I67" s="364" t="str">
        <f>IF(J67&gt;F67,"○","　")</f>
        <v>　</v>
      </c>
      <c r="J67" s="365">
        <f>P55</f>
        <v>0</v>
      </c>
      <c r="K67" s="364">
        <f>T61</f>
        <v>15</v>
      </c>
      <c r="L67" s="364" t="str">
        <f>IF(K67&gt;O67,"○","　")</f>
        <v>○</v>
      </c>
      <c r="M67" s="364" t="s">
        <v>255</v>
      </c>
      <c r="N67" s="364" t="str">
        <f>IF(O67&gt;K67,"○","　")</f>
        <v>　</v>
      </c>
      <c r="O67" s="365">
        <f>P61</f>
        <v>8</v>
      </c>
      <c r="P67" s="218"/>
      <c r="Q67" s="219"/>
      <c r="R67" s="219"/>
      <c r="S67" s="219"/>
      <c r="T67" s="220"/>
      <c r="U67" s="362">
        <f>O17</f>
        <v>12</v>
      </c>
      <c r="V67" s="362" t="str">
        <f>IF(U67&gt;Y67,"○","　")</f>
        <v>　</v>
      </c>
      <c r="W67" s="362" t="s">
        <v>255</v>
      </c>
      <c r="X67" s="362" t="str">
        <f>IF(Y67&gt;U67,"○","　")</f>
        <v>○</v>
      </c>
      <c r="Y67" s="363">
        <f>T17</f>
        <v>15</v>
      </c>
      <c r="Z67" s="362">
        <f>O36</f>
        <v>0</v>
      </c>
      <c r="AA67" s="362" t="str">
        <f>IF(Z67&gt;AD67,"○","　")</f>
        <v>　</v>
      </c>
      <c r="AB67" s="362" t="s">
        <v>255</v>
      </c>
      <c r="AC67" s="362" t="str">
        <f>IF(AD67&gt;Z67,"○","　")</f>
        <v>　</v>
      </c>
      <c r="AD67" s="370">
        <f>T36</f>
        <v>0</v>
      </c>
      <c r="AE67" s="616"/>
      <c r="AF67" s="504"/>
      <c r="AG67" s="505"/>
      <c r="AH67" s="503"/>
      <c r="AI67" s="504"/>
      <c r="AJ67" s="505"/>
      <c r="AK67" s="503"/>
      <c r="AL67" s="625"/>
      <c r="AM67" s="626"/>
      <c r="AT67" s="456"/>
      <c r="AU67" s="456"/>
      <c r="AV67" s="456"/>
      <c r="AW67" s="456"/>
      <c r="AX67" s="456"/>
      <c r="AY67" s="456"/>
      <c r="AZ67" s="456"/>
    </row>
    <row r="68" spans="1:52" ht="18" customHeight="1">
      <c r="A68" s="633"/>
      <c r="B68" s="605" t="str">
        <f>P5</f>
        <v xml:space="preserve"> ＳＰＡＲＫ</v>
      </c>
      <c r="C68" s="606"/>
      <c r="D68" s="607"/>
      <c r="E68" s="605" t="e">
        <f>IF($CB$112="A",CD117,IF($CB$112="B",CG117,CJ117))</f>
        <v>#REF!</v>
      </c>
      <c r="F68" s="233">
        <f>COUNTIF(G71:G73,"○")</f>
        <v>2</v>
      </c>
      <c r="G68" s="233"/>
      <c r="H68" s="233" t="str">
        <f>W50</f>
        <v>⑨</v>
      </c>
      <c r="I68" s="233"/>
      <c r="J68" s="234">
        <f>COUNTIF(I71:I73,"○")</f>
        <v>0</v>
      </c>
      <c r="K68" s="233">
        <f>COUNTIF(L71:L73,"○")</f>
        <v>2</v>
      </c>
      <c r="L68" s="233"/>
      <c r="M68" s="233" t="str">
        <f>W56</f>
        <v>⑦</v>
      </c>
      <c r="N68" s="233"/>
      <c r="O68" s="234">
        <f>COUNTIF(N71:N73,"○")</f>
        <v>0</v>
      </c>
      <c r="P68" s="233">
        <f>COUNTIF(Q71:Q73,"○")</f>
        <v>2</v>
      </c>
      <c r="Q68" s="233"/>
      <c r="R68" s="233" t="str">
        <f>W62</f>
        <v>②</v>
      </c>
      <c r="S68" s="233"/>
      <c r="T68" s="234">
        <f>COUNTIF(S71:S73,"○")</f>
        <v>1</v>
      </c>
      <c r="U68" s="211"/>
      <c r="V68" s="212"/>
      <c r="W68" s="212"/>
      <c r="X68" s="212"/>
      <c r="Y68" s="213"/>
      <c r="Z68" s="233">
        <f>COUNTIF(AA71:AA73,"○")</f>
        <v>0</v>
      </c>
      <c r="AA68" s="233"/>
      <c r="AB68" s="233" t="s">
        <v>548</v>
      </c>
      <c r="AC68" s="233"/>
      <c r="AD68" s="235">
        <f>COUNTIF(AC71:AC73,"○")</f>
        <v>2</v>
      </c>
      <c r="AE68" s="614">
        <f>COUNTIF(F69:AD69,"○")</f>
        <v>3</v>
      </c>
      <c r="AF68" s="498" t="s">
        <v>255</v>
      </c>
      <c r="AG68" s="499">
        <f>COUNTIF(J70:AD70,"○")</f>
        <v>1</v>
      </c>
      <c r="AH68" s="497">
        <f>IF(AJ72=0,10,AH72/AJ72)</f>
        <v>2</v>
      </c>
      <c r="AI68" s="498"/>
      <c r="AJ68" s="499"/>
      <c r="AK68" s="497"/>
      <c r="AL68" s="619">
        <f>SUM(F71:F73,K71:K73,P71:P73,Z71:Z73)/SUM(J71:J73,O71:O73,T71:T73,AD71:AD73)</f>
        <v>1.1588785046728971</v>
      </c>
      <c r="AM68" s="622">
        <f>IF(AO$88=AO$87,RANK(AY68,AY$50:AY$79,0),"")</f>
        <v>2</v>
      </c>
      <c r="AO68" s="155">
        <f>SUM(AE68:AG73)</f>
        <v>4</v>
      </c>
      <c r="AP68" s="155">
        <f>AQ68-AR68</f>
        <v>0</v>
      </c>
      <c r="AQ68" s="155">
        <f>SUM(F68:AD68)</f>
        <v>9</v>
      </c>
      <c r="AR68" s="155">
        <f>SUM(AH72:AJ73)</f>
        <v>9</v>
      </c>
      <c r="AT68" s="456">
        <f>RANK(AE68,AE$50:AE$79,1)</f>
        <v>4</v>
      </c>
      <c r="AU68" s="456">
        <f>RANK(AZ68,AZ$50:AZ$79,1)</f>
        <v>4</v>
      </c>
      <c r="AV68" s="456">
        <f>RANK(AL68,AL$50:AL$79,1)</f>
        <v>4</v>
      </c>
      <c r="AW68" s="456">
        <f>AT68*100</f>
        <v>400</v>
      </c>
      <c r="AX68" s="456">
        <f>AU68*10</f>
        <v>40</v>
      </c>
      <c r="AY68" s="456">
        <f>SUM(AV68:AX73)</f>
        <v>444</v>
      </c>
      <c r="AZ68" s="456">
        <f>AH68-AJ68</f>
        <v>2</v>
      </c>
    </row>
    <row r="69" spans="1:52" ht="13.5" hidden="1" customHeight="1">
      <c r="A69" s="633"/>
      <c r="B69" s="608"/>
      <c r="C69" s="609"/>
      <c r="D69" s="610"/>
      <c r="E69" s="608"/>
      <c r="F69" s="362" t="str">
        <f>IF(F68&gt;J68,"○","　")</f>
        <v>○</v>
      </c>
      <c r="G69" s="362"/>
      <c r="H69" s="362"/>
      <c r="I69" s="362"/>
      <c r="J69" s="363"/>
      <c r="K69" s="362" t="str">
        <f>IF(K68&gt;O68,"○","　")</f>
        <v>○</v>
      </c>
      <c r="L69" s="362"/>
      <c r="M69" s="362"/>
      <c r="N69" s="362"/>
      <c r="O69" s="363"/>
      <c r="P69" s="362" t="str">
        <f>IF(P68&gt;T68,"○","　")</f>
        <v>○</v>
      </c>
      <c r="Q69" s="362"/>
      <c r="R69" s="362"/>
      <c r="S69" s="362"/>
      <c r="T69" s="363"/>
      <c r="U69" s="215"/>
      <c r="V69" s="216"/>
      <c r="W69" s="216"/>
      <c r="X69" s="216"/>
      <c r="Y69" s="217"/>
      <c r="Z69" s="362" t="str">
        <f>IF(Z68&gt;AD68,"○","　")</f>
        <v>　</v>
      </c>
      <c r="AA69" s="362"/>
      <c r="AB69" s="362"/>
      <c r="AC69" s="362"/>
      <c r="AD69" s="370"/>
      <c r="AE69" s="615"/>
      <c r="AF69" s="501"/>
      <c r="AG69" s="502"/>
      <c r="AH69" s="500"/>
      <c r="AI69" s="501"/>
      <c r="AJ69" s="502"/>
      <c r="AK69" s="500"/>
      <c r="AL69" s="620"/>
      <c r="AM69" s="623"/>
      <c r="AT69" s="456"/>
      <c r="AU69" s="456"/>
      <c r="AV69" s="456"/>
      <c r="AW69" s="456"/>
      <c r="AX69" s="456"/>
      <c r="AY69" s="456"/>
      <c r="AZ69" s="456"/>
    </row>
    <row r="70" spans="1:52" ht="13.5" hidden="1" customHeight="1">
      <c r="A70" s="633"/>
      <c r="B70" s="608"/>
      <c r="C70" s="609"/>
      <c r="D70" s="610"/>
      <c r="E70" s="608"/>
      <c r="F70" s="362"/>
      <c r="G70" s="362"/>
      <c r="H70" s="362"/>
      <c r="I70" s="362"/>
      <c r="J70" s="363" t="str">
        <f>IF(J68&gt;F68,"○","　")</f>
        <v>　</v>
      </c>
      <c r="K70" s="362"/>
      <c r="L70" s="362"/>
      <c r="M70" s="362"/>
      <c r="N70" s="362"/>
      <c r="O70" s="363" t="str">
        <f>IF(O68&gt;K68,"○","　")</f>
        <v>　</v>
      </c>
      <c r="P70" s="362"/>
      <c r="Q70" s="362"/>
      <c r="R70" s="362"/>
      <c r="S70" s="362"/>
      <c r="T70" s="363" t="str">
        <f>IF(T68&gt;P68,"○","　")</f>
        <v>　</v>
      </c>
      <c r="U70" s="215"/>
      <c r="V70" s="216"/>
      <c r="W70" s="216"/>
      <c r="X70" s="216"/>
      <c r="Y70" s="217"/>
      <c r="Z70" s="362"/>
      <c r="AA70" s="362"/>
      <c r="AB70" s="362"/>
      <c r="AC70" s="362"/>
      <c r="AD70" s="370" t="str">
        <f>IF(AD68&gt;Z68,"○","　")</f>
        <v>○</v>
      </c>
      <c r="AE70" s="615"/>
      <c r="AF70" s="501"/>
      <c r="AG70" s="502"/>
      <c r="AH70" s="500"/>
      <c r="AI70" s="501"/>
      <c r="AJ70" s="502"/>
      <c r="AK70" s="500"/>
      <c r="AL70" s="620"/>
      <c r="AM70" s="623"/>
      <c r="AT70" s="456"/>
      <c r="AU70" s="456"/>
      <c r="AV70" s="456"/>
      <c r="AW70" s="456"/>
      <c r="AX70" s="456"/>
      <c r="AY70" s="456"/>
      <c r="AZ70" s="456"/>
    </row>
    <row r="71" spans="1:52" ht="18" customHeight="1">
      <c r="A71" s="633"/>
      <c r="B71" s="608"/>
      <c r="C71" s="609"/>
      <c r="D71" s="610"/>
      <c r="E71" s="608"/>
      <c r="F71" s="362">
        <f>Y53</f>
        <v>15</v>
      </c>
      <c r="G71" s="362" t="str">
        <f>IF(F71&gt;J71,"○","　")</f>
        <v>○</v>
      </c>
      <c r="H71" s="362" t="s">
        <v>255</v>
      </c>
      <c r="I71" s="362" t="str">
        <f>IF(J71&gt;F71,"○","　")</f>
        <v>　</v>
      </c>
      <c r="J71" s="363">
        <f>U53</f>
        <v>8</v>
      </c>
      <c r="K71" s="362">
        <f>Y59</f>
        <v>15</v>
      </c>
      <c r="L71" s="362" t="str">
        <f>IF(K71&gt;O71,"○","　")</f>
        <v>○</v>
      </c>
      <c r="M71" s="362" t="s">
        <v>549</v>
      </c>
      <c r="N71" s="362" t="str">
        <f>IF(O71&gt;K71,"○","　")</f>
        <v>　</v>
      </c>
      <c r="O71" s="363">
        <f>U59</f>
        <v>13</v>
      </c>
      <c r="P71" s="362">
        <f>Y65</f>
        <v>11</v>
      </c>
      <c r="Q71" s="362" t="str">
        <f>IF(P71&gt;T71,"○","　")</f>
        <v>　</v>
      </c>
      <c r="R71" s="362" t="s">
        <v>549</v>
      </c>
      <c r="S71" s="362" t="str">
        <f>IF(T71&gt;P71,"○","　")</f>
        <v>○</v>
      </c>
      <c r="T71" s="363">
        <f>U65</f>
        <v>15</v>
      </c>
      <c r="U71" s="215"/>
      <c r="V71" s="216"/>
      <c r="W71" s="216"/>
      <c r="X71" s="216"/>
      <c r="Y71" s="217"/>
      <c r="Z71" s="362">
        <f>O24</f>
        <v>11</v>
      </c>
      <c r="AA71" s="362" t="str">
        <f>IF(Z71&gt;AD71,"○","　")</f>
        <v>　</v>
      </c>
      <c r="AB71" s="362" t="s">
        <v>549</v>
      </c>
      <c r="AC71" s="362" t="str">
        <f>IF(AD71&gt;Z71,"○","　")</f>
        <v>○</v>
      </c>
      <c r="AD71" s="370">
        <f>T24</f>
        <v>15</v>
      </c>
      <c r="AE71" s="615"/>
      <c r="AF71" s="501"/>
      <c r="AG71" s="502"/>
      <c r="AH71" s="500"/>
      <c r="AI71" s="501"/>
      <c r="AJ71" s="502"/>
      <c r="AK71" s="500"/>
      <c r="AL71" s="620"/>
      <c r="AM71" s="623"/>
      <c r="AT71" s="456"/>
      <c r="AU71" s="456"/>
      <c r="AV71" s="456"/>
      <c r="AW71" s="456"/>
      <c r="AX71" s="456"/>
      <c r="AY71" s="456"/>
      <c r="AZ71" s="456"/>
    </row>
    <row r="72" spans="1:52" ht="18" customHeight="1">
      <c r="A72" s="633"/>
      <c r="B72" s="608"/>
      <c r="C72" s="609"/>
      <c r="D72" s="610"/>
      <c r="E72" s="608"/>
      <c r="F72" s="362">
        <f>Y54</f>
        <v>15</v>
      </c>
      <c r="G72" s="362" t="str">
        <f>IF(F72&gt;J72,"○","　")</f>
        <v>○</v>
      </c>
      <c r="H72" s="362" t="s">
        <v>255</v>
      </c>
      <c r="I72" s="362" t="str">
        <f>IF(J72&gt;F72,"○","　")</f>
        <v>　</v>
      </c>
      <c r="J72" s="363">
        <f>U54</f>
        <v>11</v>
      </c>
      <c r="K72" s="362">
        <f>Y60</f>
        <v>15</v>
      </c>
      <c r="L72" s="362" t="str">
        <f>IF(K72&gt;O72,"○","　")</f>
        <v>○</v>
      </c>
      <c r="M72" s="362" t="s">
        <v>255</v>
      </c>
      <c r="N72" s="362" t="str">
        <f>IF(O72&gt;K72,"○","　")</f>
        <v>　</v>
      </c>
      <c r="O72" s="363">
        <f>U60</f>
        <v>8</v>
      </c>
      <c r="P72" s="362">
        <f>Y66</f>
        <v>15</v>
      </c>
      <c r="Q72" s="362" t="str">
        <f>IF(P72&gt;T72,"○","　")</f>
        <v>○</v>
      </c>
      <c r="R72" s="362" t="s">
        <v>255</v>
      </c>
      <c r="S72" s="362" t="str">
        <f>IF(T72&gt;P72,"○","　")</f>
        <v>　</v>
      </c>
      <c r="T72" s="363">
        <f>U66</f>
        <v>10</v>
      </c>
      <c r="U72" s="215"/>
      <c r="V72" s="216"/>
      <c r="W72" s="216"/>
      <c r="X72" s="216"/>
      <c r="Y72" s="217"/>
      <c r="Z72" s="362">
        <f>O25</f>
        <v>12</v>
      </c>
      <c r="AA72" s="362" t="str">
        <f>IF(Z72&gt;AD72,"○","　")</f>
        <v>　</v>
      </c>
      <c r="AB72" s="362" t="s">
        <v>255</v>
      </c>
      <c r="AC72" s="362" t="str">
        <f>IF(AD72&gt;Z72,"○","　")</f>
        <v>○</v>
      </c>
      <c r="AD72" s="370">
        <f>T25</f>
        <v>15</v>
      </c>
      <c r="AE72" s="615"/>
      <c r="AF72" s="501"/>
      <c r="AG72" s="502"/>
      <c r="AH72" s="500">
        <f>SUM(F68,K68,P68,U68,Z68)</f>
        <v>6</v>
      </c>
      <c r="AI72" s="501" t="s">
        <v>255</v>
      </c>
      <c r="AJ72" s="502">
        <f>SUM(J68,O68,T68,Y68,AD68)</f>
        <v>3</v>
      </c>
      <c r="AK72" s="500"/>
      <c r="AL72" s="620"/>
      <c r="AM72" s="623"/>
      <c r="AT72" s="456"/>
      <c r="AU72" s="456"/>
      <c r="AV72" s="456"/>
      <c r="AW72" s="456"/>
      <c r="AX72" s="456"/>
      <c r="AY72" s="456"/>
      <c r="AZ72" s="456"/>
    </row>
    <row r="73" spans="1:52" ht="18" customHeight="1">
      <c r="A73" s="633"/>
      <c r="B73" s="611"/>
      <c r="C73" s="612"/>
      <c r="D73" s="613"/>
      <c r="E73" s="611"/>
      <c r="F73" s="364">
        <f>Y55</f>
        <v>0</v>
      </c>
      <c r="G73" s="364" t="str">
        <f>IF(F73&gt;J73,"○","　")</f>
        <v>　</v>
      </c>
      <c r="H73" s="364" t="s">
        <v>255</v>
      </c>
      <c r="I73" s="364" t="str">
        <f>IF(J73&gt;F73,"○","　")</f>
        <v>　</v>
      </c>
      <c r="J73" s="365">
        <f>U55</f>
        <v>0</v>
      </c>
      <c r="K73" s="364">
        <f>Y61</f>
        <v>0</v>
      </c>
      <c r="L73" s="364" t="str">
        <f>IF(K73&gt;O73,"○","　")</f>
        <v>　</v>
      </c>
      <c r="M73" s="364" t="s">
        <v>255</v>
      </c>
      <c r="N73" s="364" t="str">
        <f>IF(O73&gt;K73,"○","　")</f>
        <v>　</v>
      </c>
      <c r="O73" s="365">
        <f>U61</f>
        <v>0</v>
      </c>
      <c r="P73" s="364">
        <f>Y67</f>
        <v>15</v>
      </c>
      <c r="Q73" s="364" t="str">
        <f>IF(P73&gt;T73,"○","　")</f>
        <v>○</v>
      </c>
      <c r="R73" s="364" t="s">
        <v>255</v>
      </c>
      <c r="S73" s="364" t="str">
        <f>IF(T73&gt;P73,"○","　")</f>
        <v>　</v>
      </c>
      <c r="T73" s="365">
        <f>U67</f>
        <v>12</v>
      </c>
      <c r="U73" s="218"/>
      <c r="V73" s="219"/>
      <c r="W73" s="219"/>
      <c r="X73" s="219"/>
      <c r="Y73" s="220"/>
      <c r="Z73" s="362">
        <f>O26</f>
        <v>0</v>
      </c>
      <c r="AA73" s="362" t="str">
        <f>IF(Z73&gt;AD73,"○","　")</f>
        <v>　</v>
      </c>
      <c r="AB73" s="362" t="s">
        <v>255</v>
      </c>
      <c r="AC73" s="362" t="str">
        <f>IF(AD73&gt;Z73,"○","　")</f>
        <v>　</v>
      </c>
      <c r="AD73" s="370">
        <f>T26</f>
        <v>0</v>
      </c>
      <c r="AE73" s="616"/>
      <c r="AF73" s="504"/>
      <c r="AG73" s="505"/>
      <c r="AH73" s="503"/>
      <c r="AI73" s="504"/>
      <c r="AJ73" s="505"/>
      <c r="AK73" s="503"/>
      <c r="AL73" s="625"/>
      <c r="AM73" s="626"/>
      <c r="AT73" s="456"/>
      <c r="AU73" s="456"/>
      <c r="AV73" s="456"/>
      <c r="AW73" s="456"/>
      <c r="AX73" s="456"/>
      <c r="AY73" s="456"/>
      <c r="AZ73" s="456"/>
    </row>
    <row r="74" spans="1:52" ht="18" customHeight="1">
      <c r="A74" s="633"/>
      <c r="B74" s="608" t="str">
        <f>P6</f>
        <v xml:space="preserve"> ＣＡＴＳ (Ｃ)</v>
      </c>
      <c r="C74" s="609"/>
      <c r="D74" s="610"/>
      <c r="E74" s="608" t="e">
        <f>IF($CB$112="A",CD118,IF($CB$112="B",CG118,CJ118))</f>
        <v>#REF!</v>
      </c>
      <c r="F74" s="233">
        <f>COUNTIF(G77:G79,"○")</f>
        <v>2</v>
      </c>
      <c r="G74" s="233"/>
      <c r="H74" s="233" t="str">
        <f>AB50</f>
        <v>③</v>
      </c>
      <c r="I74" s="233"/>
      <c r="J74" s="234">
        <f>COUNTIF(I77:I79,"○")</f>
        <v>0</v>
      </c>
      <c r="K74" s="233">
        <f>COUNTIF(L77:L79,"○")</f>
        <v>2</v>
      </c>
      <c r="L74" s="233"/>
      <c r="M74" s="233" t="str">
        <f>AB56</f>
        <v>⑩</v>
      </c>
      <c r="N74" s="233"/>
      <c r="O74" s="234">
        <f>COUNTIF(N77:N79,"○")</f>
        <v>1</v>
      </c>
      <c r="P74" s="233">
        <f>COUNTIF(Q77:Q79,"○")</f>
        <v>2</v>
      </c>
      <c r="Q74" s="233"/>
      <c r="R74" s="233" t="str">
        <f>AB62</f>
        <v>⑧</v>
      </c>
      <c r="S74" s="233"/>
      <c r="T74" s="234">
        <f>COUNTIF(S77:S79,"○")</f>
        <v>0</v>
      </c>
      <c r="U74" s="233">
        <f>COUNTIF(V77:V79,"○")</f>
        <v>2</v>
      </c>
      <c r="V74" s="233"/>
      <c r="W74" s="233" t="str">
        <f>AB68</f>
        <v>⑤</v>
      </c>
      <c r="X74" s="233"/>
      <c r="Y74" s="234">
        <f>COUNTIF(X77:X79,"○")</f>
        <v>0</v>
      </c>
      <c r="Z74" s="211"/>
      <c r="AA74" s="212"/>
      <c r="AB74" s="212"/>
      <c r="AC74" s="212"/>
      <c r="AD74" s="236"/>
      <c r="AE74" s="614">
        <f>COUNTIF(F75:AD75,"○")</f>
        <v>4</v>
      </c>
      <c r="AF74" s="498" t="s">
        <v>255</v>
      </c>
      <c r="AG74" s="499">
        <f>COUNTIF(J76:AD76,"○")</f>
        <v>0</v>
      </c>
      <c r="AH74" s="497">
        <f>IF(AJ78=0,10,AH78/AJ78)</f>
        <v>8</v>
      </c>
      <c r="AI74" s="498"/>
      <c r="AJ74" s="499"/>
      <c r="AK74" s="497"/>
      <c r="AL74" s="619">
        <f>SUM(F77:F79,K77:K79,P77:P79,U77:U79,Z77:Z79)/SUM(J77:J79,O77:O79,T77:T79,Y77:Y79,AD77:AD79)</f>
        <v>1.2621359223300972</v>
      </c>
      <c r="AM74" s="622">
        <f>IF(AO$88=AO$87,RANK(AY74,AY$50:AY$79,0),"")</f>
        <v>1</v>
      </c>
      <c r="AO74" s="155">
        <f>SUM(AE74:AG79)</f>
        <v>4</v>
      </c>
      <c r="AP74" s="155">
        <f>AQ74-AR74</f>
        <v>0</v>
      </c>
      <c r="AQ74" s="155">
        <f>SUM(F74:AD74)</f>
        <v>9</v>
      </c>
      <c r="AR74" s="155">
        <f>SUM(AH78:AJ79)</f>
        <v>9</v>
      </c>
      <c r="AT74" s="456">
        <f>RANK(AE74,AE$50:AE$79,1)</f>
        <v>5</v>
      </c>
      <c r="AU74" s="456">
        <f>RANK(AZ74,AZ$50:AZ$79,1)</f>
        <v>5</v>
      </c>
      <c r="AV74" s="456">
        <f>RANK(AL74,AL$50:AL$79,1)</f>
        <v>5</v>
      </c>
      <c r="AW74" s="456">
        <f>AT74*100</f>
        <v>500</v>
      </c>
      <c r="AX74" s="456">
        <f>AU74*10</f>
        <v>50</v>
      </c>
      <c r="AY74" s="456">
        <f>SUM(AV74:AX79)</f>
        <v>555</v>
      </c>
      <c r="AZ74" s="456">
        <f>AH74-AJ74</f>
        <v>8</v>
      </c>
    </row>
    <row r="75" spans="1:52" ht="13.5" hidden="1" customHeight="1">
      <c r="A75" s="633"/>
      <c r="B75" s="608"/>
      <c r="C75" s="609"/>
      <c r="D75" s="610"/>
      <c r="E75" s="608"/>
      <c r="F75" s="362" t="str">
        <f>IF(F74&gt;J74,"○","　")</f>
        <v>○</v>
      </c>
      <c r="G75" s="362"/>
      <c r="H75" s="362"/>
      <c r="I75" s="362"/>
      <c r="J75" s="363"/>
      <c r="K75" s="362" t="str">
        <f>IF(K74&gt;O74,"○","　")</f>
        <v>○</v>
      </c>
      <c r="L75" s="362"/>
      <c r="M75" s="362"/>
      <c r="N75" s="362"/>
      <c r="O75" s="363"/>
      <c r="P75" s="362" t="str">
        <f>IF(P74&gt;T74,"○","　")</f>
        <v>○</v>
      </c>
      <c r="Q75" s="362"/>
      <c r="R75" s="362"/>
      <c r="S75" s="362"/>
      <c r="T75" s="363"/>
      <c r="U75" s="362" t="str">
        <f>IF(U74&gt;Y74,"○","　")</f>
        <v>○</v>
      </c>
      <c r="V75" s="362"/>
      <c r="W75" s="362"/>
      <c r="X75" s="362"/>
      <c r="Y75" s="363"/>
      <c r="Z75" s="215"/>
      <c r="AA75" s="216"/>
      <c r="AB75" s="216"/>
      <c r="AC75" s="216"/>
      <c r="AD75" s="237"/>
      <c r="AE75" s="615"/>
      <c r="AF75" s="501"/>
      <c r="AG75" s="502"/>
      <c r="AH75" s="500"/>
      <c r="AI75" s="501"/>
      <c r="AJ75" s="502"/>
      <c r="AK75" s="500"/>
      <c r="AL75" s="620"/>
      <c r="AM75" s="623"/>
      <c r="AT75" s="456"/>
      <c r="AU75" s="456"/>
      <c r="AV75" s="456"/>
      <c r="AW75" s="456"/>
      <c r="AX75" s="456"/>
      <c r="AY75" s="456"/>
      <c r="AZ75" s="456"/>
    </row>
    <row r="76" spans="1:52" ht="13.5" hidden="1" customHeight="1">
      <c r="A76" s="633"/>
      <c r="B76" s="608"/>
      <c r="C76" s="609"/>
      <c r="D76" s="610"/>
      <c r="E76" s="608"/>
      <c r="F76" s="362"/>
      <c r="G76" s="362"/>
      <c r="H76" s="362"/>
      <c r="I76" s="362"/>
      <c r="J76" s="363" t="str">
        <f>IF(J74&gt;F74,"○","　")</f>
        <v>　</v>
      </c>
      <c r="K76" s="362"/>
      <c r="L76" s="362"/>
      <c r="M76" s="362"/>
      <c r="N76" s="362"/>
      <c r="O76" s="363" t="str">
        <f>IF(O74&gt;K74,"○","　")</f>
        <v>　</v>
      </c>
      <c r="P76" s="362"/>
      <c r="Q76" s="362"/>
      <c r="R76" s="362"/>
      <c r="S76" s="362"/>
      <c r="T76" s="363" t="str">
        <f>IF(T74&gt;P74,"○","　")</f>
        <v>　</v>
      </c>
      <c r="U76" s="362"/>
      <c r="V76" s="362"/>
      <c r="W76" s="362"/>
      <c r="X76" s="362"/>
      <c r="Y76" s="363" t="str">
        <f>IF(Y74&gt;U74,"○","　")</f>
        <v>　</v>
      </c>
      <c r="Z76" s="215"/>
      <c r="AA76" s="216"/>
      <c r="AB76" s="216"/>
      <c r="AC76" s="216"/>
      <c r="AD76" s="237"/>
      <c r="AE76" s="615"/>
      <c r="AF76" s="501"/>
      <c r="AG76" s="502"/>
      <c r="AH76" s="500"/>
      <c r="AI76" s="501"/>
      <c r="AJ76" s="502"/>
      <c r="AK76" s="500"/>
      <c r="AL76" s="620"/>
      <c r="AM76" s="623"/>
      <c r="AT76" s="456"/>
      <c r="AU76" s="456"/>
      <c r="AV76" s="456"/>
      <c r="AW76" s="456"/>
      <c r="AX76" s="456"/>
      <c r="AY76" s="456"/>
      <c r="AZ76" s="456"/>
    </row>
    <row r="77" spans="1:52" ht="18" customHeight="1">
      <c r="A77" s="633"/>
      <c r="B77" s="608"/>
      <c r="C77" s="609"/>
      <c r="D77" s="610"/>
      <c r="E77" s="608"/>
      <c r="F77" s="362">
        <f>AD53</f>
        <v>15</v>
      </c>
      <c r="G77" s="362" t="str">
        <f>IF(F77&gt;J77,"○","　")</f>
        <v>○</v>
      </c>
      <c r="H77" s="362" t="s">
        <v>549</v>
      </c>
      <c r="I77" s="362" t="str">
        <f>IF(J77&gt;F77,"○","　")</f>
        <v>　</v>
      </c>
      <c r="J77" s="363">
        <f>Z53</f>
        <v>13</v>
      </c>
      <c r="K77" s="362">
        <f>AD59</f>
        <v>15</v>
      </c>
      <c r="L77" s="362" t="str">
        <f>IF(K77&gt;O77,"○","　")</f>
        <v>○</v>
      </c>
      <c r="M77" s="362" t="s">
        <v>549</v>
      </c>
      <c r="N77" s="362" t="str">
        <f>IF(O77&gt;K77,"○","　")</f>
        <v>　</v>
      </c>
      <c r="O77" s="363">
        <f>Z59</f>
        <v>8</v>
      </c>
      <c r="P77" s="362">
        <f>AD65</f>
        <v>15</v>
      </c>
      <c r="Q77" s="362" t="str">
        <f>IF(P77&gt;T77,"○","　")</f>
        <v>○</v>
      </c>
      <c r="R77" s="362" t="s">
        <v>549</v>
      </c>
      <c r="S77" s="362" t="str">
        <f>IF(T77&gt;P77,"○","　")</f>
        <v>　</v>
      </c>
      <c r="T77" s="363">
        <f>Z65</f>
        <v>13</v>
      </c>
      <c r="U77" s="362">
        <f>AD71</f>
        <v>15</v>
      </c>
      <c r="V77" s="362" t="str">
        <f>IF(U77&gt;Y77,"○","　")</f>
        <v>○</v>
      </c>
      <c r="W77" s="362" t="s">
        <v>549</v>
      </c>
      <c r="X77" s="362" t="str">
        <f>IF(Y77&gt;U77,"○","　")</f>
        <v>　</v>
      </c>
      <c r="Y77" s="363">
        <f>Z71</f>
        <v>11</v>
      </c>
      <c r="Z77" s="215"/>
      <c r="AA77" s="216"/>
      <c r="AB77" s="216"/>
      <c r="AC77" s="216"/>
      <c r="AD77" s="237"/>
      <c r="AE77" s="615"/>
      <c r="AF77" s="501"/>
      <c r="AG77" s="502"/>
      <c r="AH77" s="500"/>
      <c r="AI77" s="501"/>
      <c r="AJ77" s="502"/>
      <c r="AK77" s="500"/>
      <c r="AL77" s="620"/>
      <c r="AM77" s="623"/>
      <c r="AT77" s="456"/>
      <c r="AU77" s="456"/>
      <c r="AV77" s="456"/>
      <c r="AW77" s="456"/>
      <c r="AX77" s="456"/>
      <c r="AY77" s="456"/>
      <c r="AZ77" s="456"/>
    </row>
    <row r="78" spans="1:52" ht="18" customHeight="1">
      <c r="A78" s="633"/>
      <c r="B78" s="608"/>
      <c r="C78" s="609"/>
      <c r="D78" s="610"/>
      <c r="E78" s="608"/>
      <c r="F78" s="362">
        <f>AD54</f>
        <v>15</v>
      </c>
      <c r="G78" s="362" t="str">
        <f>IF(F78&gt;J78,"○","　")</f>
        <v>○</v>
      </c>
      <c r="H78" s="362" t="s">
        <v>255</v>
      </c>
      <c r="I78" s="362" t="str">
        <f>IF(J78&gt;F78,"○","　")</f>
        <v>　</v>
      </c>
      <c r="J78" s="363">
        <f>Z54</f>
        <v>11</v>
      </c>
      <c r="K78" s="362">
        <f>AD60</f>
        <v>10</v>
      </c>
      <c r="L78" s="362" t="str">
        <f>IF(K78&gt;O78,"○","　")</f>
        <v>　</v>
      </c>
      <c r="M78" s="362" t="s">
        <v>255</v>
      </c>
      <c r="N78" s="362" t="str">
        <f>IF(O78&gt;K78,"○","　")</f>
        <v>○</v>
      </c>
      <c r="O78" s="363">
        <f>Z60</f>
        <v>15</v>
      </c>
      <c r="P78" s="362">
        <f>AD66</f>
        <v>15</v>
      </c>
      <c r="Q78" s="362" t="str">
        <f>IF(P78&gt;T78,"○","　")</f>
        <v>○</v>
      </c>
      <c r="R78" s="362" t="s">
        <v>255</v>
      </c>
      <c r="S78" s="362" t="str">
        <f>IF(T78&gt;P78,"○","　")</f>
        <v>　</v>
      </c>
      <c r="T78" s="363">
        <f>Z66</f>
        <v>8</v>
      </c>
      <c r="U78" s="362">
        <f>AD72</f>
        <v>15</v>
      </c>
      <c r="V78" s="362" t="str">
        <f>IF(U78&gt;Y78,"○","　")</f>
        <v>○</v>
      </c>
      <c r="W78" s="362" t="s">
        <v>255</v>
      </c>
      <c r="X78" s="362" t="str">
        <f>IF(Y78&gt;U78,"○","　")</f>
        <v>　</v>
      </c>
      <c r="Y78" s="363">
        <f>Z72</f>
        <v>12</v>
      </c>
      <c r="Z78" s="215"/>
      <c r="AA78" s="216"/>
      <c r="AB78" s="216"/>
      <c r="AC78" s="216"/>
      <c r="AD78" s="237"/>
      <c r="AE78" s="615"/>
      <c r="AF78" s="501"/>
      <c r="AG78" s="502"/>
      <c r="AH78" s="500">
        <f>SUM(F74,K74,P74,U74,Z74)</f>
        <v>8</v>
      </c>
      <c r="AI78" s="501" t="s">
        <v>255</v>
      </c>
      <c r="AJ78" s="502">
        <f>SUM(J74,O74,T74,Y74,AD74)</f>
        <v>1</v>
      </c>
      <c r="AK78" s="500"/>
      <c r="AL78" s="620"/>
      <c r="AM78" s="623"/>
      <c r="AT78" s="456"/>
      <c r="AU78" s="456"/>
      <c r="AV78" s="456"/>
      <c r="AW78" s="456"/>
      <c r="AX78" s="456"/>
      <c r="AY78" s="456"/>
      <c r="AZ78" s="456"/>
    </row>
    <row r="79" spans="1:52" ht="18" customHeight="1" thickBot="1">
      <c r="A79" s="634"/>
      <c r="B79" s="639"/>
      <c r="C79" s="640"/>
      <c r="D79" s="641"/>
      <c r="E79" s="639"/>
      <c r="F79" s="371">
        <f>AD55</f>
        <v>0</v>
      </c>
      <c r="G79" s="371" t="str">
        <f>IF(F79&gt;J79,"○","　")</f>
        <v>　</v>
      </c>
      <c r="H79" s="371" t="s">
        <v>255</v>
      </c>
      <c r="I79" s="371" t="str">
        <f>IF(J79&gt;F79,"○","　")</f>
        <v>　</v>
      </c>
      <c r="J79" s="373">
        <f>Z55</f>
        <v>0</v>
      </c>
      <c r="K79" s="371">
        <f>AD61</f>
        <v>15</v>
      </c>
      <c r="L79" s="371" t="str">
        <f>IF(K79&gt;O79,"○","　")</f>
        <v>○</v>
      </c>
      <c r="M79" s="371" t="s">
        <v>255</v>
      </c>
      <c r="N79" s="371" t="str">
        <f>IF(O79&gt;K79,"○","　")</f>
        <v>　</v>
      </c>
      <c r="O79" s="373">
        <f>Z61</f>
        <v>12</v>
      </c>
      <c r="P79" s="371">
        <f>AD67</f>
        <v>0</v>
      </c>
      <c r="Q79" s="371" t="str">
        <f>IF(P79&gt;T79,"○","　")</f>
        <v>　</v>
      </c>
      <c r="R79" s="371" t="s">
        <v>255</v>
      </c>
      <c r="S79" s="371" t="str">
        <f>IF(T79&gt;P79,"○","　")</f>
        <v>　</v>
      </c>
      <c r="T79" s="373">
        <f>Z67</f>
        <v>0</v>
      </c>
      <c r="U79" s="371">
        <f>AD73</f>
        <v>0</v>
      </c>
      <c r="V79" s="371" t="str">
        <f>IF(U79&gt;Y79,"○","　")</f>
        <v>　</v>
      </c>
      <c r="W79" s="371" t="s">
        <v>255</v>
      </c>
      <c r="X79" s="371" t="str">
        <f>IF(Y79&gt;U79,"○","　")</f>
        <v>　</v>
      </c>
      <c r="Y79" s="373">
        <f>Z73</f>
        <v>0</v>
      </c>
      <c r="Z79" s="238"/>
      <c r="AA79" s="239"/>
      <c r="AB79" s="239"/>
      <c r="AC79" s="239"/>
      <c r="AD79" s="240"/>
      <c r="AE79" s="642"/>
      <c r="AF79" s="618"/>
      <c r="AG79" s="604"/>
      <c r="AH79" s="617"/>
      <c r="AI79" s="618"/>
      <c r="AJ79" s="604"/>
      <c r="AK79" s="617"/>
      <c r="AL79" s="621"/>
      <c r="AM79" s="624"/>
      <c r="AT79" s="456"/>
      <c r="AU79" s="456"/>
      <c r="AV79" s="456"/>
      <c r="AW79" s="456"/>
      <c r="AX79" s="456"/>
      <c r="AY79" s="456"/>
      <c r="AZ79" s="456"/>
    </row>
    <row r="80" spans="1:52" ht="13.5" customHeight="1">
      <c r="AT80" s="456"/>
      <c r="AU80" s="456"/>
      <c r="AV80" s="456"/>
      <c r="AW80" s="456"/>
      <c r="AX80" s="456"/>
      <c r="AY80" s="456"/>
      <c r="AZ80" s="456"/>
    </row>
    <row r="81" spans="6:52" ht="13.5" hidden="1" customHeight="1">
      <c r="AT81" s="456"/>
      <c r="AU81" s="456"/>
      <c r="AV81" s="456"/>
      <c r="AW81" s="456"/>
      <c r="AX81" s="456"/>
      <c r="AY81" s="456"/>
      <c r="AZ81" s="456"/>
    </row>
    <row r="82" spans="6:52" ht="13.5" hidden="1" customHeight="1">
      <c r="AT82" s="456"/>
      <c r="AU82" s="456"/>
      <c r="AV82" s="456"/>
      <c r="AW82" s="456"/>
      <c r="AX82" s="456"/>
      <c r="AY82" s="456"/>
      <c r="AZ82" s="456"/>
    </row>
    <row r="83" spans="6:52" ht="13.5" hidden="1" customHeight="1">
      <c r="AT83" s="456"/>
      <c r="AU83" s="456"/>
      <c r="AV83" s="456"/>
      <c r="AW83" s="456"/>
      <c r="AX83" s="456"/>
      <c r="AY83" s="456"/>
      <c r="AZ83" s="456"/>
    </row>
    <row r="84" spans="6:52" ht="13.5" hidden="1" customHeight="1">
      <c r="AT84" s="456"/>
      <c r="AU84" s="456"/>
      <c r="AV84" s="456"/>
      <c r="AW84" s="456"/>
      <c r="AX84" s="456"/>
      <c r="AY84" s="456"/>
      <c r="AZ84" s="456"/>
    </row>
    <row r="85" spans="6:52" ht="14.25" hidden="1" customHeight="1">
      <c r="AT85" s="456"/>
      <c r="AU85" s="456"/>
      <c r="AV85" s="456"/>
      <c r="AW85" s="456"/>
      <c r="AX85" s="456"/>
      <c r="AY85" s="456"/>
      <c r="AZ85" s="456"/>
    </row>
    <row r="86" spans="6:52" hidden="1"/>
    <row r="87" spans="6:52" hidden="1">
      <c r="F87" s="378">
        <v>1</v>
      </c>
      <c r="G87" s="378"/>
      <c r="H87" s="378">
        <v>2</v>
      </c>
      <c r="I87" s="378"/>
      <c r="J87" s="378">
        <v>3</v>
      </c>
      <c r="K87" s="378">
        <v>4</v>
      </c>
      <c r="L87" s="378"/>
      <c r="M87" s="378">
        <v>5</v>
      </c>
      <c r="N87" s="378"/>
      <c r="O87" s="378">
        <v>6</v>
      </c>
      <c r="P87" s="378">
        <v>7</v>
      </c>
      <c r="Q87" s="378"/>
      <c r="R87" s="378">
        <v>8</v>
      </c>
      <c r="T87" s="378">
        <v>9</v>
      </c>
      <c r="U87" s="378">
        <v>10</v>
      </c>
      <c r="AO87" s="155">
        <v>20</v>
      </c>
    </row>
    <row r="88" spans="6:52" hidden="1">
      <c r="F88" s="378">
        <f>SUM(K53:K55,O53:O55)</f>
        <v>50</v>
      </c>
      <c r="G88" s="378" t="e">
        <f>SUM(#REF!)</f>
        <v>#REF!</v>
      </c>
      <c r="H88" s="378">
        <f>SUM(U65:U67,Y65:Y67)</f>
        <v>78</v>
      </c>
      <c r="I88" s="378" t="e">
        <f>SUM(#REF!)</f>
        <v>#REF!</v>
      </c>
      <c r="J88" s="378">
        <f>SUM(Z53:Z55,AD53:AD55)</f>
        <v>54</v>
      </c>
      <c r="K88" s="378">
        <f>SUM(P59:P61,T59:T61)</f>
        <v>84</v>
      </c>
      <c r="L88" s="378" t="e">
        <f>SUM(#REF!)</f>
        <v>#REF!</v>
      </c>
      <c r="M88" s="378">
        <f>SUM(Z71:Z73,AD71:AD73)</f>
        <v>53</v>
      </c>
      <c r="N88" s="378" t="e">
        <f>SUM(#REF!)</f>
        <v>#REF!</v>
      </c>
      <c r="O88" s="378">
        <f>SUM(P53:P55,T53:T55)</f>
        <v>51</v>
      </c>
      <c r="P88" s="378">
        <f>SUM(U59:U61,Y59:Y61)</f>
        <v>51</v>
      </c>
      <c r="Q88" s="378" t="e">
        <f>SUM(#REF!)</f>
        <v>#REF!</v>
      </c>
      <c r="R88" s="378">
        <f>SUM(Z65:Z67,AD65:AD67)</f>
        <v>51</v>
      </c>
      <c r="T88" s="378">
        <f>SUM(U53:U55,Y53:Y55)</f>
        <v>49</v>
      </c>
      <c r="U88" s="378">
        <f>SUM(Z59:Z61,AD59:AD61)</f>
        <v>75</v>
      </c>
      <c r="AO88" s="155">
        <f>SUM(AO50:AO79)</f>
        <v>20</v>
      </c>
    </row>
    <row r="89" spans="6:52" hidden="1"/>
    <row r="90" spans="6:52" hidden="1"/>
    <row r="91" spans="6:52" hidden="1"/>
    <row r="92" spans="6:52" hidden="1"/>
    <row r="93" spans="6:52" hidden="1"/>
    <row r="94" spans="6:52" hidden="1"/>
    <row r="95" spans="6:52" hidden="1"/>
    <row r="96" spans="6:52" hidden="1"/>
    <row r="97" spans="6:138" hidden="1"/>
    <row r="98" spans="6:138" hidden="1"/>
    <row r="99" spans="6:138" hidden="1"/>
    <row r="100" spans="6:138" hidden="1"/>
    <row r="101" spans="6:138" hidden="1"/>
    <row r="102" spans="6:138" hidden="1"/>
    <row r="103" spans="6:138" hidden="1"/>
    <row r="104" spans="6:138" hidden="1"/>
    <row r="105" spans="6:138" hidden="1"/>
    <row r="106" spans="6:138" hidden="1"/>
    <row r="107" spans="6:138" hidden="1"/>
    <row r="108" spans="6:138" hidden="1"/>
    <row r="109" spans="6:138" hidden="1"/>
    <row r="110" spans="6:138" hidden="1">
      <c r="CB110" s="155" t="s">
        <v>558</v>
      </c>
      <c r="CE110" s="155" t="s">
        <v>559</v>
      </c>
      <c r="CH110" s="155" t="s">
        <v>560</v>
      </c>
    </row>
    <row r="111" spans="6:138" hidden="1">
      <c r="F111" s="378">
        <v>1</v>
      </c>
      <c r="G111" s="378"/>
      <c r="H111" s="378">
        <v>2</v>
      </c>
      <c r="I111" s="378"/>
      <c r="J111" s="378">
        <v>3</v>
      </c>
      <c r="K111" s="378">
        <v>4</v>
      </c>
      <c r="L111" s="378"/>
      <c r="M111" s="378">
        <v>5</v>
      </c>
      <c r="N111" s="378"/>
      <c r="O111" s="378">
        <v>6</v>
      </c>
      <c r="P111" s="378">
        <v>7</v>
      </c>
      <c r="Q111" s="378"/>
      <c r="R111" s="378">
        <v>8</v>
      </c>
      <c r="T111" s="378">
        <v>9</v>
      </c>
      <c r="U111" s="378">
        <v>10</v>
      </c>
      <c r="CB111" s="155" t="s">
        <v>0</v>
      </c>
      <c r="CE111" s="155" t="s">
        <v>0</v>
      </c>
      <c r="CH111" s="155" t="s">
        <v>0</v>
      </c>
    </row>
    <row r="112" spans="6:138" hidden="1">
      <c r="F112" s="378">
        <f t="shared" ref="F112:R112" si="4">F88</f>
        <v>50</v>
      </c>
      <c r="G112" s="378" t="e">
        <f t="shared" si="4"/>
        <v>#REF!</v>
      </c>
      <c r="H112" s="378">
        <f t="shared" si="4"/>
        <v>78</v>
      </c>
      <c r="I112" s="378" t="e">
        <f t="shared" si="4"/>
        <v>#REF!</v>
      </c>
      <c r="J112" s="378">
        <f t="shared" si="4"/>
        <v>54</v>
      </c>
      <c r="K112" s="378">
        <f t="shared" si="4"/>
        <v>84</v>
      </c>
      <c r="L112" s="378" t="e">
        <f t="shared" si="4"/>
        <v>#REF!</v>
      </c>
      <c r="M112" s="378">
        <f t="shared" si="4"/>
        <v>53</v>
      </c>
      <c r="N112" s="378" t="e">
        <f t="shared" si="4"/>
        <v>#REF!</v>
      </c>
      <c r="O112" s="378">
        <f t="shared" si="4"/>
        <v>51</v>
      </c>
      <c r="P112" s="378">
        <f t="shared" si="4"/>
        <v>51</v>
      </c>
      <c r="Q112" s="378" t="e">
        <f t="shared" si="4"/>
        <v>#REF!</v>
      </c>
      <c r="R112" s="378">
        <f t="shared" si="4"/>
        <v>51</v>
      </c>
      <c r="T112" s="378">
        <f>T88</f>
        <v>49</v>
      </c>
      <c r="U112" s="378">
        <f>U88</f>
        <v>75</v>
      </c>
      <c r="CB112" s="366" t="e">
        <f>IF(CB113&lt;7,"A",IF(CB113&gt;12,"C","B"))</f>
        <v>#REF!</v>
      </c>
      <c r="CC112" s="366"/>
      <c r="CD112" s="366"/>
      <c r="CE112" s="366"/>
      <c r="CF112" s="366"/>
      <c r="CG112" s="366"/>
      <c r="CH112" s="366"/>
      <c r="CI112" s="366"/>
      <c r="CJ112" s="366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</row>
    <row r="113" spans="79:138" hidden="1">
      <c r="CB113" s="366" t="e">
        <f>#REF!</f>
        <v>#REF!</v>
      </c>
      <c r="CC113" s="366"/>
      <c r="CD113" s="366"/>
      <c r="CE113" s="366" t="e">
        <f>CB113</f>
        <v>#REF!</v>
      </c>
      <c r="CF113" s="366"/>
      <c r="CG113" s="366"/>
      <c r="CH113" s="366" t="e">
        <f>CB113</f>
        <v>#REF!</v>
      </c>
      <c r="CI113" s="366"/>
      <c r="CJ113" s="366"/>
      <c r="CL113" s="182"/>
      <c r="CM113" s="182">
        <v>1</v>
      </c>
      <c r="CN113" s="182"/>
      <c r="CO113" s="182"/>
      <c r="CP113" s="182">
        <v>2</v>
      </c>
      <c r="CQ113" s="182"/>
      <c r="CR113" s="182"/>
      <c r="CS113" s="182">
        <v>3</v>
      </c>
      <c r="CT113" s="182"/>
      <c r="CU113" s="182"/>
      <c r="CV113" s="182">
        <v>4</v>
      </c>
      <c r="CW113" s="182"/>
      <c r="CX113" s="182"/>
      <c r="CY113" s="182">
        <v>5</v>
      </c>
      <c r="CZ113" s="182"/>
      <c r="DA113" s="182"/>
      <c r="DB113" s="182">
        <v>6</v>
      </c>
      <c r="DC113" s="182"/>
      <c r="DD113" s="182"/>
      <c r="DE113" s="182">
        <v>7</v>
      </c>
      <c r="DF113" s="182"/>
      <c r="DG113" s="182"/>
      <c r="DH113" s="182">
        <v>8</v>
      </c>
      <c r="DI113" s="182"/>
      <c r="DJ113" s="182"/>
      <c r="DK113" s="182">
        <v>9</v>
      </c>
      <c r="DL113" s="182"/>
      <c r="DM113" s="182"/>
      <c r="DN113" s="182">
        <v>10</v>
      </c>
      <c r="DO113" s="182"/>
      <c r="DP113" s="182"/>
      <c r="DQ113" s="182">
        <v>11</v>
      </c>
      <c r="DR113" s="182"/>
      <c r="DS113" s="182"/>
      <c r="DT113" s="182">
        <v>12</v>
      </c>
      <c r="DU113" s="182"/>
      <c r="DV113" s="182"/>
      <c r="DW113" s="182">
        <v>13</v>
      </c>
      <c r="DX113" s="182"/>
      <c r="DY113" s="182"/>
      <c r="DZ113" s="182">
        <v>14</v>
      </c>
      <c r="EA113" s="182"/>
      <c r="EB113" s="182"/>
      <c r="EC113" s="182">
        <v>15</v>
      </c>
      <c r="ED113" s="182"/>
      <c r="EE113" s="182"/>
      <c r="EF113" s="182">
        <v>16</v>
      </c>
      <c r="EG113" s="182"/>
      <c r="EH113" s="182"/>
    </row>
    <row r="114" spans="79:138">
      <c r="CA114" s="155">
        <v>1</v>
      </c>
      <c r="CB114" s="182" t="e">
        <f t="shared" ref="CB114:CD119" si="5">IF($CB$113=1,CM114,IF($CB$113=2,CP114,IF($CB$113=3,CS114,IF($CB$113=4,CV114,IF($CB$113=5,CY114,IF($CB$113=6,DB114,""))))))</f>
        <v>#REF!</v>
      </c>
      <c r="CC114" s="182" t="e">
        <f t="shared" si="5"/>
        <v>#REF!</v>
      </c>
      <c r="CD114" s="182" t="e">
        <f t="shared" si="5"/>
        <v>#REF!</v>
      </c>
      <c r="CE114" s="182" t="e">
        <f t="shared" ref="CE114:CG125" si="6">IF($CB$113=7,DE114,IF($CB$113=8,DH114,IF($CB$113=9,DK114,IF($CB$113=10,DN114,IF($CB$113=11,DQ114,IF($CB$113=12,DT114,""))))))</f>
        <v>#REF!</v>
      </c>
      <c r="CF114" s="182" t="e">
        <f t="shared" si="6"/>
        <v>#REF!</v>
      </c>
      <c r="CG114" s="182" t="e">
        <f t="shared" si="6"/>
        <v>#REF!</v>
      </c>
      <c r="CH114" s="182" t="e">
        <f t="shared" ref="CH114:CJ124" si="7">IF($CB$113=13,DW114,IF($CB$113=14,DZ114,IF($CB$113=15,EC114,IF($CB$113=16,EF114,""))))</f>
        <v>#REF!</v>
      </c>
      <c r="CI114" s="182" t="e">
        <f t="shared" si="7"/>
        <v>#REF!</v>
      </c>
      <c r="CJ114" s="182" t="e">
        <f t="shared" si="7"/>
        <v>#REF!</v>
      </c>
      <c r="CL114" s="182"/>
      <c r="CM114" s="182">
        <v>1</v>
      </c>
      <c r="CN114" s="182" t="s">
        <v>258</v>
      </c>
      <c r="CO114" s="182" t="s">
        <v>259</v>
      </c>
      <c r="CP114" s="182">
        <v>1</v>
      </c>
      <c r="CQ114" s="182" t="s">
        <v>260</v>
      </c>
      <c r="CR114" s="182" t="s">
        <v>261</v>
      </c>
      <c r="CS114" s="182">
        <v>1</v>
      </c>
      <c r="CT114" s="182" t="s">
        <v>262</v>
      </c>
      <c r="CU114" s="182" t="s">
        <v>261</v>
      </c>
      <c r="CV114" s="182">
        <v>1</v>
      </c>
      <c r="CW114" s="182" t="s">
        <v>263</v>
      </c>
      <c r="CX114" s="182" t="s">
        <v>264</v>
      </c>
      <c r="CY114" s="182">
        <v>1</v>
      </c>
      <c r="CZ114" s="182" t="s">
        <v>265</v>
      </c>
      <c r="DA114" s="182" t="s">
        <v>266</v>
      </c>
      <c r="DB114" s="182" t="s">
        <v>267</v>
      </c>
      <c r="DC114" s="182" t="s">
        <v>268</v>
      </c>
      <c r="DD114" s="182" t="s">
        <v>269</v>
      </c>
      <c r="DE114" s="182" t="s">
        <v>270</v>
      </c>
      <c r="DF114" s="182" t="s">
        <v>260</v>
      </c>
      <c r="DG114" s="182" t="s">
        <v>261</v>
      </c>
      <c r="DH114" s="182" t="s">
        <v>271</v>
      </c>
      <c r="DI114" s="182" t="s">
        <v>272</v>
      </c>
      <c r="DJ114" s="182" t="s">
        <v>273</v>
      </c>
      <c r="DK114" s="182" t="s">
        <v>274</v>
      </c>
      <c r="DL114" s="182" t="s">
        <v>272</v>
      </c>
      <c r="DM114" s="182" t="s">
        <v>273</v>
      </c>
      <c r="DN114" s="182" t="s">
        <v>275</v>
      </c>
      <c r="DO114" s="182" t="s">
        <v>276</v>
      </c>
      <c r="DP114" s="182" t="s">
        <v>269</v>
      </c>
      <c r="DQ114" s="182">
        <v>0</v>
      </c>
      <c r="DR114" s="182">
        <v>0</v>
      </c>
      <c r="DS114" s="182">
        <v>0</v>
      </c>
      <c r="DT114" s="182">
        <v>0</v>
      </c>
      <c r="DU114" s="182">
        <v>0</v>
      </c>
      <c r="DV114" s="182">
        <v>0</v>
      </c>
      <c r="DW114" s="182" t="s">
        <v>275</v>
      </c>
      <c r="DX114" s="182" t="s">
        <v>276</v>
      </c>
      <c r="DY114" s="182" t="s">
        <v>269</v>
      </c>
      <c r="DZ114" s="182">
        <v>0</v>
      </c>
      <c r="EA114" s="182">
        <v>0</v>
      </c>
      <c r="EB114" s="182">
        <v>0</v>
      </c>
      <c r="EC114" s="182">
        <v>0</v>
      </c>
      <c r="ED114" s="182">
        <v>0</v>
      </c>
      <c r="EE114" s="182">
        <v>0</v>
      </c>
      <c r="EF114" s="182">
        <v>0</v>
      </c>
      <c r="EG114" s="182">
        <v>0</v>
      </c>
      <c r="EH114" s="182">
        <v>0</v>
      </c>
    </row>
    <row r="115" spans="79:138">
      <c r="CA115" s="155">
        <v>2</v>
      </c>
      <c r="CB115" s="182" t="e">
        <f t="shared" si="5"/>
        <v>#REF!</v>
      </c>
      <c r="CC115" s="182" t="e">
        <f t="shared" si="5"/>
        <v>#REF!</v>
      </c>
      <c r="CD115" s="182" t="e">
        <f t="shared" si="5"/>
        <v>#REF!</v>
      </c>
      <c r="CE115" s="182" t="e">
        <f t="shared" si="6"/>
        <v>#REF!</v>
      </c>
      <c r="CF115" s="182" t="e">
        <f t="shared" si="6"/>
        <v>#REF!</v>
      </c>
      <c r="CG115" s="182" t="e">
        <f t="shared" si="6"/>
        <v>#REF!</v>
      </c>
      <c r="CH115" s="182" t="e">
        <f t="shared" si="7"/>
        <v>#REF!</v>
      </c>
      <c r="CI115" s="182" t="e">
        <f t="shared" si="7"/>
        <v>#REF!</v>
      </c>
      <c r="CJ115" s="182" t="e">
        <f t="shared" si="7"/>
        <v>#REF!</v>
      </c>
      <c r="CL115" s="182"/>
      <c r="CM115" s="182">
        <v>2</v>
      </c>
      <c r="CN115" s="182" t="s">
        <v>277</v>
      </c>
      <c r="CO115" s="182" t="s">
        <v>269</v>
      </c>
      <c r="CP115" s="182">
        <v>2</v>
      </c>
      <c r="CQ115" s="182" t="s">
        <v>276</v>
      </c>
      <c r="CR115" s="182" t="s">
        <v>269</v>
      </c>
      <c r="CS115" s="182">
        <v>2</v>
      </c>
      <c r="CT115" s="182" t="s">
        <v>278</v>
      </c>
      <c r="CU115" s="182" t="s">
        <v>261</v>
      </c>
      <c r="CV115" s="182">
        <v>2</v>
      </c>
      <c r="CW115" s="182" t="s">
        <v>279</v>
      </c>
      <c r="CX115" s="182" t="s">
        <v>261</v>
      </c>
      <c r="CY115" s="182">
        <v>2</v>
      </c>
      <c r="CZ115" s="182" t="s">
        <v>280</v>
      </c>
      <c r="DA115" s="182" t="s">
        <v>281</v>
      </c>
      <c r="DB115" s="182" t="s">
        <v>282</v>
      </c>
      <c r="DC115" s="182" t="s">
        <v>283</v>
      </c>
      <c r="DD115" s="182" t="s">
        <v>261</v>
      </c>
      <c r="DE115" s="182" t="s">
        <v>284</v>
      </c>
      <c r="DF115" s="182" t="s">
        <v>258</v>
      </c>
      <c r="DG115" s="182" t="s">
        <v>259</v>
      </c>
      <c r="DH115" s="182" t="s">
        <v>285</v>
      </c>
      <c r="DI115" s="182" t="s">
        <v>258</v>
      </c>
      <c r="DJ115" s="182" t="s">
        <v>259</v>
      </c>
      <c r="DK115" s="182" t="s">
        <v>286</v>
      </c>
      <c r="DL115" s="182" t="s">
        <v>287</v>
      </c>
      <c r="DM115" s="182" t="s">
        <v>259</v>
      </c>
      <c r="DN115" s="182" t="s">
        <v>288</v>
      </c>
      <c r="DO115" s="182" t="s">
        <v>289</v>
      </c>
      <c r="DP115" s="182" t="s">
        <v>290</v>
      </c>
      <c r="DQ115" s="182">
        <v>0</v>
      </c>
      <c r="DR115" s="182">
        <v>0</v>
      </c>
      <c r="DS115" s="182">
        <v>0</v>
      </c>
      <c r="DT115" s="182">
        <v>0</v>
      </c>
      <c r="DU115" s="182">
        <v>0</v>
      </c>
      <c r="DV115" s="182">
        <v>0</v>
      </c>
      <c r="DW115" s="182" t="s">
        <v>288</v>
      </c>
      <c r="DX115" s="182" t="s">
        <v>289</v>
      </c>
      <c r="DY115" s="182" t="s">
        <v>290</v>
      </c>
      <c r="DZ115" s="182">
        <v>0</v>
      </c>
      <c r="EA115" s="182">
        <v>0</v>
      </c>
      <c r="EB115" s="182">
        <v>0</v>
      </c>
      <c r="EC115" s="182">
        <v>0</v>
      </c>
      <c r="ED115" s="182">
        <v>0</v>
      </c>
      <c r="EE115" s="182">
        <v>0</v>
      </c>
      <c r="EF115" s="182">
        <v>0</v>
      </c>
      <c r="EG115" s="182">
        <v>0</v>
      </c>
      <c r="EH115" s="182">
        <v>0</v>
      </c>
    </row>
    <row r="116" spans="79:138">
      <c r="CA116" s="155">
        <v>3</v>
      </c>
      <c r="CB116" s="182" t="e">
        <f t="shared" si="5"/>
        <v>#REF!</v>
      </c>
      <c r="CC116" s="182" t="e">
        <f t="shared" si="5"/>
        <v>#REF!</v>
      </c>
      <c r="CD116" s="182" t="e">
        <f t="shared" si="5"/>
        <v>#REF!</v>
      </c>
      <c r="CE116" s="182" t="e">
        <f t="shared" si="6"/>
        <v>#REF!</v>
      </c>
      <c r="CF116" s="182" t="e">
        <f t="shared" si="6"/>
        <v>#REF!</v>
      </c>
      <c r="CG116" s="182" t="e">
        <f t="shared" si="6"/>
        <v>#REF!</v>
      </c>
      <c r="CH116" s="182" t="e">
        <f t="shared" si="7"/>
        <v>#REF!</v>
      </c>
      <c r="CI116" s="182" t="e">
        <f t="shared" si="7"/>
        <v>#REF!</v>
      </c>
      <c r="CJ116" s="182" t="e">
        <f t="shared" si="7"/>
        <v>#REF!</v>
      </c>
      <c r="CL116" s="182"/>
      <c r="CM116" s="182">
        <v>3</v>
      </c>
      <c r="CN116" s="182" t="s">
        <v>291</v>
      </c>
      <c r="CO116" s="182" t="s">
        <v>292</v>
      </c>
      <c r="CP116" s="182">
        <v>3</v>
      </c>
      <c r="CQ116" s="182" t="s">
        <v>293</v>
      </c>
      <c r="CR116" s="182" t="s">
        <v>292</v>
      </c>
      <c r="CS116" s="182">
        <v>3</v>
      </c>
      <c r="CT116" s="182" t="s">
        <v>294</v>
      </c>
      <c r="CU116" s="182" t="s">
        <v>295</v>
      </c>
      <c r="CV116" s="182">
        <v>3</v>
      </c>
      <c r="CW116" s="182" t="s">
        <v>296</v>
      </c>
      <c r="CX116" s="182" t="s">
        <v>266</v>
      </c>
      <c r="CY116" s="182">
        <v>3</v>
      </c>
      <c r="CZ116" s="182" t="s">
        <v>297</v>
      </c>
      <c r="DA116" s="182" t="s">
        <v>259</v>
      </c>
      <c r="DB116" s="182" t="s">
        <v>298</v>
      </c>
      <c r="DC116" s="182" t="s">
        <v>299</v>
      </c>
      <c r="DD116" s="182" t="s">
        <v>261</v>
      </c>
      <c r="DE116" s="182" t="s">
        <v>300</v>
      </c>
      <c r="DF116" s="182" t="s">
        <v>301</v>
      </c>
      <c r="DG116" s="182" t="s">
        <v>266</v>
      </c>
      <c r="DH116" s="182" t="s">
        <v>302</v>
      </c>
      <c r="DI116" s="182" t="s">
        <v>303</v>
      </c>
      <c r="DJ116" s="182" t="s">
        <v>295</v>
      </c>
      <c r="DK116" s="182" t="s">
        <v>304</v>
      </c>
      <c r="DL116" s="182" t="s">
        <v>305</v>
      </c>
      <c r="DM116" s="182" t="s">
        <v>306</v>
      </c>
      <c r="DN116" s="182" t="s">
        <v>307</v>
      </c>
      <c r="DO116" s="182" t="s">
        <v>289</v>
      </c>
      <c r="DP116" s="182" t="s">
        <v>290</v>
      </c>
      <c r="DQ116" s="182">
        <v>0</v>
      </c>
      <c r="DR116" s="182">
        <v>0</v>
      </c>
      <c r="DS116" s="182">
        <v>0</v>
      </c>
      <c r="DT116" s="182">
        <v>0</v>
      </c>
      <c r="DU116" s="182">
        <v>0</v>
      </c>
      <c r="DV116" s="182">
        <v>0</v>
      </c>
      <c r="DW116" s="182" t="s">
        <v>307</v>
      </c>
      <c r="DX116" s="182" t="s">
        <v>289</v>
      </c>
      <c r="DY116" s="182" t="s">
        <v>290</v>
      </c>
      <c r="DZ116" s="182">
        <v>0</v>
      </c>
      <c r="EA116" s="182">
        <v>0</v>
      </c>
      <c r="EB116" s="182">
        <v>0</v>
      </c>
      <c r="EC116" s="182">
        <v>0</v>
      </c>
      <c r="ED116" s="182">
        <v>0</v>
      </c>
      <c r="EE116" s="182">
        <v>0</v>
      </c>
      <c r="EF116" s="182">
        <v>0</v>
      </c>
      <c r="EG116" s="182">
        <v>0</v>
      </c>
      <c r="EH116" s="182">
        <v>0</v>
      </c>
    </row>
    <row r="117" spans="79:138">
      <c r="CA117" s="155">
        <v>4</v>
      </c>
      <c r="CB117" s="182" t="e">
        <f t="shared" si="5"/>
        <v>#REF!</v>
      </c>
      <c r="CC117" s="182" t="e">
        <f t="shared" si="5"/>
        <v>#REF!</v>
      </c>
      <c r="CD117" s="182" t="e">
        <f t="shared" si="5"/>
        <v>#REF!</v>
      </c>
      <c r="CE117" s="182" t="e">
        <f t="shared" si="6"/>
        <v>#REF!</v>
      </c>
      <c r="CF117" s="182" t="e">
        <f t="shared" si="6"/>
        <v>#REF!</v>
      </c>
      <c r="CG117" s="182" t="e">
        <f t="shared" si="6"/>
        <v>#REF!</v>
      </c>
      <c r="CH117" s="182" t="e">
        <f t="shared" si="7"/>
        <v>#REF!</v>
      </c>
      <c r="CI117" s="182" t="e">
        <f t="shared" si="7"/>
        <v>#REF!</v>
      </c>
      <c r="CJ117" s="182" t="e">
        <f t="shared" si="7"/>
        <v>#REF!</v>
      </c>
      <c r="CL117" s="182"/>
      <c r="CM117" s="182">
        <v>4</v>
      </c>
      <c r="CN117" s="182" t="s">
        <v>308</v>
      </c>
      <c r="CO117" s="182" t="s">
        <v>309</v>
      </c>
      <c r="CP117" s="182">
        <v>4</v>
      </c>
      <c r="CQ117" s="182" t="s">
        <v>310</v>
      </c>
      <c r="CR117" s="182" t="s">
        <v>281</v>
      </c>
      <c r="CS117" s="182">
        <v>4</v>
      </c>
      <c r="CT117" s="182" t="s">
        <v>311</v>
      </c>
      <c r="CU117" s="182" t="s">
        <v>264</v>
      </c>
      <c r="CV117" s="182">
        <v>4</v>
      </c>
      <c r="CW117" s="182" t="s">
        <v>312</v>
      </c>
      <c r="CX117" s="182" t="s">
        <v>313</v>
      </c>
      <c r="CY117" s="182">
        <v>4</v>
      </c>
      <c r="CZ117" s="182" t="s">
        <v>314</v>
      </c>
      <c r="DA117" s="182" t="s">
        <v>290</v>
      </c>
      <c r="DB117" s="182" t="s">
        <v>315</v>
      </c>
      <c r="DC117" s="182" t="s">
        <v>316</v>
      </c>
      <c r="DD117" s="182" t="s">
        <v>306</v>
      </c>
      <c r="DE117" s="182" t="s">
        <v>317</v>
      </c>
      <c r="DF117" s="182" t="s">
        <v>318</v>
      </c>
      <c r="DG117" s="182" t="s">
        <v>319</v>
      </c>
      <c r="DH117" s="182" t="s">
        <v>320</v>
      </c>
      <c r="DI117" s="182" t="s">
        <v>293</v>
      </c>
      <c r="DJ117" s="182" t="s">
        <v>292</v>
      </c>
      <c r="DK117" s="182" t="s">
        <v>321</v>
      </c>
      <c r="DL117" s="182" t="s">
        <v>280</v>
      </c>
      <c r="DM117" s="182" t="s">
        <v>281</v>
      </c>
      <c r="DN117" s="182" t="s">
        <v>322</v>
      </c>
      <c r="DO117" s="182" t="s">
        <v>323</v>
      </c>
      <c r="DP117" s="182" t="s">
        <v>292</v>
      </c>
      <c r="DQ117" s="182">
        <v>0</v>
      </c>
      <c r="DR117" s="182">
        <v>0</v>
      </c>
      <c r="DS117" s="182">
        <v>0</v>
      </c>
      <c r="DT117" s="182">
        <v>0</v>
      </c>
      <c r="DU117" s="182">
        <v>0</v>
      </c>
      <c r="DV117" s="182">
        <v>0</v>
      </c>
      <c r="DW117" s="182" t="s">
        <v>322</v>
      </c>
      <c r="DX117" s="182" t="s">
        <v>323</v>
      </c>
      <c r="DY117" s="182" t="s">
        <v>292</v>
      </c>
      <c r="DZ117" s="182">
        <v>0</v>
      </c>
      <c r="EA117" s="182">
        <v>0</v>
      </c>
      <c r="EB117" s="182">
        <v>0</v>
      </c>
      <c r="EC117" s="182">
        <v>0</v>
      </c>
      <c r="ED117" s="182">
        <v>0</v>
      </c>
      <c r="EE117" s="182">
        <v>0</v>
      </c>
      <c r="EF117" s="182">
        <v>0</v>
      </c>
      <c r="EG117" s="182">
        <v>0</v>
      </c>
      <c r="EH117" s="182">
        <v>0</v>
      </c>
    </row>
    <row r="118" spans="79:138">
      <c r="CA118" s="155">
        <v>5</v>
      </c>
      <c r="CB118" s="182" t="e">
        <f t="shared" si="5"/>
        <v>#REF!</v>
      </c>
      <c r="CC118" s="182" t="e">
        <f t="shared" si="5"/>
        <v>#REF!</v>
      </c>
      <c r="CD118" s="182" t="e">
        <f t="shared" si="5"/>
        <v>#REF!</v>
      </c>
      <c r="CE118" s="182" t="e">
        <f t="shared" si="6"/>
        <v>#REF!</v>
      </c>
      <c r="CF118" s="182" t="e">
        <f t="shared" si="6"/>
        <v>#REF!</v>
      </c>
      <c r="CG118" s="182" t="e">
        <f t="shared" si="6"/>
        <v>#REF!</v>
      </c>
      <c r="CH118" s="182" t="e">
        <f t="shared" si="7"/>
        <v>#REF!</v>
      </c>
      <c r="CI118" s="182" t="e">
        <f t="shared" si="7"/>
        <v>#REF!</v>
      </c>
      <c r="CJ118" s="182" t="e">
        <f t="shared" si="7"/>
        <v>#REF!</v>
      </c>
      <c r="CL118" s="182"/>
      <c r="CM118" s="182">
        <v>0</v>
      </c>
      <c r="CN118" s="182" t="s">
        <v>324</v>
      </c>
      <c r="CO118" s="182" t="s">
        <v>319</v>
      </c>
      <c r="CP118" s="182">
        <v>0</v>
      </c>
      <c r="CQ118" s="182">
        <v>0</v>
      </c>
      <c r="CR118" s="182">
        <v>0</v>
      </c>
      <c r="CS118" s="182">
        <v>0</v>
      </c>
      <c r="CT118" s="182">
        <v>0</v>
      </c>
      <c r="CU118" s="182">
        <v>0</v>
      </c>
      <c r="CV118" s="182">
        <v>5</v>
      </c>
      <c r="CW118" s="182" t="s">
        <v>287</v>
      </c>
      <c r="CX118" s="182" t="s">
        <v>259</v>
      </c>
      <c r="CY118" s="182">
        <v>5</v>
      </c>
      <c r="CZ118" s="182" t="s">
        <v>325</v>
      </c>
      <c r="DA118" s="182" t="s">
        <v>326</v>
      </c>
      <c r="DB118" s="182" t="s">
        <v>327</v>
      </c>
      <c r="DC118" s="182" t="s">
        <v>328</v>
      </c>
      <c r="DD118" s="182" t="s">
        <v>269</v>
      </c>
      <c r="DE118" s="182">
        <v>0</v>
      </c>
      <c r="DF118" s="182">
        <v>0</v>
      </c>
      <c r="DG118" s="182">
        <v>0</v>
      </c>
      <c r="DH118" s="182">
        <v>0</v>
      </c>
      <c r="DI118" s="182">
        <v>0</v>
      </c>
      <c r="DJ118" s="182">
        <v>0</v>
      </c>
      <c r="DK118" s="182" t="s">
        <v>329</v>
      </c>
      <c r="DL118" s="182" t="s">
        <v>301</v>
      </c>
      <c r="DM118" s="182" t="s">
        <v>266</v>
      </c>
      <c r="DN118" s="182" t="s">
        <v>330</v>
      </c>
      <c r="DO118" s="182" t="s">
        <v>311</v>
      </c>
      <c r="DP118" s="182" t="s">
        <v>264</v>
      </c>
      <c r="DQ118" s="182">
        <v>0</v>
      </c>
      <c r="DR118" s="182">
        <v>0</v>
      </c>
      <c r="DS118" s="182">
        <v>0</v>
      </c>
      <c r="DT118" s="182">
        <v>0</v>
      </c>
      <c r="DU118" s="182">
        <v>0</v>
      </c>
      <c r="DV118" s="182">
        <v>0</v>
      </c>
      <c r="DW118" s="182" t="s">
        <v>330</v>
      </c>
      <c r="DX118" s="182" t="s">
        <v>311</v>
      </c>
      <c r="DY118" s="182" t="s">
        <v>264</v>
      </c>
      <c r="DZ118" s="182">
        <v>0</v>
      </c>
      <c r="EA118" s="182">
        <v>0</v>
      </c>
      <c r="EB118" s="182">
        <v>0</v>
      </c>
      <c r="EC118" s="182">
        <v>0</v>
      </c>
      <c r="ED118" s="182">
        <v>0</v>
      </c>
      <c r="EE118" s="182">
        <v>0</v>
      </c>
      <c r="EF118" s="182">
        <v>0</v>
      </c>
      <c r="EG118" s="182">
        <v>0</v>
      </c>
      <c r="EH118" s="182">
        <v>0</v>
      </c>
    </row>
    <row r="119" spans="79:138">
      <c r="CA119" s="155">
        <v>6</v>
      </c>
      <c r="CB119" s="182" t="e">
        <f t="shared" si="5"/>
        <v>#REF!</v>
      </c>
      <c r="CC119" s="182" t="e">
        <f t="shared" si="5"/>
        <v>#REF!</v>
      </c>
      <c r="CD119" s="182" t="e">
        <f t="shared" si="5"/>
        <v>#REF!</v>
      </c>
      <c r="CE119" s="182" t="e">
        <f t="shared" si="6"/>
        <v>#REF!</v>
      </c>
      <c r="CF119" s="182" t="e">
        <f t="shared" si="6"/>
        <v>#REF!</v>
      </c>
      <c r="CG119" s="182" t="e">
        <f t="shared" si="6"/>
        <v>#REF!</v>
      </c>
      <c r="CH119" s="182" t="e">
        <f t="shared" si="7"/>
        <v>#REF!</v>
      </c>
      <c r="CI119" s="182" t="e">
        <f t="shared" si="7"/>
        <v>#REF!</v>
      </c>
      <c r="CJ119" s="182" t="e">
        <f t="shared" si="7"/>
        <v>#REF!</v>
      </c>
      <c r="CL119" s="182"/>
      <c r="CM119" s="182">
        <v>0</v>
      </c>
      <c r="CN119" s="182">
        <v>0</v>
      </c>
      <c r="CO119" s="182">
        <v>0</v>
      </c>
      <c r="CP119" s="182">
        <v>0</v>
      </c>
      <c r="CQ119" s="182">
        <v>0</v>
      </c>
      <c r="CR119" s="182">
        <v>0</v>
      </c>
      <c r="CS119" s="182">
        <v>0</v>
      </c>
      <c r="CT119" s="182">
        <v>0</v>
      </c>
      <c r="CU119" s="182">
        <v>0</v>
      </c>
      <c r="CV119" s="182">
        <v>0</v>
      </c>
      <c r="CW119" s="182">
        <v>0</v>
      </c>
      <c r="CX119" s="182">
        <v>0</v>
      </c>
      <c r="CY119" s="182">
        <v>6</v>
      </c>
      <c r="CZ119" s="182">
        <v>0</v>
      </c>
      <c r="DA119" s="182">
        <v>0</v>
      </c>
      <c r="DB119" s="182">
        <v>0</v>
      </c>
      <c r="DC119" s="182">
        <v>0</v>
      </c>
      <c r="DD119" s="182">
        <v>0</v>
      </c>
      <c r="DE119" s="182">
        <v>0</v>
      </c>
      <c r="DF119" s="182">
        <v>0</v>
      </c>
      <c r="DG119" s="182">
        <v>0</v>
      </c>
      <c r="DH119" s="182">
        <v>0</v>
      </c>
      <c r="DI119" s="182">
        <v>0</v>
      </c>
      <c r="DJ119" s="182">
        <v>0</v>
      </c>
      <c r="DK119" s="182">
        <v>0</v>
      </c>
      <c r="DL119" s="182">
        <v>0</v>
      </c>
      <c r="DM119" s="182">
        <v>0</v>
      </c>
      <c r="DN119" s="182">
        <v>0</v>
      </c>
      <c r="DO119" s="182">
        <v>0</v>
      </c>
      <c r="DP119" s="182">
        <v>0</v>
      </c>
      <c r="DQ119" s="182">
        <v>0</v>
      </c>
      <c r="DR119" s="182">
        <v>0</v>
      </c>
      <c r="DS119" s="182">
        <v>0</v>
      </c>
      <c r="DT119" s="182">
        <v>0</v>
      </c>
      <c r="DU119" s="182">
        <v>0</v>
      </c>
      <c r="DV119" s="182">
        <v>0</v>
      </c>
      <c r="DW119" s="182">
        <v>0</v>
      </c>
      <c r="DX119" s="182">
        <v>0</v>
      </c>
      <c r="DY119" s="182">
        <v>0</v>
      </c>
      <c r="DZ119" s="182">
        <v>0</v>
      </c>
      <c r="EA119" s="182">
        <v>0</v>
      </c>
      <c r="EB119" s="182">
        <v>0</v>
      </c>
      <c r="EC119" s="182">
        <v>0</v>
      </c>
      <c r="ED119" s="182">
        <v>0</v>
      </c>
      <c r="EE119" s="182">
        <v>0</v>
      </c>
      <c r="EF119" s="182">
        <v>0</v>
      </c>
      <c r="EG119" s="182">
        <v>0</v>
      </c>
      <c r="EH119" s="182">
        <v>0</v>
      </c>
    </row>
    <row r="120" spans="79:138">
      <c r="CA120" s="155">
        <v>7</v>
      </c>
      <c r="CB120" s="182" t="e">
        <f>IF($CB$113=1,$CM120,IF($CB$113=2,$CP120,IF($CB$113=3,$CS120,IF($CB$113=4,$CV120,IF($CB$113=5,$CY120,IF($CB$113=6,$DB120,""))))))</f>
        <v>#REF!</v>
      </c>
      <c r="CC120" s="182" t="e">
        <f>IF($CB$113=1,$CM120,IF($CB$113=2,$CP120,IF($CB$113=3,$CS120,IF($CB$113=4,$CV120,IF($CB$113=5,$CY120,IF($CB$113=6,$DB120,""))))))</f>
        <v>#REF!</v>
      </c>
      <c r="CD120" s="182" t="e">
        <f>IF($CB$113=1,$CM120,IF($CB$113=2,$CP120,IF($CB$113=3,$CS120,IF($CB$113=4,$CV120,IF($CB$113=5,$CY120,IF($CB$113=6,$DB120,""))))))</f>
        <v>#REF!</v>
      </c>
      <c r="CE120" s="182" t="e">
        <f t="shared" si="6"/>
        <v>#REF!</v>
      </c>
      <c r="CF120" s="182" t="e">
        <f t="shared" si="6"/>
        <v>#REF!</v>
      </c>
      <c r="CG120" s="182" t="e">
        <f t="shared" si="6"/>
        <v>#REF!</v>
      </c>
      <c r="CH120" s="182" t="e">
        <f t="shared" si="7"/>
        <v>#REF!</v>
      </c>
      <c r="CI120" s="182" t="e">
        <f t="shared" si="7"/>
        <v>#REF!</v>
      </c>
      <c r="CJ120" s="182" t="e">
        <f t="shared" si="7"/>
        <v>#REF!</v>
      </c>
      <c r="CL120" s="182"/>
      <c r="CM120" s="182">
        <v>0</v>
      </c>
      <c r="CN120" s="182">
        <v>0</v>
      </c>
      <c r="CO120" s="182">
        <v>0</v>
      </c>
      <c r="CP120" s="182">
        <v>0</v>
      </c>
      <c r="CQ120" s="182">
        <v>0</v>
      </c>
      <c r="CR120" s="182">
        <v>0</v>
      </c>
      <c r="CS120" s="182">
        <v>0</v>
      </c>
      <c r="CT120" s="182">
        <v>0</v>
      </c>
      <c r="CU120" s="182">
        <v>0</v>
      </c>
      <c r="CV120" s="182">
        <v>0</v>
      </c>
      <c r="CW120" s="182">
        <v>0</v>
      </c>
      <c r="CX120" s="182">
        <v>0</v>
      </c>
      <c r="CY120" s="182">
        <v>0</v>
      </c>
      <c r="CZ120" s="182">
        <v>0</v>
      </c>
      <c r="DA120" s="182">
        <v>0</v>
      </c>
      <c r="DB120" s="182">
        <v>0</v>
      </c>
      <c r="DC120" s="182">
        <v>0</v>
      </c>
      <c r="DD120" s="182">
        <v>0</v>
      </c>
      <c r="DE120" s="182">
        <v>0</v>
      </c>
      <c r="DF120" s="182">
        <v>0</v>
      </c>
      <c r="DG120" s="182">
        <v>0</v>
      </c>
      <c r="DH120" s="182">
        <v>0</v>
      </c>
      <c r="DI120" s="182">
        <v>0</v>
      </c>
      <c r="DJ120" s="182">
        <v>0</v>
      </c>
      <c r="DK120" s="182">
        <v>0</v>
      </c>
      <c r="DL120" s="182">
        <v>0</v>
      </c>
      <c r="DM120" s="182">
        <v>0</v>
      </c>
      <c r="DN120" s="182">
        <v>0</v>
      </c>
      <c r="DO120" s="182">
        <v>0</v>
      </c>
      <c r="DP120" s="182">
        <v>0</v>
      </c>
      <c r="DQ120" s="182">
        <v>0</v>
      </c>
      <c r="DR120" s="182">
        <v>0</v>
      </c>
      <c r="DS120" s="182">
        <v>0</v>
      </c>
      <c r="DT120" s="182">
        <v>0</v>
      </c>
      <c r="DU120" s="182">
        <v>0</v>
      </c>
      <c r="DV120" s="182">
        <v>0</v>
      </c>
      <c r="DW120" s="182">
        <v>0</v>
      </c>
      <c r="DX120" s="182">
        <v>0</v>
      </c>
      <c r="DY120" s="182">
        <v>0</v>
      </c>
      <c r="DZ120" s="182">
        <v>0</v>
      </c>
      <c r="EA120" s="182">
        <v>0</v>
      </c>
      <c r="EB120" s="182">
        <v>0</v>
      </c>
      <c r="EC120" s="182">
        <v>0</v>
      </c>
      <c r="ED120" s="182">
        <v>0</v>
      </c>
      <c r="EE120" s="182">
        <v>0</v>
      </c>
      <c r="EF120" s="182">
        <v>0</v>
      </c>
      <c r="EG120" s="182">
        <v>0</v>
      </c>
      <c r="EH120" s="182">
        <v>0</v>
      </c>
    </row>
    <row r="121" spans="79:138">
      <c r="CA121" s="155">
        <v>8</v>
      </c>
      <c r="CB121" s="182" t="e">
        <f t="shared" ref="CB121:CD125" si="8">IF($CB$113=1,CM121,IF($CB$113=2,CP121,IF($CB$113=3,CS121,IF($CB$113=4,CV121,IF($CB$113=5,CY121,IF($CB$113=6,DB121,""))))))</f>
        <v>#REF!</v>
      </c>
      <c r="CC121" s="182" t="e">
        <f t="shared" si="8"/>
        <v>#REF!</v>
      </c>
      <c r="CD121" s="182" t="e">
        <f t="shared" si="8"/>
        <v>#REF!</v>
      </c>
      <c r="CE121" s="182" t="e">
        <f t="shared" si="6"/>
        <v>#REF!</v>
      </c>
      <c r="CF121" s="182" t="e">
        <f t="shared" si="6"/>
        <v>#REF!</v>
      </c>
      <c r="CG121" s="182" t="e">
        <f t="shared" si="6"/>
        <v>#REF!</v>
      </c>
      <c r="CH121" s="182" t="e">
        <f t="shared" si="7"/>
        <v>#REF!</v>
      </c>
      <c r="CI121" s="182" t="e">
        <f t="shared" si="7"/>
        <v>#REF!</v>
      </c>
      <c r="CJ121" s="182" t="e">
        <f t="shared" si="7"/>
        <v>#REF!</v>
      </c>
      <c r="CL121" s="182"/>
      <c r="CM121" s="182">
        <v>0</v>
      </c>
      <c r="CN121" s="182">
        <v>0</v>
      </c>
      <c r="CO121" s="182">
        <v>0</v>
      </c>
      <c r="CP121" s="182">
        <v>0</v>
      </c>
      <c r="CQ121" s="182">
        <v>0</v>
      </c>
      <c r="CR121" s="182">
        <v>0</v>
      </c>
      <c r="CS121" s="182">
        <v>0</v>
      </c>
      <c r="CT121" s="182">
        <v>0</v>
      </c>
      <c r="CU121" s="182">
        <v>0</v>
      </c>
      <c r="CV121" s="182">
        <v>0</v>
      </c>
      <c r="CW121" s="182">
        <v>0</v>
      </c>
      <c r="CX121" s="182">
        <v>0</v>
      </c>
      <c r="CY121" s="182">
        <v>0</v>
      </c>
      <c r="CZ121" s="182">
        <v>0</v>
      </c>
      <c r="DA121" s="182">
        <v>0</v>
      </c>
      <c r="DB121" s="182">
        <v>0</v>
      </c>
      <c r="DC121" s="182">
        <v>0</v>
      </c>
      <c r="DD121" s="182">
        <v>0</v>
      </c>
      <c r="DE121" s="182">
        <v>0</v>
      </c>
      <c r="DF121" s="182">
        <v>0</v>
      </c>
      <c r="DG121" s="182">
        <v>0</v>
      </c>
      <c r="DH121" s="182">
        <v>0</v>
      </c>
      <c r="DI121" s="182">
        <v>0</v>
      </c>
      <c r="DJ121" s="182">
        <v>0</v>
      </c>
      <c r="DK121" s="182">
        <v>0</v>
      </c>
      <c r="DL121" s="182">
        <v>0</v>
      </c>
      <c r="DM121" s="182">
        <v>0</v>
      </c>
      <c r="DN121" s="182">
        <v>0</v>
      </c>
      <c r="DO121" s="182">
        <v>0</v>
      </c>
      <c r="DP121" s="182">
        <v>0</v>
      </c>
      <c r="DQ121" s="182">
        <v>0</v>
      </c>
      <c r="DR121" s="182">
        <v>0</v>
      </c>
      <c r="DS121" s="182">
        <v>0</v>
      </c>
      <c r="DT121" s="182">
        <v>0</v>
      </c>
      <c r="DU121" s="182">
        <v>0</v>
      </c>
      <c r="DV121" s="182">
        <v>0</v>
      </c>
      <c r="DW121" s="182">
        <v>0</v>
      </c>
      <c r="DX121" s="182">
        <v>0</v>
      </c>
      <c r="DY121" s="182">
        <v>0</v>
      </c>
      <c r="DZ121" s="182">
        <v>0</v>
      </c>
      <c r="EA121" s="182">
        <v>0</v>
      </c>
      <c r="EB121" s="182">
        <v>0</v>
      </c>
      <c r="EC121" s="182">
        <v>0</v>
      </c>
      <c r="ED121" s="182">
        <v>0</v>
      </c>
      <c r="EE121" s="182">
        <v>0</v>
      </c>
      <c r="EF121" s="182">
        <v>0</v>
      </c>
      <c r="EG121" s="182">
        <v>0</v>
      </c>
      <c r="EH121" s="182">
        <v>0</v>
      </c>
    </row>
    <row r="122" spans="79:138">
      <c r="CA122" s="155">
        <v>9</v>
      </c>
      <c r="CB122" s="182" t="e">
        <f t="shared" si="8"/>
        <v>#REF!</v>
      </c>
      <c r="CC122" s="182" t="e">
        <f t="shared" si="8"/>
        <v>#REF!</v>
      </c>
      <c r="CD122" s="182" t="e">
        <f t="shared" si="8"/>
        <v>#REF!</v>
      </c>
      <c r="CE122" s="182" t="e">
        <f t="shared" si="6"/>
        <v>#REF!</v>
      </c>
      <c r="CF122" s="182" t="e">
        <f t="shared" si="6"/>
        <v>#REF!</v>
      </c>
      <c r="CG122" s="182" t="e">
        <f t="shared" si="6"/>
        <v>#REF!</v>
      </c>
      <c r="CH122" s="182" t="e">
        <f t="shared" si="7"/>
        <v>#REF!</v>
      </c>
      <c r="CI122" s="182" t="e">
        <f t="shared" si="7"/>
        <v>#REF!</v>
      </c>
      <c r="CJ122" s="182" t="e">
        <f t="shared" si="7"/>
        <v>#REF!</v>
      </c>
      <c r="CL122" s="182"/>
      <c r="CM122" s="182">
        <v>0</v>
      </c>
      <c r="CN122" s="182">
        <v>0</v>
      </c>
      <c r="CO122" s="182">
        <v>0</v>
      </c>
      <c r="CP122" s="182">
        <v>0</v>
      </c>
      <c r="CQ122" s="182">
        <v>0</v>
      </c>
      <c r="CR122" s="182">
        <v>0</v>
      </c>
      <c r="CS122" s="182">
        <v>0</v>
      </c>
      <c r="CT122" s="182">
        <v>0</v>
      </c>
      <c r="CU122" s="182">
        <v>0</v>
      </c>
      <c r="CV122" s="182">
        <v>0</v>
      </c>
      <c r="CW122" s="182">
        <v>0</v>
      </c>
      <c r="CX122" s="182">
        <v>0</v>
      </c>
      <c r="CY122" s="182">
        <v>0</v>
      </c>
      <c r="CZ122" s="182">
        <v>0</v>
      </c>
      <c r="DA122" s="182">
        <v>0</v>
      </c>
      <c r="DB122" s="182">
        <v>0</v>
      </c>
      <c r="DC122" s="182">
        <v>0</v>
      </c>
      <c r="DD122" s="182">
        <v>0</v>
      </c>
      <c r="DE122" s="182">
        <v>0</v>
      </c>
      <c r="DF122" s="182">
        <v>0</v>
      </c>
      <c r="DG122" s="182">
        <v>0</v>
      </c>
      <c r="DH122" s="182">
        <v>0</v>
      </c>
      <c r="DI122" s="182">
        <v>0</v>
      </c>
      <c r="DJ122" s="182">
        <v>0</v>
      </c>
      <c r="DK122" s="182">
        <v>0</v>
      </c>
      <c r="DL122" s="182">
        <v>0</v>
      </c>
      <c r="DM122" s="182">
        <v>0</v>
      </c>
      <c r="DN122" s="182">
        <v>0</v>
      </c>
      <c r="DO122" s="182">
        <v>0</v>
      </c>
      <c r="DP122" s="182">
        <v>0</v>
      </c>
      <c r="DQ122" s="182">
        <v>0</v>
      </c>
      <c r="DR122" s="182">
        <v>0</v>
      </c>
      <c r="DS122" s="182">
        <v>0</v>
      </c>
      <c r="DT122" s="182">
        <v>0</v>
      </c>
      <c r="DU122" s="182">
        <v>0</v>
      </c>
      <c r="DV122" s="182">
        <v>0</v>
      </c>
      <c r="DW122" s="182">
        <v>0</v>
      </c>
      <c r="DX122" s="182">
        <v>0</v>
      </c>
      <c r="DY122" s="182">
        <v>0</v>
      </c>
      <c r="DZ122" s="182">
        <v>0</v>
      </c>
      <c r="EA122" s="182">
        <v>0</v>
      </c>
      <c r="EB122" s="182">
        <v>0</v>
      </c>
      <c r="EC122" s="182">
        <v>0</v>
      </c>
      <c r="ED122" s="182">
        <v>0</v>
      </c>
      <c r="EE122" s="182">
        <v>0</v>
      </c>
      <c r="EF122" s="182">
        <v>0</v>
      </c>
      <c r="EG122" s="182">
        <v>0</v>
      </c>
      <c r="EH122" s="182">
        <v>0</v>
      </c>
    </row>
    <row r="123" spans="79:138">
      <c r="CA123" s="155">
        <v>10</v>
      </c>
      <c r="CB123" s="182" t="e">
        <f t="shared" si="8"/>
        <v>#REF!</v>
      </c>
      <c r="CC123" s="182" t="e">
        <f t="shared" si="8"/>
        <v>#REF!</v>
      </c>
      <c r="CD123" s="182" t="e">
        <f t="shared" si="8"/>
        <v>#REF!</v>
      </c>
      <c r="CE123" s="182" t="e">
        <f t="shared" si="6"/>
        <v>#REF!</v>
      </c>
      <c r="CF123" s="182" t="e">
        <f t="shared" si="6"/>
        <v>#REF!</v>
      </c>
      <c r="CG123" s="182" t="e">
        <f t="shared" si="6"/>
        <v>#REF!</v>
      </c>
      <c r="CH123" s="182" t="e">
        <f t="shared" si="7"/>
        <v>#REF!</v>
      </c>
      <c r="CI123" s="182" t="e">
        <f t="shared" si="7"/>
        <v>#REF!</v>
      </c>
      <c r="CJ123" s="182" t="e">
        <f t="shared" si="7"/>
        <v>#REF!</v>
      </c>
      <c r="CL123" s="182"/>
      <c r="CM123" s="182">
        <v>0</v>
      </c>
      <c r="CN123" s="182">
        <v>0</v>
      </c>
      <c r="CO123" s="182">
        <v>0</v>
      </c>
      <c r="CP123" s="182">
        <v>0</v>
      </c>
      <c r="CQ123" s="182">
        <v>0</v>
      </c>
      <c r="CR123" s="182">
        <v>0</v>
      </c>
      <c r="CS123" s="182">
        <v>0</v>
      </c>
      <c r="CT123" s="182">
        <v>0</v>
      </c>
      <c r="CU123" s="182">
        <v>0</v>
      </c>
      <c r="CV123" s="182">
        <v>0</v>
      </c>
      <c r="CW123" s="182">
        <v>0</v>
      </c>
      <c r="CX123" s="182">
        <v>0</v>
      </c>
      <c r="CY123" s="182">
        <v>0</v>
      </c>
      <c r="CZ123" s="182">
        <v>0</v>
      </c>
      <c r="DA123" s="182">
        <v>0</v>
      </c>
      <c r="DB123" s="182">
        <v>0</v>
      </c>
      <c r="DC123" s="182">
        <v>0</v>
      </c>
      <c r="DD123" s="182">
        <v>0</v>
      </c>
      <c r="DE123" s="182">
        <v>0</v>
      </c>
      <c r="DF123" s="182">
        <v>0</v>
      </c>
      <c r="DG123" s="182">
        <v>0</v>
      </c>
      <c r="DH123" s="182">
        <v>0</v>
      </c>
      <c r="DI123" s="182">
        <v>0</v>
      </c>
      <c r="DJ123" s="182">
        <v>0</v>
      </c>
      <c r="DK123" s="182">
        <v>0</v>
      </c>
      <c r="DL123" s="182">
        <v>0</v>
      </c>
      <c r="DM123" s="182">
        <v>0</v>
      </c>
      <c r="DN123" s="182">
        <v>0</v>
      </c>
      <c r="DO123" s="182">
        <v>0</v>
      </c>
      <c r="DP123" s="182">
        <v>0</v>
      </c>
      <c r="DQ123" s="182">
        <v>0</v>
      </c>
      <c r="DR123" s="182">
        <v>0</v>
      </c>
      <c r="DS123" s="182">
        <v>0</v>
      </c>
      <c r="DT123" s="182">
        <v>0</v>
      </c>
      <c r="DU123" s="182">
        <v>0</v>
      </c>
      <c r="DV123" s="182">
        <v>0</v>
      </c>
      <c r="DW123" s="182">
        <v>0</v>
      </c>
      <c r="DX123" s="182">
        <v>0</v>
      </c>
      <c r="DY123" s="182">
        <v>0</v>
      </c>
      <c r="DZ123" s="182">
        <v>0</v>
      </c>
      <c r="EA123" s="182">
        <v>0</v>
      </c>
      <c r="EB123" s="182">
        <v>0</v>
      </c>
      <c r="EC123" s="182">
        <v>0</v>
      </c>
      <c r="ED123" s="182">
        <v>0</v>
      </c>
      <c r="EE123" s="182">
        <v>0</v>
      </c>
      <c r="EF123" s="182">
        <v>0</v>
      </c>
      <c r="EG123" s="182">
        <v>0</v>
      </c>
      <c r="EH123" s="182">
        <v>0</v>
      </c>
    </row>
    <row r="124" spans="79:138">
      <c r="CA124" s="155">
        <v>11</v>
      </c>
      <c r="CB124" s="182" t="e">
        <f t="shared" si="8"/>
        <v>#REF!</v>
      </c>
      <c r="CC124" s="182" t="e">
        <f t="shared" si="8"/>
        <v>#REF!</v>
      </c>
      <c r="CD124" s="182" t="e">
        <f t="shared" si="8"/>
        <v>#REF!</v>
      </c>
      <c r="CE124" s="182" t="e">
        <f t="shared" si="6"/>
        <v>#REF!</v>
      </c>
      <c r="CF124" s="182" t="e">
        <f t="shared" si="6"/>
        <v>#REF!</v>
      </c>
      <c r="CG124" s="182" t="e">
        <f t="shared" si="6"/>
        <v>#REF!</v>
      </c>
      <c r="CH124" s="182" t="e">
        <f t="shared" si="7"/>
        <v>#REF!</v>
      </c>
      <c r="CI124" s="182" t="e">
        <f t="shared" si="7"/>
        <v>#REF!</v>
      </c>
      <c r="CJ124" s="182" t="e">
        <f t="shared" si="7"/>
        <v>#REF!</v>
      </c>
      <c r="CL124" s="182"/>
      <c r="CM124" s="182">
        <v>0</v>
      </c>
      <c r="CN124" s="182">
        <v>0</v>
      </c>
      <c r="CO124" s="182">
        <v>0</v>
      </c>
      <c r="CP124" s="182">
        <v>0</v>
      </c>
      <c r="CQ124" s="182">
        <v>0</v>
      </c>
      <c r="CR124" s="182">
        <v>0</v>
      </c>
      <c r="CS124" s="182">
        <v>0</v>
      </c>
      <c r="CT124" s="182">
        <v>0</v>
      </c>
      <c r="CU124" s="182">
        <v>0</v>
      </c>
      <c r="CV124" s="182">
        <v>0</v>
      </c>
      <c r="CW124" s="182">
        <v>0</v>
      </c>
      <c r="CX124" s="182">
        <v>0</v>
      </c>
      <c r="CY124" s="182">
        <v>0</v>
      </c>
      <c r="CZ124" s="182">
        <v>0</v>
      </c>
      <c r="DA124" s="182">
        <v>0</v>
      </c>
      <c r="DB124" s="182">
        <v>0</v>
      </c>
      <c r="DC124" s="182">
        <v>0</v>
      </c>
      <c r="DD124" s="182">
        <v>0</v>
      </c>
      <c r="DE124" s="182">
        <v>0</v>
      </c>
      <c r="DF124" s="182">
        <v>0</v>
      </c>
      <c r="DG124" s="182">
        <v>0</v>
      </c>
      <c r="DH124" s="182">
        <v>0</v>
      </c>
      <c r="DI124" s="182">
        <v>0</v>
      </c>
      <c r="DJ124" s="182">
        <v>0</v>
      </c>
      <c r="DK124" s="182">
        <v>0</v>
      </c>
      <c r="DL124" s="182">
        <v>0</v>
      </c>
      <c r="DM124" s="182">
        <v>0</v>
      </c>
      <c r="DN124" s="182">
        <v>0</v>
      </c>
      <c r="DO124" s="182">
        <v>0</v>
      </c>
      <c r="DP124" s="182">
        <v>0</v>
      </c>
      <c r="DQ124" s="182">
        <v>0</v>
      </c>
      <c r="DR124" s="182">
        <v>0</v>
      </c>
      <c r="DS124" s="182">
        <v>0</v>
      </c>
      <c r="DT124" s="182">
        <v>0</v>
      </c>
      <c r="DU124" s="182">
        <v>0</v>
      </c>
      <c r="DV124" s="182">
        <v>0</v>
      </c>
      <c r="DW124" s="182">
        <v>0</v>
      </c>
      <c r="DX124" s="182">
        <v>0</v>
      </c>
      <c r="DY124" s="182">
        <v>0</v>
      </c>
      <c r="DZ124" s="182">
        <v>0</v>
      </c>
      <c r="EA124" s="182">
        <v>0</v>
      </c>
      <c r="EB124" s="182">
        <v>0</v>
      </c>
      <c r="EC124" s="182">
        <v>0</v>
      </c>
      <c r="ED124" s="182">
        <v>0</v>
      </c>
      <c r="EE124" s="182">
        <v>0</v>
      </c>
      <c r="EF124" s="182">
        <v>0</v>
      </c>
      <c r="EG124" s="182">
        <v>0</v>
      </c>
      <c r="EH124" s="182">
        <v>0</v>
      </c>
    </row>
    <row r="125" spans="79:138">
      <c r="CA125" s="155">
        <v>12</v>
      </c>
      <c r="CB125" s="182" t="e">
        <f t="shared" si="8"/>
        <v>#REF!</v>
      </c>
      <c r="CC125" s="182" t="e">
        <f t="shared" si="8"/>
        <v>#REF!</v>
      </c>
      <c r="CD125" s="182" t="e">
        <f t="shared" si="8"/>
        <v>#REF!</v>
      </c>
      <c r="CE125" s="182" t="e">
        <f t="shared" si="6"/>
        <v>#REF!</v>
      </c>
      <c r="CF125" s="182" t="e">
        <f t="shared" si="6"/>
        <v>#REF!</v>
      </c>
      <c r="CG125" s="182" t="e">
        <f t="shared" si="6"/>
        <v>#REF!</v>
      </c>
      <c r="CL125" s="182"/>
      <c r="CM125" s="182">
        <v>0</v>
      </c>
      <c r="CN125" s="182">
        <v>0</v>
      </c>
      <c r="CO125" s="182">
        <v>0</v>
      </c>
      <c r="CP125" s="182">
        <v>0</v>
      </c>
      <c r="CQ125" s="182">
        <v>0</v>
      </c>
      <c r="CR125" s="182">
        <v>0</v>
      </c>
      <c r="CS125" s="182">
        <v>0</v>
      </c>
      <c r="CT125" s="182">
        <v>0</v>
      </c>
      <c r="CU125" s="182">
        <v>0</v>
      </c>
      <c r="CV125" s="182">
        <v>0</v>
      </c>
      <c r="CW125" s="182">
        <v>0</v>
      </c>
      <c r="CX125" s="182">
        <v>0</v>
      </c>
      <c r="CY125" s="182">
        <v>0</v>
      </c>
      <c r="CZ125" s="182">
        <v>0</v>
      </c>
      <c r="DA125" s="182">
        <v>0</v>
      </c>
      <c r="DB125" s="182">
        <v>0</v>
      </c>
      <c r="DC125" s="182">
        <v>0</v>
      </c>
      <c r="DD125" s="182">
        <v>0</v>
      </c>
      <c r="DE125" s="182">
        <v>0</v>
      </c>
      <c r="DF125" s="182">
        <v>0</v>
      </c>
      <c r="DG125" s="182">
        <v>0</v>
      </c>
      <c r="DH125" s="182">
        <v>0</v>
      </c>
      <c r="DI125" s="182">
        <v>0</v>
      </c>
      <c r="DJ125" s="182">
        <v>0</v>
      </c>
      <c r="DK125" s="182">
        <v>0</v>
      </c>
      <c r="DL125" s="182">
        <v>0</v>
      </c>
      <c r="DM125" s="182">
        <v>0</v>
      </c>
      <c r="DN125" s="182">
        <v>0</v>
      </c>
      <c r="DO125" s="182">
        <v>0</v>
      </c>
      <c r="DP125" s="182">
        <v>0</v>
      </c>
      <c r="DQ125" s="182">
        <v>0</v>
      </c>
      <c r="DR125" s="182">
        <v>0</v>
      </c>
      <c r="DS125" s="182">
        <v>0</v>
      </c>
      <c r="DT125" s="182">
        <v>0</v>
      </c>
      <c r="DU125" s="182">
        <v>0</v>
      </c>
      <c r="DV125" s="182">
        <v>0</v>
      </c>
      <c r="DW125" s="182">
        <v>0</v>
      </c>
      <c r="DX125" s="182">
        <v>0</v>
      </c>
      <c r="DY125" s="182">
        <v>0</v>
      </c>
      <c r="DZ125" s="182">
        <v>0</v>
      </c>
      <c r="EA125" s="182">
        <v>0</v>
      </c>
      <c r="EB125" s="182">
        <v>0</v>
      </c>
      <c r="EC125" s="182">
        <v>0</v>
      </c>
      <c r="ED125" s="182">
        <v>0</v>
      </c>
      <c r="EE125" s="182">
        <v>0</v>
      </c>
      <c r="EF125" s="182">
        <v>0</v>
      </c>
      <c r="EG125" s="182">
        <v>0</v>
      </c>
      <c r="EH125" s="182">
        <v>0</v>
      </c>
    </row>
    <row r="127" spans="79:138">
      <c r="CA127" s="155" t="s">
        <v>331</v>
      </c>
      <c r="CB127" s="182" t="e">
        <v>#REF!</v>
      </c>
      <c r="CC127" s="182"/>
      <c r="CD127" s="182"/>
      <c r="CE127" s="182" t="e">
        <v>#REF!</v>
      </c>
      <c r="CF127" s="182"/>
      <c r="CG127" s="182"/>
      <c r="CH127" s="182" t="e">
        <v>#REF!</v>
      </c>
      <c r="CI127" s="182"/>
      <c r="CJ127" s="182"/>
    </row>
    <row r="128" spans="79:138">
      <c r="CA128" s="155" t="s">
        <v>333</v>
      </c>
      <c r="CB128" s="182" t="e">
        <v>#REF!</v>
      </c>
      <c r="CC128" s="182"/>
      <c r="CD128" s="182"/>
      <c r="CE128" s="182" t="e">
        <v>#REF!</v>
      </c>
      <c r="CF128" s="182"/>
      <c r="CG128" s="182"/>
      <c r="CH128" s="182" t="e">
        <v>#REF!</v>
      </c>
      <c r="CI128" s="182"/>
      <c r="CJ128" s="182"/>
    </row>
    <row r="129" spans="79:88">
      <c r="CA129" s="155" t="s">
        <v>334</v>
      </c>
      <c r="CB129" s="182" t="e">
        <v>#REF!</v>
      </c>
      <c r="CC129" s="182"/>
      <c r="CD129" s="182"/>
      <c r="CE129" s="182" t="e">
        <v>#REF!</v>
      </c>
      <c r="CF129" s="182"/>
      <c r="CG129" s="182"/>
      <c r="CH129" s="182" t="e">
        <v>#REF!</v>
      </c>
      <c r="CI129" s="182"/>
      <c r="CJ129" s="182"/>
    </row>
    <row r="130" spans="79:88">
      <c r="CA130" s="155" t="s">
        <v>335</v>
      </c>
      <c r="CB130" s="182" t="e">
        <v>#REF!</v>
      </c>
      <c r="CC130" s="182"/>
      <c r="CD130" s="182"/>
      <c r="CE130" s="182" t="e">
        <v>#REF!</v>
      </c>
      <c r="CF130" s="182"/>
      <c r="CG130" s="182"/>
      <c r="CH130" s="182" t="e">
        <v>#REF!</v>
      </c>
      <c r="CI130" s="182"/>
      <c r="CJ130" s="182"/>
    </row>
    <row r="131" spans="79:88">
      <c r="CA131" s="155" t="s">
        <v>515</v>
      </c>
      <c r="CB131" s="182" t="e">
        <v>#REF!</v>
      </c>
      <c r="CC131" s="182"/>
      <c r="CD131" s="182"/>
      <c r="CE131" s="182" t="e">
        <v>#REF!</v>
      </c>
      <c r="CF131" s="182"/>
      <c r="CG131" s="182"/>
      <c r="CH131" s="182" t="e">
        <v>#REF!</v>
      </c>
      <c r="CI131" s="182"/>
      <c r="CJ131" s="182"/>
    </row>
    <row r="132" spans="79:88">
      <c r="CA132" s="155" t="s">
        <v>516</v>
      </c>
      <c r="CB132" s="182" t="e">
        <v>#REF!</v>
      </c>
      <c r="CC132" s="182"/>
      <c r="CD132" s="182"/>
      <c r="CE132" s="182" t="e">
        <v>#REF!</v>
      </c>
      <c r="CF132" s="182"/>
      <c r="CG132" s="182"/>
      <c r="CH132" s="182" t="e">
        <v>#REF!</v>
      </c>
      <c r="CI132" s="182"/>
      <c r="CJ132" s="182"/>
    </row>
  </sheetData>
  <mergeCells count="282">
    <mergeCell ref="A4:B4"/>
    <mergeCell ref="C4:L4"/>
    <mergeCell ref="M4:O4"/>
    <mergeCell ref="P4:Y4"/>
    <mergeCell ref="A5:B5"/>
    <mergeCell ref="C5:L5"/>
    <mergeCell ref="M5:O5"/>
    <mergeCell ref="P5:Y5"/>
    <mergeCell ref="A1:D2"/>
    <mergeCell ref="F1:Y2"/>
    <mergeCell ref="Z11:AF11"/>
    <mergeCell ref="AG11:AK11"/>
    <mergeCell ref="AL11:AM11"/>
    <mergeCell ref="A6:B6"/>
    <mergeCell ref="C6:L6"/>
    <mergeCell ref="M6:O6"/>
    <mergeCell ref="P6:Y6"/>
    <mergeCell ref="A7:B7"/>
    <mergeCell ref="C7:L7"/>
    <mergeCell ref="M7:O7"/>
    <mergeCell ref="P7:Y7"/>
    <mergeCell ref="AH2:AM2"/>
    <mergeCell ref="A3:B3"/>
    <mergeCell ref="AF1:AM1"/>
    <mergeCell ref="C3:K3"/>
    <mergeCell ref="M3:O3"/>
    <mergeCell ref="P3:Y3"/>
    <mergeCell ref="AH3:AM3"/>
    <mergeCell ref="Z12:AF14"/>
    <mergeCell ref="AG12:AK14"/>
    <mergeCell ref="AL12:AM14"/>
    <mergeCell ref="O13:P13"/>
    <mergeCell ref="T13:U13"/>
    <mergeCell ref="O14:P14"/>
    <mergeCell ref="T14:U14"/>
    <mergeCell ref="A12:B14"/>
    <mergeCell ref="C12:J14"/>
    <mergeCell ref="K12:N14"/>
    <mergeCell ref="O12:P12"/>
    <mergeCell ref="T12:U12"/>
    <mergeCell ref="W12:Y14"/>
    <mergeCell ref="A9:AM9"/>
    <mergeCell ref="A11:B11"/>
    <mergeCell ref="C11:J11"/>
    <mergeCell ref="K11:Y11"/>
    <mergeCell ref="Z15:AF17"/>
    <mergeCell ref="AG15:AK17"/>
    <mergeCell ref="AL15:AM17"/>
    <mergeCell ref="O16:P16"/>
    <mergeCell ref="T16:U16"/>
    <mergeCell ref="O17:P17"/>
    <mergeCell ref="T17:U17"/>
    <mergeCell ref="A15:B17"/>
    <mergeCell ref="C15:J17"/>
    <mergeCell ref="K15:N17"/>
    <mergeCell ref="O15:P15"/>
    <mergeCell ref="T15:U15"/>
    <mergeCell ref="W15:Y17"/>
    <mergeCell ref="A21:B23"/>
    <mergeCell ref="C21:J23"/>
    <mergeCell ref="K21:N23"/>
    <mergeCell ref="O21:P21"/>
    <mergeCell ref="T21:U21"/>
    <mergeCell ref="W21:Y23"/>
    <mergeCell ref="Z18:AF20"/>
    <mergeCell ref="AG18:AK20"/>
    <mergeCell ref="AL18:AM20"/>
    <mergeCell ref="O19:P19"/>
    <mergeCell ref="T19:U19"/>
    <mergeCell ref="O20:P20"/>
    <mergeCell ref="T20:U20"/>
    <mergeCell ref="A18:B20"/>
    <mergeCell ref="C18:J20"/>
    <mergeCell ref="K18:N20"/>
    <mergeCell ref="O18:P18"/>
    <mergeCell ref="T18:U18"/>
    <mergeCell ref="W18:Y20"/>
    <mergeCell ref="Z21:AF23"/>
    <mergeCell ref="AG21:AK23"/>
    <mergeCell ref="AL21:AM23"/>
    <mergeCell ref="BE21:BF21"/>
    <mergeCell ref="BJ21:BK21"/>
    <mergeCell ref="O22:P22"/>
    <mergeCell ref="T22:U22"/>
    <mergeCell ref="O23:P23"/>
    <mergeCell ref="T23:U23"/>
    <mergeCell ref="Z24:AF26"/>
    <mergeCell ref="AG24:AK26"/>
    <mergeCell ref="AL24:AM26"/>
    <mergeCell ref="BE24:BK24"/>
    <mergeCell ref="O25:P25"/>
    <mergeCell ref="T25:U25"/>
    <mergeCell ref="O26:P26"/>
    <mergeCell ref="T26:U26"/>
    <mergeCell ref="A24:B26"/>
    <mergeCell ref="C24:J26"/>
    <mergeCell ref="K24:N26"/>
    <mergeCell ref="O24:P24"/>
    <mergeCell ref="T24:U24"/>
    <mergeCell ref="W24:Y26"/>
    <mergeCell ref="Z27:AF29"/>
    <mergeCell ref="AG27:AK29"/>
    <mergeCell ref="AL27:AM29"/>
    <mergeCell ref="O28:P28"/>
    <mergeCell ref="T28:U28"/>
    <mergeCell ref="O29:P29"/>
    <mergeCell ref="T29:U29"/>
    <mergeCell ref="A27:B29"/>
    <mergeCell ref="C27:J29"/>
    <mergeCell ref="K27:N29"/>
    <mergeCell ref="O27:P27"/>
    <mergeCell ref="T27:U27"/>
    <mergeCell ref="W27:Y29"/>
    <mergeCell ref="Z31:AF33"/>
    <mergeCell ref="AG31:AK33"/>
    <mergeCell ref="AL31:AM33"/>
    <mergeCell ref="O32:P32"/>
    <mergeCell ref="T32:U32"/>
    <mergeCell ref="O33:P33"/>
    <mergeCell ref="T33:U33"/>
    <mergeCell ref="A31:B33"/>
    <mergeCell ref="C31:J33"/>
    <mergeCell ref="K31:N33"/>
    <mergeCell ref="O31:P31"/>
    <mergeCell ref="T31:U31"/>
    <mergeCell ref="W31:Y33"/>
    <mergeCell ref="Z34:AF36"/>
    <mergeCell ref="AG34:AK36"/>
    <mergeCell ref="AL34:AM36"/>
    <mergeCell ref="O35:P35"/>
    <mergeCell ref="T35:U35"/>
    <mergeCell ref="O36:P36"/>
    <mergeCell ref="T36:U36"/>
    <mergeCell ref="A34:B36"/>
    <mergeCell ref="C34:J36"/>
    <mergeCell ref="K34:N36"/>
    <mergeCell ref="O34:P34"/>
    <mergeCell ref="T34:U34"/>
    <mergeCell ref="W34:Y36"/>
    <mergeCell ref="Z37:AF39"/>
    <mergeCell ref="AG37:AK39"/>
    <mergeCell ref="AL37:AM39"/>
    <mergeCell ref="O38:P38"/>
    <mergeCell ref="T38:U38"/>
    <mergeCell ref="O39:P39"/>
    <mergeCell ref="T39:U39"/>
    <mergeCell ref="A37:B39"/>
    <mergeCell ref="C37:J39"/>
    <mergeCell ref="K37:N39"/>
    <mergeCell ref="O37:P37"/>
    <mergeCell ref="T37:U37"/>
    <mergeCell ref="W37:Y39"/>
    <mergeCell ref="Z40:AF42"/>
    <mergeCell ref="AG40:AK42"/>
    <mergeCell ref="AL40:AM42"/>
    <mergeCell ref="O41:P41"/>
    <mergeCell ref="T41:U41"/>
    <mergeCell ref="O42:P42"/>
    <mergeCell ref="T42:U42"/>
    <mergeCell ref="A40:B42"/>
    <mergeCell ref="C40:J42"/>
    <mergeCell ref="K40:N42"/>
    <mergeCell ref="O40:P40"/>
    <mergeCell ref="T40:U40"/>
    <mergeCell ref="W40:Y42"/>
    <mergeCell ref="A44:AM44"/>
    <mergeCell ref="A46:A49"/>
    <mergeCell ref="B46:D49"/>
    <mergeCell ref="F46:J49"/>
    <mergeCell ref="K46:O49"/>
    <mergeCell ref="P46:T49"/>
    <mergeCell ref="U46:Y49"/>
    <mergeCell ref="Z46:AD49"/>
    <mergeCell ref="AE46:AG49"/>
    <mergeCell ref="AH46:AJ49"/>
    <mergeCell ref="AK46:AL49"/>
    <mergeCell ref="AM46:AM49"/>
    <mergeCell ref="AO48:AO49"/>
    <mergeCell ref="AP48:AP49"/>
    <mergeCell ref="A50:A79"/>
    <mergeCell ref="B50:D55"/>
    <mergeCell ref="E50:E55"/>
    <mergeCell ref="AE50:AE55"/>
    <mergeCell ref="AF50:AF55"/>
    <mergeCell ref="AG50:AG55"/>
    <mergeCell ref="AV50:AV55"/>
    <mergeCell ref="B62:D67"/>
    <mergeCell ref="E62:E67"/>
    <mergeCell ref="AE62:AE67"/>
    <mergeCell ref="AF62:AF67"/>
    <mergeCell ref="AG62:AG67"/>
    <mergeCell ref="AH62:AJ65"/>
    <mergeCell ref="B56:D61"/>
    <mergeCell ref="E56:E61"/>
    <mergeCell ref="AE56:AE61"/>
    <mergeCell ref="AF56:AF61"/>
    <mergeCell ref="AG56:AG61"/>
    <mergeCell ref="B74:D79"/>
    <mergeCell ref="E74:E79"/>
    <mergeCell ref="AE74:AE79"/>
    <mergeCell ref="AF74:AF79"/>
    <mergeCell ref="AW50:AW55"/>
    <mergeCell ref="AX50:AX55"/>
    <mergeCell ref="AY50:AY55"/>
    <mergeCell ref="AZ50:AZ55"/>
    <mergeCell ref="AH54:AH55"/>
    <mergeCell ref="AI54:AI55"/>
    <mergeCell ref="AJ54:AJ55"/>
    <mergeCell ref="AH50:AJ53"/>
    <mergeCell ref="AK50:AK55"/>
    <mergeCell ref="AL50:AL55"/>
    <mergeCell ref="AM50:AM55"/>
    <mergeCell ref="AT50:AT55"/>
    <mergeCell ref="AU50:AU55"/>
    <mergeCell ref="AZ56:AZ61"/>
    <mergeCell ref="AH60:AH61"/>
    <mergeCell ref="AI60:AI61"/>
    <mergeCell ref="AJ60:AJ61"/>
    <mergeCell ref="AK56:AK61"/>
    <mergeCell ref="AL56:AL61"/>
    <mergeCell ref="AM56:AM61"/>
    <mergeCell ref="AT56:AT61"/>
    <mergeCell ref="AU56:AU61"/>
    <mergeCell ref="AV56:AV61"/>
    <mergeCell ref="AH56:AJ59"/>
    <mergeCell ref="AW56:AW61"/>
    <mergeCell ref="AX56:AX61"/>
    <mergeCell ref="AY56:AY61"/>
    <mergeCell ref="AW62:AW67"/>
    <mergeCell ref="AX62:AX67"/>
    <mergeCell ref="AY62:AY67"/>
    <mergeCell ref="AZ62:AZ67"/>
    <mergeCell ref="AH66:AH67"/>
    <mergeCell ref="AI66:AI67"/>
    <mergeCell ref="AJ66:AJ67"/>
    <mergeCell ref="AK62:AK67"/>
    <mergeCell ref="AL62:AL67"/>
    <mergeCell ref="AM62:AM67"/>
    <mergeCell ref="AT62:AT67"/>
    <mergeCell ref="AU62:AU67"/>
    <mergeCell ref="AV62:AV67"/>
    <mergeCell ref="AZ68:AZ73"/>
    <mergeCell ref="AH72:AH73"/>
    <mergeCell ref="AI72:AI73"/>
    <mergeCell ref="AJ72:AJ73"/>
    <mergeCell ref="AK68:AK73"/>
    <mergeCell ref="AL68:AL73"/>
    <mergeCell ref="AM68:AM73"/>
    <mergeCell ref="AT68:AT73"/>
    <mergeCell ref="AU68:AU73"/>
    <mergeCell ref="AV68:AV73"/>
    <mergeCell ref="AH68:AJ71"/>
    <mergeCell ref="AG74:AG79"/>
    <mergeCell ref="AH74:AJ77"/>
    <mergeCell ref="AW68:AW73"/>
    <mergeCell ref="AX68:AX73"/>
    <mergeCell ref="AY68:AY73"/>
    <mergeCell ref="B68:D73"/>
    <mergeCell ref="E68:E73"/>
    <mergeCell ref="AE68:AE73"/>
    <mergeCell ref="AF68:AF73"/>
    <mergeCell ref="AG68:AG73"/>
    <mergeCell ref="AH78:AH79"/>
    <mergeCell ref="AI78:AI79"/>
    <mergeCell ref="AJ78:AJ79"/>
    <mergeCell ref="AK74:AK79"/>
    <mergeCell ref="AL74:AL79"/>
    <mergeCell ref="AM74:AM79"/>
    <mergeCell ref="AT74:AT79"/>
    <mergeCell ref="AU74:AU79"/>
    <mergeCell ref="AV74:AV79"/>
    <mergeCell ref="AZ80:AZ85"/>
    <mergeCell ref="AT80:AT85"/>
    <mergeCell ref="AU80:AU85"/>
    <mergeCell ref="AV80:AV85"/>
    <mergeCell ref="AW80:AW85"/>
    <mergeCell ref="AX80:AX85"/>
    <mergeCell ref="AY80:AY85"/>
    <mergeCell ref="AW74:AW79"/>
    <mergeCell ref="AX74:AX79"/>
    <mergeCell ref="AY74:AY79"/>
    <mergeCell ref="AZ74:AZ79"/>
  </mergeCells>
  <phoneticPr fontId="2"/>
  <conditionalFormatting sqref="AO50 AO56 AO62 AO68 AO74">
    <cfRule type="cellIs" dxfId="38" priority="7" stopIfTrue="1" operator="notEqual">
      <formula>3</formula>
    </cfRule>
  </conditionalFormatting>
  <conditionalFormatting sqref="AP50 AP56 AP62 AP68 AP74">
    <cfRule type="cellIs" dxfId="37" priority="6" stopIfTrue="1" operator="notEqual">
      <formula>0</formula>
    </cfRule>
  </conditionalFormatting>
  <conditionalFormatting sqref="T88:U88 T112:U112 F88:R88 F112:R112">
    <cfRule type="cellIs" dxfId="36" priority="5" stopIfTrue="1" operator="greaterThan">
      <formula>0</formula>
    </cfRule>
  </conditionalFormatting>
  <conditionalFormatting sqref="F65:F67 O65:O67 O77:P79 O71:P73 T71:T73 Y77:Y79 F77:F79 F59:F61 J59:J61 T77:U79 F71:F73 J65:K67 J77:K79 J71:K73">
    <cfRule type="cellIs" dxfId="35" priority="4" stopIfTrue="1" operator="equal">
      <formula>0</formula>
    </cfRule>
  </conditionalFormatting>
  <pageMargins left="0.66" right="0.13" top="0.54" bottom="0.39" header="0.51200000000000001" footer="0.34"/>
  <pageSetup paperSize="9" scale="76" orientation="portrait" horizontalDpi="4294967293" r:id="rId1"/>
  <headerFooter alignWithMargins="0"/>
  <rowBreaks count="2" manualBreakCount="2">
    <brk id="42" max="42" man="1"/>
    <brk id="79" max="38" man="1"/>
  </rowBreaks>
  <colBreaks count="2" manualBreakCount="2">
    <brk id="39" max="112" man="1"/>
    <brk id="52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</vt:i4>
      </vt:variant>
      <vt:variant>
        <vt:lpstr>名前付き一覧</vt:lpstr>
      </vt:variant>
      <vt:variant>
        <vt:i4>20</vt:i4>
      </vt:variant>
    </vt:vector>
  </HeadingPairs>
  <TitlesOfParts>
    <vt:vector size="40" baseType="lpstr">
      <vt:lpstr>かがみ</vt:lpstr>
      <vt:lpstr>ｺｰﾄﾚｲｱｳﾄ </vt:lpstr>
      <vt:lpstr>エントリーチーム一覧</vt:lpstr>
      <vt:lpstr>グループ一覧</vt:lpstr>
      <vt:lpstr>ﾄﾘﾑ18 A 1</vt:lpstr>
      <vt:lpstr>ﾄﾘﾑ18 B 2</vt:lpstr>
      <vt:lpstr>ﾄﾘﾑ18 C 3</vt:lpstr>
      <vt:lpstr>ﾄﾘﾑ18 D 4</vt:lpstr>
      <vt:lpstr>ﾄﾘﾑ18 E 5</vt:lpstr>
      <vt:lpstr>ﾄﾘﾑ18 F 6</vt:lpstr>
      <vt:lpstr>ﾄﾘﾑ30A　 7</vt:lpstr>
      <vt:lpstr>ﾄﾘﾑ30 B 8</vt:lpstr>
      <vt:lpstr>ﾄﾘﾑ30 C 9</vt:lpstr>
      <vt:lpstr>ﾄﾘﾑ50 A 10</vt:lpstr>
      <vt:lpstr>ﾚﾃﾞｨｰｽ18 Ａ 11</vt:lpstr>
      <vt:lpstr>ﾚﾃﾞｨｰｽ40 A 12</vt:lpstr>
      <vt:lpstr>ﾚﾃﾞｨｰｽ40 B 13</vt:lpstr>
      <vt:lpstr>ﾌｧﾐﾘｰ A 14</vt:lpstr>
      <vt:lpstr>ﾌｱﾐﾘｰB 15</vt:lpstr>
      <vt:lpstr>小学生 Ａ 16</vt:lpstr>
      <vt:lpstr>エントリーチーム一覧!Print_Area</vt:lpstr>
      <vt:lpstr>かがみ!Print_Area</vt:lpstr>
      <vt:lpstr>グループ一覧!Print_Area</vt:lpstr>
      <vt:lpstr>'ｺｰﾄﾚｲｱｳﾄ '!Print_Area</vt:lpstr>
      <vt:lpstr>'ﾄﾘﾑ18 A 1'!Print_Area</vt:lpstr>
      <vt:lpstr>'ﾄﾘﾑ18 B 2'!Print_Area</vt:lpstr>
      <vt:lpstr>'ﾄﾘﾑ18 C 3'!Print_Area</vt:lpstr>
      <vt:lpstr>'ﾄﾘﾑ18 D 4'!Print_Area</vt:lpstr>
      <vt:lpstr>'ﾄﾘﾑ18 E 5'!Print_Area</vt:lpstr>
      <vt:lpstr>'ﾄﾘﾑ18 F 6'!Print_Area</vt:lpstr>
      <vt:lpstr>'ﾄﾘﾑ30 B 8'!Print_Area</vt:lpstr>
      <vt:lpstr>'ﾄﾘﾑ30 C 9'!Print_Area</vt:lpstr>
      <vt:lpstr>'ﾄﾘﾑ30A　 7'!Print_Area</vt:lpstr>
      <vt:lpstr>'ﾄﾘﾑ50 A 10'!Print_Area</vt:lpstr>
      <vt:lpstr>'ﾌｧﾐﾘｰ A 14'!Print_Area</vt:lpstr>
      <vt:lpstr>'ﾌｱﾐﾘｰB 15'!Print_Area</vt:lpstr>
      <vt:lpstr>'ﾚﾃﾞｨｰｽ18 Ａ 11'!Print_Area</vt:lpstr>
      <vt:lpstr>'ﾚﾃﾞｨｰｽ40 A 12'!Print_Area</vt:lpstr>
      <vt:lpstr>'ﾚﾃﾞｨｰｽ40 B 13'!Print_Area</vt:lpstr>
      <vt:lpstr>'小学生 Ａ 16'!Print_Area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NEC-PCuser</dc:creator>
  <cp:lastModifiedBy>hanamika</cp:lastModifiedBy>
  <cp:lastPrinted>2018-08-21T12:05:50Z</cp:lastPrinted>
  <dcterms:created xsi:type="dcterms:W3CDTF">2002-09-28T04:22:53Z</dcterms:created>
  <dcterms:modified xsi:type="dcterms:W3CDTF">2018-08-26T06:59:31Z</dcterms:modified>
</cp:coreProperties>
</file>