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そふとばれー\ソフトバレー1\03知多支部資料\2025年度\2025年度　後期交流会　メディアス知多\"/>
    </mc:Choice>
  </mc:AlternateContent>
  <xr:revisionPtr revIDLastSave="0" documentId="13_ncr:1_{43597E35-C76E-489F-B095-87D949D8E438}" xr6:coauthVersionLast="47" xr6:coauthVersionMax="47" xr10:uidLastSave="{00000000-0000-0000-0000-000000000000}"/>
  <bookViews>
    <workbookView xWindow="-108" yWindow="-108" windowWidth="23256" windowHeight="12456" tabRatio="869" xr2:uid="{00000000-000D-0000-FFFF-FFFF00000000}"/>
  </bookViews>
  <sheets>
    <sheet name="参加チーム一覧" sheetId="72" r:id="rId1"/>
    <sheet name="1コート" sheetId="60" r:id="rId2"/>
    <sheet name="2コート" sheetId="61" r:id="rId3"/>
    <sheet name="3コート " sheetId="73" r:id="rId4"/>
    <sheet name="5コート" sheetId="57" r:id="rId5"/>
    <sheet name="6コート" sheetId="75" r:id="rId6"/>
    <sheet name="7コート" sheetId="48" r:id="rId7"/>
    <sheet name="9.10コート" sheetId="63" r:id="rId8"/>
  </sheets>
  <definedNames>
    <definedName name="_xlnm.Print_Area" localSheetId="1">'1コート'!$A$1:$AQ$91</definedName>
    <definedName name="_xlnm.Print_Area" localSheetId="2">'2コート'!$A$1:$AQ$91</definedName>
    <definedName name="_xlnm.Print_Area" localSheetId="3">'3コート '!$A$1:$AM$78</definedName>
    <definedName name="_xlnm.Print_Area" localSheetId="4">'5コート'!$A$1:$AQ$54</definedName>
    <definedName name="_xlnm.Print_Area" localSheetId="5">'6コート'!$A$1:$AM$78</definedName>
    <definedName name="_xlnm.Print_Area" localSheetId="6">'7コート'!$A$1:$AM$78</definedName>
    <definedName name="_xlnm.Print_Area" localSheetId="7">'9.10コート'!$A$10:$BD$104</definedName>
    <definedName name="_xlnm.Print_Area" localSheetId="0">参加チーム一覧!$A$1:$I$31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3" i="57" l="1"/>
  <c r="Z33" i="57"/>
  <c r="U33" i="57"/>
  <c r="CI123" i="75"/>
  <c r="CJ122" i="75"/>
  <c r="CB122" i="75"/>
  <c r="CC121" i="75"/>
  <c r="CD120" i="75"/>
  <c r="CE119" i="75"/>
  <c r="CF118" i="75"/>
  <c r="CG117" i="75"/>
  <c r="CH116" i="75"/>
  <c r="CI115" i="75"/>
  <c r="CJ114" i="75"/>
  <c r="CB114" i="75"/>
  <c r="CC113" i="75"/>
  <c r="CB112" i="75"/>
  <c r="CG124" i="75" s="1"/>
  <c r="Q87" i="75"/>
  <c r="Q111" i="75" s="1"/>
  <c r="N87" i="75"/>
  <c r="N111" i="75" s="1"/>
  <c r="L87" i="75"/>
  <c r="L111" i="75" s="1"/>
  <c r="I87" i="75"/>
  <c r="I111" i="75" s="1"/>
  <c r="G87" i="75"/>
  <c r="G111" i="75" s="1"/>
  <c r="W73" i="75"/>
  <c r="R73" i="75"/>
  <c r="M73" i="75"/>
  <c r="H73" i="75"/>
  <c r="AD72" i="75"/>
  <c r="U78" i="75" s="1"/>
  <c r="V78" i="75" s="1"/>
  <c r="AC72" i="75"/>
  <c r="Z72" i="75"/>
  <c r="Y78" i="75" s="1"/>
  <c r="T72" i="75"/>
  <c r="AD71" i="75"/>
  <c r="U77" i="75" s="1"/>
  <c r="Z71" i="75"/>
  <c r="AA71" i="75" s="1"/>
  <c r="O71" i="75"/>
  <c r="K71" i="75"/>
  <c r="L71" i="75" s="1"/>
  <c r="F71" i="75"/>
  <c r="AD70" i="75"/>
  <c r="U76" i="75" s="1"/>
  <c r="Z70" i="75"/>
  <c r="O70" i="75"/>
  <c r="F70" i="75"/>
  <c r="R67" i="75"/>
  <c r="M67" i="75"/>
  <c r="H67" i="75"/>
  <c r="AD66" i="75"/>
  <c r="P78" i="75" s="1"/>
  <c r="AC66" i="75"/>
  <c r="Z66" i="75"/>
  <c r="T78" i="75" s="1"/>
  <c r="Y66" i="75"/>
  <c r="P72" i="75" s="1"/>
  <c r="U66" i="75"/>
  <c r="AD65" i="75"/>
  <c r="P77" i="75" s="1"/>
  <c r="Z65" i="75"/>
  <c r="T77" i="75" s="1"/>
  <c r="S77" i="75" s="1"/>
  <c r="Y65" i="75"/>
  <c r="U65" i="75"/>
  <c r="T71" i="75" s="1"/>
  <c r="J65" i="75"/>
  <c r="AD64" i="75"/>
  <c r="P76" i="75" s="1"/>
  <c r="Z64" i="75"/>
  <c r="T76" i="75" s="1"/>
  <c r="Y64" i="75"/>
  <c r="X64" i="75" s="1"/>
  <c r="U64" i="75"/>
  <c r="O64" i="75"/>
  <c r="N64" i="75" s="1"/>
  <c r="K64" i="75"/>
  <c r="L64" i="75" s="1"/>
  <c r="M61" i="75"/>
  <c r="H61" i="75"/>
  <c r="AD60" i="75"/>
  <c r="AC60" i="75" s="1"/>
  <c r="Z60" i="75"/>
  <c r="AA60" i="75" s="1"/>
  <c r="Y60" i="75"/>
  <c r="X60" i="75" s="1"/>
  <c r="U60" i="75"/>
  <c r="O72" i="75" s="1"/>
  <c r="T60" i="75"/>
  <c r="S60" i="75" s="1"/>
  <c r="P60" i="75"/>
  <c r="O66" i="75" s="1"/>
  <c r="F60" i="75"/>
  <c r="AD59" i="75"/>
  <c r="K77" i="75" s="1"/>
  <c r="Z59" i="75"/>
  <c r="O77" i="75" s="1"/>
  <c r="Y59" i="75"/>
  <c r="X59" i="75"/>
  <c r="U59" i="75"/>
  <c r="V59" i="75" s="1"/>
  <c r="T59" i="75"/>
  <c r="K65" i="75" s="1"/>
  <c r="P59" i="75"/>
  <c r="O65" i="75" s="1"/>
  <c r="AD58" i="75"/>
  <c r="K76" i="75" s="1"/>
  <c r="Z58" i="75"/>
  <c r="Y58" i="75"/>
  <c r="X58" i="75" s="1"/>
  <c r="U58" i="75"/>
  <c r="T58" i="75"/>
  <c r="S58" i="75"/>
  <c r="Q58" i="75"/>
  <c r="P58" i="75"/>
  <c r="H55" i="75"/>
  <c r="AD54" i="75"/>
  <c r="F78" i="75" s="1"/>
  <c r="Z54" i="75"/>
  <c r="J78" i="75" s="1"/>
  <c r="Y54" i="75"/>
  <c r="F72" i="75" s="1"/>
  <c r="U54" i="75"/>
  <c r="J72" i="75" s="1"/>
  <c r="I72" i="75" s="1"/>
  <c r="T54" i="75"/>
  <c r="F66" i="75" s="1"/>
  <c r="P54" i="75"/>
  <c r="Q54" i="75" s="1"/>
  <c r="O54" i="75"/>
  <c r="K54" i="75"/>
  <c r="N54" i="75" s="1"/>
  <c r="AD53" i="75"/>
  <c r="F77" i="75" s="1"/>
  <c r="Z53" i="75"/>
  <c r="J77" i="75" s="1"/>
  <c r="Y53" i="75"/>
  <c r="U53" i="75"/>
  <c r="J71" i="75" s="1"/>
  <c r="T53" i="75"/>
  <c r="F65" i="75" s="1"/>
  <c r="P53" i="75"/>
  <c r="O53" i="75"/>
  <c r="F59" i="75" s="1"/>
  <c r="G59" i="75" s="1"/>
  <c r="K53" i="75"/>
  <c r="J59" i="75" s="1"/>
  <c r="AD52" i="75"/>
  <c r="F76" i="75" s="1"/>
  <c r="Z52" i="75"/>
  <c r="J76" i="75" s="1"/>
  <c r="I76" i="75" s="1"/>
  <c r="Y52" i="75"/>
  <c r="U52" i="75"/>
  <c r="J70" i="75" s="1"/>
  <c r="T52" i="75"/>
  <c r="F64" i="75" s="1"/>
  <c r="P52" i="75"/>
  <c r="O52" i="75"/>
  <c r="F58" i="75" s="1"/>
  <c r="K52" i="75"/>
  <c r="S41" i="75"/>
  <c r="Q41" i="75"/>
  <c r="S40" i="75"/>
  <c r="W39" i="75" s="1"/>
  <c r="Q40" i="75"/>
  <c r="Z39" i="75"/>
  <c r="S39" i="75"/>
  <c r="Q39" i="75"/>
  <c r="K39" i="75"/>
  <c r="S38" i="75"/>
  <c r="Q38" i="75"/>
  <c r="S37" i="75"/>
  <c r="Q37" i="75"/>
  <c r="AG36" i="75"/>
  <c r="S36" i="75"/>
  <c r="W36" i="75" s="1"/>
  <c r="Q36" i="75"/>
  <c r="K36" i="75"/>
  <c r="S35" i="75"/>
  <c r="Q35" i="75"/>
  <c r="S34" i="75"/>
  <c r="W33" i="75" s="1"/>
  <c r="Q34" i="75"/>
  <c r="S33" i="75"/>
  <c r="Q33" i="75"/>
  <c r="K33" i="75"/>
  <c r="S32" i="75"/>
  <c r="Q32" i="75"/>
  <c r="S31" i="75"/>
  <c r="Q31" i="75"/>
  <c r="S30" i="75"/>
  <c r="W30" i="75" s="1"/>
  <c r="Q30" i="75"/>
  <c r="K30" i="75"/>
  <c r="S29" i="75"/>
  <c r="Q29" i="75"/>
  <c r="S28" i="75"/>
  <c r="Q28" i="75"/>
  <c r="S27" i="75"/>
  <c r="Q27" i="75"/>
  <c r="S26" i="75"/>
  <c r="Q26" i="75"/>
  <c r="S25" i="75"/>
  <c r="Q25" i="75"/>
  <c r="S24" i="75"/>
  <c r="Q24" i="75"/>
  <c r="K24" i="75"/>
  <c r="S23" i="75"/>
  <c r="Q23" i="75"/>
  <c r="S22" i="75"/>
  <c r="W21" i="75" s="1"/>
  <c r="Q22" i="75"/>
  <c r="S21" i="75"/>
  <c r="Q21" i="75"/>
  <c r="K21" i="75"/>
  <c r="S20" i="75"/>
  <c r="Q20" i="75"/>
  <c r="S19" i="75"/>
  <c r="W18" i="75" s="1"/>
  <c r="Q19" i="75"/>
  <c r="S18" i="75"/>
  <c r="Q18" i="75"/>
  <c r="K18" i="75"/>
  <c r="S17" i="75"/>
  <c r="Q17" i="75"/>
  <c r="S16" i="75"/>
  <c r="W15" i="75" s="1"/>
  <c r="Q16" i="75"/>
  <c r="K15" i="75" s="1"/>
  <c r="S15" i="75"/>
  <c r="Q15" i="75"/>
  <c r="V14" i="75"/>
  <c r="S14" i="75"/>
  <c r="Q14" i="75"/>
  <c r="V13" i="75"/>
  <c r="S13" i="75"/>
  <c r="Q13" i="75"/>
  <c r="S12" i="75"/>
  <c r="W12" i="75" s="1"/>
  <c r="Q12" i="75"/>
  <c r="K12" i="75" s="1"/>
  <c r="C7" i="75"/>
  <c r="B61" i="75" s="1"/>
  <c r="P45" i="75" s="1"/>
  <c r="P6" i="75"/>
  <c r="B73" i="75" s="1"/>
  <c r="Z45" i="75" s="1"/>
  <c r="C6" i="75"/>
  <c r="C39" i="75" s="1"/>
  <c r="P5" i="75"/>
  <c r="B67" i="75" s="1"/>
  <c r="U45" i="75" s="1"/>
  <c r="C5" i="75"/>
  <c r="C12" i="75" s="1"/>
  <c r="CI123" i="73"/>
  <c r="CJ122" i="73"/>
  <c r="CB122" i="73"/>
  <c r="CD121" i="73"/>
  <c r="CC121" i="73"/>
  <c r="CE120" i="73"/>
  <c r="CD120" i="73"/>
  <c r="CF119" i="73"/>
  <c r="CE119" i="73"/>
  <c r="CG118" i="73"/>
  <c r="CF118" i="73"/>
  <c r="CH117" i="73"/>
  <c r="CG117" i="73"/>
  <c r="CI116" i="73"/>
  <c r="CH116" i="73"/>
  <c r="CJ115" i="73"/>
  <c r="CI115" i="73"/>
  <c r="CB115" i="73"/>
  <c r="CJ114" i="73"/>
  <c r="CC114" i="73"/>
  <c r="CB114" i="73"/>
  <c r="CD113" i="73"/>
  <c r="CC113" i="73"/>
  <c r="CB112" i="73"/>
  <c r="CG124" i="73" s="1"/>
  <c r="Q87" i="73"/>
  <c r="Q111" i="73" s="1"/>
  <c r="N87" i="73"/>
  <c r="N111" i="73" s="1"/>
  <c r="L87" i="73"/>
  <c r="L111" i="73" s="1"/>
  <c r="I87" i="73"/>
  <c r="I111" i="73" s="1"/>
  <c r="G87" i="73"/>
  <c r="G111" i="73" s="1"/>
  <c r="W73" i="73"/>
  <c r="R73" i="73"/>
  <c r="M73" i="73"/>
  <c r="H73" i="73"/>
  <c r="AD72" i="73"/>
  <c r="U78" i="73" s="1"/>
  <c r="V78" i="73" s="1"/>
  <c r="Z72" i="73"/>
  <c r="Y78" i="73" s="1"/>
  <c r="O72" i="73"/>
  <c r="F72" i="73"/>
  <c r="AD71" i="73"/>
  <c r="U77" i="73" s="1"/>
  <c r="Z71" i="73"/>
  <c r="P71" i="73"/>
  <c r="AD70" i="73"/>
  <c r="U76" i="73" s="1"/>
  <c r="Z70" i="73"/>
  <c r="AA70" i="73" s="1"/>
  <c r="R67" i="73"/>
  <c r="M67" i="73"/>
  <c r="H67" i="73"/>
  <c r="AD66" i="73"/>
  <c r="P78" i="73" s="1"/>
  <c r="Z66" i="73"/>
  <c r="Y66" i="73"/>
  <c r="P72" i="73" s="1"/>
  <c r="X66" i="73"/>
  <c r="U66" i="73"/>
  <c r="V66" i="73" s="1"/>
  <c r="K66" i="73"/>
  <c r="AD65" i="73"/>
  <c r="P77" i="73" s="1"/>
  <c r="Z65" i="73"/>
  <c r="T77" i="73" s="1"/>
  <c r="S77" i="73" s="1"/>
  <c r="Y65" i="73"/>
  <c r="U65" i="73"/>
  <c r="T71" i="73" s="1"/>
  <c r="AD64" i="73"/>
  <c r="P76" i="73" s="1"/>
  <c r="Z64" i="73"/>
  <c r="T76" i="73" s="1"/>
  <c r="Y64" i="73"/>
  <c r="X64" i="73" s="1"/>
  <c r="U64" i="73"/>
  <c r="H87" i="73" s="1"/>
  <c r="H111" i="73" s="1"/>
  <c r="F64" i="73"/>
  <c r="M61" i="73"/>
  <c r="H61" i="73"/>
  <c r="AD60" i="73"/>
  <c r="AC60" i="73" s="1"/>
  <c r="Z60" i="73"/>
  <c r="AA60" i="73" s="1"/>
  <c r="Y60" i="73"/>
  <c r="K72" i="73" s="1"/>
  <c r="U60" i="73"/>
  <c r="V60" i="73" s="1"/>
  <c r="T60" i="73"/>
  <c r="S60" i="73" s="1"/>
  <c r="P60" i="73"/>
  <c r="O66" i="73" s="1"/>
  <c r="N66" i="73" s="1"/>
  <c r="F60" i="73"/>
  <c r="AD59" i="73"/>
  <c r="K77" i="73" s="1"/>
  <c r="Z59" i="73"/>
  <c r="Y59" i="73"/>
  <c r="V59" i="73" s="1"/>
  <c r="U59" i="73"/>
  <c r="O71" i="73" s="1"/>
  <c r="T59" i="73"/>
  <c r="K65" i="73" s="1"/>
  <c r="P59" i="73"/>
  <c r="AD58" i="73"/>
  <c r="K76" i="73" s="1"/>
  <c r="Z58" i="73"/>
  <c r="Y58" i="73"/>
  <c r="K70" i="73" s="1"/>
  <c r="U58" i="73"/>
  <c r="T58" i="73"/>
  <c r="K64" i="73" s="1"/>
  <c r="P58" i="73"/>
  <c r="H55" i="73"/>
  <c r="AD54" i="73"/>
  <c r="Z54" i="73"/>
  <c r="J78" i="73" s="1"/>
  <c r="Y54" i="73"/>
  <c r="U54" i="73"/>
  <c r="J72" i="73" s="1"/>
  <c r="I72" i="73" s="1"/>
  <c r="T54" i="73"/>
  <c r="P54" i="73"/>
  <c r="O54" i="73"/>
  <c r="K54" i="73"/>
  <c r="N54" i="73" s="1"/>
  <c r="AD53" i="73"/>
  <c r="F77" i="73" s="1"/>
  <c r="Z53" i="73"/>
  <c r="AC53" i="73" s="1"/>
  <c r="Y53" i="73"/>
  <c r="V53" i="73" s="1"/>
  <c r="U53" i="73"/>
  <c r="J71" i="73" s="1"/>
  <c r="T53" i="73"/>
  <c r="F65" i="73" s="1"/>
  <c r="P53" i="73"/>
  <c r="J65" i="73" s="1"/>
  <c r="O53" i="73"/>
  <c r="F59" i="73" s="1"/>
  <c r="L53" i="73"/>
  <c r="K53" i="73"/>
  <c r="J59" i="73" s="1"/>
  <c r="AD52" i="73"/>
  <c r="F76" i="73" s="1"/>
  <c r="Z52" i="73"/>
  <c r="AC52" i="73" s="1"/>
  <c r="Y52" i="73"/>
  <c r="F70" i="73" s="1"/>
  <c r="U52" i="73"/>
  <c r="J70" i="73" s="1"/>
  <c r="T52" i="73"/>
  <c r="P52" i="73"/>
  <c r="J64" i="73" s="1"/>
  <c r="O52" i="73"/>
  <c r="F58" i="73" s="1"/>
  <c r="K52" i="73"/>
  <c r="S41" i="73"/>
  <c r="Q41" i="73"/>
  <c r="S40" i="73"/>
  <c r="Q40" i="73"/>
  <c r="K39" i="73" s="1"/>
  <c r="Z39" i="73"/>
  <c r="W39" i="73"/>
  <c r="S39" i="73"/>
  <c r="Q39" i="73"/>
  <c r="S38" i="73"/>
  <c r="Q38" i="73"/>
  <c r="S37" i="73"/>
  <c r="Q37" i="73"/>
  <c r="S36" i="73"/>
  <c r="W36" i="73" s="1"/>
  <c r="Q36" i="73"/>
  <c r="K36" i="73"/>
  <c r="S35" i="73"/>
  <c r="Q35" i="73"/>
  <c r="S34" i="73"/>
  <c r="Q34" i="73"/>
  <c r="K33" i="73" s="1"/>
  <c r="Z33" i="73"/>
  <c r="W33" i="73"/>
  <c r="S33" i="73"/>
  <c r="Q33" i="73"/>
  <c r="S32" i="73"/>
  <c r="Q32" i="73"/>
  <c r="S31" i="73"/>
  <c r="Q31" i="73"/>
  <c r="S30" i="73"/>
  <c r="W30" i="73" s="1"/>
  <c r="Q30" i="73"/>
  <c r="K30" i="73"/>
  <c r="S29" i="73"/>
  <c r="Q29" i="73"/>
  <c r="S28" i="73"/>
  <c r="Q28" i="73"/>
  <c r="K27" i="73" s="1"/>
  <c r="Z27" i="73"/>
  <c r="W27" i="73"/>
  <c r="S27" i="73"/>
  <c r="Q27" i="73"/>
  <c r="S26" i="73"/>
  <c r="Q26" i="73"/>
  <c r="S25" i="73"/>
  <c r="Q25" i="73"/>
  <c r="S24" i="73"/>
  <c r="Q24" i="73"/>
  <c r="S23" i="73"/>
  <c r="Q23" i="73"/>
  <c r="S22" i="73"/>
  <c r="Q22" i="73"/>
  <c r="K21" i="73" s="1"/>
  <c r="AG21" i="73"/>
  <c r="Z21" i="73"/>
  <c r="W21" i="73"/>
  <c r="S21" i="73"/>
  <c r="Q21" i="73"/>
  <c r="S20" i="73"/>
  <c r="Q20" i="73"/>
  <c r="S19" i="73"/>
  <c r="W18" i="73" s="1"/>
  <c r="Q19" i="73"/>
  <c r="K18" i="73" s="1"/>
  <c r="S18" i="73"/>
  <c r="Q18" i="73"/>
  <c r="S17" i="73"/>
  <c r="Q17" i="73"/>
  <c r="S16" i="73"/>
  <c r="Q16" i="73"/>
  <c r="K15" i="73" s="1"/>
  <c r="W15" i="73"/>
  <c r="S15" i="73"/>
  <c r="Q15" i="73"/>
  <c r="C15" i="73"/>
  <c r="C33" i="73" s="1"/>
  <c r="V14" i="73"/>
  <c r="S14" i="73"/>
  <c r="Q14" i="73"/>
  <c r="V13" i="73"/>
  <c r="S13" i="73"/>
  <c r="Q13" i="73"/>
  <c r="AG12" i="73"/>
  <c r="S12" i="73"/>
  <c r="W12" i="73" s="1"/>
  <c r="Q12" i="73"/>
  <c r="C7" i="73"/>
  <c r="B61" i="73" s="1"/>
  <c r="P45" i="73" s="1"/>
  <c r="P6" i="73"/>
  <c r="Z24" i="73" s="1"/>
  <c r="C6" i="73"/>
  <c r="C39" i="73" s="1"/>
  <c r="P5" i="73"/>
  <c r="B67" i="73" s="1"/>
  <c r="U45" i="73" s="1"/>
  <c r="C5" i="73"/>
  <c r="C18" i="73" s="1"/>
  <c r="C4" i="63"/>
  <c r="AQ26" i="63" s="1"/>
  <c r="C5" i="63"/>
  <c r="C6" i="63"/>
  <c r="C7" i="63"/>
  <c r="C8" i="63"/>
  <c r="C9" i="63"/>
  <c r="C3" i="63"/>
  <c r="AQ20" i="63" s="1"/>
  <c r="U87" i="75" l="1"/>
  <c r="U111" i="75" s="1"/>
  <c r="AC58" i="75"/>
  <c r="AD55" i="75"/>
  <c r="AA59" i="75"/>
  <c r="AC59" i="75"/>
  <c r="L77" i="75"/>
  <c r="AA58" i="75"/>
  <c r="Z55" i="75" s="1"/>
  <c r="Z56" i="75" s="1"/>
  <c r="I71" i="75"/>
  <c r="I70" i="75"/>
  <c r="G71" i="75"/>
  <c r="V53" i="75"/>
  <c r="X53" i="75"/>
  <c r="X52" i="75"/>
  <c r="V52" i="75"/>
  <c r="F71" i="73"/>
  <c r="G71" i="73" s="1"/>
  <c r="I70" i="73"/>
  <c r="X53" i="73"/>
  <c r="V52" i="73"/>
  <c r="X52" i="73"/>
  <c r="S78" i="75"/>
  <c r="AA66" i="75"/>
  <c r="Q76" i="75"/>
  <c r="S76" i="73"/>
  <c r="T73" i="73" s="1"/>
  <c r="AC65" i="73"/>
  <c r="AC64" i="73"/>
  <c r="K70" i="75"/>
  <c r="P87" i="75"/>
  <c r="P111" i="75" s="1"/>
  <c r="V58" i="75"/>
  <c r="Y55" i="75"/>
  <c r="L70" i="75"/>
  <c r="X60" i="73"/>
  <c r="K71" i="73"/>
  <c r="N71" i="73"/>
  <c r="L71" i="73"/>
  <c r="X59" i="73"/>
  <c r="Y55" i="73" s="1"/>
  <c r="P87" i="73"/>
  <c r="P111" i="73" s="1"/>
  <c r="L70" i="73"/>
  <c r="V58" i="73"/>
  <c r="X58" i="73"/>
  <c r="O70" i="73"/>
  <c r="N70" i="73" s="1"/>
  <c r="U55" i="73"/>
  <c r="Q53" i="75"/>
  <c r="S53" i="75"/>
  <c r="W27" i="75"/>
  <c r="K27" i="75"/>
  <c r="O87" i="75"/>
  <c r="O111" i="75" s="1"/>
  <c r="G65" i="75"/>
  <c r="J64" i="75"/>
  <c r="G64" i="75" s="1"/>
  <c r="S52" i="75"/>
  <c r="I65" i="73"/>
  <c r="I64" i="73"/>
  <c r="W24" i="75"/>
  <c r="AA70" i="75"/>
  <c r="AA71" i="73"/>
  <c r="K24" i="73"/>
  <c r="W24" i="73"/>
  <c r="AC72" i="73"/>
  <c r="AA72" i="73"/>
  <c r="Z67" i="73" s="1"/>
  <c r="N65" i="75"/>
  <c r="S59" i="75"/>
  <c r="T55" i="75" s="1"/>
  <c r="Q59" i="75"/>
  <c r="K87" i="75"/>
  <c r="K111" i="75" s="1"/>
  <c r="L65" i="75"/>
  <c r="G78" i="75"/>
  <c r="AC53" i="75"/>
  <c r="G77" i="75"/>
  <c r="AC52" i="75"/>
  <c r="S71" i="73"/>
  <c r="P70" i="73"/>
  <c r="S72" i="73"/>
  <c r="T72" i="73"/>
  <c r="Y61" i="73"/>
  <c r="X65" i="73"/>
  <c r="V66" i="75"/>
  <c r="X66" i="75"/>
  <c r="H87" i="75"/>
  <c r="H111" i="75" s="1"/>
  <c r="X65" i="75"/>
  <c r="Y61" i="75" s="1"/>
  <c r="F87" i="75"/>
  <c r="F111" i="75" s="1"/>
  <c r="N53" i="75"/>
  <c r="N52" i="75"/>
  <c r="O49" i="75" s="1"/>
  <c r="F87" i="73"/>
  <c r="F111" i="73" s="1"/>
  <c r="I59" i="73"/>
  <c r="L52" i="73"/>
  <c r="N53" i="73"/>
  <c r="N52" i="73"/>
  <c r="O49" i="73" s="1"/>
  <c r="AL12" i="75"/>
  <c r="C21" i="75"/>
  <c r="C24" i="75"/>
  <c r="C30" i="75"/>
  <c r="Z15" i="75"/>
  <c r="Z18" i="75"/>
  <c r="AG18" i="75"/>
  <c r="Z24" i="75"/>
  <c r="Z30" i="75"/>
  <c r="B49" i="75"/>
  <c r="F45" i="75" s="1"/>
  <c r="AG30" i="75"/>
  <c r="Z33" i="75"/>
  <c r="Z36" i="75"/>
  <c r="B55" i="75"/>
  <c r="K45" i="75" s="1"/>
  <c r="I65" i="75"/>
  <c r="G76" i="75"/>
  <c r="F73" i="75" s="1"/>
  <c r="N66" i="75"/>
  <c r="I64" i="75"/>
  <c r="S72" i="75"/>
  <c r="Q72" i="75"/>
  <c r="I59" i="75"/>
  <c r="I77" i="75"/>
  <c r="J73" i="75" s="1"/>
  <c r="G72" i="75"/>
  <c r="I78" i="75"/>
  <c r="N77" i="75"/>
  <c r="X78" i="75"/>
  <c r="U49" i="75"/>
  <c r="S76" i="75"/>
  <c r="Q77" i="75"/>
  <c r="Q78" i="75"/>
  <c r="P73" i="75" s="1"/>
  <c r="V76" i="75"/>
  <c r="AL18" i="75"/>
  <c r="AL24" i="75"/>
  <c r="AL30" i="75"/>
  <c r="AL36" i="75"/>
  <c r="S54" i="75"/>
  <c r="AC54" i="75"/>
  <c r="AD49" i="75" s="1"/>
  <c r="J58" i="75"/>
  <c r="I58" i="75" s="1"/>
  <c r="J55" i="75" s="1"/>
  <c r="V60" i="75"/>
  <c r="U55" i="75" s="1"/>
  <c r="AA64" i="75"/>
  <c r="Z61" i="75" s="1"/>
  <c r="AA65" i="75"/>
  <c r="J66" i="75"/>
  <c r="I66" i="75" s="1"/>
  <c r="N70" i="75"/>
  <c r="AC70" i="75"/>
  <c r="N71" i="75"/>
  <c r="AC71" i="75"/>
  <c r="K72" i="75"/>
  <c r="L72" i="75" s="1"/>
  <c r="K67" i="75" s="1"/>
  <c r="K78" i="75"/>
  <c r="J87" i="75"/>
  <c r="J111" i="75" s="1"/>
  <c r="R87" i="75"/>
  <c r="R111" i="75" s="1"/>
  <c r="C18" i="75"/>
  <c r="C36" i="75"/>
  <c r="L52" i="75"/>
  <c r="L53" i="75"/>
  <c r="AC64" i="75"/>
  <c r="AD61" i="75" s="1"/>
  <c r="AC65" i="75"/>
  <c r="K66" i="75"/>
  <c r="L66" i="75" s="1"/>
  <c r="K61" i="75" s="1"/>
  <c r="AA72" i="75"/>
  <c r="O76" i="75"/>
  <c r="N76" i="75" s="1"/>
  <c r="Y76" i="75"/>
  <c r="X76" i="75" s="1"/>
  <c r="Y73" i="75" s="1"/>
  <c r="Y77" i="75"/>
  <c r="X77" i="75" s="1"/>
  <c r="T87" i="75"/>
  <c r="T111" i="75" s="1"/>
  <c r="CD113" i="75"/>
  <c r="CC114" i="75"/>
  <c r="CB115" i="75"/>
  <c r="CJ115" i="75"/>
  <c r="CI116" i="75"/>
  <c r="CH117" i="75"/>
  <c r="CG118" i="75"/>
  <c r="CF119" i="75"/>
  <c r="CE120" i="75"/>
  <c r="CD121" i="75"/>
  <c r="CC122" i="75"/>
  <c r="CB123" i="75"/>
  <c r="CJ123" i="75"/>
  <c r="Z21" i="75"/>
  <c r="J60" i="75"/>
  <c r="I60" i="75" s="1"/>
  <c r="P70" i="75"/>
  <c r="Q70" i="75" s="1"/>
  <c r="P71" i="75"/>
  <c r="Q71" i="75" s="1"/>
  <c r="CE113" i="75"/>
  <c r="CD114" i="75"/>
  <c r="CC115" i="75"/>
  <c r="CB116" i="75"/>
  <c r="CJ116" i="75"/>
  <c r="CI117" i="75"/>
  <c r="CH118" i="75"/>
  <c r="CG119" i="75"/>
  <c r="CF120" i="75"/>
  <c r="CE121" i="75"/>
  <c r="CD122" i="75"/>
  <c r="CC123" i="75"/>
  <c r="CB124" i="75"/>
  <c r="Z27" i="75"/>
  <c r="AG15" i="75"/>
  <c r="AG21" i="75"/>
  <c r="AG27" i="75"/>
  <c r="AG33" i="75"/>
  <c r="AG39" i="75"/>
  <c r="AL49" i="75"/>
  <c r="L54" i="75"/>
  <c r="V54" i="75"/>
  <c r="G70" i="75"/>
  <c r="F67" i="75" s="1"/>
  <c r="O78" i="75"/>
  <c r="N78" i="75" s="1"/>
  <c r="M87" i="75"/>
  <c r="M111" i="75" s="1"/>
  <c r="CB111" i="75"/>
  <c r="CF113" i="75"/>
  <c r="CE114" i="75"/>
  <c r="CD115" i="75"/>
  <c r="CC116" i="75"/>
  <c r="CB117" i="75"/>
  <c r="CJ117" i="75"/>
  <c r="CI118" i="75"/>
  <c r="CH119" i="75"/>
  <c r="CG120" i="75"/>
  <c r="CF121" i="75"/>
  <c r="CE122" i="75"/>
  <c r="CD123" i="75"/>
  <c r="CC124" i="75"/>
  <c r="Z12" i="75"/>
  <c r="AL15" i="75"/>
  <c r="AL21" i="75"/>
  <c r="AL27" i="75"/>
  <c r="AL33" i="75"/>
  <c r="AL39" i="75"/>
  <c r="X54" i="75"/>
  <c r="Q60" i="75"/>
  <c r="P55" i="75" s="1"/>
  <c r="V64" i="75"/>
  <c r="U61" i="75" s="1"/>
  <c r="V65" i="75"/>
  <c r="CG113" i="75"/>
  <c r="CF114" i="75"/>
  <c r="CE115" i="75"/>
  <c r="CD116" i="75"/>
  <c r="CC117" i="75"/>
  <c r="CB118" i="75"/>
  <c r="CJ118" i="75"/>
  <c r="CI119" i="75"/>
  <c r="CH120" i="75"/>
  <c r="CG121" i="75"/>
  <c r="CF122" i="75"/>
  <c r="CE123" i="75"/>
  <c r="CD124" i="75"/>
  <c r="AG12" i="75"/>
  <c r="C15" i="75"/>
  <c r="C33" i="75" s="1"/>
  <c r="C27" i="75"/>
  <c r="Q52" i="75"/>
  <c r="AA52" i="75"/>
  <c r="AA53" i="75"/>
  <c r="T70" i="75"/>
  <c r="CE112" i="75"/>
  <c r="CH113" i="75"/>
  <c r="CG114" i="75"/>
  <c r="CF115" i="75"/>
  <c r="CE116" i="75"/>
  <c r="CD117" i="75"/>
  <c r="CC118" i="75"/>
  <c r="CB119" i="75"/>
  <c r="CJ119" i="75"/>
  <c r="CI120" i="75"/>
  <c r="CH121" i="75"/>
  <c r="CG122" i="75"/>
  <c r="CF123" i="75"/>
  <c r="CE124" i="75"/>
  <c r="CH112" i="75"/>
  <c r="CI113" i="75"/>
  <c r="CH114" i="75"/>
  <c r="CG115" i="75"/>
  <c r="CF116" i="75"/>
  <c r="CE117" i="75"/>
  <c r="CD118" i="75"/>
  <c r="CC119" i="75"/>
  <c r="CB120" i="75"/>
  <c r="CJ120" i="75"/>
  <c r="CI121" i="75"/>
  <c r="CH122" i="75"/>
  <c r="CG123" i="75"/>
  <c r="CF124" i="75"/>
  <c r="AG24" i="75"/>
  <c r="AA54" i="75"/>
  <c r="CB113" i="75"/>
  <c r="CJ113" i="75"/>
  <c r="CI114" i="75"/>
  <c r="CH115" i="75"/>
  <c r="CG116" i="75"/>
  <c r="CF117" i="75"/>
  <c r="CE118" i="75"/>
  <c r="CD119" i="75"/>
  <c r="CC120" i="75"/>
  <c r="CB121" i="75"/>
  <c r="CJ121" i="75"/>
  <c r="CI122" i="75"/>
  <c r="CH123" i="75"/>
  <c r="Z15" i="73"/>
  <c r="C30" i="73"/>
  <c r="C24" i="73"/>
  <c r="B55" i="73"/>
  <c r="K45" i="73" s="1"/>
  <c r="Q77" i="73"/>
  <c r="AC58" i="73"/>
  <c r="U87" i="73"/>
  <c r="U111" i="73" s="1"/>
  <c r="O76" i="73"/>
  <c r="N76" i="73" s="1"/>
  <c r="AA58" i="73"/>
  <c r="Z55" i="73" s="1"/>
  <c r="AC59" i="73"/>
  <c r="O77" i="73"/>
  <c r="N77" i="73" s="1"/>
  <c r="AA59" i="73"/>
  <c r="N72" i="73"/>
  <c r="L72" i="73"/>
  <c r="Q76" i="73"/>
  <c r="L66" i="73"/>
  <c r="G59" i="73"/>
  <c r="L76" i="73"/>
  <c r="L77" i="73"/>
  <c r="G65" i="73"/>
  <c r="F78" i="73"/>
  <c r="G78" i="73" s="1"/>
  <c r="AC54" i="73"/>
  <c r="S58" i="73"/>
  <c r="T55" i="73" s="1"/>
  <c r="O64" i="73"/>
  <c r="N64" i="73" s="1"/>
  <c r="Q58" i="73"/>
  <c r="K87" i="73"/>
  <c r="K111" i="73" s="1"/>
  <c r="S59" i="73"/>
  <c r="O65" i="73"/>
  <c r="N65" i="73" s="1"/>
  <c r="Q59" i="73"/>
  <c r="X78" i="73"/>
  <c r="F66" i="73"/>
  <c r="S54" i="73"/>
  <c r="K12" i="73"/>
  <c r="Q71" i="73"/>
  <c r="B49" i="73"/>
  <c r="F45" i="73" s="1"/>
  <c r="C27" i="73"/>
  <c r="AL33" i="73"/>
  <c r="AL21" i="73"/>
  <c r="C12" i="73"/>
  <c r="AG39" i="73"/>
  <c r="AG15" i="73"/>
  <c r="C36" i="73"/>
  <c r="AD49" i="73"/>
  <c r="O67" i="73"/>
  <c r="Q54" i="73"/>
  <c r="T78" i="73"/>
  <c r="S78" i="73" s="1"/>
  <c r="AC66" i="73"/>
  <c r="AD61" i="73" s="1"/>
  <c r="AA66" i="73"/>
  <c r="Q78" i="73"/>
  <c r="G72" i="73"/>
  <c r="AG27" i="73"/>
  <c r="AG33" i="73"/>
  <c r="L54" i="73"/>
  <c r="K49" i="73" s="1"/>
  <c r="C21" i="73"/>
  <c r="AL12" i="73"/>
  <c r="Z18" i="73"/>
  <c r="Z30" i="73"/>
  <c r="Z36" i="73"/>
  <c r="S53" i="73"/>
  <c r="AG18" i="73"/>
  <c r="AG24" i="73"/>
  <c r="AG30" i="73"/>
  <c r="AG36" i="73"/>
  <c r="AL18" i="73"/>
  <c r="AL24" i="73"/>
  <c r="AL30" i="73"/>
  <c r="AL36" i="73"/>
  <c r="J58" i="73"/>
  <c r="I58" i="73" s="1"/>
  <c r="AA64" i="73"/>
  <c r="AA65" i="73"/>
  <c r="J66" i="73"/>
  <c r="I66" i="73" s="1"/>
  <c r="J61" i="73" s="1"/>
  <c r="AC70" i="73"/>
  <c r="AD67" i="73" s="1"/>
  <c r="AC71" i="73"/>
  <c r="K78" i="73"/>
  <c r="J87" i="73"/>
  <c r="J111" i="73" s="1"/>
  <c r="R87" i="73"/>
  <c r="R111" i="73" s="1"/>
  <c r="Y76" i="73"/>
  <c r="X76" i="73" s="1"/>
  <c r="Y77" i="73"/>
  <c r="X77" i="73" s="1"/>
  <c r="T87" i="73"/>
  <c r="T111" i="73" s="1"/>
  <c r="CC122" i="73"/>
  <c r="CB123" i="73"/>
  <c r="CJ123" i="73"/>
  <c r="CE113" i="73"/>
  <c r="CD114" i="73"/>
  <c r="CC115" i="73"/>
  <c r="CB116" i="73"/>
  <c r="CJ116" i="73"/>
  <c r="CI117" i="73"/>
  <c r="CH118" i="73"/>
  <c r="CG119" i="73"/>
  <c r="CF120" i="73"/>
  <c r="CE121" i="73"/>
  <c r="CD122" i="73"/>
  <c r="CC123" i="73"/>
  <c r="CB124" i="73"/>
  <c r="J60" i="73"/>
  <c r="I60" i="73" s="1"/>
  <c r="AL49" i="73"/>
  <c r="V54" i="73"/>
  <c r="U49" i="73" s="1"/>
  <c r="U50" i="73" s="1"/>
  <c r="G70" i="73"/>
  <c r="O78" i="73"/>
  <c r="N78" i="73" s="1"/>
  <c r="M87" i="73"/>
  <c r="M111" i="73" s="1"/>
  <c r="CB111" i="73"/>
  <c r="CF113" i="73"/>
  <c r="CE114" i="73"/>
  <c r="CD115" i="73"/>
  <c r="CC116" i="73"/>
  <c r="CB117" i="73"/>
  <c r="CJ117" i="73"/>
  <c r="CI118" i="73"/>
  <c r="CH119" i="73"/>
  <c r="CG120" i="73"/>
  <c r="CF121" i="73"/>
  <c r="CE122" i="73"/>
  <c r="CD123" i="73"/>
  <c r="CC124" i="73"/>
  <c r="Z12" i="73"/>
  <c r="AL15" i="73"/>
  <c r="AL27" i="73"/>
  <c r="AL39" i="73"/>
  <c r="X54" i="73"/>
  <c r="Y49" i="73" s="1"/>
  <c r="Q60" i="73"/>
  <c r="G64" i="73"/>
  <c r="V64" i="73"/>
  <c r="V65" i="73"/>
  <c r="B73" i="73"/>
  <c r="Z45" i="73" s="1"/>
  <c r="CG113" i="73"/>
  <c r="CF114" i="73"/>
  <c r="CE115" i="73"/>
  <c r="CD116" i="73"/>
  <c r="CC117" i="73"/>
  <c r="CB118" i="73"/>
  <c r="CJ118" i="73"/>
  <c r="CI119" i="73"/>
  <c r="CH120" i="73"/>
  <c r="CG121" i="73"/>
  <c r="CF122" i="73"/>
  <c r="CE123" i="73"/>
  <c r="CD124" i="73"/>
  <c r="Q52" i="73"/>
  <c r="AA52" i="73"/>
  <c r="Q53" i="73"/>
  <c r="AA53" i="73"/>
  <c r="T70" i="73"/>
  <c r="S70" i="73" s="1"/>
  <c r="T67" i="73" s="1"/>
  <c r="Q72" i="73"/>
  <c r="J76" i="73"/>
  <c r="I76" i="73" s="1"/>
  <c r="J77" i="73"/>
  <c r="I77" i="73" s="1"/>
  <c r="O87" i="73"/>
  <c r="O111" i="73" s="1"/>
  <c r="CE112" i="73"/>
  <c r="CH113" i="73"/>
  <c r="CG114" i="73"/>
  <c r="CF115" i="73"/>
  <c r="CE116" i="73"/>
  <c r="CD117" i="73"/>
  <c r="CC118" i="73"/>
  <c r="CB119" i="73"/>
  <c r="CJ119" i="73"/>
  <c r="CI120" i="73"/>
  <c r="CH121" i="73"/>
  <c r="CG122" i="73"/>
  <c r="CF123" i="73"/>
  <c r="CE124" i="73"/>
  <c r="S52" i="73"/>
  <c r="T49" i="73" s="1"/>
  <c r="CH112" i="73"/>
  <c r="CI113" i="73"/>
  <c r="CH114" i="73"/>
  <c r="CG115" i="73"/>
  <c r="CF116" i="73"/>
  <c r="CE117" i="73"/>
  <c r="CD118" i="73"/>
  <c r="CC119" i="73"/>
  <c r="CB120" i="73"/>
  <c r="CJ120" i="73"/>
  <c r="CI121" i="73"/>
  <c r="CH122" i="73"/>
  <c r="CG123" i="73"/>
  <c r="CF124" i="73"/>
  <c r="AA54" i="73"/>
  <c r="CB113" i="73"/>
  <c r="CJ113" i="73"/>
  <c r="CI114" i="73"/>
  <c r="CH115" i="73"/>
  <c r="CG116" i="73"/>
  <c r="CF117" i="73"/>
  <c r="CE118" i="73"/>
  <c r="CD119" i="73"/>
  <c r="CC120" i="73"/>
  <c r="CB121" i="73"/>
  <c r="CJ121" i="73"/>
  <c r="CI122" i="73"/>
  <c r="CH123" i="73"/>
  <c r="J67" i="75" l="1"/>
  <c r="Y49" i="75"/>
  <c r="U50" i="75" s="1"/>
  <c r="I71" i="73"/>
  <c r="J67" i="73" s="1"/>
  <c r="J69" i="73" s="1"/>
  <c r="F67" i="73"/>
  <c r="F68" i="73" s="1"/>
  <c r="T73" i="75"/>
  <c r="P74" i="75" s="1"/>
  <c r="AD63" i="75"/>
  <c r="K67" i="73"/>
  <c r="K68" i="73" s="1"/>
  <c r="AL67" i="73"/>
  <c r="Y57" i="73"/>
  <c r="U56" i="73"/>
  <c r="P49" i="75"/>
  <c r="AL61" i="75"/>
  <c r="T49" i="75"/>
  <c r="Z67" i="75"/>
  <c r="AD69" i="73"/>
  <c r="Y73" i="73"/>
  <c r="O61" i="75"/>
  <c r="O63" i="75" s="1"/>
  <c r="AL61" i="73"/>
  <c r="Z49" i="73"/>
  <c r="Z50" i="73" s="1"/>
  <c r="Q70" i="73"/>
  <c r="U62" i="75"/>
  <c r="J55" i="73"/>
  <c r="P56" i="75"/>
  <c r="T57" i="75"/>
  <c r="U56" i="75"/>
  <c r="Y57" i="75"/>
  <c r="J75" i="75"/>
  <c r="S71" i="75"/>
  <c r="AL73" i="75"/>
  <c r="F68" i="75"/>
  <c r="AJ59" i="75"/>
  <c r="K49" i="75"/>
  <c r="P67" i="75"/>
  <c r="S70" i="75"/>
  <c r="T67" i="75" s="1"/>
  <c r="AD67" i="75"/>
  <c r="N72" i="75"/>
  <c r="O67" i="75" s="1"/>
  <c r="AL67" i="75"/>
  <c r="J61" i="75"/>
  <c r="L76" i="75"/>
  <c r="G60" i="75"/>
  <c r="Z49" i="75"/>
  <c r="Z50" i="75" s="1"/>
  <c r="E67" i="75"/>
  <c r="E73" i="75"/>
  <c r="E55" i="75"/>
  <c r="E61" i="75"/>
  <c r="E49" i="75"/>
  <c r="J69" i="75"/>
  <c r="AL55" i="75"/>
  <c r="O73" i="75"/>
  <c r="L78" i="75"/>
  <c r="Z62" i="75"/>
  <c r="V77" i="75"/>
  <c r="AD57" i="75"/>
  <c r="G66" i="75"/>
  <c r="F61" i="75" s="1"/>
  <c r="G58" i="75"/>
  <c r="F55" i="75" s="1"/>
  <c r="J57" i="75" s="1"/>
  <c r="U73" i="75"/>
  <c r="U74" i="75" s="1"/>
  <c r="Y63" i="75"/>
  <c r="F74" i="75"/>
  <c r="K50" i="73"/>
  <c r="O51" i="73"/>
  <c r="Y51" i="73"/>
  <c r="O61" i="73"/>
  <c r="AJ65" i="73" s="1"/>
  <c r="I78" i="73"/>
  <c r="AD55" i="73"/>
  <c r="AD57" i="73" s="1"/>
  <c r="J73" i="73"/>
  <c r="AL73" i="73"/>
  <c r="L65" i="73"/>
  <c r="G77" i="73"/>
  <c r="G76" i="73"/>
  <c r="E49" i="73"/>
  <c r="E67" i="73"/>
  <c r="E73" i="73"/>
  <c r="E55" i="73"/>
  <c r="E61" i="73"/>
  <c r="V77" i="73"/>
  <c r="AL55" i="73"/>
  <c r="L64" i="73"/>
  <c r="K61" i="73" s="1"/>
  <c r="G60" i="73"/>
  <c r="V76" i="73"/>
  <c r="U73" i="73" s="1"/>
  <c r="U74" i="73" s="1"/>
  <c r="Z61" i="73"/>
  <c r="Z62" i="73" s="1"/>
  <c r="P67" i="73"/>
  <c r="P68" i="73" s="1"/>
  <c r="G58" i="73"/>
  <c r="F55" i="73" s="1"/>
  <c r="J57" i="73" s="1"/>
  <c r="P49" i="73"/>
  <c r="P50" i="73" s="1"/>
  <c r="U61" i="73"/>
  <c r="F61" i="73"/>
  <c r="L78" i="73"/>
  <c r="G66" i="73"/>
  <c r="O73" i="73"/>
  <c r="AJ53" i="73"/>
  <c r="AH49" i="73" s="1"/>
  <c r="AZ49" i="73" s="1"/>
  <c r="Z68" i="73"/>
  <c r="P55" i="73"/>
  <c r="P56" i="73" s="1"/>
  <c r="K73" i="73"/>
  <c r="P73" i="73"/>
  <c r="P74" i="73" s="1"/>
  <c r="AJ59" i="73" l="1"/>
  <c r="K74" i="73"/>
  <c r="Z56" i="73"/>
  <c r="Y51" i="75"/>
  <c r="AJ71" i="73"/>
  <c r="T75" i="75"/>
  <c r="AG55" i="75"/>
  <c r="O69" i="73"/>
  <c r="T51" i="75"/>
  <c r="P50" i="75"/>
  <c r="AJ53" i="75"/>
  <c r="AD69" i="75"/>
  <c r="AH71" i="75"/>
  <c r="AE49" i="73"/>
  <c r="T51" i="73"/>
  <c r="K62" i="75"/>
  <c r="AV73" i="75"/>
  <c r="AV67" i="75"/>
  <c r="K62" i="73"/>
  <c r="AV73" i="73"/>
  <c r="AD51" i="75"/>
  <c r="F73" i="73"/>
  <c r="AH77" i="73" s="1"/>
  <c r="AD51" i="73"/>
  <c r="AG49" i="73" s="1"/>
  <c r="AV55" i="73"/>
  <c r="AV67" i="73"/>
  <c r="AV61" i="73"/>
  <c r="AE67" i="73"/>
  <c r="T69" i="73"/>
  <c r="AG67" i="73" s="1"/>
  <c r="AQ67" i="73"/>
  <c r="AV55" i="75"/>
  <c r="AV61" i="75"/>
  <c r="T69" i="75"/>
  <c r="AV49" i="75"/>
  <c r="AV49" i="73"/>
  <c r="AH65" i="75"/>
  <c r="F62" i="75"/>
  <c r="AQ61" i="75"/>
  <c r="O69" i="75"/>
  <c r="AJ71" i="75"/>
  <c r="K68" i="75"/>
  <c r="AQ67" i="75"/>
  <c r="AQ49" i="75"/>
  <c r="AH53" i="75"/>
  <c r="K50" i="75"/>
  <c r="O51" i="75"/>
  <c r="Z68" i="75"/>
  <c r="K73" i="75"/>
  <c r="Y75" i="75"/>
  <c r="J63" i="75"/>
  <c r="AG61" i="75" s="1"/>
  <c r="AJ65" i="75"/>
  <c r="P68" i="75"/>
  <c r="AJ77" i="75"/>
  <c r="AH59" i="75"/>
  <c r="AR55" i="75" s="1"/>
  <c r="F56" i="75"/>
  <c r="AE55" i="75" s="1"/>
  <c r="AQ55" i="75"/>
  <c r="U62" i="73"/>
  <c r="Y63" i="73"/>
  <c r="AH65" i="73"/>
  <c r="AR61" i="73" s="1"/>
  <c r="AQ61" i="73"/>
  <c r="F62" i="73"/>
  <c r="T75" i="73"/>
  <c r="AJ77" i="73"/>
  <c r="AH53" i="73"/>
  <c r="AR49" i="73" s="1"/>
  <c r="AH59" i="73"/>
  <c r="AR55" i="73" s="1"/>
  <c r="F56" i="73"/>
  <c r="AE55" i="73" s="1"/>
  <c r="AQ55" i="73"/>
  <c r="AQ49" i="73"/>
  <c r="O75" i="73"/>
  <c r="T57" i="73"/>
  <c r="AG55" i="73" s="1"/>
  <c r="O63" i="73"/>
  <c r="J63" i="73"/>
  <c r="AH71" i="73"/>
  <c r="AR67" i="73" s="1"/>
  <c r="Y75" i="73"/>
  <c r="AD63" i="73"/>
  <c r="Y128" i="63"/>
  <c r="V128" i="63"/>
  <c r="U128" i="63"/>
  <c r="Q128" i="63"/>
  <c r="N128" i="63"/>
  <c r="J128" i="63"/>
  <c r="I128" i="63"/>
  <c r="H128" i="63"/>
  <c r="F128" i="63"/>
  <c r="AB124" i="63"/>
  <c r="AA103" i="63"/>
  <c r="L103" i="63"/>
  <c r="AA102" i="63"/>
  <c r="L102" i="63"/>
  <c r="AA101" i="63"/>
  <c r="O101" i="63"/>
  <c r="L101" i="63"/>
  <c r="AF98" i="63"/>
  <c r="AB98" i="63"/>
  <c r="AA98" i="63"/>
  <c r="Z98" i="63"/>
  <c r="Q98" i="63"/>
  <c r="M98" i="63"/>
  <c r="L98" i="63"/>
  <c r="K98" i="63"/>
  <c r="D98" i="63"/>
  <c r="B98" i="63"/>
  <c r="AI58" i="63" s="1"/>
  <c r="Z23" i="63" s="1"/>
  <c r="AM97" i="63"/>
  <c r="AD103" i="63" s="1"/>
  <c r="AI97" i="63"/>
  <c r="X97" i="63"/>
  <c r="V97" i="63"/>
  <c r="O97" i="63"/>
  <c r="G97" i="63"/>
  <c r="AM96" i="63"/>
  <c r="AI96" i="63"/>
  <c r="AH102" i="63" s="1"/>
  <c r="V96" i="63"/>
  <c r="G96" i="63"/>
  <c r="AM95" i="63"/>
  <c r="AI95" i="63"/>
  <c r="AH101" i="63" s="1"/>
  <c r="V95" i="63"/>
  <c r="G95" i="63"/>
  <c r="W92" i="63"/>
  <c r="V92" i="63"/>
  <c r="U92" i="63"/>
  <c r="Q92" i="63"/>
  <c r="H92" i="63"/>
  <c r="G92" i="63"/>
  <c r="F92" i="63"/>
  <c r="D92" i="63"/>
  <c r="B92" i="63"/>
  <c r="AD58" i="63" s="1"/>
  <c r="AM91" i="63"/>
  <c r="AL91" i="63" s="1"/>
  <c r="AB103" i="63" s="1"/>
  <c r="AI91" i="63"/>
  <c r="AC103" i="63" s="1"/>
  <c r="V91" i="63"/>
  <c r="AM90" i="63"/>
  <c r="Y102" i="63" s="1"/>
  <c r="AI90" i="63"/>
  <c r="AC102" i="63" s="1"/>
  <c r="V90" i="63"/>
  <c r="AM89" i="63"/>
  <c r="Y101" i="63" s="1"/>
  <c r="AI89" i="63"/>
  <c r="V89" i="63"/>
  <c r="W86" i="63"/>
  <c r="V86" i="63"/>
  <c r="U86" i="63"/>
  <c r="L86" i="63"/>
  <c r="G86" i="63"/>
  <c r="D86" i="63"/>
  <c r="B86" i="63"/>
  <c r="Y58" i="63" s="1"/>
  <c r="AH85" i="63"/>
  <c r="AG85" i="63" s="1"/>
  <c r="AD85" i="63"/>
  <c r="AE85" i="63" s="1"/>
  <c r="U97" i="63" s="1"/>
  <c r="AC85" i="63"/>
  <c r="T91" i="63" s="1"/>
  <c r="Y85" i="63"/>
  <c r="S85" i="63"/>
  <c r="J85" i="63"/>
  <c r="AH84" i="63"/>
  <c r="T96" i="63" s="1"/>
  <c r="AD84" i="63"/>
  <c r="X96" i="63" s="1"/>
  <c r="AC84" i="63"/>
  <c r="T90" i="63" s="1"/>
  <c r="AB84" i="63"/>
  <c r="W90" i="63" s="1"/>
  <c r="Y84" i="63"/>
  <c r="Z84" i="63" s="1"/>
  <c r="U90" i="63" s="1"/>
  <c r="AH83" i="63"/>
  <c r="T95" i="63" s="1"/>
  <c r="AD83" i="63"/>
  <c r="AC83" i="63"/>
  <c r="T89" i="63" s="1"/>
  <c r="Y83" i="63"/>
  <c r="X89" i="63" s="1"/>
  <c r="Q80" i="63"/>
  <c r="L80" i="63"/>
  <c r="D80" i="63"/>
  <c r="B80" i="63"/>
  <c r="AM79" i="63"/>
  <c r="O103" i="63" s="1"/>
  <c r="AI79" i="63"/>
  <c r="AL79" i="63" s="1"/>
  <c r="AH79" i="63"/>
  <c r="AG79" i="63" s="1"/>
  <c r="AD79" i="63"/>
  <c r="S97" i="63" s="1"/>
  <c r="X79" i="63"/>
  <c r="O85" i="63" s="1"/>
  <c r="T79" i="63"/>
  <c r="W79" i="63" s="1"/>
  <c r="G79" i="63"/>
  <c r="AM78" i="63"/>
  <c r="O102" i="63" s="1"/>
  <c r="AI78" i="63"/>
  <c r="S102" i="63" s="1"/>
  <c r="AH78" i="63"/>
  <c r="AD78" i="63"/>
  <c r="S96" i="63" s="1"/>
  <c r="X78" i="63"/>
  <c r="O84" i="63" s="1"/>
  <c r="T78" i="63"/>
  <c r="S84" i="63" s="1"/>
  <c r="G78" i="63"/>
  <c r="AM77" i="63"/>
  <c r="AL77" i="63" s="1"/>
  <c r="AI77" i="63"/>
  <c r="AA128" i="63" s="1"/>
  <c r="AH77" i="63"/>
  <c r="O95" i="63" s="1"/>
  <c r="AD77" i="63"/>
  <c r="T128" i="63" s="1"/>
  <c r="X77" i="63"/>
  <c r="O83" i="63" s="1"/>
  <c r="T77" i="63"/>
  <c r="S83" i="63" s="1"/>
  <c r="G77" i="63"/>
  <c r="H74" i="63"/>
  <c r="G74" i="63"/>
  <c r="F74" i="63"/>
  <c r="D74" i="63"/>
  <c r="B74" i="63"/>
  <c r="AM73" i="63"/>
  <c r="AL73" i="63" s="1"/>
  <c r="M103" i="63" s="1"/>
  <c r="AI73" i="63"/>
  <c r="N103" i="63" s="1"/>
  <c r="AC73" i="63"/>
  <c r="J91" i="63" s="1"/>
  <c r="Y73" i="63"/>
  <c r="X73" i="63"/>
  <c r="W73" i="63" s="1"/>
  <c r="T73" i="63"/>
  <c r="U73" i="63" s="1"/>
  <c r="AM72" i="63"/>
  <c r="J102" i="63" s="1"/>
  <c r="AI72" i="63"/>
  <c r="AC72" i="63"/>
  <c r="J90" i="63" s="1"/>
  <c r="Y72" i="63"/>
  <c r="N90" i="63" s="1"/>
  <c r="X72" i="63"/>
  <c r="J84" i="63" s="1"/>
  <c r="T72" i="63"/>
  <c r="AM71" i="63"/>
  <c r="J101" i="63" s="1"/>
  <c r="AI71" i="63"/>
  <c r="N101" i="63" s="1"/>
  <c r="AC71" i="63"/>
  <c r="J89" i="63" s="1"/>
  <c r="Y71" i="63"/>
  <c r="S128" i="63" s="1"/>
  <c r="X71" i="63"/>
  <c r="J83" i="63" s="1"/>
  <c r="T71" i="63"/>
  <c r="L128" i="63" s="1"/>
  <c r="G68" i="63"/>
  <c r="D68" i="63"/>
  <c r="B68" i="63"/>
  <c r="J58" i="63" s="1"/>
  <c r="Z14" i="63" s="1"/>
  <c r="AH67" i="63"/>
  <c r="AG67" i="63" s="1"/>
  <c r="H97" i="63" s="1"/>
  <c r="AD67" i="63"/>
  <c r="I97" i="63" s="1"/>
  <c r="AC67" i="63"/>
  <c r="E91" i="63" s="1"/>
  <c r="F91" i="63" s="1"/>
  <c r="Z67" i="63"/>
  <c r="Y67" i="63"/>
  <c r="I91" i="63" s="1"/>
  <c r="S67" i="63"/>
  <c r="E79" i="63" s="1"/>
  <c r="O67" i="63"/>
  <c r="I79" i="63" s="1"/>
  <c r="N67" i="63"/>
  <c r="E73" i="63" s="1"/>
  <c r="J67" i="63"/>
  <c r="K67" i="63" s="1"/>
  <c r="AH66" i="63"/>
  <c r="E96" i="63" s="1"/>
  <c r="AD66" i="63"/>
  <c r="I96" i="63" s="1"/>
  <c r="AC66" i="63"/>
  <c r="Y66" i="63"/>
  <c r="I90" i="63" s="1"/>
  <c r="S66" i="63"/>
  <c r="O66" i="63"/>
  <c r="I78" i="63" s="1"/>
  <c r="N66" i="63"/>
  <c r="J66" i="63"/>
  <c r="I72" i="63" s="1"/>
  <c r="AH65" i="63"/>
  <c r="E95" i="63" s="1"/>
  <c r="AD65" i="63"/>
  <c r="AE65" i="63" s="1"/>
  <c r="AC65" i="63"/>
  <c r="Y65" i="63"/>
  <c r="I89" i="63" s="1"/>
  <c r="S65" i="63"/>
  <c r="R65" i="63" s="1"/>
  <c r="O65" i="63"/>
  <c r="I77" i="63" s="1"/>
  <c r="N65" i="63"/>
  <c r="J65" i="63"/>
  <c r="D62" i="63"/>
  <c r="B62" i="63"/>
  <c r="E58" i="63" s="1"/>
  <c r="T58" i="63"/>
  <c r="Z17" i="63" s="1"/>
  <c r="S55" i="63"/>
  <c r="Q55" i="63"/>
  <c r="S54" i="63"/>
  <c r="Q54" i="63"/>
  <c r="AK53" i="63"/>
  <c r="Z53" i="63"/>
  <c r="S53" i="63"/>
  <c r="W53" i="63" s="1"/>
  <c r="Q53" i="63"/>
  <c r="K53" i="63" s="1"/>
  <c r="C53" i="63"/>
  <c r="S52" i="63"/>
  <c r="Q52" i="63"/>
  <c r="S51" i="63"/>
  <c r="W50" i="63" s="1"/>
  <c r="Q51" i="63"/>
  <c r="K50" i="63" s="1"/>
  <c r="AQ50" i="63"/>
  <c r="AK50" i="63"/>
  <c r="Z50" i="63"/>
  <c r="S50" i="63"/>
  <c r="Q50" i="63"/>
  <c r="C50" i="63"/>
  <c r="S49" i="63"/>
  <c r="Q49" i="63"/>
  <c r="S48" i="63"/>
  <c r="Q48" i="63"/>
  <c r="AK47" i="63"/>
  <c r="Z47" i="63"/>
  <c r="W47" i="63"/>
  <c r="S47" i="63"/>
  <c r="Q47" i="63"/>
  <c r="K47" i="63" s="1"/>
  <c r="C47" i="63"/>
  <c r="S46" i="63"/>
  <c r="Q46" i="63"/>
  <c r="S45" i="63"/>
  <c r="Q45" i="63"/>
  <c r="AQ44" i="63"/>
  <c r="AK44" i="63"/>
  <c r="Z44" i="63"/>
  <c r="S44" i="63"/>
  <c r="Q44" i="63"/>
  <c r="K44" i="63"/>
  <c r="C44" i="63"/>
  <c r="S43" i="63"/>
  <c r="Q43" i="63"/>
  <c r="S42" i="63"/>
  <c r="Q42" i="63"/>
  <c r="AK41" i="63"/>
  <c r="Z41" i="63"/>
  <c r="W41" i="63"/>
  <c r="S41" i="63"/>
  <c r="Q41" i="63"/>
  <c r="K41" i="63"/>
  <c r="C41" i="63"/>
  <c r="S40" i="63"/>
  <c r="Q40" i="63"/>
  <c r="S39" i="63"/>
  <c r="Q39" i="63"/>
  <c r="AQ38" i="63"/>
  <c r="AK38" i="63"/>
  <c r="Z38" i="63"/>
  <c r="S38" i="63"/>
  <c r="W38" i="63" s="1"/>
  <c r="Q38" i="63"/>
  <c r="K38" i="63" s="1"/>
  <c r="C38" i="63"/>
  <c r="S37" i="63"/>
  <c r="Q37" i="63"/>
  <c r="S36" i="63"/>
  <c r="Q36" i="63"/>
  <c r="AK35" i="63"/>
  <c r="Z35" i="63"/>
  <c r="W35" i="63"/>
  <c r="S35" i="63"/>
  <c r="Q35" i="63"/>
  <c r="K35" i="63" s="1"/>
  <c r="C35" i="63"/>
  <c r="S34" i="63"/>
  <c r="Q34" i="63"/>
  <c r="S33" i="63"/>
  <c r="Q33" i="63"/>
  <c r="AQ32" i="63"/>
  <c r="AK32" i="63"/>
  <c r="Z32" i="63"/>
  <c r="S32" i="63"/>
  <c r="Q32" i="63"/>
  <c r="K32" i="63" s="1"/>
  <c r="C32" i="63"/>
  <c r="S31" i="63"/>
  <c r="Q31" i="63"/>
  <c r="S30" i="63"/>
  <c r="Q30" i="63"/>
  <c r="K29" i="63" s="1"/>
  <c r="AK29" i="63"/>
  <c r="Z29" i="63"/>
  <c r="S29" i="63"/>
  <c r="W29" i="63" s="1"/>
  <c r="Q29" i="63"/>
  <c r="C29" i="63"/>
  <c r="S28" i="63"/>
  <c r="Q28" i="63"/>
  <c r="S27" i="63"/>
  <c r="Q27" i="63"/>
  <c r="AK26" i="63"/>
  <c r="Z26" i="63"/>
  <c r="S26" i="63"/>
  <c r="W26" i="63" s="1"/>
  <c r="Q26" i="63"/>
  <c r="K26" i="63" s="1"/>
  <c r="C26" i="63"/>
  <c r="S25" i="63"/>
  <c r="Q25" i="63"/>
  <c r="S24" i="63"/>
  <c r="Q24" i="63"/>
  <c r="K23" i="63" s="1"/>
  <c r="AK23" i="63"/>
  <c r="S23" i="63"/>
  <c r="W23" i="63" s="1"/>
  <c r="Q23" i="63"/>
  <c r="C23" i="63"/>
  <c r="B23" i="63"/>
  <c r="B29" i="63" s="1"/>
  <c r="B35" i="63" s="1"/>
  <c r="B41" i="63" s="1"/>
  <c r="B47" i="63" s="1"/>
  <c r="B53" i="63" s="1"/>
  <c r="S22" i="63"/>
  <c r="Q22" i="63"/>
  <c r="S21" i="63"/>
  <c r="Q21" i="63"/>
  <c r="AK20" i="63"/>
  <c r="Z20" i="63"/>
  <c r="S20" i="63"/>
  <c r="W20" i="63" s="1"/>
  <c r="Q20" i="63"/>
  <c r="K20" i="63" s="1"/>
  <c r="C20" i="63"/>
  <c r="B20" i="63"/>
  <c r="B26" i="63" s="1"/>
  <c r="B32" i="63" s="1"/>
  <c r="B38" i="63" s="1"/>
  <c r="B44" i="63" s="1"/>
  <c r="B50" i="63" s="1"/>
  <c r="S19" i="63"/>
  <c r="Q19" i="63"/>
  <c r="S18" i="63"/>
  <c r="Q18" i="63"/>
  <c r="K17" i="63" s="1"/>
  <c r="AK17" i="63"/>
  <c r="S17" i="63"/>
  <c r="W17" i="63" s="1"/>
  <c r="Q17" i="63"/>
  <c r="S16" i="63"/>
  <c r="Q16" i="63"/>
  <c r="S15" i="63"/>
  <c r="Q15" i="63"/>
  <c r="AQ14" i="63"/>
  <c r="AK14" i="63"/>
  <c r="S14" i="63"/>
  <c r="Q14" i="63"/>
  <c r="K14" i="63" s="1"/>
  <c r="AG103" i="63" l="1"/>
  <c r="AL96" i="63"/>
  <c r="AL95" i="63"/>
  <c r="M90" i="63"/>
  <c r="Z72" i="63"/>
  <c r="AB72" i="63"/>
  <c r="Z71" i="63"/>
  <c r="AB71" i="63"/>
  <c r="R66" i="63"/>
  <c r="H78" i="63" s="1"/>
  <c r="X90" i="63"/>
  <c r="Z83" i="63"/>
  <c r="U89" i="63" s="1"/>
  <c r="AB83" i="63"/>
  <c r="AE49" i="75"/>
  <c r="AR49" i="75"/>
  <c r="AP49" i="75" s="1"/>
  <c r="AO49" i="73"/>
  <c r="AL72" i="63"/>
  <c r="M102" i="63" s="1"/>
  <c r="AH67" i="75"/>
  <c r="AZ67" i="75" s="1"/>
  <c r="AE67" i="75"/>
  <c r="R97" i="63"/>
  <c r="AE79" i="63"/>
  <c r="AG78" i="63"/>
  <c r="AP67" i="73"/>
  <c r="W72" i="63"/>
  <c r="AE61" i="75"/>
  <c r="AO61" i="75" s="1"/>
  <c r="AH55" i="73"/>
  <c r="AZ55" i="73" s="1"/>
  <c r="AH61" i="73"/>
  <c r="AZ61" i="73" s="1"/>
  <c r="P102" i="63"/>
  <c r="AJ78" i="63"/>
  <c r="AJ77" i="63"/>
  <c r="AH49" i="75"/>
  <c r="AZ49" i="75" s="1"/>
  <c r="AG49" i="75"/>
  <c r="AQ73" i="73"/>
  <c r="F74" i="73"/>
  <c r="AE73" i="73" s="1"/>
  <c r="J75" i="73"/>
  <c r="AG73" i="73" s="1"/>
  <c r="AH73" i="73"/>
  <c r="AZ73" i="73" s="1"/>
  <c r="AE83" i="63"/>
  <c r="U95" i="63" s="1"/>
  <c r="AG84" i="63"/>
  <c r="W96" i="63" s="1"/>
  <c r="AG83" i="63"/>
  <c r="W95" i="63" s="1"/>
  <c r="AE61" i="73"/>
  <c r="AO67" i="73"/>
  <c r="AG61" i="73"/>
  <c r="AP61" i="73"/>
  <c r="AH67" i="73"/>
  <c r="AZ67" i="73" s="1"/>
  <c r="AH61" i="75"/>
  <c r="AZ61" i="75" s="1"/>
  <c r="AG67" i="75"/>
  <c r="AR67" i="75"/>
  <c r="AP67" i="75" s="1"/>
  <c r="R84" i="63"/>
  <c r="S80" i="63" s="1"/>
  <c r="U78" i="63"/>
  <c r="U77" i="63"/>
  <c r="R83" i="63"/>
  <c r="W77" i="63"/>
  <c r="P85" i="63"/>
  <c r="AH55" i="75"/>
  <c r="AZ55" i="75" s="1"/>
  <c r="AP49" i="73"/>
  <c r="K74" i="75"/>
  <c r="AE73" i="75" s="1"/>
  <c r="AH77" i="75"/>
  <c r="AR73" i="75" s="1"/>
  <c r="AQ73" i="75"/>
  <c r="AO55" i="75"/>
  <c r="AP55" i="75"/>
  <c r="O75" i="75"/>
  <c r="AG73" i="75" s="1"/>
  <c r="AR61" i="75"/>
  <c r="AP61" i="75" s="1"/>
  <c r="C14" i="63"/>
  <c r="AP55" i="73"/>
  <c r="AO55" i="73"/>
  <c r="AR73" i="73"/>
  <c r="AL89" i="63"/>
  <c r="AC101" i="63"/>
  <c r="AJ89" i="63"/>
  <c r="W14" i="63"/>
  <c r="W32" i="63"/>
  <c r="E128" i="63"/>
  <c r="BB62" i="63"/>
  <c r="P83" i="63"/>
  <c r="W97" i="63"/>
  <c r="AH80" i="63"/>
  <c r="P97" i="63"/>
  <c r="BB98" i="63"/>
  <c r="K90" i="63"/>
  <c r="M65" i="63"/>
  <c r="N62" i="63" s="1"/>
  <c r="E71" i="63"/>
  <c r="K65" i="63"/>
  <c r="J62" i="63" s="1"/>
  <c r="M66" i="63"/>
  <c r="E72" i="63"/>
  <c r="F72" i="63" s="1"/>
  <c r="K66" i="63"/>
  <c r="W44" i="63"/>
  <c r="O58" i="63"/>
  <c r="C17" i="63"/>
  <c r="P95" i="63"/>
  <c r="O92" i="63" s="1"/>
  <c r="P84" i="63"/>
  <c r="H77" i="63"/>
  <c r="K91" i="63"/>
  <c r="H89" i="63"/>
  <c r="R85" i="63"/>
  <c r="AE103" i="63"/>
  <c r="AB65" i="63"/>
  <c r="Z65" i="63"/>
  <c r="E89" i="63"/>
  <c r="R102" i="63"/>
  <c r="Y80" i="63"/>
  <c r="X91" i="63"/>
  <c r="AB85" i="63"/>
  <c r="W91" i="63" s="1"/>
  <c r="Z85" i="63"/>
  <c r="U91" i="63" s="1"/>
  <c r="AB66" i="63"/>
  <c r="Z66" i="63"/>
  <c r="E90" i="63"/>
  <c r="F90" i="63" s="1"/>
  <c r="H91" i="63"/>
  <c r="Y68" i="63"/>
  <c r="F95" i="63"/>
  <c r="P128" i="63"/>
  <c r="N91" i="63"/>
  <c r="M91" i="63" s="1"/>
  <c r="AB73" i="63"/>
  <c r="Z73" i="63"/>
  <c r="AC80" i="63"/>
  <c r="W89" i="63"/>
  <c r="M67" i="63"/>
  <c r="AB67" i="63"/>
  <c r="I71" i="63"/>
  <c r="E77" i="63"/>
  <c r="W78" i="63"/>
  <c r="X74" i="63" s="1"/>
  <c r="AL78" i="63"/>
  <c r="AM74" i="63" s="1"/>
  <c r="N83" i="63"/>
  <c r="M83" i="63" s="1"/>
  <c r="N80" i="63" s="1"/>
  <c r="N84" i="63"/>
  <c r="M84" i="63" s="1"/>
  <c r="I95" i="63"/>
  <c r="AD101" i="63"/>
  <c r="AE101" i="63" s="1"/>
  <c r="N102" i="63"/>
  <c r="J103" i="63"/>
  <c r="AT98" i="63" s="1"/>
  <c r="S103" i="63"/>
  <c r="R103" i="63" s="1"/>
  <c r="G128" i="63"/>
  <c r="O128" i="63"/>
  <c r="X128" i="63"/>
  <c r="P65" i="63"/>
  <c r="P66" i="63"/>
  <c r="F78" i="63" s="1"/>
  <c r="AE66" i="63"/>
  <c r="F96" i="63" s="1"/>
  <c r="E78" i="63"/>
  <c r="N89" i="63"/>
  <c r="M89" i="63" s="1"/>
  <c r="N86" i="63" s="1"/>
  <c r="AJ90" i="63"/>
  <c r="Z102" i="63" s="1"/>
  <c r="X95" i="63"/>
  <c r="AJ97" i="63"/>
  <c r="Y103" i="63"/>
  <c r="AG65" i="63"/>
  <c r="AG66" i="63"/>
  <c r="H96" i="63" s="1"/>
  <c r="U71" i="63"/>
  <c r="AJ71" i="63"/>
  <c r="U72" i="63"/>
  <c r="AJ72" i="63"/>
  <c r="K102" i="63" s="1"/>
  <c r="I73" i="63"/>
  <c r="H73" i="63" s="1"/>
  <c r="AE77" i="63"/>
  <c r="U79" i="63"/>
  <c r="T74" i="63" s="1"/>
  <c r="AJ79" i="63"/>
  <c r="AI74" i="63" s="1"/>
  <c r="AE84" i="63"/>
  <c r="N85" i="63"/>
  <c r="M85" i="63" s="1"/>
  <c r="AL90" i="63"/>
  <c r="AB102" i="63" s="1"/>
  <c r="E97" i="63"/>
  <c r="AL97" i="63"/>
  <c r="AM92" i="63" s="1"/>
  <c r="S101" i="63"/>
  <c r="R101" i="63" s="1"/>
  <c r="AD102" i="63"/>
  <c r="AE102" i="63" s="1"/>
  <c r="AT62" i="63"/>
  <c r="P67" i="63"/>
  <c r="F79" i="63" s="1"/>
  <c r="AE67" i="63"/>
  <c r="F97" i="63" s="1"/>
  <c r="W71" i="63"/>
  <c r="X68" i="63" s="1"/>
  <c r="AL71" i="63"/>
  <c r="AG77" i="63"/>
  <c r="AH74" i="63" s="1"/>
  <c r="AE78" i="63"/>
  <c r="AJ95" i="63"/>
  <c r="O96" i="63"/>
  <c r="P96" i="63" s="1"/>
  <c r="T97" i="63"/>
  <c r="R67" i="63"/>
  <c r="H79" i="63" s="1"/>
  <c r="AJ73" i="63"/>
  <c r="K103" i="63" s="1"/>
  <c r="AJ91" i="63"/>
  <c r="Z103" i="63" s="1"/>
  <c r="S95" i="63"/>
  <c r="R95" i="63" s="1"/>
  <c r="AJ96" i="63"/>
  <c r="AG101" i="63" l="1"/>
  <c r="AC68" i="63"/>
  <c r="AC70" i="63" s="1"/>
  <c r="AO49" i="75"/>
  <c r="AT49" i="75"/>
  <c r="AW49" i="75" s="1"/>
  <c r="AO67" i="75"/>
  <c r="AT92" i="63"/>
  <c r="BB92" i="63"/>
  <c r="AO73" i="73"/>
  <c r="AM76" i="63"/>
  <c r="P101" i="63"/>
  <c r="O98" i="63" s="1"/>
  <c r="AP73" i="75"/>
  <c r="AH73" i="75"/>
  <c r="AZ73" i="75" s="1"/>
  <c r="AU73" i="75" s="1"/>
  <c r="AX73" i="75" s="1"/>
  <c r="AT67" i="73"/>
  <c r="AW67" i="73" s="1"/>
  <c r="AP73" i="73"/>
  <c r="AU73" i="73"/>
  <c r="AX73" i="73" s="1"/>
  <c r="AT55" i="73"/>
  <c r="AW55" i="73" s="1"/>
  <c r="AT73" i="73"/>
  <c r="AW73" i="73" s="1"/>
  <c r="AT61" i="73"/>
  <c r="AW61" i="73" s="1"/>
  <c r="AT49" i="73"/>
  <c r="AW49" i="73" s="1"/>
  <c r="AO61" i="73"/>
  <c r="AU55" i="73"/>
  <c r="AX55" i="73" s="1"/>
  <c r="AU61" i="73"/>
  <c r="AX61" i="73" s="1"/>
  <c r="AU67" i="73"/>
  <c r="AX67" i="73" s="1"/>
  <c r="AU49" i="73"/>
  <c r="AX49" i="73" s="1"/>
  <c r="AT61" i="75"/>
  <c r="AW61" i="75" s="1"/>
  <c r="AO73" i="75"/>
  <c r="AT73" i="75"/>
  <c r="AW73" i="75" s="1"/>
  <c r="AT55" i="75"/>
  <c r="AW55" i="75" s="1"/>
  <c r="AT67" i="75"/>
  <c r="AW67" i="75" s="1"/>
  <c r="T75" i="63"/>
  <c r="AD98" i="63"/>
  <c r="AI75" i="63"/>
  <c r="F71" i="63"/>
  <c r="E68" i="63" s="1"/>
  <c r="BB68" i="63"/>
  <c r="AT68" i="63"/>
  <c r="N64" i="63"/>
  <c r="AS84" i="63"/>
  <c r="AC82" i="63"/>
  <c r="T86" i="63"/>
  <c r="F73" i="63"/>
  <c r="Z101" i="63"/>
  <c r="AI86" i="63"/>
  <c r="AZ80" i="63"/>
  <c r="X86" i="63"/>
  <c r="Y81" i="63"/>
  <c r="X76" i="63"/>
  <c r="BB74" i="63"/>
  <c r="AT74" i="63"/>
  <c r="R128" i="63"/>
  <c r="H95" i="63"/>
  <c r="AH62" i="63"/>
  <c r="H71" i="63"/>
  <c r="BB80" i="63"/>
  <c r="T92" i="63"/>
  <c r="K101" i="63"/>
  <c r="AI68" i="63"/>
  <c r="K85" i="63"/>
  <c r="T68" i="63"/>
  <c r="T69" i="63" s="1"/>
  <c r="R96" i="63"/>
  <c r="AI92" i="63"/>
  <c r="AI93" i="63" s="1"/>
  <c r="AT80" i="63"/>
  <c r="S98" i="63"/>
  <c r="AD74" i="63"/>
  <c r="AD75" i="63" s="1"/>
  <c r="O62" i="63"/>
  <c r="F77" i="63"/>
  <c r="AG102" i="63"/>
  <c r="AH98" i="63" s="1"/>
  <c r="F89" i="63"/>
  <c r="E86" i="63" s="1"/>
  <c r="BB86" i="63"/>
  <c r="AT86" i="63"/>
  <c r="K84" i="63"/>
  <c r="K83" i="63"/>
  <c r="P103" i="63"/>
  <c r="AB101" i="63"/>
  <c r="AM86" i="63"/>
  <c r="J63" i="63"/>
  <c r="K128" i="63"/>
  <c r="Y62" i="63"/>
  <c r="H90" i="63"/>
  <c r="S62" i="63"/>
  <c r="O80" i="63"/>
  <c r="O81" i="63" s="1"/>
  <c r="K89" i="63"/>
  <c r="J86" i="63" s="1"/>
  <c r="J87" i="63" s="1"/>
  <c r="U96" i="63"/>
  <c r="AD80" i="63"/>
  <c r="AH82" i="63" s="1"/>
  <c r="S92" i="63"/>
  <c r="S94" i="63" s="1"/>
  <c r="M101" i="63"/>
  <c r="AM68" i="63"/>
  <c r="AD62" i="63"/>
  <c r="M128" i="63"/>
  <c r="AC62" i="63"/>
  <c r="I86" i="63"/>
  <c r="H72" i="63"/>
  <c r="AU55" i="75" l="1"/>
  <c r="AX55" i="75" s="1"/>
  <c r="AY55" i="75" s="1"/>
  <c r="AH100" i="63"/>
  <c r="Y69" i="63"/>
  <c r="N88" i="63"/>
  <c r="X88" i="63"/>
  <c r="AO87" i="75"/>
  <c r="O93" i="63"/>
  <c r="AO87" i="73"/>
  <c r="AY67" i="73"/>
  <c r="J80" i="63"/>
  <c r="N82" i="63" s="1"/>
  <c r="AY73" i="73"/>
  <c r="O99" i="63"/>
  <c r="BG86" i="63"/>
  <c r="AC64" i="63"/>
  <c r="AZ62" i="63"/>
  <c r="BG92" i="63"/>
  <c r="AU67" i="75"/>
  <c r="AX67" i="75" s="1"/>
  <c r="AY67" i="75" s="1"/>
  <c r="AU49" i="75"/>
  <c r="AX49" i="75" s="1"/>
  <c r="AY49" i="75" s="1"/>
  <c r="AU61" i="75"/>
  <c r="AX61" i="75" s="1"/>
  <c r="AY61" i="75" s="1"/>
  <c r="AY73" i="75"/>
  <c r="AY49" i="73"/>
  <c r="AY61" i="73"/>
  <c r="AY55" i="73"/>
  <c r="BG68" i="63"/>
  <c r="BG98" i="63"/>
  <c r="BG80" i="63"/>
  <c r="BG62" i="63"/>
  <c r="BG74" i="63"/>
  <c r="I88" i="63"/>
  <c r="AS90" i="63"/>
  <c r="AZ86" i="63"/>
  <c r="Y63" i="63"/>
  <c r="I68" i="63"/>
  <c r="AW68" i="63" s="1"/>
  <c r="I74" i="63"/>
  <c r="O63" i="63"/>
  <c r="AH64" i="63"/>
  <c r="E92" i="63"/>
  <c r="T87" i="63"/>
  <c r="AQ72" i="63"/>
  <c r="AY68" i="63"/>
  <c r="N98" i="63"/>
  <c r="AI69" i="63"/>
  <c r="I92" i="63"/>
  <c r="AD63" i="63"/>
  <c r="X70" i="63"/>
  <c r="AY62" i="63"/>
  <c r="S100" i="63"/>
  <c r="J98" i="63"/>
  <c r="AM70" i="63"/>
  <c r="AP62" i="63"/>
  <c r="AM94" i="63"/>
  <c r="AQ66" i="63"/>
  <c r="S82" i="63"/>
  <c r="AI87" i="63"/>
  <c r="AC98" i="63"/>
  <c r="AD99" i="63"/>
  <c r="E74" i="63"/>
  <c r="S64" i="63"/>
  <c r="AW62" i="63"/>
  <c r="AY86" i="63"/>
  <c r="AQ90" i="63"/>
  <c r="AW86" i="63"/>
  <c r="E87" i="63"/>
  <c r="AN86" i="63" s="1"/>
  <c r="AS66" i="63"/>
  <c r="AH76" i="63"/>
  <c r="X92" i="63"/>
  <c r="X94" i="63" s="1"/>
  <c r="AD81" i="63"/>
  <c r="Y98" i="63"/>
  <c r="AM88" i="63"/>
  <c r="AM67" i="75" l="1"/>
  <c r="AM61" i="73"/>
  <c r="BA62" i="63"/>
  <c r="AM61" i="75"/>
  <c r="AM49" i="75"/>
  <c r="AM73" i="75"/>
  <c r="AM55" i="75"/>
  <c r="AM73" i="73"/>
  <c r="AM67" i="73"/>
  <c r="AM49" i="73"/>
  <c r="AM55" i="73"/>
  <c r="AP80" i="63"/>
  <c r="AW80" i="63"/>
  <c r="AY80" i="63"/>
  <c r="AX80" i="63" s="1"/>
  <c r="J81" i="63"/>
  <c r="AQ84" i="63"/>
  <c r="AQ80" i="63" s="1"/>
  <c r="AQ86" i="63"/>
  <c r="AN62" i="63"/>
  <c r="AV62" i="63" s="1"/>
  <c r="BA86" i="63"/>
  <c r="T93" i="63"/>
  <c r="Y99" i="63"/>
  <c r="E69" i="63"/>
  <c r="AN68" i="63" s="1"/>
  <c r="AP86" i="63"/>
  <c r="AV86" i="63" s="1"/>
  <c r="AX86" i="63"/>
  <c r="AS96" i="63"/>
  <c r="AZ92" i="63"/>
  <c r="I94" i="63"/>
  <c r="AP92" i="63" s="1"/>
  <c r="AW92" i="63"/>
  <c r="E93" i="63"/>
  <c r="AN92" i="63" s="1"/>
  <c r="AQ96" i="63"/>
  <c r="AY92" i="63"/>
  <c r="AY74" i="63"/>
  <c r="AW74" i="63"/>
  <c r="E75" i="63"/>
  <c r="AN74" i="63" s="1"/>
  <c r="AQ78" i="63"/>
  <c r="AQ102" i="63"/>
  <c r="AY98" i="63"/>
  <c r="AW98" i="63"/>
  <c r="J99" i="63"/>
  <c r="N100" i="63"/>
  <c r="AS102" i="63"/>
  <c r="AZ98" i="63"/>
  <c r="AQ62" i="63"/>
  <c r="AN80" i="63"/>
  <c r="AZ74" i="63"/>
  <c r="I76" i="63"/>
  <c r="AP74" i="63" s="1"/>
  <c r="AS78" i="63"/>
  <c r="AC100" i="63"/>
  <c r="AX62" i="63"/>
  <c r="AS72" i="63"/>
  <c r="AQ68" i="63" s="1"/>
  <c r="AZ68" i="63"/>
  <c r="AX68" i="63" s="1"/>
  <c r="I70" i="63"/>
  <c r="AP68" i="63" s="1"/>
  <c r="AQ74" i="63" l="1"/>
  <c r="BA80" i="63"/>
  <c r="BA98" i="63"/>
  <c r="BA92" i="63"/>
  <c r="AQ92" i="63"/>
  <c r="AY105" i="63"/>
  <c r="AX92" i="63"/>
  <c r="AN98" i="63"/>
  <c r="BE92" i="63" s="1"/>
  <c r="BH92" i="63" s="1"/>
  <c r="AX98" i="63"/>
  <c r="BA74" i="63"/>
  <c r="AS128" i="63"/>
  <c r="AV68" i="63"/>
  <c r="AV92" i="63"/>
  <c r="AV74" i="63"/>
  <c r="AQ98" i="63"/>
  <c r="BA68" i="63"/>
  <c r="AZ105" i="63"/>
  <c r="AZ128" i="63"/>
  <c r="AY128" i="63"/>
  <c r="AP98" i="63"/>
  <c r="AP128" i="63" s="1"/>
  <c r="AX74" i="63"/>
  <c r="AV80" i="63"/>
  <c r="BD92" i="63" l="1"/>
  <c r="BF92" i="63"/>
  <c r="BI92" i="63" s="1"/>
  <c r="BJ92" i="63" s="1"/>
  <c r="AQ128" i="63"/>
  <c r="BE62" i="63"/>
  <c r="BH62" i="63" s="1"/>
  <c r="BE68" i="63"/>
  <c r="BH68" i="63" s="1"/>
  <c r="BC98" i="63"/>
  <c r="BC68" i="63"/>
  <c r="AV98" i="63"/>
  <c r="AV105" i="63" s="1"/>
  <c r="BC74" i="63"/>
  <c r="BE98" i="63"/>
  <c r="BH98" i="63" s="1"/>
  <c r="BE80" i="63"/>
  <c r="BH80" i="63" s="1"/>
  <c r="BE74" i="63"/>
  <c r="BH74" i="63" s="1"/>
  <c r="BC86" i="63"/>
  <c r="AN128" i="63"/>
  <c r="BC80" i="63"/>
  <c r="BC92" i="63"/>
  <c r="BE86" i="63"/>
  <c r="BH86" i="63" s="1"/>
  <c r="BC62" i="63"/>
  <c r="BF98" i="63"/>
  <c r="BI98" i="63" s="1"/>
  <c r="BF74" i="63"/>
  <c r="BI74" i="63" s="1"/>
  <c r="BD74" i="63"/>
  <c r="BD68" i="63"/>
  <c r="BF68" i="63"/>
  <c r="BI68" i="63" s="1"/>
  <c r="BD80" i="63"/>
  <c r="BF80" i="63"/>
  <c r="BI80" i="63" s="1"/>
  <c r="BD86" i="63"/>
  <c r="BD62" i="63"/>
  <c r="BF86" i="63"/>
  <c r="BI86" i="63" s="1"/>
  <c r="BF62" i="63"/>
  <c r="BI62" i="63" s="1"/>
  <c r="BD98" i="63"/>
  <c r="BJ86" i="63" l="1"/>
  <c r="BJ98" i="63"/>
  <c r="BJ68" i="63"/>
  <c r="BJ74" i="63"/>
  <c r="BJ62" i="63"/>
  <c r="BJ80" i="63"/>
  <c r="CF131" i="61"/>
  <c r="CE131" i="61"/>
  <c r="CH130" i="61"/>
  <c r="CG130" i="61"/>
  <c r="CF130" i="61"/>
  <c r="CI129" i="61"/>
  <c r="CH129" i="61"/>
  <c r="CG129" i="61"/>
  <c r="CA129" i="61"/>
  <c r="CI128" i="61"/>
  <c r="CH128" i="61"/>
  <c r="CB128" i="61"/>
  <c r="CA128" i="61"/>
  <c r="CI127" i="61"/>
  <c r="CC127" i="61"/>
  <c r="CB127" i="61"/>
  <c r="CA127" i="61"/>
  <c r="CD126" i="61"/>
  <c r="CC126" i="61"/>
  <c r="CB126" i="61"/>
  <c r="CE125" i="61"/>
  <c r="CD125" i="61"/>
  <c r="CC125" i="61"/>
  <c r="CF124" i="61"/>
  <c r="CE124" i="61"/>
  <c r="CD124" i="61"/>
  <c r="CG123" i="61"/>
  <c r="CF123" i="61"/>
  <c r="CE123" i="61"/>
  <c r="CH122" i="61"/>
  <c r="CG122" i="61"/>
  <c r="CF122" i="61"/>
  <c r="CI121" i="61"/>
  <c r="CH121" i="61"/>
  <c r="CG121" i="61"/>
  <c r="CA121" i="61"/>
  <c r="CI120" i="61"/>
  <c r="CH120" i="61"/>
  <c r="CB120" i="61"/>
  <c r="CA120" i="61"/>
  <c r="CG119" i="61"/>
  <c r="CA119" i="61"/>
  <c r="CD131" i="61" s="1"/>
  <c r="S118" i="61"/>
  <c r="L118" i="61"/>
  <c r="S94" i="61"/>
  <c r="Q94" i="61"/>
  <c r="Q118" i="61" s="1"/>
  <c r="N94" i="61"/>
  <c r="N118" i="61" s="1"/>
  <c r="L94" i="61"/>
  <c r="I94" i="61"/>
  <c r="I118" i="61" s="1"/>
  <c r="G94" i="61"/>
  <c r="G118" i="61" s="1"/>
  <c r="AB86" i="61"/>
  <c r="W86" i="61"/>
  <c r="R86" i="61"/>
  <c r="M86" i="61"/>
  <c r="AI85" i="61"/>
  <c r="AH85" i="61" s="1"/>
  <c r="AE85" i="61"/>
  <c r="AD91" i="61" s="1"/>
  <c r="O85" i="61"/>
  <c r="AI84" i="61"/>
  <c r="AE84" i="61"/>
  <c r="AD90" i="61" s="1"/>
  <c r="AI83" i="61"/>
  <c r="AE83" i="61"/>
  <c r="R80" i="61"/>
  <c r="M80" i="61"/>
  <c r="H80" i="61"/>
  <c r="AI79" i="61"/>
  <c r="U91" i="61" s="1"/>
  <c r="AE79" i="61"/>
  <c r="AF79" i="61" s="1"/>
  <c r="K79" i="61"/>
  <c r="AI78" i="61"/>
  <c r="U90" i="61" s="1"/>
  <c r="AE78" i="61"/>
  <c r="Y90" i="61" s="1"/>
  <c r="F78" i="61"/>
  <c r="AI77" i="61"/>
  <c r="U89" i="61" s="1"/>
  <c r="AE77" i="61"/>
  <c r="Y89" i="61" s="1"/>
  <c r="F77" i="61"/>
  <c r="R74" i="61"/>
  <c r="M74" i="61"/>
  <c r="H74" i="61"/>
  <c r="AI73" i="61"/>
  <c r="P91" i="61" s="1"/>
  <c r="AE73" i="61"/>
  <c r="AH73" i="61" s="1"/>
  <c r="AD73" i="61"/>
  <c r="P85" i="61" s="1"/>
  <c r="Z73" i="61"/>
  <c r="T85" i="61" s="1"/>
  <c r="Y73" i="61"/>
  <c r="P79" i="61" s="1"/>
  <c r="V73" i="61"/>
  <c r="U73" i="61"/>
  <c r="X73" i="61" s="1"/>
  <c r="AI72" i="61"/>
  <c r="AE72" i="61"/>
  <c r="T90" i="61" s="1"/>
  <c r="AD72" i="61"/>
  <c r="P84" i="61" s="1"/>
  <c r="Z72" i="61"/>
  <c r="T84" i="61" s="1"/>
  <c r="Y72" i="61"/>
  <c r="P78" i="61" s="1"/>
  <c r="U72" i="61"/>
  <c r="T78" i="61" s="1"/>
  <c r="S78" i="61" s="1"/>
  <c r="AI71" i="61"/>
  <c r="AH71" i="61" s="1"/>
  <c r="AE71" i="61"/>
  <c r="AD71" i="61"/>
  <c r="P83" i="61" s="1"/>
  <c r="Z71" i="61"/>
  <c r="T83" i="61" s="1"/>
  <c r="Y71" i="61"/>
  <c r="P77" i="61" s="1"/>
  <c r="U71" i="61"/>
  <c r="P94" i="61" s="1"/>
  <c r="P118" i="61" s="1"/>
  <c r="H68" i="61"/>
  <c r="AI67" i="61"/>
  <c r="K91" i="61" s="1"/>
  <c r="AE67" i="61"/>
  <c r="O91" i="61" s="1"/>
  <c r="N91" i="61" s="1"/>
  <c r="AD67" i="61"/>
  <c r="K85" i="61" s="1"/>
  <c r="L85" i="61" s="1"/>
  <c r="AC67" i="61"/>
  <c r="Z67" i="61"/>
  <c r="AA67" i="61" s="1"/>
  <c r="Y67" i="61"/>
  <c r="X67" i="61" s="1"/>
  <c r="U67" i="61"/>
  <c r="O79" i="61" s="1"/>
  <c r="N79" i="61" s="1"/>
  <c r="F67" i="61"/>
  <c r="AI66" i="61"/>
  <c r="AE66" i="61"/>
  <c r="O90" i="61" s="1"/>
  <c r="AD66" i="61"/>
  <c r="AA66" i="61" s="1"/>
  <c r="Z66" i="61"/>
  <c r="O84" i="61" s="1"/>
  <c r="Y66" i="61"/>
  <c r="X66" i="61" s="1"/>
  <c r="U66" i="61"/>
  <c r="AI65" i="61"/>
  <c r="AE65" i="61"/>
  <c r="O89" i="61" s="1"/>
  <c r="AD65" i="61"/>
  <c r="AA65" i="61" s="1"/>
  <c r="Z65" i="61"/>
  <c r="Y65" i="61"/>
  <c r="U65" i="61"/>
  <c r="V65" i="61" s="1"/>
  <c r="H62" i="61"/>
  <c r="AD61" i="61"/>
  <c r="F85" i="61" s="1"/>
  <c r="G85" i="61" s="1"/>
  <c r="Z61" i="61"/>
  <c r="J85" i="61" s="1"/>
  <c r="Y61" i="61"/>
  <c r="F79" i="61" s="1"/>
  <c r="U61" i="61"/>
  <c r="V61" i="61" s="1"/>
  <c r="T61" i="61"/>
  <c r="P61" i="61"/>
  <c r="J73" i="61" s="1"/>
  <c r="O61" i="61"/>
  <c r="N61" i="61" s="1"/>
  <c r="K61" i="61"/>
  <c r="L61" i="61" s="1"/>
  <c r="AD60" i="61"/>
  <c r="F84" i="61" s="1"/>
  <c r="Z60" i="61"/>
  <c r="J84" i="61" s="1"/>
  <c r="Y60" i="61"/>
  <c r="U60" i="61"/>
  <c r="T60" i="61"/>
  <c r="F72" i="61" s="1"/>
  <c r="P60" i="61"/>
  <c r="J72" i="61" s="1"/>
  <c r="I72" i="61" s="1"/>
  <c r="O60" i="61"/>
  <c r="F66" i="61" s="1"/>
  <c r="K60" i="61"/>
  <c r="AD59" i="61"/>
  <c r="F83" i="61" s="1"/>
  <c r="Z59" i="61"/>
  <c r="J83" i="61" s="1"/>
  <c r="Y59" i="61"/>
  <c r="U59" i="61"/>
  <c r="X59" i="61" s="1"/>
  <c r="T59" i="61"/>
  <c r="F71" i="61" s="1"/>
  <c r="P59" i="61"/>
  <c r="O59" i="61"/>
  <c r="F65" i="61" s="1"/>
  <c r="K59" i="61"/>
  <c r="S48" i="61"/>
  <c r="Q48" i="61"/>
  <c r="S47" i="61"/>
  <c r="W46" i="61" s="1"/>
  <c r="Q47" i="61"/>
  <c r="K46" i="61" s="1"/>
  <c r="S46" i="61"/>
  <c r="Q46" i="61"/>
  <c r="S45" i="61"/>
  <c r="Q45" i="61"/>
  <c r="S44" i="61"/>
  <c r="Q44" i="61"/>
  <c r="W43" i="61"/>
  <c r="S43" i="61"/>
  <c r="Q43" i="61"/>
  <c r="K43" i="61"/>
  <c r="S42" i="61"/>
  <c r="Q42" i="61"/>
  <c r="S41" i="61"/>
  <c r="W40" i="61" s="1"/>
  <c r="Q41" i="61"/>
  <c r="K40" i="61" s="1"/>
  <c r="S40" i="61"/>
  <c r="Q40" i="61"/>
  <c r="S39" i="61"/>
  <c r="Q39" i="61"/>
  <c r="S38" i="61"/>
  <c r="Q38" i="61"/>
  <c r="Z37" i="61"/>
  <c r="AN40" i="61" s="1"/>
  <c r="W37" i="61"/>
  <c r="S37" i="61"/>
  <c r="Q37" i="61"/>
  <c r="K37" i="61"/>
  <c r="S36" i="61"/>
  <c r="Q36" i="61"/>
  <c r="S35" i="61"/>
  <c r="W34" i="61" s="1"/>
  <c r="Q35" i="61"/>
  <c r="K34" i="61" s="1"/>
  <c r="S34" i="61"/>
  <c r="Q34" i="61"/>
  <c r="S33" i="61"/>
  <c r="Q33" i="61"/>
  <c r="S32" i="61"/>
  <c r="Q32" i="61"/>
  <c r="W31" i="61"/>
  <c r="S31" i="61"/>
  <c r="Q31" i="61"/>
  <c r="K31" i="61"/>
  <c r="S29" i="61"/>
  <c r="Q29" i="61"/>
  <c r="S28" i="61"/>
  <c r="Q28" i="61"/>
  <c r="K27" i="61" s="1"/>
  <c r="S27" i="61"/>
  <c r="Q27" i="61"/>
  <c r="S26" i="61"/>
  <c r="Q26" i="61"/>
  <c r="S25" i="61"/>
  <c r="Q25" i="61"/>
  <c r="Z24" i="61"/>
  <c r="AN27" i="61" s="1"/>
  <c r="W24" i="61"/>
  <c r="S24" i="61"/>
  <c r="Q24" i="61"/>
  <c r="K24" i="61"/>
  <c r="S23" i="61"/>
  <c r="Q23" i="61"/>
  <c r="S22" i="61"/>
  <c r="W21" i="61" s="1"/>
  <c r="Q22" i="61"/>
  <c r="K21" i="61" s="1"/>
  <c r="S21" i="61"/>
  <c r="Q21" i="61"/>
  <c r="S20" i="61"/>
  <c r="Q20" i="61"/>
  <c r="S19" i="61"/>
  <c r="Q19" i="61"/>
  <c r="Z18" i="61"/>
  <c r="AN21" i="61" s="1"/>
  <c r="W18" i="61"/>
  <c r="S18" i="61"/>
  <c r="Q18" i="61"/>
  <c r="K18" i="61"/>
  <c r="S17" i="61"/>
  <c r="Q17" i="61"/>
  <c r="S16" i="61"/>
  <c r="W15" i="61" s="1"/>
  <c r="Q16" i="61"/>
  <c r="K15" i="61" s="1"/>
  <c r="S15" i="61"/>
  <c r="Q15" i="61"/>
  <c r="V14" i="61"/>
  <c r="S14" i="61"/>
  <c r="Q14" i="61"/>
  <c r="V13" i="61"/>
  <c r="S13" i="61"/>
  <c r="Q13" i="61"/>
  <c r="S12" i="61"/>
  <c r="W12" i="61" s="1"/>
  <c r="Q12" i="61"/>
  <c r="K12" i="61" s="1"/>
  <c r="P7" i="61"/>
  <c r="Z46" i="61" s="1"/>
  <c r="AN12" i="61" s="1"/>
  <c r="C7" i="61"/>
  <c r="Z12" i="61" s="1"/>
  <c r="AN15" i="61" s="1"/>
  <c r="P6" i="61"/>
  <c r="B80" i="61" s="1"/>
  <c r="Z52" i="61" s="1"/>
  <c r="C6" i="61"/>
  <c r="B62" i="61" s="1"/>
  <c r="K52" i="61" s="1"/>
  <c r="P5" i="61"/>
  <c r="Z15" i="61" s="1"/>
  <c r="AN18" i="61" s="1"/>
  <c r="C5" i="61"/>
  <c r="C43" i="61" s="1"/>
  <c r="AI46" i="61" s="1"/>
  <c r="CE131" i="60"/>
  <c r="CB131" i="60"/>
  <c r="CA131" i="60"/>
  <c r="CF130" i="60"/>
  <c r="CC130" i="60"/>
  <c r="CB130" i="60"/>
  <c r="CG129" i="60"/>
  <c r="CD129" i="60"/>
  <c r="CC129" i="60"/>
  <c r="CH128" i="60"/>
  <c r="CE128" i="60"/>
  <c r="CD128" i="60"/>
  <c r="CI127" i="60"/>
  <c r="CF127" i="60"/>
  <c r="CE127" i="60"/>
  <c r="CA127" i="60"/>
  <c r="CG126" i="60"/>
  <c r="CF126" i="60"/>
  <c r="CB126" i="60"/>
  <c r="CH125" i="60"/>
  <c r="CG125" i="60"/>
  <c r="CC125" i="60"/>
  <c r="CI124" i="60"/>
  <c r="CH124" i="60"/>
  <c r="CD124" i="60"/>
  <c r="CA124" i="60"/>
  <c r="CI123" i="60"/>
  <c r="CE123" i="60"/>
  <c r="CB123" i="60"/>
  <c r="CA123" i="60"/>
  <c r="CF122" i="60"/>
  <c r="CC122" i="60"/>
  <c r="CB122" i="60"/>
  <c r="CG121" i="60"/>
  <c r="CD121" i="60"/>
  <c r="CC121" i="60"/>
  <c r="CH120" i="60"/>
  <c r="CE120" i="60"/>
  <c r="CD120" i="60"/>
  <c r="CG119" i="60"/>
  <c r="CA119" i="60"/>
  <c r="CF131" i="60" s="1"/>
  <c r="CA118" i="60"/>
  <c r="E86" i="60" s="1"/>
  <c r="S118" i="60"/>
  <c r="G118" i="60"/>
  <c r="S94" i="60"/>
  <c r="Q94" i="60"/>
  <c r="Q118" i="60" s="1"/>
  <c r="N94" i="60"/>
  <c r="N118" i="60" s="1"/>
  <c r="L94" i="60"/>
  <c r="L118" i="60" s="1"/>
  <c r="I94" i="60"/>
  <c r="I118" i="60" s="1"/>
  <c r="G94" i="60"/>
  <c r="AB86" i="60"/>
  <c r="W86" i="60"/>
  <c r="R86" i="60"/>
  <c r="M86" i="60"/>
  <c r="AI85" i="60"/>
  <c r="AH85" i="60" s="1"/>
  <c r="AE85" i="60"/>
  <c r="AD91" i="60" s="1"/>
  <c r="AI84" i="60"/>
  <c r="AH84" i="60" s="1"/>
  <c r="AE84" i="60"/>
  <c r="AD90" i="60" s="1"/>
  <c r="AI83" i="60"/>
  <c r="AE83" i="60"/>
  <c r="W94" i="60" s="1"/>
  <c r="W118" i="60" s="1"/>
  <c r="R80" i="60"/>
  <c r="M80" i="60"/>
  <c r="H80" i="60"/>
  <c r="AI79" i="60"/>
  <c r="U91" i="60" s="1"/>
  <c r="AE79" i="60"/>
  <c r="AH79" i="60" s="1"/>
  <c r="AI78" i="60"/>
  <c r="U90" i="60" s="1"/>
  <c r="V90" i="60" s="1"/>
  <c r="AH78" i="60"/>
  <c r="AE78" i="60"/>
  <c r="Y90" i="60" s="1"/>
  <c r="T78" i="60"/>
  <c r="AI77" i="60"/>
  <c r="U89" i="60" s="1"/>
  <c r="AE77" i="60"/>
  <c r="Y89" i="60" s="1"/>
  <c r="X89" i="60" s="1"/>
  <c r="R74" i="60"/>
  <c r="M74" i="60"/>
  <c r="H74" i="60"/>
  <c r="AI73" i="60"/>
  <c r="AH73" i="60" s="1"/>
  <c r="AE73" i="60"/>
  <c r="T91" i="60" s="1"/>
  <c r="AD73" i="60"/>
  <c r="P85" i="60" s="1"/>
  <c r="Z73" i="60"/>
  <c r="T85" i="60" s="1"/>
  <c r="S85" i="60" s="1"/>
  <c r="Y73" i="60"/>
  <c r="U73" i="60"/>
  <c r="V73" i="60" s="1"/>
  <c r="AI72" i="60"/>
  <c r="AE72" i="60"/>
  <c r="T90" i="60" s="1"/>
  <c r="AD72" i="60"/>
  <c r="P84" i="60" s="1"/>
  <c r="Z72" i="60"/>
  <c r="T84" i="60" s="1"/>
  <c r="Y72" i="60"/>
  <c r="P78" i="60" s="1"/>
  <c r="X72" i="60"/>
  <c r="U72" i="60"/>
  <c r="AI71" i="60"/>
  <c r="AF71" i="60" s="1"/>
  <c r="AH71" i="60"/>
  <c r="AE71" i="60"/>
  <c r="K94" i="60" s="1"/>
  <c r="K118" i="60" s="1"/>
  <c r="AD71" i="60"/>
  <c r="P83" i="60" s="1"/>
  <c r="Z71" i="60"/>
  <c r="T83" i="60" s="1"/>
  <c r="Y71" i="60"/>
  <c r="P77" i="60" s="1"/>
  <c r="X71" i="60"/>
  <c r="U71" i="60"/>
  <c r="P94" i="60" s="1"/>
  <c r="P118" i="60" s="1"/>
  <c r="H68" i="60"/>
  <c r="E68" i="60"/>
  <c r="AI67" i="60"/>
  <c r="K91" i="60" s="1"/>
  <c r="L91" i="60" s="1"/>
  <c r="AE67" i="60"/>
  <c r="O91" i="60" s="1"/>
  <c r="AD67" i="60"/>
  <c r="K85" i="60" s="1"/>
  <c r="Z67" i="60"/>
  <c r="O85" i="60" s="1"/>
  <c r="Y67" i="60"/>
  <c r="K79" i="60" s="1"/>
  <c r="U67" i="60"/>
  <c r="O79" i="60" s="1"/>
  <c r="AI66" i="60"/>
  <c r="K90" i="60" s="1"/>
  <c r="AE66" i="60"/>
  <c r="O90" i="60" s="1"/>
  <c r="AD66" i="60"/>
  <c r="AC66" i="60" s="1"/>
  <c r="Z66" i="60"/>
  <c r="O84" i="60" s="1"/>
  <c r="Y66" i="60"/>
  <c r="K78" i="60" s="1"/>
  <c r="U66" i="60"/>
  <c r="AI65" i="60"/>
  <c r="K89" i="60" s="1"/>
  <c r="AE65" i="60"/>
  <c r="O89" i="60" s="1"/>
  <c r="AD65" i="60"/>
  <c r="AC65" i="60" s="1"/>
  <c r="Z65" i="60"/>
  <c r="Y65" i="60"/>
  <c r="K77" i="60" s="1"/>
  <c r="X65" i="60"/>
  <c r="U65" i="60"/>
  <c r="V65" i="60" s="1"/>
  <c r="H62" i="60"/>
  <c r="E62" i="60"/>
  <c r="AD61" i="60"/>
  <c r="F85" i="60" s="1"/>
  <c r="Z61" i="60"/>
  <c r="Y61" i="60"/>
  <c r="F79" i="60" s="1"/>
  <c r="U61" i="60"/>
  <c r="J79" i="60" s="1"/>
  <c r="T61" i="60"/>
  <c r="F73" i="60" s="1"/>
  <c r="P61" i="60"/>
  <c r="J73" i="60" s="1"/>
  <c r="O61" i="60"/>
  <c r="F67" i="60" s="1"/>
  <c r="L61" i="60"/>
  <c r="K61" i="60"/>
  <c r="J67" i="60" s="1"/>
  <c r="AD60" i="60"/>
  <c r="F84" i="60" s="1"/>
  <c r="G84" i="60" s="1"/>
  <c r="Z60" i="60"/>
  <c r="J84" i="60" s="1"/>
  <c r="Y60" i="60"/>
  <c r="U60" i="60"/>
  <c r="V60" i="60" s="1"/>
  <c r="T60" i="60"/>
  <c r="F72" i="60" s="1"/>
  <c r="P60" i="60"/>
  <c r="J72" i="60" s="1"/>
  <c r="I72" i="60" s="1"/>
  <c r="O60" i="60"/>
  <c r="K60" i="60"/>
  <c r="AD59" i="60"/>
  <c r="F83" i="60" s="1"/>
  <c r="Z59" i="60"/>
  <c r="J83" i="60" s="1"/>
  <c r="Y59" i="60"/>
  <c r="U59" i="60"/>
  <c r="T59" i="60"/>
  <c r="F71" i="60" s="1"/>
  <c r="P59" i="60"/>
  <c r="O59" i="60"/>
  <c r="K59" i="60"/>
  <c r="S48" i="60"/>
  <c r="Q48" i="60"/>
  <c r="S47" i="60"/>
  <c r="Q47" i="60"/>
  <c r="K46" i="60" s="1"/>
  <c r="W46" i="60"/>
  <c r="S46" i="60"/>
  <c r="Q46" i="60"/>
  <c r="S45" i="60"/>
  <c r="Q45" i="60"/>
  <c r="S44" i="60"/>
  <c r="Q44" i="60"/>
  <c r="K43" i="60" s="1"/>
  <c r="S43" i="60"/>
  <c r="Q43" i="60"/>
  <c r="S42" i="60"/>
  <c r="Q42" i="60"/>
  <c r="S41" i="60"/>
  <c r="Q41" i="60"/>
  <c r="K40" i="60" s="1"/>
  <c r="W40" i="60"/>
  <c r="S40" i="60"/>
  <c r="Q40" i="60"/>
  <c r="S39" i="60"/>
  <c r="Q39" i="60"/>
  <c r="S38" i="60"/>
  <c r="Q38" i="60"/>
  <c r="K37" i="60" s="1"/>
  <c r="S37" i="60"/>
  <c r="W37" i="60" s="1"/>
  <c r="Q37" i="60"/>
  <c r="S36" i="60"/>
  <c r="Q36" i="60"/>
  <c r="S35" i="60"/>
  <c r="Q35" i="60"/>
  <c r="K34" i="60" s="1"/>
  <c r="W34" i="60"/>
  <c r="S34" i="60"/>
  <c r="Q34" i="60"/>
  <c r="S33" i="60"/>
  <c r="Q33" i="60"/>
  <c r="S32" i="60"/>
  <c r="Q32" i="60"/>
  <c r="K31" i="60" s="1"/>
  <c r="S31" i="60"/>
  <c r="Q31" i="60"/>
  <c r="S29" i="60"/>
  <c r="Q29" i="60"/>
  <c r="S28" i="60"/>
  <c r="Q28" i="60"/>
  <c r="K27" i="60" s="1"/>
  <c r="W27" i="60"/>
  <c r="S27" i="60"/>
  <c r="Q27" i="60"/>
  <c r="S26" i="60"/>
  <c r="Q26" i="60"/>
  <c r="S25" i="60"/>
  <c r="Q25" i="60"/>
  <c r="K24" i="60" s="1"/>
  <c r="S24" i="60"/>
  <c r="W24" i="60" s="1"/>
  <c r="Q24" i="60"/>
  <c r="S23" i="60"/>
  <c r="Q23" i="60"/>
  <c r="S22" i="60"/>
  <c r="Q22" i="60"/>
  <c r="K21" i="60" s="1"/>
  <c r="W21" i="60"/>
  <c r="S21" i="60"/>
  <c r="Q21" i="60"/>
  <c r="S20" i="60"/>
  <c r="Q20" i="60"/>
  <c r="S19" i="60"/>
  <c r="Q19" i="60"/>
  <c r="K18" i="60" s="1"/>
  <c r="S18" i="60"/>
  <c r="Q18" i="60"/>
  <c r="S17" i="60"/>
  <c r="Q17" i="60"/>
  <c r="S16" i="60"/>
  <c r="Q16" i="60"/>
  <c r="K15" i="60" s="1"/>
  <c r="W15" i="60"/>
  <c r="S15" i="60"/>
  <c r="Q15" i="60"/>
  <c r="V14" i="60"/>
  <c r="S14" i="60"/>
  <c r="Q14" i="60"/>
  <c r="V13" i="60"/>
  <c r="S13" i="60"/>
  <c r="Q13" i="60"/>
  <c r="S12" i="60"/>
  <c r="W12" i="60" s="1"/>
  <c r="Q12" i="60"/>
  <c r="K12" i="60" s="1"/>
  <c r="P7" i="60"/>
  <c r="B86" i="60" s="1"/>
  <c r="AE52" i="60" s="1"/>
  <c r="C7" i="60"/>
  <c r="B68" i="60" s="1"/>
  <c r="P52" i="60" s="1"/>
  <c r="P6" i="60"/>
  <c r="C6" i="60"/>
  <c r="B62" i="60" s="1"/>
  <c r="K52" i="60" s="1"/>
  <c r="P5" i="60"/>
  <c r="Z40" i="60" s="1"/>
  <c r="AN43" i="60" s="1"/>
  <c r="C5" i="60"/>
  <c r="N61" i="60" l="1"/>
  <c r="G67" i="60"/>
  <c r="N60" i="61"/>
  <c r="L59" i="61"/>
  <c r="K56" i="61" s="1"/>
  <c r="L60" i="61"/>
  <c r="AH84" i="61"/>
  <c r="W94" i="61"/>
  <c r="W118" i="61" s="1"/>
  <c r="AH83" i="61"/>
  <c r="AH83" i="60"/>
  <c r="AI80" i="60" s="1"/>
  <c r="Y68" i="60"/>
  <c r="X73" i="60"/>
  <c r="T77" i="60"/>
  <c r="AC66" i="61"/>
  <c r="O94" i="61"/>
  <c r="O118" i="61" s="1"/>
  <c r="AC65" i="61"/>
  <c r="N85" i="60"/>
  <c r="O94" i="60"/>
  <c r="O118" i="60" s="1"/>
  <c r="AA67" i="60"/>
  <c r="AC67" i="60"/>
  <c r="AD62" i="60" s="1"/>
  <c r="AF73" i="61"/>
  <c r="AH72" i="61"/>
  <c r="AI68" i="61" s="1"/>
  <c r="K94" i="61"/>
  <c r="K118" i="61" s="1"/>
  <c r="AH72" i="60"/>
  <c r="AI68" i="60" s="1"/>
  <c r="AF72" i="60"/>
  <c r="AU80" i="63"/>
  <c r="AU86" i="63"/>
  <c r="AU68" i="63"/>
  <c r="AU98" i="63"/>
  <c r="AU92" i="63"/>
  <c r="AU62" i="63"/>
  <c r="AU74" i="63"/>
  <c r="X60" i="61"/>
  <c r="V60" i="61"/>
  <c r="U56" i="61" s="1"/>
  <c r="V59" i="61"/>
  <c r="I79" i="60"/>
  <c r="X61" i="60"/>
  <c r="V61" i="60"/>
  <c r="M94" i="60"/>
  <c r="M118" i="60" s="1"/>
  <c r="W27" i="61"/>
  <c r="AH66" i="61"/>
  <c r="AH65" i="61"/>
  <c r="AH66" i="60"/>
  <c r="L90" i="60"/>
  <c r="AH65" i="60"/>
  <c r="I83" i="61"/>
  <c r="G84" i="61"/>
  <c r="AA61" i="60"/>
  <c r="AC61" i="60"/>
  <c r="X90" i="61"/>
  <c r="X89" i="61"/>
  <c r="AH79" i="61"/>
  <c r="AH78" i="61"/>
  <c r="AH77" i="61"/>
  <c r="AI74" i="60"/>
  <c r="AH77" i="60"/>
  <c r="S83" i="61"/>
  <c r="Q85" i="61"/>
  <c r="Q84" i="61"/>
  <c r="AA72" i="60"/>
  <c r="AC72" i="60"/>
  <c r="Q84" i="60"/>
  <c r="AA71" i="60"/>
  <c r="AC71" i="60"/>
  <c r="Q83" i="60"/>
  <c r="V66" i="61"/>
  <c r="X65" i="61"/>
  <c r="V66" i="60"/>
  <c r="L79" i="60"/>
  <c r="X66" i="60"/>
  <c r="S61" i="61"/>
  <c r="Y94" i="61"/>
  <c r="Y118" i="61" s="1"/>
  <c r="AP56" i="61"/>
  <c r="Y94" i="60"/>
  <c r="Y118" i="60" s="1"/>
  <c r="AP56" i="60"/>
  <c r="I73" i="60"/>
  <c r="S61" i="60"/>
  <c r="Z31" i="61"/>
  <c r="AN34" i="61" s="1"/>
  <c r="Z12" i="60"/>
  <c r="AN15" i="60" s="1"/>
  <c r="Z43" i="60"/>
  <c r="AN46" i="60" s="1"/>
  <c r="C37" i="60"/>
  <c r="AI40" i="60" s="1"/>
  <c r="C46" i="61"/>
  <c r="AI12" i="61" s="1"/>
  <c r="C15" i="61"/>
  <c r="AI18" i="61" s="1"/>
  <c r="C21" i="61"/>
  <c r="AI24" i="61" s="1"/>
  <c r="C27" i="61"/>
  <c r="AI31" i="61" s="1"/>
  <c r="C37" i="61"/>
  <c r="AI40" i="61" s="1"/>
  <c r="Z43" i="61"/>
  <c r="AN46" i="61" s="1"/>
  <c r="C27" i="60"/>
  <c r="AI31" i="60" s="1"/>
  <c r="C15" i="60"/>
  <c r="AI18" i="60" s="1"/>
  <c r="C18" i="60"/>
  <c r="AI21" i="60" s="1"/>
  <c r="Z62" i="61"/>
  <c r="I84" i="61"/>
  <c r="J80" i="61" s="1"/>
  <c r="I85" i="61"/>
  <c r="L91" i="61"/>
  <c r="G83" i="61"/>
  <c r="AI62" i="61"/>
  <c r="Q78" i="61"/>
  <c r="V90" i="61"/>
  <c r="S84" i="61"/>
  <c r="S85" i="61"/>
  <c r="L79" i="61"/>
  <c r="AI80" i="61"/>
  <c r="U62" i="61"/>
  <c r="Y62" i="61"/>
  <c r="Q77" i="61"/>
  <c r="G72" i="61"/>
  <c r="Q83" i="61"/>
  <c r="P80" i="61" s="1"/>
  <c r="V89" i="61"/>
  <c r="N85" i="61"/>
  <c r="X61" i="61"/>
  <c r="V67" i="61"/>
  <c r="AF67" i="61"/>
  <c r="AC71" i="61"/>
  <c r="AC72" i="61"/>
  <c r="F73" i="61"/>
  <c r="G73" i="61" s="1"/>
  <c r="B74" i="61"/>
  <c r="U52" i="61" s="1"/>
  <c r="J77" i="61"/>
  <c r="I77" i="61" s="1"/>
  <c r="T77" i="61"/>
  <c r="S77" i="61" s="1"/>
  <c r="J78" i="61"/>
  <c r="I78" i="61" s="1"/>
  <c r="K83" i="61"/>
  <c r="L83" i="61" s="1"/>
  <c r="K84" i="61"/>
  <c r="L84" i="61" s="1"/>
  <c r="P89" i="61"/>
  <c r="Z89" i="61"/>
  <c r="P90" i="61"/>
  <c r="Q90" i="61" s="1"/>
  <c r="Z90" i="61"/>
  <c r="AA90" i="61" s="1"/>
  <c r="H94" i="61"/>
  <c r="H118" i="61" s="1"/>
  <c r="Q59" i="61"/>
  <c r="AA59" i="61"/>
  <c r="Q60" i="61"/>
  <c r="AA60" i="61"/>
  <c r="AH67" i="61"/>
  <c r="J71" i="61"/>
  <c r="I71" i="61" s="1"/>
  <c r="AA73" i="61"/>
  <c r="K77" i="61"/>
  <c r="K78" i="61"/>
  <c r="AF83" i="61"/>
  <c r="AF84" i="61"/>
  <c r="Y91" i="61"/>
  <c r="X91" i="61" s="1"/>
  <c r="CC120" i="61"/>
  <c r="CB121" i="61"/>
  <c r="CA122" i="61"/>
  <c r="CI122" i="61"/>
  <c r="CH123" i="61"/>
  <c r="CG124" i="61"/>
  <c r="CF125" i="61"/>
  <c r="CE126" i="61"/>
  <c r="CD127" i="61"/>
  <c r="CC128" i="61"/>
  <c r="CB129" i="61"/>
  <c r="CA130" i="61"/>
  <c r="CI130" i="61"/>
  <c r="B56" i="61"/>
  <c r="F52" i="61" s="1"/>
  <c r="S59" i="61"/>
  <c r="T56" i="61" s="1"/>
  <c r="AC59" i="61"/>
  <c r="S60" i="61"/>
  <c r="AC60" i="61"/>
  <c r="AC73" i="61"/>
  <c r="AF77" i="61"/>
  <c r="AF78" i="61"/>
  <c r="J79" i="61"/>
  <c r="I79" i="61" s="1"/>
  <c r="T79" i="61"/>
  <c r="S79" i="61" s="1"/>
  <c r="Z91" i="61"/>
  <c r="AA91" i="61" s="1"/>
  <c r="J94" i="61"/>
  <c r="J118" i="61" s="1"/>
  <c r="R94" i="61"/>
  <c r="R118" i="61" s="1"/>
  <c r="CD120" i="61"/>
  <c r="CC121" i="61"/>
  <c r="CB122" i="61"/>
  <c r="CA123" i="61"/>
  <c r="CI123" i="61"/>
  <c r="CH124" i="61"/>
  <c r="CG125" i="61"/>
  <c r="CF126" i="61"/>
  <c r="CE127" i="61"/>
  <c r="CD128" i="61"/>
  <c r="CC129" i="61"/>
  <c r="CB130" i="61"/>
  <c r="CA131" i="61"/>
  <c r="C34" i="61"/>
  <c r="AI37" i="61" s="1"/>
  <c r="C12" i="61"/>
  <c r="AI15" i="61" s="1"/>
  <c r="Q61" i="61"/>
  <c r="AA61" i="61"/>
  <c r="B68" i="61"/>
  <c r="P52" i="61" s="1"/>
  <c r="V71" i="61"/>
  <c r="AF71" i="61"/>
  <c r="V72" i="61"/>
  <c r="AF72" i="61"/>
  <c r="O83" i="61"/>
  <c r="AF85" i="61"/>
  <c r="T89" i="61"/>
  <c r="AD89" i="61"/>
  <c r="AC89" i="61" s="1"/>
  <c r="CA118" i="61"/>
  <c r="CE120" i="61"/>
  <c r="CD121" i="61"/>
  <c r="CC122" i="61"/>
  <c r="CB123" i="61"/>
  <c r="CA124" i="61"/>
  <c r="CI124" i="61"/>
  <c r="CH125" i="61"/>
  <c r="CG126" i="61"/>
  <c r="CF127" i="61"/>
  <c r="CE128" i="61"/>
  <c r="CD129" i="61"/>
  <c r="CC130" i="61"/>
  <c r="CB131" i="61"/>
  <c r="C18" i="61"/>
  <c r="AI21" i="61" s="1"/>
  <c r="C24" i="61"/>
  <c r="AI27" i="61" s="1"/>
  <c r="C31" i="61"/>
  <c r="AI34" i="61" s="1"/>
  <c r="AC61" i="61"/>
  <c r="J65" i="61"/>
  <c r="I65" i="61" s="1"/>
  <c r="J66" i="61"/>
  <c r="I66" i="61" s="1"/>
  <c r="X71" i="61"/>
  <c r="X72" i="61"/>
  <c r="O77" i="61"/>
  <c r="O78" i="61"/>
  <c r="N78" i="61" s="1"/>
  <c r="K89" i="61"/>
  <c r="K90" i="61"/>
  <c r="L90" i="61" s="1"/>
  <c r="T94" i="61"/>
  <c r="T118" i="61" s="1"/>
  <c r="CF120" i="61"/>
  <c r="CE121" i="61"/>
  <c r="CD122" i="61"/>
  <c r="CC123" i="61"/>
  <c r="CB124" i="61"/>
  <c r="CA125" i="61"/>
  <c r="CI125" i="61"/>
  <c r="CH126" i="61"/>
  <c r="CG127" i="61"/>
  <c r="CF128" i="61"/>
  <c r="CE129" i="61"/>
  <c r="CD130" i="61"/>
  <c r="CC131" i="61"/>
  <c r="Z21" i="61"/>
  <c r="AN24" i="61" s="1"/>
  <c r="Z34" i="61"/>
  <c r="AN37" i="61" s="1"/>
  <c r="Z40" i="61"/>
  <c r="AN43" i="61" s="1"/>
  <c r="T91" i="61"/>
  <c r="S91" i="61" s="1"/>
  <c r="M94" i="61"/>
  <c r="M118" i="61" s="1"/>
  <c r="U94" i="61"/>
  <c r="U118" i="61" s="1"/>
  <c r="CD119" i="61"/>
  <c r="CG120" i="61"/>
  <c r="CF121" i="61"/>
  <c r="CE122" i="61"/>
  <c r="CD123" i="61"/>
  <c r="CC124" i="61"/>
  <c r="CB125" i="61"/>
  <c r="CA126" i="61"/>
  <c r="CI126" i="61"/>
  <c r="CH127" i="61"/>
  <c r="CG128" i="61"/>
  <c r="CF129" i="61"/>
  <c r="CE130" i="61"/>
  <c r="Z27" i="61"/>
  <c r="AN31" i="61" s="1"/>
  <c r="N59" i="61"/>
  <c r="O56" i="61" s="1"/>
  <c r="AF65" i="61"/>
  <c r="AF66" i="61"/>
  <c r="J67" i="61"/>
  <c r="I67" i="61" s="1"/>
  <c r="B86" i="61"/>
  <c r="AE52" i="61" s="1"/>
  <c r="F94" i="61"/>
  <c r="F118" i="61" s="1"/>
  <c r="C40" i="61"/>
  <c r="AI43" i="61" s="1"/>
  <c r="AA71" i="61"/>
  <c r="AA72" i="61"/>
  <c r="C31" i="60"/>
  <c r="AI34" i="60" s="1"/>
  <c r="C43" i="60"/>
  <c r="AI46" i="60" s="1"/>
  <c r="C24" i="60"/>
  <c r="AI27" i="60" s="1"/>
  <c r="B56" i="60"/>
  <c r="F52" i="60" s="1"/>
  <c r="C12" i="60"/>
  <c r="AI15" i="60" s="1"/>
  <c r="W43" i="60"/>
  <c r="X59" i="60"/>
  <c r="F77" i="60"/>
  <c r="X60" i="60"/>
  <c r="F78" i="60"/>
  <c r="Q85" i="60"/>
  <c r="Z24" i="60"/>
  <c r="AN27" i="60" s="1"/>
  <c r="Z37" i="60"/>
  <c r="AN40" i="60" s="1"/>
  <c r="Z18" i="60"/>
  <c r="AN21" i="60" s="1"/>
  <c r="B80" i="60"/>
  <c r="Z52" i="60" s="1"/>
  <c r="C46" i="60"/>
  <c r="AI12" i="60" s="1"/>
  <c r="I83" i="60"/>
  <c r="I84" i="60"/>
  <c r="G73" i="60"/>
  <c r="V89" i="60"/>
  <c r="G83" i="60"/>
  <c r="W31" i="60"/>
  <c r="L59" i="60"/>
  <c r="L60" i="60"/>
  <c r="I67" i="60"/>
  <c r="N89" i="60"/>
  <c r="O86" i="60" s="1"/>
  <c r="N90" i="60"/>
  <c r="L85" i="60"/>
  <c r="Q77" i="60"/>
  <c r="S77" i="60"/>
  <c r="X90" i="60"/>
  <c r="Y86" i="60" s="1"/>
  <c r="N59" i="60"/>
  <c r="O56" i="60" s="1"/>
  <c r="F65" i="60"/>
  <c r="N60" i="60"/>
  <c r="F66" i="60"/>
  <c r="N91" i="60"/>
  <c r="S83" i="60"/>
  <c r="L89" i="60"/>
  <c r="K86" i="60" s="1"/>
  <c r="Z68" i="60"/>
  <c r="Q78" i="60"/>
  <c r="S78" i="60"/>
  <c r="W18" i="60"/>
  <c r="G72" i="60"/>
  <c r="N79" i="60"/>
  <c r="S84" i="60"/>
  <c r="G79" i="60"/>
  <c r="Y62" i="60"/>
  <c r="P80" i="60"/>
  <c r="C40" i="60"/>
  <c r="AI43" i="60" s="1"/>
  <c r="V67" i="60"/>
  <c r="U62" i="60" s="1"/>
  <c r="AF67" i="60"/>
  <c r="B74" i="60"/>
  <c r="U52" i="60" s="1"/>
  <c r="J77" i="60"/>
  <c r="I77" i="60" s="1"/>
  <c r="J78" i="60"/>
  <c r="I78" i="60" s="1"/>
  <c r="K83" i="60"/>
  <c r="L83" i="60" s="1"/>
  <c r="K84" i="60"/>
  <c r="L84" i="60" s="1"/>
  <c r="P89" i="60"/>
  <c r="Z89" i="60"/>
  <c r="P90" i="60"/>
  <c r="Q90" i="60" s="1"/>
  <c r="Z90" i="60"/>
  <c r="AA90" i="60" s="1"/>
  <c r="H94" i="60"/>
  <c r="H118" i="60" s="1"/>
  <c r="CB120" i="60"/>
  <c r="CA121" i="60"/>
  <c r="CI121" i="60"/>
  <c r="CH122" i="60"/>
  <c r="CG123" i="60"/>
  <c r="CF124" i="60"/>
  <c r="CE125" i="60"/>
  <c r="CD126" i="60"/>
  <c r="CC127" i="60"/>
  <c r="CB128" i="60"/>
  <c r="CA129" i="60"/>
  <c r="CI129" i="60"/>
  <c r="CH130" i="60"/>
  <c r="C21" i="60"/>
  <c r="AI24" i="60" s="1"/>
  <c r="Z31" i="60"/>
  <c r="AN34" i="60" s="1"/>
  <c r="Q59" i="60"/>
  <c r="AA59" i="60"/>
  <c r="Z56" i="60" s="1"/>
  <c r="Q60" i="60"/>
  <c r="AA60" i="60"/>
  <c r="X67" i="60"/>
  <c r="AH67" i="60"/>
  <c r="J71" i="60"/>
  <c r="I71" i="60" s="1"/>
  <c r="J68" i="60" s="1"/>
  <c r="AA73" i="60"/>
  <c r="AF83" i="60"/>
  <c r="AF84" i="60"/>
  <c r="J85" i="60"/>
  <c r="I85" i="60" s="1"/>
  <c r="Y91" i="60"/>
  <c r="X91" i="60" s="1"/>
  <c r="CC120" i="60"/>
  <c r="E56" i="60" s="1"/>
  <c r="CB121" i="60"/>
  <c r="CA122" i="60"/>
  <c r="CI122" i="60"/>
  <c r="CH123" i="60"/>
  <c r="CG124" i="60"/>
  <c r="CF125" i="60"/>
  <c r="CE126" i="60"/>
  <c r="CD127" i="60"/>
  <c r="CC128" i="60"/>
  <c r="CB129" i="60"/>
  <c r="CA130" i="60"/>
  <c r="CI130" i="60"/>
  <c r="P79" i="60"/>
  <c r="Q79" i="60" s="1"/>
  <c r="S59" i="60"/>
  <c r="T56" i="60" s="1"/>
  <c r="AC59" i="60"/>
  <c r="S60" i="60"/>
  <c r="AC60" i="60"/>
  <c r="AA65" i="60"/>
  <c r="Z62" i="60" s="1"/>
  <c r="AA66" i="60"/>
  <c r="AC73" i="60"/>
  <c r="AD68" i="60" s="1"/>
  <c r="AD70" i="60" s="1"/>
  <c r="AF77" i="60"/>
  <c r="AF78" i="60"/>
  <c r="T79" i="60"/>
  <c r="P91" i="60"/>
  <c r="Q91" i="60" s="1"/>
  <c r="Z91" i="60"/>
  <c r="AA91" i="60" s="1"/>
  <c r="J94" i="60"/>
  <c r="J118" i="60" s="1"/>
  <c r="R94" i="60"/>
  <c r="R118" i="60" s="1"/>
  <c r="C34" i="60"/>
  <c r="AI37" i="60" s="1"/>
  <c r="Q61" i="60"/>
  <c r="V71" i="60"/>
  <c r="U68" i="60" s="1"/>
  <c r="V72" i="60"/>
  <c r="O83" i="60"/>
  <c r="AF85" i="60"/>
  <c r="T89" i="60"/>
  <c r="S89" i="60" s="1"/>
  <c r="AD89" i="60"/>
  <c r="J65" i="60"/>
  <c r="J66" i="60"/>
  <c r="I66" i="60" s="1"/>
  <c r="O77" i="60"/>
  <c r="N77" i="60" s="1"/>
  <c r="O78" i="60"/>
  <c r="N78" i="60" s="1"/>
  <c r="AF79" i="60"/>
  <c r="T94" i="60"/>
  <c r="T118" i="60" s="1"/>
  <c r="CF120" i="60"/>
  <c r="CE121" i="60"/>
  <c r="CD122" i="60"/>
  <c r="CC123" i="60"/>
  <c r="E74" i="60" s="1"/>
  <c r="CB124" i="60"/>
  <c r="CA125" i="60"/>
  <c r="CI125" i="60"/>
  <c r="CH126" i="60"/>
  <c r="CG127" i="60"/>
  <c r="CF128" i="60"/>
  <c r="CE129" i="60"/>
  <c r="CD130" i="60"/>
  <c r="CC131" i="60"/>
  <c r="Z15" i="60"/>
  <c r="AN18" i="60" s="1"/>
  <c r="Z27" i="60"/>
  <c r="AN31" i="60" s="1"/>
  <c r="Z46" i="60"/>
  <c r="AN12" i="60" s="1"/>
  <c r="V59" i="60"/>
  <c r="U56" i="60" s="1"/>
  <c r="AF73" i="60"/>
  <c r="AE68" i="60" s="1"/>
  <c r="U94" i="60"/>
  <c r="U118" i="60" s="1"/>
  <c r="CD119" i="60"/>
  <c r="CG120" i="60"/>
  <c r="CF121" i="60"/>
  <c r="CE122" i="60"/>
  <c r="CD123" i="60"/>
  <c r="CC124" i="60"/>
  <c r="E80" i="60" s="1"/>
  <c r="CB125" i="60"/>
  <c r="CA126" i="60"/>
  <c r="CI126" i="60"/>
  <c r="CH127" i="60"/>
  <c r="CG128" i="60"/>
  <c r="CF129" i="60"/>
  <c r="CE130" i="60"/>
  <c r="CD131" i="60"/>
  <c r="Z21" i="60"/>
  <c r="AN24" i="60" s="1"/>
  <c r="Z34" i="60"/>
  <c r="AN37" i="60" s="1"/>
  <c r="AF65" i="60"/>
  <c r="AF66" i="60"/>
  <c r="F94" i="60"/>
  <c r="F118" i="60" s="1"/>
  <c r="CA120" i="60"/>
  <c r="CI120" i="60"/>
  <c r="CH121" i="60"/>
  <c r="CG122" i="60"/>
  <c r="CF123" i="60"/>
  <c r="CE124" i="60"/>
  <c r="CD125" i="60"/>
  <c r="CC126" i="60"/>
  <c r="CB127" i="60"/>
  <c r="CA128" i="60"/>
  <c r="CI128" i="60"/>
  <c r="CH129" i="60"/>
  <c r="CG130" i="60"/>
  <c r="K57" i="61" l="1"/>
  <c r="AA89" i="60"/>
  <c r="Z86" i="60" s="1"/>
  <c r="U69" i="60"/>
  <c r="AD62" i="61"/>
  <c r="Z63" i="61" s="1"/>
  <c r="K80" i="60"/>
  <c r="Z63" i="60"/>
  <c r="S90" i="61"/>
  <c r="Q89" i="61"/>
  <c r="Y56" i="61"/>
  <c r="Y58" i="61" s="1"/>
  <c r="G77" i="61"/>
  <c r="AI62" i="60"/>
  <c r="F80" i="61"/>
  <c r="J82" i="61" s="1"/>
  <c r="AD56" i="61"/>
  <c r="Y86" i="61"/>
  <c r="AI74" i="61"/>
  <c r="T80" i="61"/>
  <c r="T82" i="61" s="1"/>
  <c r="Z68" i="61"/>
  <c r="Y64" i="61"/>
  <c r="N77" i="61"/>
  <c r="O74" i="61" s="1"/>
  <c r="O74" i="60"/>
  <c r="U63" i="60"/>
  <c r="AP68" i="60"/>
  <c r="J62" i="61"/>
  <c r="N84" i="61"/>
  <c r="G67" i="61"/>
  <c r="AE80" i="61"/>
  <c r="AE81" i="61" s="1"/>
  <c r="Z56" i="61"/>
  <c r="Z57" i="61" s="1"/>
  <c r="K80" i="61"/>
  <c r="AD68" i="61"/>
  <c r="AD70" i="61" s="1"/>
  <c r="AC91" i="61"/>
  <c r="G65" i="61"/>
  <c r="F62" i="61" s="1"/>
  <c r="AE68" i="61"/>
  <c r="AP86" i="61"/>
  <c r="L89" i="61"/>
  <c r="K86" i="61" s="1"/>
  <c r="E86" i="61"/>
  <c r="E62" i="61"/>
  <c r="E68" i="61"/>
  <c r="E56" i="61"/>
  <c r="E74" i="61"/>
  <c r="E80" i="61"/>
  <c r="U68" i="61"/>
  <c r="L78" i="61"/>
  <c r="P56" i="61"/>
  <c r="U63" i="61"/>
  <c r="G66" i="61"/>
  <c r="G78" i="61"/>
  <c r="AP62" i="61"/>
  <c r="AD86" i="61"/>
  <c r="AE74" i="61"/>
  <c r="L77" i="61"/>
  <c r="K74" i="61" s="1"/>
  <c r="K75" i="61" s="1"/>
  <c r="T74" i="61"/>
  <c r="AC90" i="61"/>
  <c r="AP68" i="61"/>
  <c r="G79" i="61"/>
  <c r="F74" i="61" s="1"/>
  <c r="I73" i="61"/>
  <c r="J68" i="61" s="1"/>
  <c r="N90" i="61"/>
  <c r="S89" i="61"/>
  <c r="T86" i="61" s="1"/>
  <c r="J74" i="61"/>
  <c r="G71" i="61"/>
  <c r="F68" i="61" s="1"/>
  <c r="AP74" i="61"/>
  <c r="P74" i="61"/>
  <c r="AP80" i="61"/>
  <c r="Q91" i="61"/>
  <c r="P86" i="61" s="1"/>
  <c r="AE62" i="61"/>
  <c r="AE63" i="61" s="1"/>
  <c r="O58" i="61"/>
  <c r="Y68" i="61"/>
  <c r="N83" i="61"/>
  <c r="O80" i="61" s="1"/>
  <c r="AA89" i="61"/>
  <c r="Z86" i="61" s="1"/>
  <c r="V91" i="61"/>
  <c r="U86" i="61" s="1"/>
  <c r="Q79" i="61"/>
  <c r="N89" i="61"/>
  <c r="O86" i="61" s="1"/>
  <c r="AE69" i="60"/>
  <c r="AI70" i="60"/>
  <c r="N83" i="60"/>
  <c r="Q89" i="60"/>
  <c r="P86" i="60" s="1"/>
  <c r="G66" i="60"/>
  <c r="Y70" i="60"/>
  <c r="AC91" i="60"/>
  <c r="G77" i="60"/>
  <c r="AP74" i="60"/>
  <c r="AP62" i="60"/>
  <c r="G65" i="60"/>
  <c r="F62" i="60" s="1"/>
  <c r="S79" i="60"/>
  <c r="T74" i="60" s="1"/>
  <c r="AD56" i="60"/>
  <c r="AD58" i="60" s="1"/>
  <c r="O88" i="60"/>
  <c r="AD64" i="60"/>
  <c r="V91" i="60"/>
  <c r="U86" i="60" s="1"/>
  <c r="Y56" i="60"/>
  <c r="Y58" i="60" s="1"/>
  <c r="J80" i="60"/>
  <c r="K87" i="60"/>
  <c r="AP80" i="60"/>
  <c r="L78" i="60"/>
  <c r="AE74" i="60"/>
  <c r="AE80" i="60"/>
  <c r="P56" i="60"/>
  <c r="P57" i="60" s="1"/>
  <c r="J74" i="60"/>
  <c r="Y64" i="60"/>
  <c r="G71" i="60"/>
  <c r="F68" i="60" s="1"/>
  <c r="AP86" i="60"/>
  <c r="K56" i="60"/>
  <c r="O58" i="60" s="1"/>
  <c r="L77" i="60"/>
  <c r="I65" i="60"/>
  <c r="J62" i="60" s="1"/>
  <c r="AC89" i="60"/>
  <c r="AC90" i="60"/>
  <c r="T80" i="60"/>
  <c r="T82" i="60" s="1"/>
  <c r="S91" i="60"/>
  <c r="G85" i="60"/>
  <c r="F80" i="60" s="1"/>
  <c r="Z69" i="60"/>
  <c r="T86" i="60"/>
  <c r="AO72" i="60"/>
  <c r="P74" i="60"/>
  <c r="S90" i="60"/>
  <c r="G78" i="60"/>
  <c r="AE62" i="60"/>
  <c r="N84" i="60"/>
  <c r="Z87" i="61" l="1"/>
  <c r="Y70" i="61"/>
  <c r="P75" i="61"/>
  <c r="T76" i="60"/>
  <c r="AD64" i="61"/>
  <c r="O82" i="61"/>
  <c r="P87" i="61"/>
  <c r="T88" i="60"/>
  <c r="AO60" i="61"/>
  <c r="U57" i="61"/>
  <c r="AZ86" i="61"/>
  <c r="U57" i="60"/>
  <c r="AE63" i="60"/>
  <c r="F81" i="61"/>
  <c r="AU56" i="61"/>
  <c r="AD58" i="61"/>
  <c r="U87" i="61"/>
  <c r="AZ86" i="60"/>
  <c r="P81" i="61"/>
  <c r="AZ80" i="61"/>
  <c r="Z69" i="61"/>
  <c r="AZ62" i="61"/>
  <c r="AZ80" i="60"/>
  <c r="AZ62" i="60"/>
  <c r="AZ68" i="61"/>
  <c r="AZ74" i="61"/>
  <c r="O76" i="61"/>
  <c r="AZ56" i="61"/>
  <c r="AZ74" i="60"/>
  <c r="AZ56" i="60"/>
  <c r="AZ68" i="60"/>
  <c r="T58" i="61"/>
  <c r="T58" i="60"/>
  <c r="AL56" i="60" s="1"/>
  <c r="AO72" i="61"/>
  <c r="J70" i="61"/>
  <c r="AL68" i="61" s="1"/>
  <c r="AM78" i="61"/>
  <c r="F75" i="61"/>
  <c r="AU74" i="61"/>
  <c r="AU68" i="61"/>
  <c r="AM72" i="61"/>
  <c r="F69" i="61"/>
  <c r="AM66" i="61"/>
  <c r="F63" i="61"/>
  <c r="AJ62" i="61" s="1"/>
  <c r="AU62" i="61"/>
  <c r="AL56" i="61"/>
  <c r="AO78" i="61"/>
  <c r="J76" i="61"/>
  <c r="T76" i="61"/>
  <c r="AI64" i="61"/>
  <c r="T88" i="61"/>
  <c r="P57" i="61"/>
  <c r="AJ56" i="61" s="1"/>
  <c r="AM60" i="61"/>
  <c r="AV56" i="61" s="1"/>
  <c r="AE69" i="61"/>
  <c r="AI70" i="61"/>
  <c r="AM84" i="61"/>
  <c r="AE75" i="61"/>
  <c r="AI76" i="61"/>
  <c r="AM90" i="61"/>
  <c r="K87" i="61"/>
  <c r="AU86" i="61"/>
  <c r="K81" i="61"/>
  <c r="AJ80" i="61" s="1"/>
  <c r="J64" i="61"/>
  <c r="AL62" i="61" s="1"/>
  <c r="AO66" i="61"/>
  <c r="AI82" i="61"/>
  <c r="AO90" i="61"/>
  <c r="O88" i="61"/>
  <c r="AL86" i="61" s="1"/>
  <c r="AU80" i="61"/>
  <c r="AD88" i="61"/>
  <c r="U69" i="61"/>
  <c r="Y88" i="61"/>
  <c r="AO84" i="61"/>
  <c r="AM84" i="60"/>
  <c r="F81" i="60"/>
  <c r="U87" i="60"/>
  <c r="AM90" i="60"/>
  <c r="Y88" i="60"/>
  <c r="AM72" i="60"/>
  <c r="AV68" i="60" s="1"/>
  <c r="F69" i="60"/>
  <c r="AJ68" i="60" s="1"/>
  <c r="AU68" i="60"/>
  <c r="J82" i="60"/>
  <c r="AM66" i="60"/>
  <c r="F63" i="60"/>
  <c r="AJ62" i="60" s="1"/>
  <c r="AU62" i="60"/>
  <c r="P87" i="60"/>
  <c r="AD86" i="60"/>
  <c r="AU86" i="60" s="1"/>
  <c r="AO60" i="60"/>
  <c r="O80" i="60"/>
  <c r="J70" i="60"/>
  <c r="AL68" i="60" s="1"/>
  <c r="J64" i="60"/>
  <c r="AO66" i="60"/>
  <c r="P75" i="60"/>
  <c r="AO78" i="60"/>
  <c r="AI64" i="60"/>
  <c r="AM60" i="60"/>
  <c r="K57" i="60"/>
  <c r="AU56" i="60"/>
  <c r="K74" i="60"/>
  <c r="F74" i="60"/>
  <c r="Z57" i="60"/>
  <c r="AE81" i="60"/>
  <c r="AI82" i="60"/>
  <c r="AE75" i="60"/>
  <c r="AI76" i="60"/>
  <c r="P81" i="60"/>
  <c r="AL80" i="61" l="1"/>
  <c r="AS80" i="61" s="1"/>
  <c r="AJ86" i="61"/>
  <c r="AS86" i="61" s="1"/>
  <c r="AJ68" i="61"/>
  <c r="AS68" i="61" s="1"/>
  <c r="AM62" i="61"/>
  <c r="BD62" i="61" s="1"/>
  <c r="AM62" i="60"/>
  <c r="BD62" i="60" s="1"/>
  <c r="AT56" i="61"/>
  <c r="AM56" i="60"/>
  <c r="BD56" i="60" s="1"/>
  <c r="AV86" i="61"/>
  <c r="AT86" i="61" s="1"/>
  <c r="AM86" i="61"/>
  <c r="BD86" i="61" s="1"/>
  <c r="AM80" i="61"/>
  <c r="BD80" i="61" s="1"/>
  <c r="AM68" i="61"/>
  <c r="BD68" i="61" s="1"/>
  <c r="AV74" i="61"/>
  <c r="AT74" i="61" s="1"/>
  <c r="AM74" i="61"/>
  <c r="BD74" i="61" s="1"/>
  <c r="AM56" i="61"/>
  <c r="BD56" i="61" s="1"/>
  <c r="AM68" i="60"/>
  <c r="BD68" i="60" s="1"/>
  <c r="AT68" i="60"/>
  <c r="AV80" i="61"/>
  <c r="AT80" i="61" s="1"/>
  <c r="AL74" i="61"/>
  <c r="AV68" i="61"/>
  <c r="AT68" i="61" s="1"/>
  <c r="AJ74" i="61"/>
  <c r="AS56" i="61"/>
  <c r="AS62" i="61"/>
  <c r="AV62" i="61"/>
  <c r="AT62" i="61" s="1"/>
  <c r="AJ86" i="60"/>
  <c r="AD88" i="60"/>
  <c r="AL86" i="60" s="1"/>
  <c r="Z87" i="60"/>
  <c r="K75" i="60"/>
  <c r="O76" i="60"/>
  <c r="AJ56" i="60"/>
  <c r="AV56" i="60"/>
  <c r="AT56" i="60" s="1"/>
  <c r="AL62" i="60"/>
  <c r="AS62" i="60" s="1"/>
  <c r="AV62" i="60"/>
  <c r="AT62" i="60" s="1"/>
  <c r="AM78" i="60"/>
  <c r="AV74" i="60" s="1"/>
  <c r="F75" i="60"/>
  <c r="AJ74" i="60" s="1"/>
  <c r="AU74" i="60"/>
  <c r="J76" i="60"/>
  <c r="AL80" i="60"/>
  <c r="O82" i="60"/>
  <c r="K81" i="60"/>
  <c r="AJ80" i="60" s="1"/>
  <c r="AO84" i="60"/>
  <c r="AM80" i="60" s="1"/>
  <c r="BD80" i="60" s="1"/>
  <c r="AU80" i="60"/>
  <c r="AO90" i="60"/>
  <c r="AM86" i="60" s="1"/>
  <c r="BD86" i="60" s="1"/>
  <c r="AS68" i="60"/>
  <c r="AX86" i="61" l="1"/>
  <c r="BA86" i="61" s="1"/>
  <c r="AV86" i="60"/>
  <c r="AT86" i="60" s="1"/>
  <c r="AY74" i="61"/>
  <c r="BB74" i="61" s="1"/>
  <c r="AY56" i="61"/>
  <c r="BB56" i="61" s="1"/>
  <c r="AY68" i="61"/>
  <c r="BB68" i="61" s="1"/>
  <c r="AY86" i="61"/>
  <c r="BB86" i="61" s="1"/>
  <c r="AY80" i="61"/>
  <c r="BB80" i="61" s="1"/>
  <c r="AL74" i="60"/>
  <c r="AS74" i="60" s="1"/>
  <c r="AX62" i="60"/>
  <c r="BA62" i="60" s="1"/>
  <c r="AM74" i="60"/>
  <c r="BD74" i="60" s="1"/>
  <c r="AY62" i="60" s="1"/>
  <c r="BB62" i="60" s="1"/>
  <c r="AY62" i="61"/>
  <c r="BB62" i="61" s="1"/>
  <c r="AX68" i="60"/>
  <c r="BA68" i="60" s="1"/>
  <c r="AX74" i="61"/>
  <c r="BA74" i="61" s="1"/>
  <c r="AS74" i="61"/>
  <c r="AS94" i="61" s="1"/>
  <c r="AX68" i="61"/>
  <c r="BA68" i="61" s="1"/>
  <c r="AX56" i="61"/>
  <c r="BA56" i="61" s="1"/>
  <c r="AX80" i="61"/>
  <c r="BA80" i="61" s="1"/>
  <c r="AX62" i="61"/>
  <c r="BA62" i="61" s="1"/>
  <c r="AX80" i="60"/>
  <c r="BA80" i="60" s="1"/>
  <c r="AS80" i="60"/>
  <c r="AX74" i="60"/>
  <c r="BA74" i="60" s="1"/>
  <c r="AT74" i="60"/>
  <c r="AX56" i="60"/>
  <c r="BA56" i="60" s="1"/>
  <c r="AS56" i="60"/>
  <c r="AX86" i="60"/>
  <c r="BA86" i="60" s="1"/>
  <c r="AS86" i="60"/>
  <c r="AV80" i="60"/>
  <c r="AT80" i="60" s="1"/>
  <c r="BC86" i="61" l="1"/>
  <c r="BC62" i="60"/>
  <c r="BC68" i="61"/>
  <c r="BC56" i="61"/>
  <c r="BC74" i="61"/>
  <c r="BC62" i="61"/>
  <c r="BC80" i="61"/>
  <c r="AQ80" i="61" s="1"/>
  <c r="AY86" i="60"/>
  <c r="BB86" i="60" s="1"/>
  <c r="BC86" i="60" s="1"/>
  <c r="AY74" i="60"/>
  <c r="BB74" i="60" s="1"/>
  <c r="BC74" i="60" s="1"/>
  <c r="AY80" i="60"/>
  <c r="BB80" i="60" s="1"/>
  <c r="BC80" i="60" s="1"/>
  <c r="AY56" i="60"/>
  <c r="BB56" i="60" s="1"/>
  <c r="BC56" i="60" s="1"/>
  <c r="AY68" i="60"/>
  <c r="BB68" i="60" s="1"/>
  <c r="BC68" i="60" s="1"/>
  <c r="AS94" i="60"/>
  <c r="AQ74" i="61" l="1"/>
  <c r="AQ86" i="61"/>
  <c r="AQ56" i="61"/>
  <c r="AQ68" i="61"/>
  <c r="AQ62" i="61"/>
  <c r="AQ62" i="60"/>
  <c r="AQ68" i="60"/>
  <c r="AQ74" i="60"/>
  <c r="AQ86" i="60"/>
  <c r="AQ80" i="60"/>
  <c r="AQ56" i="60"/>
  <c r="AD41" i="57" l="1"/>
  <c r="U47" i="57" s="1"/>
  <c r="AD42" i="57"/>
  <c r="AD40" i="57"/>
  <c r="U46" i="57" s="1"/>
  <c r="T47" i="57"/>
  <c r="T48" i="57"/>
  <c r="K54" i="57" s="1"/>
  <c r="T46" i="57"/>
  <c r="K52" i="57" s="1"/>
  <c r="P47" i="57"/>
  <c r="O53" i="57" s="1"/>
  <c r="P48" i="57"/>
  <c r="O54" i="57" s="1"/>
  <c r="P46" i="57"/>
  <c r="O52" i="57" s="1"/>
  <c r="AI47" i="57"/>
  <c r="Z53" i="57" s="1"/>
  <c r="AI48" i="57"/>
  <c r="Z54" i="57" s="1"/>
  <c r="AI46" i="57"/>
  <c r="Z52" i="57" s="1"/>
  <c r="AE47" i="57"/>
  <c r="AD53" i="57" s="1"/>
  <c r="AE48" i="57"/>
  <c r="AD54" i="57" s="1"/>
  <c r="AE46" i="57"/>
  <c r="AD52" i="57" s="1"/>
  <c r="AI41" i="57"/>
  <c r="U53" i="57" s="1"/>
  <c r="AI42" i="57"/>
  <c r="U54" i="57" s="1"/>
  <c r="AI40" i="57"/>
  <c r="U52" i="57" s="1"/>
  <c r="AE41" i="57"/>
  <c r="Y53" i="57" s="1"/>
  <c r="AE42" i="57"/>
  <c r="Y54" i="57" s="1"/>
  <c r="AE40" i="57"/>
  <c r="Y52" i="57" s="1"/>
  <c r="Z41" i="57"/>
  <c r="Y47" i="57" s="1"/>
  <c r="Z42" i="57"/>
  <c r="Y48" i="57" s="1"/>
  <c r="Z40" i="57"/>
  <c r="Y46" i="57" s="1"/>
  <c r="T41" i="57"/>
  <c r="F53" i="57" s="1"/>
  <c r="T42" i="57"/>
  <c r="F54" i="57" s="1"/>
  <c r="T40" i="57"/>
  <c r="F52" i="57" s="1"/>
  <c r="P41" i="57"/>
  <c r="J53" i="57" s="1"/>
  <c r="P42" i="57"/>
  <c r="J54" i="57" s="1"/>
  <c r="P40" i="57"/>
  <c r="J52" i="57" s="1"/>
  <c r="O41" i="57"/>
  <c r="F47" i="57" s="1"/>
  <c r="O42" i="57"/>
  <c r="F48" i="57" s="1"/>
  <c r="O40" i="57"/>
  <c r="F46" i="57" s="1"/>
  <c r="K41" i="57"/>
  <c r="J47" i="57" s="1"/>
  <c r="K42" i="57"/>
  <c r="J48" i="57" s="1"/>
  <c r="K40" i="57"/>
  <c r="J46" i="57" s="1"/>
  <c r="CI93" i="57"/>
  <c r="CA93" i="57"/>
  <c r="CE89" i="57"/>
  <c r="CG88" i="57"/>
  <c r="CF88" i="57"/>
  <c r="CH87" i="57"/>
  <c r="CG86" i="57"/>
  <c r="CA86" i="57"/>
  <c r="CI85" i="57"/>
  <c r="CH85" i="57"/>
  <c r="CB84" i="57"/>
  <c r="CA84" i="57"/>
  <c r="CD83" i="57"/>
  <c r="CC83" i="57"/>
  <c r="CA82" i="57"/>
  <c r="CF94" i="57" s="1"/>
  <c r="M81" i="57"/>
  <c r="G81" i="57"/>
  <c r="S57" i="57"/>
  <c r="S81" i="57" s="1"/>
  <c r="Q57" i="57"/>
  <c r="Q81" i="57" s="1"/>
  <c r="O57" i="57"/>
  <c r="O81" i="57" s="1"/>
  <c r="N57" i="57"/>
  <c r="N81" i="57" s="1"/>
  <c r="M57" i="57"/>
  <c r="L57" i="57"/>
  <c r="L81" i="57" s="1"/>
  <c r="K57" i="57"/>
  <c r="K81" i="57" s="1"/>
  <c r="I57" i="57"/>
  <c r="I81" i="57" s="1"/>
  <c r="G57" i="57"/>
  <c r="W57" i="57"/>
  <c r="W81" i="57" s="1"/>
  <c r="H49" i="57"/>
  <c r="H43" i="57"/>
  <c r="S29" i="57"/>
  <c r="Q29" i="57"/>
  <c r="S28" i="57"/>
  <c r="Q28" i="57"/>
  <c r="S27" i="57"/>
  <c r="Q27" i="57"/>
  <c r="S26" i="57"/>
  <c r="Q26" i="57"/>
  <c r="S25" i="57"/>
  <c r="Q25" i="57"/>
  <c r="S24" i="57"/>
  <c r="Q24" i="57"/>
  <c r="S23" i="57"/>
  <c r="Q23" i="57"/>
  <c r="S22" i="57"/>
  <c r="Q22" i="57"/>
  <c r="S21" i="57"/>
  <c r="Q21" i="57"/>
  <c r="S20" i="57"/>
  <c r="Q20" i="57"/>
  <c r="S19" i="57"/>
  <c r="Q19" i="57"/>
  <c r="S18" i="57"/>
  <c r="Q18" i="57"/>
  <c r="S17" i="57"/>
  <c r="Q17" i="57"/>
  <c r="S16" i="57"/>
  <c r="Q16" i="57"/>
  <c r="S15" i="57"/>
  <c r="Q15" i="57"/>
  <c r="V14" i="57"/>
  <c r="S14" i="57"/>
  <c r="Q14" i="57"/>
  <c r="V13" i="57"/>
  <c r="S13" i="57"/>
  <c r="Q13" i="57"/>
  <c r="S12" i="57"/>
  <c r="W12" i="57" s="1"/>
  <c r="Q12" i="57"/>
  <c r="AI12" i="57"/>
  <c r="AI21" i="57" s="1"/>
  <c r="C18" i="57"/>
  <c r="C27" i="57" s="1"/>
  <c r="C12" i="57"/>
  <c r="C21" i="57" s="1"/>
  <c r="Z12" i="57" l="1"/>
  <c r="Z21" i="57" s="1"/>
  <c r="W27" i="57"/>
  <c r="AH46" i="57"/>
  <c r="AA42" i="57"/>
  <c r="K12" i="57"/>
  <c r="W21" i="57"/>
  <c r="W24" i="57"/>
  <c r="K15" i="57"/>
  <c r="AH41" i="57"/>
  <c r="W15" i="57"/>
  <c r="AH40" i="57"/>
  <c r="X54" i="57"/>
  <c r="Q46" i="57"/>
  <c r="S47" i="57"/>
  <c r="Q48" i="57"/>
  <c r="N52" i="57"/>
  <c r="U48" i="57"/>
  <c r="X48" i="57" s="1"/>
  <c r="X47" i="57"/>
  <c r="K18" i="57"/>
  <c r="W18" i="57"/>
  <c r="X46" i="57"/>
  <c r="K24" i="57"/>
  <c r="K53" i="57"/>
  <c r="L53" i="57" s="1"/>
  <c r="AC54" i="57"/>
  <c r="AA54" i="57"/>
  <c r="V52" i="57"/>
  <c r="X53" i="57"/>
  <c r="L54" i="57"/>
  <c r="N54" i="57"/>
  <c r="V47" i="57"/>
  <c r="AH47" i="57"/>
  <c r="AH48" i="57"/>
  <c r="AF42" i="57"/>
  <c r="AH42" i="57"/>
  <c r="AC42" i="57"/>
  <c r="Q41" i="57"/>
  <c r="N42" i="57"/>
  <c r="I47" i="57"/>
  <c r="AP37" i="57"/>
  <c r="J57" i="57"/>
  <c r="J81" i="57" s="1"/>
  <c r="AI15" i="57"/>
  <c r="AI24" i="57" s="1"/>
  <c r="K27" i="57"/>
  <c r="AF40" i="57"/>
  <c r="AF41" i="57"/>
  <c r="G54" i="57"/>
  <c r="AF48" i="57"/>
  <c r="X52" i="57"/>
  <c r="CC84" i="57"/>
  <c r="CH86" i="57"/>
  <c r="CF89" i="57"/>
  <c r="CI84" i="57"/>
  <c r="CI86" i="57"/>
  <c r="CD90" i="57"/>
  <c r="I48" i="57"/>
  <c r="S46" i="57"/>
  <c r="Q47" i="57"/>
  <c r="B49" i="57"/>
  <c r="P33" i="57" s="1"/>
  <c r="CA85" i="57"/>
  <c r="CF87" i="57"/>
  <c r="CC91" i="57"/>
  <c r="Q42" i="57"/>
  <c r="K21" i="57"/>
  <c r="L42" i="57"/>
  <c r="CB83" i="57"/>
  <c r="CB85" i="57"/>
  <c r="CG87" i="57"/>
  <c r="CB92" i="57"/>
  <c r="Y57" i="57"/>
  <c r="Y81" i="57" s="1"/>
  <c r="S48" i="57"/>
  <c r="L52" i="57"/>
  <c r="V53" i="57"/>
  <c r="I54" i="57"/>
  <c r="G47" i="57"/>
  <c r="G48" i="57"/>
  <c r="Z15" i="57"/>
  <c r="Z24" i="57" s="1"/>
  <c r="B37" i="57"/>
  <c r="F33" i="57" s="1"/>
  <c r="S40" i="57"/>
  <c r="S41" i="57"/>
  <c r="V46" i="57"/>
  <c r="I52" i="57"/>
  <c r="I53" i="57"/>
  <c r="V54" i="57"/>
  <c r="H57" i="57"/>
  <c r="H81" i="57" s="1"/>
  <c r="P57" i="57"/>
  <c r="P81" i="57" s="1"/>
  <c r="CE88" i="57"/>
  <c r="CD89" i="57"/>
  <c r="CC90" i="57"/>
  <c r="CB91" i="57"/>
  <c r="CA92" i="57"/>
  <c r="CI92" i="57"/>
  <c r="CH93" i="57"/>
  <c r="S42" i="57"/>
  <c r="I46" i="57"/>
  <c r="AA52" i="57"/>
  <c r="AA53" i="57"/>
  <c r="R57" i="57"/>
  <c r="R81" i="57" s="1"/>
  <c r="CE90" i="57"/>
  <c r="CD91" i="57"/>
  <c r="CC92" i="57"/>
  <c r="CB93" i="57"/>
  <c r="CA94" i="57"/>
  <c r="C15" i="57"/>
  <c r="C24" i="57" s="1"/>
  <c r="Z18" i="57"/>
  <c r="Z27" i="57" s="1"/>
  <c r="L40" i="57"/>
  <c r="AA40" i="57"/>
  <c r="L41" i="57"/>
  <c r="AA41" i="57"/>
  <c r="AC52" i="57"/>
  <c r="AC53" i="57"/>
  <c r="CA81" i="57"/>
  <c r="CE83" i="57"/>
  <c r="CD84" i="57"/>
  <c r="CC85" i="57"/>
  <c r="CB86" i="57"/>
  <c r="CA87" i="57"/>
  <c r="CI87" i="57"/>
  <c r="CH88" i="57"/>
  <c r="CG89" i="57"/>
  <c r="CF90" i="57"/>
  <c r="CE91" i="57"/>
  <c r="CD92" i="57"/>
  <c r="CC93" i="57"/>
  <c r="CB94" i="57"/>
  <c r="AI18" i="57"/>
  <c r="AI27" i="57" s="1"/>
  <c r="N40" i="57"/>
  <c r="AC40" i="57"/>
  <c r="N41" i="57"/>
  <c r="AC41" i="57"/>
  <c r="B43" i="57"/>
  <c r="K33" i="57" s="1"/>
  <c r="AF46" i="57"/>
  <c r="AF47" i="57"/>
  <c r="T57" i="57"/>
  <c r="T81" i="57" s="1"/>
  <c r="CF83" i="57"/>
  <c r="CE84" i="57"/>
  <c r="CD85" i="57"/>
  <c r="CC86" i="57"/>
  <c r="CB87" i="57"/>
  <c r="CA88" i="57"/>
  <c r="CI88" i="57"/>
  <c r="CH89" i="57"/>
  <c r="CG90" i="57"/>
  <c r="CF91" i="57"/>
  <c r="CE92" i="57"/>
  <c r="CD93" i="57"/>
  <c r="CC94" i="57"/>
  <c r="CD82" i="57"/>
  <c r="CG83" i="57"/>
  <c r="CF84" i="57"/>
  <c r="CE85" i="57"/>
  <c r="CD86" i="57"/>
  <c r="CC87" i="57"/>
  <c r="CB88" i="57"/>
  <c r="CA89" i="57"/>
  <c r="CI89" i="57"/>
  <c r="CH90" i="57"/>
  <c r="CG91" i="57"/>
  <c r="CF92" i="57"/>
  <c r="CE93" i="57"/>
  <c r="CD94" i="57"/>
  <c r="F57" i="57"/>
  <c r="F81" i="57" s="1"/>
  <c r="CG82" i="57"/>
  <c r="CH83" i="57"/>
  <c r="CG84" i="57"/>
  <c r="CF85" i="57"/>
  <c r="CE86" i="57"/>
  <c r="CD87" i="57"/>
  <c r="CC88" i="57"/>
  <c r="CB89" i="57"/>
  <c r="CA90" i="57"/>
  <c r="CI90" i="57"/>
  <c r="CH91" i="57"/>
  <c r="CG92" i="57"/>
  <c r="CF93" i="57"/>
  <c r="CE94" i="57"/>
  <c r="Q40" i="57"/>
  <c r="CA83" i="57"/>
  <c r="CI83" i="57"/>
  <c r="CH84" i="57"/>
  <c r="CG85" i="57"/>
  <c r="CF86" i="57"/>
  <c r="CE87" i="57"/>
  <c r="CD88" i="57"/>
  <c r="CC89" i="57"/>
  <c r="CB90" i="57"/>
  <c r="CA91" i="57"/>
  <c r="CI91" i="57"/>
  <c r="CH92" i="57"/>
  <c r="CG93" i="57"/>
  <c r="AI37" i="57" l="1"/>
  <c r="V48" i="57"/>
  <c r="U43" i="57" s="1"/>
  <c r="U57" i="57"/>
  <c r="U81" i="57" s="1"/>
  <c r="AI43" i="57"/>
  <c r="K37" i="57"/>
  <c r="P43" i="57"/>
  <c r="Y49" i="57"/>
  <c r="Y43" i="57"/>
  <c r="AE37" i="57"/>
  <c r="U49" i="57"/>
  <c r="Z37" i="57"/>
  <c r="P37" i="57"/>
  <c r="T43" i="57"/>
  <c r="N53" i="57"/>
  <c r="O49" i="57" s="1"/>
  <c r="K49" i="57"/>
  <c r="J43" i="57"/>
  <c r="AE43" i="57"/>
  <c r="Z49" i="57"/>
  <c r="T37" i="57"/>
  <c r="E43" i="57"/>
  <c r="E49" i="57"/>
  <c r="E37" i="57"/>
  <c r="O37" i="57"/>
  <c r="J49" i="57"/>
  <c r="G53" i="57"/>
  <c r="AD49" i="57"/>
  <c r="G46" i="57"/>
  <c r="F43" i="57" s="1"/>
  <c r="AP49" i="57"/>
  <c r="AD37" i="57"/>
  <c r="AP43" i="57"/>
  <c r="G52" i="57"/>
  <c r="AE38" i="57" l="1"/>
  <c r="AE44" i="57"/>
  <c r="K38" i="57"/>
  <c r="P44" i="57"/>
  <c r="U50" i="57"/>
  <c r="O51" i="57"/>
  <c r="T45" i="57"/>
  <c r="U44" i="57"/>
  <c r="AZ43" i="57"/>
  <c r="AZ49" i="57"/>
  <c r="AZ37" i="57"/>
  <c r="Y51" i="57"/>
  <c r="AI39" i="57"/>
  <c r="AD39" i="57"/>
  <c r="AM41" i="57"/>
  <c r="T39" i="57"/>
  <c r="AO47" i="57"/>
  <c r="K50" i="57"/>
  <c r="AD51" i="57"/>
  <c r="Y45" i="57"/>
  <c r="AI45" i="57"/>
  <c r="P38" i="57"/>
  <c r="F49" i="57"/>
  <c r="AU49" i="57" s="1"/>
  <c r="Z50" i="57"/>
  <c r="AU37" i="57"/>
  <c r="AM47" i="57"/>
  <c r="F44" i="57"/>
  <c r="AU43" i="57"/>
  <c r="J45" i="57"/>
  <c r="O39" i="57"/>
  <c r="AO41" i="57"/>
  <c r="Z38" i="57"/>
  <c r="AO53" i="57"/>
  <c r="AJ37" i="57" l="1"/>
  <c r="AV37" i="57"/>
  <c r="AT37" i="57" s="1"/>
  <c r="AJ43" i="57"/>
  <c r="AL43" i="57"/>
  <c r="AL37" i="57"/>
  <c r="AV43" i="57"/>
  <c r="AT43" i="57" s="1"/>
  <c r="AM43" i="57"/>
  <c r="BD43" i="57" s="1"/>
  <c r="F50" i="57"/>
  <c r="AJ49" i="57" s="1"/>
  <c r="AM53" i="57"/>
  <c r="AV49" i="57" s="1"/>
  <c r="AT49" i="57" s="1"/>
  <c r="J51" i="57"/>
  <c r="AL49" i="57" s="1"/>
  <c r="AM37" i="57"/>
  <c r="BD37" i="57" s="1"/>
  <c r="AS37" i="57" l="1"/>
  <c r="AS43" i="57"/>
  <c r="AM49" i="57"/>
  <c r="BD49" i="57" s="1"/>
  <c r="AS49" i="57"/>
  <c r="AS57" i="57" l="1"/>
  <c r="AX49" i="57"/>
  <c r="BA49" i="57" s="1"/>
  <c r="AX37" i="57"/>
  <c r="BA37" i="57" s="1"/>
  <c r="AX43" i="57"/>
  <c r="BA43" i="57" s="1"/>
  <c r="AY49" i="57"/>
  <c r="BB49" i="57" s="1"/>
  <c r="AY37" i="57"/>
  <c r="BB37" i="57" s="1"/>
  <c r="AY43" i="57"/>
  <c r="BB43" i="57" s="1"/>
  <c r="BC49" i="57" l="1"/>
  <c r="BC43" i="57"/>
  <c r="BC37" i="57"/>
  <c r="AQ49" i="57" l="1"/>
  <c r="AQ43" i="57"/>
  <c r="AQ37" i="57"/>
  <c r="CH123" i="48" l="1"/>
  <c r="CG123" i="48"/>
  <c r="CC123" i="48"/>
  <c r="CC122" i="48"/>
  <c r="CB122" i="48"/>
  <c r="CJ121" i="48"/>
  <c r="CJ120" i="48"/>
  <c r="CF120" i="48"/>
  <c r="CE120" i="48"/>
  <c r="CE119" i="48"/>
  <c r="CD119" i="48"/>
  <c r="CC119" i="48"/>
  <c r="CI117" i="48"/>
  <c r="CH117" i="48"/>
  <c r="CG117" i="48"/>
  <c r="CG116" i="48"/>
  <c r="CF116" i="48"/>
  <c r="CB116" i="48"/>
  <c r="CB115" i="48"/>
  <c r="CJ114" i="48"/>
  <c r="CI114" i="48"/>
  <c r="CI113" i="48"/>
  <c r="CE113" i="48"/>
  <c r="CD113" i="48"/>
  <c r="CB112" i="48"/>
  <c r="CE124" i="48" s="1"/>
  <c r="CB111" i="48"/>
  <c r="E73" i="48" s="1"/>
  <c r="Q87" i="48"/>
  <c r="Q111" i="48" s="1"/>
  <c r="N87" i="48"/>
  <c r="N111" i="48" s="1"/>
  <c r="L87" i="48"/>
  <c r="L111" i="48" s="1"/>
  <c r="I87" i="48"/>
  <c r="I111" i="48" s="1"/>
  <c r="G87" i="48"/>
  <c r="G111" i="48" s="1"/>
  <c r="W73" i="48"/>
  <c r="R73" i="48"/>
  <c r="M73" i="48"/>
  <c r="H73" i="48"/>
  <c r="AD72" i="48"/>
  <c r="U78" i="48" s="1"/>
  <c r="Z72" i="48"/>
  <c r="Y78" i="48" s="1"/>
  <c r="X78" i="48" s="1"/>
  <c r="AD71" i="48"/>
  <c r="U77" i="48" s="1"/>
  <c r="Z71" i="48"/>
  <c r="AD70" i="48"/>
  <c r="U76" i="48" s="1"/>
  <c r="Z70" i="48"/>
  <c r="R67" i="48"/>
  <c r="M67" i="48"/>
  <c r="H67" i="48"/>
  <c r="AD66" i="48"/>
  <c r="P78" i="48" s="1"/>
  <c r="Q78" i="48" s="1"/>
  <c r="AA66" i="48"/>
  <c r="Z66" i="48"/>
  <c r="T78" i="48" s="1"/>
  <c r="Y66" i="48"/>
  <c r="U66" i="48"/>
  <c r="T72" i="48" s="1"/>
  <c r="AD65" i="48"/>
  <c r="P77" i="48" s="1"/>
  <c r="Z65" i="48"/>
  <c r="T77" i="48" s="1"/>
  <c r="Y65" i="48"/>
  <c r="U65" i="48"/>
  <c r="T71" i="48" s="1"/>
  <c r="P76" i="48"/>
  <c r="Z64" i="48"/>
  <c r="T76" i="48" s="1"/>
  <c r="Y64" i="48"/>
  <c r="U64" i="48"/>
  <c r="M61" i="48"/>
  <c r="H61" i="48"/>
  <c r="AD60" i="48"/>
  <c r="Z60" i="48"/>
  <c r="AA60" i="48" s="1"/>
  <c r="Y60" i="48"/>
  <c r="U60" i="48"/>
  <c r="O72" i="48" s="1"/>
  <c r="T60" i="48"/>
  <c r="K66" i="48" s="1"/>
  <c r="P60" i="48"/>
  <c r="O66" i="48" s="1"/>
  <c r="AD59" i="48"/>
  <c r="K77" i="48" s="1"/>
  <c r="Z59" i="48"/>
  <c r="AC59" i="48" s="1"/>
  <c r="Y59" i="48"/>
  <c r="K71" i="48" s="1"/>
  <c r="U59" i="48"/>
  <c r="O71" i="48" s="1"/>
  <c r="T59" i="48"/>
  <c r="K65" i="48" s="1"/>
  <c r="P59" i="48"/>
  <c r="AD58" i="48"/>
  <c r="K76" i="48" s="1"/>
  <c r="Z58" i="48"/>
  <c r="U87" i="48" s="1"/>
  <c r="U111" i="48" s="1"/>
  <c r="Y58" i="48"/>
  <c r="K70" i="48" s="1"/>
  <c r="U58" i="48"/>
  <c r="T58" i="48"/>
  <c r="K64" i="48" s="1"/>
  <c r="P58" i="48"/>
  <c r="Q58" i="48" s="1"/>
  <c r="H55" i="48"/>
  <c r="AD54" i="48"/>
  <c r="Z54" i="48"/>
  <c r="J78" i="48" s="1"/>
  <c r="Y54" i="48"/>
  <c r="F72" i="48" s="1"/>
  <c r="U54" i="48"/>
  <c r="J72" i="48" s="1"/>
  <c r="T54" i="48"/>
  <c r="P54" i="48"/>
  <c r="J66" i="48" s="1"/>
  <c r="O54" i="48"/>
  <c r="F60" i="48" s="1"/>
  <c r="K54" i="48"/>
  <c r="N54" i="48" s="1"/>
  <c r="AD53" i="48"/>
  <c r="Z53" i="48"/>
  <c r="J77" i="48" s="1"/>
  <c r="Y53" i="48"/>
  <c r="U53" i="48"/>
  <c r="J71" i="48" s="1"/>
  <c r="T53" i="48"/>
  <c r="P53" i="48"/>
  <c r="J65" i="48" s="1"/>
  <c r="O53" i="48"/>
  <c r="F59" i="48" s="1"/>
  <c r="K53" i="48"/>
  <c r="J59" i="48" s="1"/>
  <c r="AD52" i="48"/>
  <c r="Z52" i="48"/>
  <c r="J76" i="48" s="1"/>
  <c r="Y52" i="48"/>
  <c r="F70" i="48" s="1"/>
  <c r="U52" i="48"/>
  <c r="J70" i="48" s="1"/>
  <c r="T52" i="48"/>
  <c r="P52" i="48"/>
  <c r="J64" i="48" s="1"/>
  <c r="O52" i="48"/>
  <c r="F58" i="48" s="1"/>
  <c r="K52" i="48"/>
  <c r="F87" i="48" s="1"/>
  <c r="F111" i="48" s="1"/>
  <c r="S41" i="48"/>
  <c r="W39" i="48" s="1"/>
  <c r="Q41" i="48"/>
  <c r="S40" i="48"/>
  <c r="Q40" i="48"/>
  <c r="S39" i="48"/>
  <c r="Q39" i="48"/>
  <c r="K39" i="48" s="1"/>
  <c r="S38" i="48"/>
  <c r="Q38" i="48"/>
  <c r="S37" i="48"/>
  <c r="Q37" i="48"/>
  <c r="S36" i="48"/>
  <c r="W36" i="48" s="1"/>
  <c r="Q36" i="48"/>
  <c r="S35" i="48"/>
  <c r="Q35" i="48"/>
  <c r="S34" i="48"/>
  <c r="Q34" i="48"/>
  <c r="S33" i="48"/>
  <c r="W33" i="48" s="1"/>
  <c r="Q33" i="48"/>
  <c r="S32" i="48"/>
  <c r="Q32" i="48"/>
  <c r="S31" i="48"/>
  <c r="Q31" i="48"/>
  <c r="S30" i="48"/>
  <c r="W30" i="48" s="1"/>
  <c r="Q30" i="48"/>
  <c r="S29" i="48"/>
  <c r="Q29" i="48"/>
  <c r="S28" i="48"/>
  <c r="Q28" i="48"/>
  <c r="W27" i="48"/>
  <c r="S27" i="48"/>
  <c r="Q27" i="48"/>
  <c r="K27" i="48" s="1"/>
  <c r="S26" i="48"/>
  <c r="Q26" i="48"/>
  <c r="S25" i="48"/>
  <c r="Q25" i="48"/>
  <c r="S24" i="48"/>
  <c r="W24" i="48" s="1"/>
  <c r="Q24" i="48"/>
  <c r="S23" i="48"/>
  <c r="W21" i="48" s="1"/>
  <c r="Q23" i="48"/>
  <c r="S22" i="48"/>
  <c r="Q22" i="48"/>
  <c r="S21" i="48"/>
  <c r="Q21" i="48"/>
  <c r="K21" i="48" s="1"/>
  <c r="S20" i="48"/>
  <c r="Q20" i="48"/>
  <c r="S19" i="48"/>
  <c r="Q19" i="48"/>
  <c r="K18" i="48" s="1"/>
  <c r="S18" i="48"/>
  <c r="Q18" i="48"/>
  <c r="S17" i="48"/>
  <c r="Q17" i="48"/>
  <c r="K15" i="48" s="1"/>
  <c r="S16" i="48"/>
  <c r="Q16" i="48"/>
  <c r="S15" i="48"/>
  <c r="W15" i="48" s="1"/>
  <c r="Q15" i="48"/>
  <c r="V14" i="48"/>
  <c r="S14" i="48"/>
  <c r="Q14" i="48"/>
  <c r="V13" i="48"/>
  <c r="S13" i="48"/>
  <c r="Q13" i="48"/>
  <c r="S12" i="48"/>
  <c r="Q12" i="48"/>
  <c r="C7" i="48"/>
  <c r="B61" i="48" s="1"/>
  <c r="P45" i="48" s="1"/>
  <c r="P6" i="48"/>
  <c r="B73" i="48" s="1"/>
  <c r="Z45" i="48" s="1"/>
  <c r="C6" i="48"/>
  <c r="AG36" i="48" s="1"/>
  <c r="P5" i="48"/>
  <c r="Z36" i="48" s="1"/>
  <c r="C5" i="48"/>
  <c r="C12" i="48" s="1"/>
  <c r="E61" i="48" l="1"/>
  <c r="E67" i="48"/>
  <c r="E49" i="48"/>
  <c r="E55" i="48"/>
  <c r="S76" i="48"/>
  <c r="V53" i="48"/>
  <c r="X53" i="48"/>
  <c r="S77" i="48"/>
  <c r="X59" i="48"/>
  <c r="Q54" i="48"/>
  <c r="S52" i="48"/>
  <c r="AA71" i="48"/>
  <c r="AA70" i="48"/>
  <c r="Q59" i="48"/>
  <c r="O64" i="48"/>
  <c r="L64" i="48"/>
  <c r="AC52" i="48"/>
  <c r="X66" i="48"/>
  <c r="V66" i="48"/>
  <c r="X65" i="48"/>
  <c r="N53" i="48"/>
  <c r="G59" i="48"/>
  <c r="K12" i="48"/>
  <c r="K30" i="48"/>
  <c r="V52" i="48"/>
  <c r="AC53" i="48"/>
  <c r="AA54" i="48"/>
  <c r="L71" i="48"/>
  <c r="X60" i="48"/>
  <c r="H87" i="48"/>
  <c r="H111" i="48" s="1"/>
  <c r="AA72" i="48"/>
  <c r="Z67" i="48" s="1"/>
  <c r="F76" i="48"/>
  <c r="G76" i="48" s="1"/>
  <c r="X52" i="48"/>
  <c r="AA58" i="48"/>
  <c r="Z55" i="48" s="1"/>
  <c r="X64" i="48"/>
  <c r="Y61" i="48" s="1"/>
  <c r="F71" i="48"/>
  <c r="I71" i="48" s="1"/>
  <c r="AC72" i="48"/>
  <c r="Y76" i="48"/>
  <c r="X76" i="48" s="1"/>
  <c r="N64" i="48"/>
  <c r="C18" i="48"/>
  <c r="AL12" i="48"/>
  <c r="K24" i="48"/>
  <c r="L52" i="48"/>
  <c r="S53" i="48"/>
  <c r="AA59" i="48"/>
  <c r="AC60" i="48"/>
  <c r="F77" i="48"/>
  <c r="I77" i="48" s="1"/>
  <c r="CJ113" i="48"/>
  <c r="CC115" i="48"/>
  <c r="CH116" i="48"/>
  <c r="CD118" i="48"/>
  <c r="CF119" i="48"/>
  <c r="CB121" i="48"/>
  <c r="CD122" i="48"/>
  <c r="CI123" i="48"/>
  <c r="W18" i="48"/>
  <c r="N52" i="48"/>
  <c r="O49" i="48" s="1"/>
  <c r="S58" i="48"/>
  <c r="S59" i="48"/>
  <c r="P71" i="48"/>
  <c r="Q71" i="48" s="1"/>
  <c r="Y77" i="48"/>
  <c r="CE112" i="48"/>
  <c r="CB114" i="48"/>
  <c r="CG115" i="48"/>
  <c r="CI116" i="48"/>
  <c r="CE118" i="48"/>
  <c r="CG119" i="48"/>
  <c r="CC121" i="48"/>
  <c r="CH122" i="48"/>
  <c r="CJ123" i="48"/>
  <c r="K33" i="48"/>
  <c r="CH112" i="48"/>
  <c r="CC114" i="48"/>
  <c r="CH115" i="48"/>
  <c r="CJ116" i="48"/>
  <c r="CF118" i="48"/>
  <c r="CB120" i="48"/>
  <c r="CD121" i="48"/>
  <c r="CI122" i="48"/>
  <c r="CB124" i="48"/>
  <c r="I70" i="48"/>
  <c r="K36" i="48"/>
  <c r="I72" i="48"/>
  <c r="O65" i="48"/>
  <c r="N65" i="48" s="1"/>
  <c r="V77" i="48"/>
  <c r="CB113" i="48"/>
  <c r="CD114" i="48"/>
  <c r="CI115" i="48"/>
  <c r="CE117" i="48"/>
  <c r="CG118" i="48"/>
  <c r="CC120" i="48"/>
  <c r="CE121" i="48"/>
  <c r="CJ122" i="48"/>
  <c r="CF124" i="48"/>
  <c r="W12" i="48"/>
  <c r="L53" i="48"/>
  <c r="P87" i="48"/>
  <c r="P111" i="48" s="1"/>
  <c r="S60" i="48"/>
  <c r="P70" i="48"/>
  <c r="CC113" i="48"/>
  <c r="CH114" i="48"/>
  <c r="CJ115" i="48"/>
  <c r="CF117" i="48"/>
  <c r="CH118" i="48"/>
  <c r="CD120" i="48"/>
  <c r="CI121" i="48"/>
  <c r="CB123" i="48"/>
  <c r="CG124" i="48"/>
  <c r="X58" i="48"/>
  <c r="Y55" i="48" s="1"/>
  <c r="O70" i="48"/>
  <c r="N70" i="48" s="1"/>
  <c r="Z18" i="48"/>
  <c r="Z15" i="48"/>
  <c r="C36" i="48"/>
  <c r="Z27" i="48"/>
  <c r="Z21" i="48"/>
  <c r="Z24" i="48"/>
  <c r="B55" i="48"/>
  <c r="K45" i="48" s="1"/>
  <c r="AL24" i="48"/>
  <c r="Z39" i="48"/>
  <c r="AG18" i="48"/>
  <c r="C30" i="48"/>
  <c r="Z33" i="48"/>
  <c r="AG30" i="48"/>
  <c r="C24" i="48"/>
  <c r="Q77" i="48"/>
  <c r="Y73" i="48"/>
  <c r="I59" i="48"/>
  <c r="Q76" i="48"/>
  <c r="N71" i="48"/>
  <c r="V78" i="48"/>
  <c r="T55" i="48"/>
  <c r="G71" i="48"/>
  <c r="G72" i="48"/>
  <c r="X77" i="48"/>
  <c r="AD49" i="48"/>
  <c r="L66" i="48"/>
  <c r="N66" i="48"/>
  <c r="S78" i="48"/>
  <c r="T73" i="48" s="1"/>
  <c r="O61" i="48"/>
  <c r="AL18" i="48"/>
  <c r="AL30" i="48"/>
  <c r="AL36" i="48"/>
  <c r="S54" i="48"/>
  <c r="T49" i="48" s="1"/>
  <c r="AC54" i="48"/>
  <c r="J58" i="48"/>
  <c r="I58" i="48" s="1"/>
  <c r="V60" i="48"/>
  <c r="AA64" i="48"/>
  <c r="AA65" i="48"/>
  <c r="AC70" i="48"/>
  <c r="AC71" i="48"/>
  <c r="K72" i="48"/>
  <c r="L72" i="48" s="1"/>
  <c r="K78" i="48"/>
  <c r="J87" i="48"/>
  <c r="J111" i="48" s="1"/>
  <c r="R87" i="48"/>
  <c r="R111" i="48" s="1"/>
  <c r="AC64" i="48"/>
  <c r="AC65" i="48"/>
  <c r="O76" i="48"/>
  <c r="N76" i="48" s="1"/>
  <c r="O77" i="48"/>
  <c r="N77" i="48" s="1"/>
  <c r="K87" i="48"/>
  <c r="K111" i="48" s="1"/>
  <c r="T87" i="48"/>
  <c r="T111" i="48" s="1"/>
  <c r="AG15" i="48"/>
  <c r="AG21" i="48"/>
  <c r="AG27" i="48"/>
  <c r="AG33" i="48"/>
  <c r="AG39" i="48"/>
  <c r="AL49" i="48"/>
  <c r="L54" i="48"/>
  <c r="K49" i="48" s="1"/>
  <c r="V54" i="48"/>
  <c r="U49" i="48" s="1"/>
  <c r="AC58" i="48"/>
  <c r="AD55" i="48" s="1"/>
  <c r="F64" i="48"/>
  <c r="F65" i="48"/>
  <c r="G65" i="48" s="1"/>
  <c r="AC66" i="48"/>
  <c r="G70" i="48"/>
  <c r="O78" i="48"/>
  <c r="M87" i="48"/>
  <c r="M111" i="48" s="1"/>
  <c r="CF113" i="48"/>
  <c r="CE114" i="48"/>
  <c r="CD115" i="48"/>
  <c r="CC116" i="48"/>
  <c r="CB117" i="48"/>
  <c r="CJ117" i="48"/>
  <c r="CI118" i="48"/>
  <c r="CH119" i="48"/>
  <c r="CG120" i="48"/>
  <c r="CF121" i="48"/>
  <c r="CE122" i="48"/>
  <c r="CD123" i="48"/>
  <c r="CC124" i="48"/>
  <c r="J60" i="48"/>
  <c r="I60" i="48" s="1"/>
  <c r="AL15" i="48"/>
  <c r="AL21" i="48"/>
  <c r="AL27" i="48"/>
  <c r="AL33" i="48"/>
  <c r="AL39" i="48"/>
  <c r="X54" i="48"/>
  <c r="Q60" i="48"/>
  <c r="P55" i="48" s="1"/>
  <c r="P56" i="48" s="1"/>
  <c r="V64" i="48"/>
  <c r="V65" i="48"/>
  <c r="P72" i="48"/>
  <c r="F78" i="48"/>
  <c r="G78" i="48" s="1"/>
  <c r="CG113" i="48"/>
  <c r="CF114" i="48"/>
  <c r="CE115" i="48"/>
  <c r="CD116" i="48"/>
  <c r="CC117" i="48"/>
  <c r="CB118" i="48"/>
  <c r="CJ118" i="48"/>
  <c r="CI119" i="48"/>
  <c r="CH120" i="48"/>
  <c r="CG121" i="48"/>
  <c r="CF122" i="48"/>
  <c r="CE123" i="48"/>
  <c r="CD124" i="48"/>
  <c r="Z12" i="48"/>
  <c r="AG12" i="48"/>
  <c r="C15" i="48"/>
  <c r="C33" i="48" s="1"/>
  <c r="C21" i="48"/>
  <c r="C27" i="48"/>
  <c r="C39" i="48"/>
  <c r="Q52" i="48"/>
  <c r="AA52" i="48"/>
  <c r="Z49" i="48" s="1"/>
  <c r="Q53" i="48"/>
  <c r="AA53" i="48"/>
  <c r="F66" i="48"/>
  <c r="G66" i="48" s="1"/>
  <c r="B67" i="48"/>
  <c r="U45" i="48" s="1"/>
  <c r="T70" i="48"/>
  <c r="S70" i="48" s="1"/>
  <c r="O87" i="48"/>
  <c r="O111" i="48" s="1"/>
  <c r="CH113" i="48"/>
  <c r="CG114" i="48"/>
  <c r="CF115" i="48"/>
  <c r="CE116" i="48"/>
  <c r="CD117" i="48"/>
  <c r="CC118" i="48"/>
  <c r="CB119" i="48"/>
  <c r="CJ119" i="48"/>
  <c r="CI120" i="48"/>
  <c r="CH121" i="48"/>
  <c r="CG122" i="48"/>
  <c r="CF123" i="48"/>
  <c r="Z30" i="48"/>
  <c r="B49" i="48"/>
  <c r="F45" i="48" s="1"/>
  <c r="V58" i="48"/>
  <c r="V59" i="48"/>
  <c r="AG24" i="48"/>
  <c r="J67" i="48" l="1"/>
  <c r="Y49" i="48"/>
  <c r="Y51" i="48" s="1"/>
  <c r="G77" i="48"/>
  <c r="F73" i="48"/>
  <c r="I76" i="48"/>
  <c r="Z50" i="48"/>
  <c r="S71" i="48"/>
  <c r="O51" i="48"/>
  <c r="U61" i="48"/>
  <c r="U62" i="48" s="1"/>
  <c r="F67" i="48"/>
  <c r="F68" i="48" s="1"/>
  <c r="P49" i="48"/>
  <c r="T51" i="48" s="1"/>
  <c r="U73" i="48"/>
  <c r="U74" i="48" s="1"/>
  <c r="N72" i="48"/>
  <c r="V76" i="48"/>
  <c r="AD57" i="48"/>
  <c r="P73" i="48"/>
  <c r="P74" i="48" s="1"/>
  <c r="L78" i="48"/>
  <c r="L65" i="48"/>
  <c r="K61" i="48" s="1"/>
  <c r="O63" i="48" s="1"/>
  <c r="O67" i="48"/>
  <c r="L70" i="48"/>
  <c r="K67" i="48" s="1"/>
  <c r="U55" i="48"/>
  <c r="AD61" i="48"/>
  <c r="Z61" i="48"/>
  <c r="Q70" i="48"/>
  <c r="G58" i="48"/>
  <c r="AL61" i="48"/>
  <c r="G64" i="48"/>
  <c r="F61" i="48" s="1"/>
  <c r="AD51" i="48"/>
  <c r="I66" i="48"/>
  <c r="L76" i="48"/>
  <c r="K73" i="48" s="1"/>
  <c r="L77" i="48"/>
  <c r="J55" i="48"/>
  <c r="S72" i="48"/>
  <c r="T67" i="48" s="1"/>
  <c r="Q72" i="48"/>
  <c r="T57" i="48"/>
  <c r="AL73" i="48"/>
  <c r="N78" i="48"/>
  <c r="O73" i="48" s="1"/>
  <c r="AL67" i="48"/>
  <c r="K50" i="48"/>
  <c r="I64" i="48"/>
  <c r="J61" i="48" s="1"/>
  <c r="AD67" i="48"/>
  <c r="I65" i="48"/>
  <c r="G60" i="48"/>
  <c r="I78" i="48"/>
  <c r="J73" i="48" s="1"/>
  <c r="AL55" i="48"/>
  <c r="Z56" i="48"/>
  <c r="U50" i="48" l="1"/>
  <c r="AJ53" i="48"/>
  <c r="AG49" i="48"/>
  <c r="O69" i="48"/>
  <c r="AQ49" i="48"/>
  <c r="P50" i="48"/>
  <c r="AH53" i="48"/>
  <c r="AH49" i="48" s="1"/>
  <c r="AZ49" i="48" s="1"/>
  <c r="AV73" i="48"/>
  <c r="K62" i="48"/>
  <c r="AV61" i="48"/>
  <c r="AV55" i="48"/>
  <c r="Y63" i="48"/>
  <c r="AV67" i="48"/>
  <c r="AV49" i="48"/>
  <c r="J69" i="48"/>
  <c r="K68" i="48"/>
  <c r="AE49" i="48"/>
  <c r="AD63" i="48"/>
  <c r="T75" i="48"/>
  <c r="O75" i="48"/>
  <c r="Y75" i="48"/>
  <c r="F55" i="48"/>
  <c r="J57" i="48" s="1"/>
  <c r="AG55" i="48" s="1"/>
  <c r="AQ73" i="48"/>
  <c r="AJ71" i="48"/>
  <c r="K74" i="48"/>
  <c r="P67" i="48"/>
  <c r="AD69" i="48"/>
  <c r="Z68" i="48"/>
  <c r="Z62" i="48"/>
  <c r="J75" i="48"/>
  <c r="AJ77" i="48"/>
  <c r="F74" i="48"/>
  <c r="AE73" i="48" s="1"/>
  <c r="AH77" i="48"/>
  <c r="AJ59" i="48"/>
  <c r="AQ61" i="48"/>
  <c r="AH65" i="48"/>
  <c r="F62" i="48"/>
  <c r="AE61" i="48" s="1"/>
  <c r="J63" i="48"/>
  <c r="AJ65" i="48"/>
  <c r="U56" i="48"/>
  <c r="Y57" i="48"/>
  <c r="AG73" i="48" l="1"/>
  <c r="AO73" i="48" s="1"/>
  <c r="AG61" i="48"/>
  <c r="AO61" i="48" s="1"/>
  <c r="AO49" i="48"/>
  <c r="AR49" i="48"/>
  <c r="AP49" i="48" s="1"/>
  <c r="AH61" i="48"/>
  <c r="AZ61" i="48" s="1"/>
  <c r="AH73" i="48"/>
  <c r="AZ73" i="48" s="1"/>
  <c r="AH59" i="48"/>
  <c r="AH55" i="48" s="1"/>
  <c r="AZ55" i="48" s="1"/>
  <c r="AQ55" i="48"/>
  <c r="F56" i="48"/>
  <c r="AR73" i="48"/>
  <c r="AP73" i="48" s="1"/>
  <c r="P68" i="48"/>
  <c r="AE67" i="48" s="1"/>
  <c r="AH71" i="48"/>
  <c r="AR67" i="48" s="1"/>
  <c r="AQ67" i="48"/>
  <c r="T69" i="48"/>
  <c r="AG67" i="48" s="1"/>
  <c r="AE55" i="48"/>
  <c r="AR61" i="48"/>
  <c r="AP61" i="48" s="1"/>
  <c r="AH67" i="48" l="1"/>
  <c r="AZ67" i="48" s="1"/>
  <c r="AU67" i="48" s="1"/>
  <c r="AX67" i="48" s="1"/>
  <c r="AR55" i="48"/>
  <c r="AP55" i="48" s="1"/>
  <c r="AT55" i="48"/>
  <c r="AW55" i="48" s="1"/>
  <c r="AO55" i="48"/>
  <c r="AT49" i="48"/>
  <c r="AW49" i="48" s="1"/>
  <c r="AT73" i="48"/>
  <c r="AW73" i="48" s="1"/>
  <c r="AO67" i="48"/>
  <c r="AT67" i="48"/>
  <c r="AW67" i="48" s="1"/>
  <c r="AP67" i="48"/>
  <c r="AT61" i="48"/>
  <c r="AW61" i="48" s="1"/>
  <c r="AU73" i="48" l="1"/>
  <c r="AX73" i="48" s="1"/>
  <c r="AY73" i="48" s="1"/>
  <c r="AU49" i="48"/>
  <c r="AX49" i="48" s="1"/>
  <c r="AY49" i="48" s="1"/>
  <c r="AU61" i="48"/>
  <c r="AX61" i="48" s="1"/>
  <c r="AY61" i="48" s="1"/>
  <c r="AU55" i="48"/>
  <c r="AX55" i="48" s="1"/>
  <c r="AY55" i="48" s="1"/>
  <c r="AY67" i="48"/>
  <c r="AO87" i="48"/>
  <c r="AM73" i="48" l="1"/>
  <c r="AM61" i="48"/>
  <c r="AM55" i="48"/>
  <c r="AM49" i="48"/>
  <c r="AM67" i="48"/>
</calcChain>
</file>

<file path=xl/sharedStrings.xml><?xml version="1.0" encoding="utf-8"?>
<sst xmlns="http://schemas.openxmlformats.org/spreadsheetml/2006/main" count="1972" uniqueCount="213">
  <si>
    <t>第</t>
    <rPh sb="0" eb="1">
      <t>ダイ</t>
    </rPh>
    <phoneticPr fontId="5"/>
  </si>
  <si>
    <t>コート</t>
  </si>
  <si>
    <t>H グループ</t>
    <phoneticPr fontId="5"/>
  </si>
  <si>
    <t>No.</t>
    <phoneticPr fontId="5"/>
  </si>
  <si>
    <t>チーム名</t>
    <rPh sb="3" eb="4">
      <t>メイ</t>
    </rPh>
    <phoneticPr fontId="5"/>
  </si>
  <si>
    <t>No.</t>
  </si>
  <si>
    <t>試合順</t>
    <phoneticPr fontId="5"/>
  </si>
  <si>
    <t>チーム名</t>
    <phoneticPr fontId="5"/>
  </si>
  <si>
    <t>試　合　結　果</t>
    <rPh sb="0" eb="1">
      <t>ココロ</t>
    </rPh>
    <rPh sb="2" eb="3">
      <t>ゴウ</t>
    </rPh>
    <phoneticPr fontId="5"/>
  </si>
  <si>
    <t xml:space="preserve">審       判 </t>
    <phoneticPr fontId="5"/>
  </si>
  <si>
    <t>Ⅰ</t>
    <phoneticPr fontId="5"/>
  </si>
  <si>
    <t>Ⅱ</t>
    <phoneticPr fontId="5"/>
  </si>
  <si>
    <t>Ⅲ</t>
    <phoneticPr fontId="5"/>
  </si>
  <si>
    <t>チーム名</t>
  </si>
  <si>
    <t>勝負</t>
    <rPh sb="0" eb="2">
      <t>ショウブ</t>
    </rPh>
    <phoneticPr fontId="5"/>
  </si>
  <si>
    <t>得失セット</t>
    <rPh sb="0" eb="2">
      <t>トクシツ</t>
    </rPh>
    <phoneticPr fontId="5"/>
  </si>
  <si>
    <t>得点率</t>
    <rPh sb="0" eb="2">
      <t>トクテン</t>
    </rPh>
    <rPh sb="2" eb="3">
      <t>リツ</t>
    </rPh>
    <phoneticPr fontId="5"/>
  </si>
  <si>
    <t>順位</t>
    <rPh sb="0" eb="2">
      <t>ジュンイ</t>
    </rPh>
    <phoneticPr fontId="5"/>
  </si>
  <si>
    <t>勝敗</t>
    <rPh sb="0" eb="2">
      <t>ショウハイ</t>
    </rPh>
    <phoneticPr fontId="5"/>
  </si>
  <si>
    <t>得失
セット</t>
    <phoneticPr fontId="5"/>
  </si>
  <si>
    <t>-</t>
    <phoneticPr fontId="5"/>
  </si>
  <si>
    <t>-</t>
  </si>
  <si>
    <t>1-6ｺｰﾄ</t>
    <phoneticPr fontId="5"/>
  </si>
  <si>
    <t>7-12ｺｰﾄ</t>
    <phoneticPr fontId="5"/>
  </si>
  <si>
    <t>13-16ｺｰﾄ</t>
    <phoneticPr fontId="5"/>
  </si>
  <si>
    <t>富樫　義信</t>
  </si>
  <si>
    <t>北</t>
  </si>
  <si>
    <t>小坂井　淳</t>
  </si>
  <si>
    <t>港</t>
  </si>
  <si>
    <t>服部　幸代</t>
  </si>
  <si>
    <t>相馬　栄子</t>
  </si>
  <si>
    <t>守山</t>
  </si>
  <si>
    <t>木塚 まこ</t>
  </si>
  <si>
    <t>東</t>
  </si>
  <si>
    <t>うさぎ２</t>
  </si>
  <si>
    <t>長谷川哲生</t>
  </si>
  <si>
    <t>北名古屋</t>
  </si>
  <si>
    <t>ZERO</t>
  </si>
  <si>
    <t>マイペースA</t>
  </si>
  <si>
    <t>五十川　陽介</t>
  </si>
  <si>
    <t>春日井</t>
  </si>
  <si>
    <t>マイペースB</t>
  </si>
  <si>
    <t>白木　1</t>
  </si>
  <si>
    <t>伊藤　博</t>
  </si>
  <si>
    <t>平林　清</t>
  </si>
  <si>
    <t>坂野　英里名</t>
  </si>
  <si>
    <t>山田　実千代</t>
  </si>
  <si>
    <t>濱野　幸枝</t>
  </si>
  <si>
    <t>緑</t>
  </si>
  <si>
    <t>Rookies　</t>
  </si>
  <si>
    <t>石島　昭彦</t>
  </si>
  <si>
    <t>セルフィッシュブルー</t>
  </si>
  <si>
    <t>セルフィッシュブラック</t>
  </si>
  <si>
    <t>楠西ホ－ムランズ</t>
  </si>
  <si>
    <t>野元　多佳子</t>
  </si>
  <si>
    <t>ＧＡＬＡＸＹ　Ａ</t>
  </si>
  <si>
    <t>松井　大宗</t>
  </si>
  <si>
    <t>中村</t>
  </si>
  <si>
    <t>友松　由香里</t>
  </si>
  <si>
    <t>名東</t>
  </si>
  <si>
    <t>坂本　せい子</t>
  </si>
  <si>
    <t>和田 こうじ</t>
  </si>
  <si>
    <t>熱田</t>
  </si>
  <si>
    <t>田中　美智代</t>
  </si>
  <si>
    <t>岡田　佐代子</t>
  </si>
  <si>
    <t>First</t>
  </si>
  <si>
    <t>佐藤　由貴江</t>
  </si>
  <si>
    <t>Flapper　A</t>
  </si>
  <si>
    <t>木塚まこ</t>
  </si>
  <si>
    <t>Big Treasure</t>
  </si>
  <si>
    <t>小島　辰五郎</t>
  </si>
  <si>
    <t>ジョーカー</t>
  </si>
  <si>
    <t>平松　一彦</t>
  </si>
  <si>
    <t>中川</t>
  </si>
  <si>
    <t>ＧＡＬＡＸＹ　Ｂ</t>
  </si>
  <si>
    <t>佐久間　司朗</t>
  </si>
  <si>
    <t>天白</t>
  </si>
  <si>
    <t>足立　重夫</t>
  </si>
  <si>
    <t>須藤　徹也</t>
  </si>
  <si>
    <t>川瀬　政子</t>
  </si>
  <si>
    <t>豊山</t>
  </si>
  <si>
    <t>岸　善三</t>
  </si>
  <si>
    <t>ドルフィン</t>
  </si>
  <si>
    <t>杉浦 しのぶ</t>
  </si>
  <si>
    <t>UB30’ｓ</t>
  </si>
  <si>
    <t>磯村　嘉孝</t>
  </si>
  <si>
    <t>東郷</t>
  </si>
  <si>
    <t>ＭｘＫｘ２</t>
  </si>
  <si>
    <t>ポプリC</t>
  </si>
  <si>
    <t>プレミアムSC</t>
  </si>
  <si>
    <t>川上　和博</t>
  </si>
  <si>
    <t>広江　優子</t>
  </si>
  <si>
    <t>井口　幸子</t>
  </si>
  <si>
    <t>西</t>
  </si>
  <si>
    <t>栗島</t>
  </si>
  <si>
    <t>両角　ゆり</t>
  </si>
  <si>
    <t>Flapper　C</t>
  </si>
  <si>
    <t>ＴＷＥＮＴＹ</t>
  </si>
  <si>
    <t>種目①</t>
    <rPh sb="0" eb="2">
      <t>シュモク</t>
    </rPh>
    <phoneticPr fontId="5"/>
  </si>
  <si>
    <t>種目②</t>
    <rPh sb="0" eb="2">
      <t>シュモク</t>
    </rPh>
    <phoneticPr fontId="5"/>
  </si>
  <si>
    <t>年齢①</t>
    <rPh sb="0" eb="2">
      <t>ネンレイ</t>
    </rPh>
    <phoneticPr fontId="5"/>
  </si>
  <si>
    <t>年齢②</t>
    <rPh sb="0" eb="2">
      <t>ネンレイ</t>
    </rPh>
    <phoneticPr fontId="5"/>
  </si>
  <si>
    <t>G①</t>
    <phoneticPr fontId="5"/>
  </si>
  <si>
    <t>G②</t>
    <phoneticPr fontId="5"/>
  </si>
  <si>
    <t>コート</t>
    <phoneticPr fontId="5"/>
  </si>
  <si>
    <t>対　　戦　　表</t>
    <rPh sb="6" eb="7">
      <t>ヒョウ</t>
    </rPh>
    <phoneticPr fontId="5"/>
  </si>
  <si>
    <t>競 技 結 果 表</t>
    <rPh sb="0" eb="1">
      <t>セリ</t>
    </rPh>
    <rPh sb="2" eb="3">
      <t>ワザ</t>
    </rPh>
    <rPh sb="4" eb="5">
      <t>ユウ</t>
    </rPh>
    <rPh sb="6" eb="7">
      <t>ハテ</t>
    </rPh>
    <rPh sb="8" eb="9">
      <t>ヒョウ</t>
    </rPh>
    <phoneticPr fontId="5"/>
  </si>
  <si>
    <t>①</t>
    <phoneticPr fontId="5"/>
  </si>
  <si>
    <t>⑥</t>
    <phoneticPr fontId="5"/>
  </si>
  <si>
    <t>⑨</t>
    <phoneticPr fontId="5"/>
  </si>
  <si>
    <t>③</t>
    <phoneticPr fontId="5"/>
  </si>
  <si>
    <t>④</t>
    <phoneticPr fontId="5"/>
  </si>
  <si>
    <t>⑦</t>
    <phoneticPr fontId="5"/>
  </si>
  <si>
    <t>⑩</t>
    <phoneticPr fontId="5"/>
  </si>
  <si>
    <t>②</t>
    <phoneticPr fontId="5"/>
  </si>
  <si>
    <t>⑧</t>
    <phoneticPr fontId="5"/>
  </si>
  <si>
    <t>⑤</t>
    <phoneticPr fontId="5"/>
  </si>
  <si>
    <t>NO</t>
    <phoneticPr fontId="5"/>
  </si>
  <si>
    <t>コート</t>
    <phoneticPr fontId="2"/>
  </si>
  <si>
    <t xml:space="preserve">  </t>
    <phoneticPr fontId="2"/>
  </si>
  <si>
    <t>知多クラブ</t>
    <rPh sb="0" eb="2">
      <t>チタ</t>
    </rPh>
    <phoneticPr fontId="2"/>
  </si>
  <si>
    <t>笑球</t>
    <rPh sb="0" eb="1">
      <t>ワラ</t>
    </rPh>
    <rPh sb="1" eb="2">
      <t>キュウ</t>
    </rPh>
    <phoneticPr fontId="2"/>
  </si>
  <si>
    <t>ARPC</t>
    <phoneticPr fontId="2"/>
  </si>
  <si>
    <t>V4</t>
    <phoneticPr fontId="2"/>
  </si>
  <si>
    <t>SUI部</t>
    <rPh sb="3" eb="4">
      <t>ブ</t>
    </rPh>
    <phoneticPr fontId="2"/>
  </si>
  <si>
    <t>●ファミリー</t>
    <phoneticPr fontId="2"/>
  </si>
  <si>
    <t xml:space="preserve"> </t>
    <phoneticPr fontId="2"/>
  </si>
  <si>
    <t>対　　戦　　表</t>
  </si>
  <si>
    <t>競 技 結 果 表</t>
    <phoneticPr fontId="5"/>
  </si>
  <si>
    <t/>
  </si>
  <si>
    <t>③</t>
    <phoneticPr fontId="2"/>
  </si>
  <si>
    <t>レッドビッキーズ　壱</t>
    <rPh sb="9" eb="10">
      <t>イチ</t>
    </rPh>
    <phoneticPr fontId="2"/>
  </si>
  <si>
    <t>鬼南クラブ</t>
    <rPh sb="0" eb="1">
      <t>オニ</t>
    </rPh>
    <rPh sb="1" eb="2">
      <t>ミナミ</t>
    </rPh>
    <phoneticPr fontId="2"/>
  </si>
  <si>
    <t>中川クラブ</t>
    <rPh sb="0" eb="2">
      <t>ナカガワ</t>
    </rPh>
    <phoneticPr fontId="2"/>
  </si>
  <si>
    <t>レッドビッキーズ　弐</t>
    <rPh sb="9" eb="10">
      <t>ニ</t>
    </rPh>
    <phoneticPr fontId="2"/>
  </si>
  <si>
    <t>知多シーガルズ</t>
    <rPh sb="0" eb="2">
      <t>チタ</t>
    </rPh>
    <phoneticPr fontId="2"/>
  </si>
  <si>
    <t>白球クラブ</t>
    <rPh sb="0" eb="2">
      <t>ハッキュウ</t>
    </rPh>
    <phoneticPr fontId="2"/>
  </si>
  <si>
    <t>●トリム</t>
    <phoneticPr fontId="2"/>
  </si>
  <si>
    <t>●レディース</t>
    <phoneticPr fontId="2"/>
  </si>
  <si>
    <t>ノーティー　アト</t>
  </si>
  <si>
    <t>タッチダウン</t>
  </si>
  <si>
    <t>クリーパー</t>
  </si>
  <si>
    <t>らららボンバーズＡ</t>
  </si>
  <si>
    <t>エンドレス</t>
  </si>
  <si>
    <t>らららボンバーズＢ</t>
  </si>
  <si>
    <t>ＨＥＡＲＴ</t>
  </si>
  <si>
    <t>Ｓｋｉｐ</t>
  </si>
  <si>
    <t>ネーブルオレンジ</t>
  </si>
  <si>
    <t>いちごみるく</t>
  </si>
  <si>
    <t>ぽてと</t>
  </si>
  <si>
    <t>ノーティー　ミリ</t>
  </si>
  <si>
    <t>ＣＨＯＰＳＴＡＲ</t>
  </si>
  <si>
    <t>ノーティー　メガ</t>
  </si>
  <si>
    <t>ＳＴＥＬＬＡ</t>
  </si>
  <si>
    <t>(メビウス)タッチ</t>
  </si>
  <si>
    <t>Ｍａｙ</t>
  </si>
  <si>
    <t>ノーティー　ナノ</t>
  </si>
  <si>
    <t>ジョイナスＡ</t>
  </si>
  <si>
    <t>タッチ</t>
  </si>
  <si>
    <t>9.10</t>
    <phoneticPr fontId="2"/>
  </si>
  <si>
    <t>グッピー</t>
  </si>
  <si>
    <t>リトルキャッツ　Ａ</t>
  </si>
  <si>
    <t>リトルキャッツ　Ｂ</t>
  </si>
  <si>
    <t>リトルキャッツ　Ｃ</t>
  </si>
  <si>
    <t>リトルキャッツ　Ｄ</t>
  </si>
  <si>
    <t>リトルキャッツ　Ｅ</t>
  </si>
  <si>
    <t>リトルキャッツ　Ｆ</t>
  </si>
  <si>
    <t>イガトラ</t>
  </si>
  <si>
    <t>〔種 目　： 　トリム〕</t>
    <rPh sb="1" eb="2">
      <t>タネ</t>
    </rPh>
    <rPh sb="3" eb="4">
      <t>メ</t>
    </rPh>
    <phoneticPr fontId="5"/>
  </si>
  <si>
    <t>昼  休  憩　(30分)</t>
    <rPh sb="11" eb="12">
      <t>フン</t>
    </rPh>
    <phoneticPr fontId="5"/>
  </si>
  <si>
    <t>⑪</t>
    <phoneticPr fontId="5"/>
  </si>
  <si>
    <t>⑫</t>
    <phoneticPr fontId="5"/>
  </si>
  <si>
    <t>タッチダウン　智</t>
    <rPh sb="7" eb="8">
      <t>トモ</t>
    </rPh>
    <phoneticPr fontId="5"/>
  </si>
  <si>
    <t>ＢＩＧ　ＷＡＶＥ　２</t>
    <phoneticPr fontId="5"/>
  </si>
  <si>
    <t>ここの青色に点数を入力</t>
    <rPh sb="3" eb="5">
      <t>アオイロ</t>
    </rPh>
    <rPh sb="6" eb="8">
      <t>テンスウ</t>
    </rPh>
    <rPh sb="9" eb="11">
      <t>ニュウリョク</t>
    </rPh>
    <phoneticPr fontId="5"/>
  </si>
  <si>
    <t>ＭＵＪＩ　ホープ</t>
    <phoneticPr fontId="5"/>
  </si>
  <si>
    <t>Ｌink</t>
    <phoneticPr fontId="5"/>
  </si>
  <si>
    <t>桑名がんばろう会Ｂ</t>
    <rPh sb="0" eb="2">
      <t>クワナ</t>
    </rPh>
    <rPh sb="7" eb="8">
      <t>カイ</t>
    </rPh>
    <phoneticPr fontId="5"/>
  </si>
  <si>
    <t>ウォーリアーズＡ</t>
    <phoneticPr fontId="5"/>
  </si>
  <si>
    <t>V-TOST A</t>
    <phoneticPr fontId="5"/>
  </si>
  <si>
    <t>コート</t>
    <phoneticPr fontId="17"/>
  </si>
  <si>
    <t>審判チーム</t>
    <rPh sb="0" eb="2">
      <t>シンパン</t>
    </rPh>
    <phoneticPr fontId="5"/>
  </si>
  <si>
    <t>審判補助</t>
    <rPh sb="0" eb="2">
      <t>シンパン</t>
    </rPh>
    <rPh sb="2" eb="4">
      <t>ホジョ</t>
    </rPh>
    <phoneticPr fontId="17"/>
  </si>
  <si>
    <t>得失セット率</t>
    <rPh sb="0" eb="2">
      <t>トクシツ</t>
    </rPh>
    <rPh sb="5" eb="6">
      <t>リツ</t>
    </rPh>
    <phoneticPr fontId="5"/>
  </si>
  <si>
    <t>勝敗合計</t>
    <phoneticPr fontId="5"/>
  </si>
  <si>
    <t>ｾｯﾄ計①</t>
    <phoneticPr fontId="5"/>
  </si>
  <si>
    <t>ｾｯﾄ計②</t>
    <phoneticPr fontId="5"/>
  </si>
  <si>
    <t>得ｾｯﾄ数</t>
    <phoneticPr fontId="5"/>
  </si>
  <si>
    <t>失ｾｯﾄ数</t>
    <phoneticPr fontId="5"/>
  </si>
  <si>
    <t>ｾｯﾄ率</t>
    <phoneticPr fontId="5"/>
  </si>
  <si>
    <t>得点率</t>
    <phoneticPr fontId="5"/>
  </si>
  <si>
    <t>勝数重複</t>
    <phoneticPr fontId="5"/>
  </si>
  <si>
    <t>ｾｯﾄ率重複</t>
    <phoneticPr fontId="5"/>
  </si>
  <si>
    <t>④</t>
    <phoneticPr fontId="17"/>
  </si>
  <si>
    <t>⑤</t>
    <phoneticPr fontId="17"/>
  </si>
  <si>
    <t>①</t>
    <phoneticPr fontId="17"/>
  </si>
  <si>
    <t>③</t>
    <phoneticPr fontId="17"/>
  </si>
  <si>
    <t>⑥</t>
    <phoneticPr fontId="17"/>
  </si>
  <si>
    <t>②</t>
    <phoneticPr fontId="17"/>
  </si>
  <si>
    <t>⑦</t>
    <phoneticPr fontId="17"/>
  </si>
  <si>
    <t>不明?</t>
    <rPh sb="0" eb="2">
      <t>フメイ</t>
    </rPh>
    <phoneticPr fontId="5"/>
  </si>
  <si>
    <t>２０２５年度　知多支部後期交流会　参加チーム種目別/コート一覧</t>
    <rPh sb="7" eb="11">
      <t>チタシブ</t>
    </rPh>
    <rPh sb="13" eb="15">
      <t>コウリュウ</t>
    </rPh>
    <rPh sb="15" eb="16">
      <t>カイ</t>
    </rPh>
    <rPh sb="17" eb="19">
      <t>サンカ</t>
    </rPh>
    <rPh sb="22" eb="25">
      <t>シュモクベツ</t>
    </rPh>
    <rPh sb="29" eb="31">
      <t>イチラン</t>
    </rPh>
    <phoneticPr fontId="2"/>
  </si>
  <si>
    <t>〔種 目　： レディース〕</t>
    <phoneticPr fontId="2"/>
  </si>
  <si>
    <t>〔種 目　： ファミリー〕</t>
    <rPh sb="1" eb="2">
      <t>タネ</t>
    </rPh>
    <rPh sb="3" eb="4">
      <t>メ</t>
    </rPh>
    <phoneticPr fontId="5"/>
  </si>
  <si>
    <t>9.10</t>
    <phoneticPr fontId="2"/>
  </si>
  <si>
    <t>イガトラ</t>
    <phoneticPr fontId="2"/>
  </si>
  <si>
    <t>ノーティー　ナノ</t>
    <phoneticPr fontId="2"/>
  </si>
  <si>
    <t>グッピー</t>
    <phoneticPr fontId="2"/>
  </si>
  <si>
    <t>リトルキャッツ　Ａ</t>
    <phoneticPr fontId="2"/>
  </si>
  <si>
    <t>ネーブルオレンジ</t>
    <phoneticPr fontId="2"/>
  </si>
  <si>
    <t>いちごみるく</t>
    <phoneticPr fontId="2"/>
  </si>
  <si>
    <t>タッチダウン</t>
    <phoneticPr fontId="2"/>
  </si>
  <si>
    <t>クリーパー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</si>
</sst>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00"/>
    <numFmt numFmtId="178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gray0625">
        <f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564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31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176" fontId="3" fillId="0" borderId="0" xfId="2" applyNumberFormat="1" applyFont="1" applyAlignment="1">
      <alignment vertical="center" shrinkToFi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58" fontId="1" fillId="0" borderId="0" xfId="1" applyNumberFormat="1" applyAlignment="1">
      <alignment horizontal="center" vertical="center"/>
    </xf>
    <xf numFmtId="0" fontId="3" fillId="0" borderId="2" xfId="4" applyFont="1" applyBorder="1">
      <alignment vertical="center"/>
    </xf>
    <xf numFmtId="0" fontId="3" fillId="0" borderId="3" xfId="4" applyFont="1" applyBorder="1">
      <alignment vertical="center"/>
    </xf>
    <xf numFmtId="0" fontId="3" fillId="0" borderId="4" xfId="4" applyFont="1" applyBorder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1" fillId="0" borderId="0" xfId="2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11" fillId="0" borderId="10" xfId="2" applyFont="1" applyBorder="1" applyAlignment="1">
      <alignment horizontal="center" vertical="center" shrinkToFit="1"/>
    </xf>
    <xf numFmtId="0" fontId="1" fillId="0" borderId="10" xfId="2" applyBorder="1" applyAlignment="1">
      <alignment horizontal="center" vertical="center"/>
    </xf>
    <xf numFmtId="0" fontId="12" fillId="0" borderId="11" xfId="2" applyFont="1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1" fillId="0" borderId="16" xfId="2" applyFont="1" applyBorder="1" applyAlignment="1">
      <alignment horizontal="center" vertical="center" shrinkToFit="1"/>
    </xf>
    <xf numFmtId="0" fontId="1" fillId="0" borderId="16" xfId="2" applyBorder="1" applyAlignment="1">
      <alignment horizontal="center" vertical="center"/>
    </xf>
    <xf numFmtId="0" fontId="12" fillId="0" borderId="16" xfId="2" applyFont="1" applyBorder="1" applyAlignment="1">
      <alignment horizontal="center" vertical="center" shrinkToFit="1"/>
    </xf>
    <xf numFmtId="0" fontId="1" fillId="0" borderId="17" xfId="2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 shrinkToFit="1"/>
    </xf>
    <xf numFmtId="0" fontId="1" fillId="0" borderId="22" xfId="2" applyBorder="1" applyAlignment="1">
      <alignment horizontal="center" vertical="center"/>
    </xf>
    <xf numFmtId="0" fontId="12" fillId="0" borderId="23" xfId="2" applyFont="1" applyBorder="1" applyAlignment="1">
      <alignment horizontal="center" vertical="center" shrinkToFit="1"/>
    </xf>
    <xf numFmtId="0" fontId="1" fillId="0" borderId="24" xfId="2" applyBorder="1" applyAlignment="1">
      <alignment horizontal="center" vertical="center" shrinkToFit="1"/>
    </xf>
    <xf numFmtId="0" fontId="1" fillId="0" borderId="25" xfId="2" applyBorder="1" applyAlignment="1">
      <alignment horizontal="center" vertical="center" shrinkToFit="1"/>
    </xf>
    <xf numFmtId="0" fontId="1" fillId="2" borderId="27" xfId="2" applyFill="1" applyBorder="1" applyAlignment="1">
      <alignment horizontal="center" vertical="center" shrinkToFit="1"/>
    </xf>
    <xf numFmtId="0" fontId="1" fillId="0" borderId="23" xfId="2" applyBorder="1" applyAlignment="1">
      <alignment horizontal="center" vertical="center"/>
    </xf>
    <xf numFmtId="0" fontId="1" fillId="0" borderId="27" xfId="2" applyBorder="1" applyAlignment="1">
      <alignment horizontal="center" vertical="center" shrinkToFit="1"/>
    </xf>
    <xf numFmtId="0" fontId="1" fillId="0" borderId="11" xfId="2" applyBorder="1" applyAlignment="1">
      <alignment horizontal="center" vertical="center"/>
    </xf>
    <xf numFmtId="0" fontId="1" fillId="2" borderId="25" xfId="2" applyFill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1" fillId="2" borderId="17" xfId="2" applyFill="1" applyBorder="1" applyAlignment="1">
      <alignment horizontal="center" vertical="center" shrinkToFit="1"/>
    </xf>
    <xf numFmtId="0" fontId="1" fillId="0" borderId="0" xfId="1" applyAlignment="1">
      <alignment horizontal="left" vertical="center" shrinkToFit="1"/>
    </xf>
    <xf numFmtId="0" fontId="1" fillId="0" borderId="33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35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41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2" applyAlignment="1">
      <alignment vertical="center"/>
    </xf>
    <xf numFmtId="0" fontId="9" fillId="0" borderId="0" xfId="6" applyFont="1" applyAlignment="1">
      <alignment horizontal="center" vertical="center" shrinkToFit="1"/>
    </xf>
    <xf numFmtId="0" fontId="9" fillId="0" borderId="0" xfId="6" applyFont="1" applyAlignment="1">
      <alignment vertical="center" shrinkToFit="1"/>
    </xf>
    <xf numFmtId="0" fontId="9" fillId="0" borderId="0" xfId="7" applyFont="1" applyAlignment="1">
      <alignment horizontal="right" vertical="center"/>
    </xf>
    <xf numFmtId="0" fontId="22" fillId="0" borderId="0" xfId="7" applyFont="1" applyAlignment="1">
      <alignment horizontal="right" vertical="center"/>
    </xf>
    <xf numFmtId="0" fontId="22" fillId="0" borderId="0" xfId="7" applyFont="1" applyAlignment="1">
      <alignment vertical="center"/>
    </xf>
    <xf numFmtId="0" fontId="22" fillId="0" borderId="0" xfId="7" applyFont="1" applyAlignment="1">
      <alignment horizontal="left" vertical="center"/>
    </xf>
    <xf numFmtId="0" fontId="22" fillId="0" borderId="0" xfId="7" applyFont="1" applyAlignment="1">
      <alignment horizontal="center" vertical="center"/>
    </xf>
    <xf numFmtId="178" fontId="9" fillId="0" borderId="0" xfId="6" applyNumberFormat="1" applyFont="1" applyAlignment="1">
      <alignment horizontal="right" vertical="center" shrinkToFit="1"/>
    </xf>
    <xf numFmtId="178" fontId="9" fillId="0" borderId="0" xfId="6" applyNumberFormat="1" applyFont="1" applyAlignment="1">
      <alignment vertical="center" shrinkToFit="1"/>
    </xf>
    <xf numFmtId="0" fontId="9" fillId="4" borderId="5" xfId="7" applyFont="1" applyFill="1" applyBorder="1" applyAlignment="1">
      <alignment horizontal="center" vertical="center" shrinkToFit="1"/>
    </xf>
    <xf numFmtId="0" fontId="21" fillId="0" borderId="5" xfId="7" applyFont="1" applyBorder="1" applyAlignment="1">
      <alignment vertical="center" shrinkToFit="1"/>
    </xf>
    <xf numFmtId="0" fontId="9" fillId="0" borderId="5" xfId="0" applyFont="1" applyBorder="1">
      <alignment vertical="center"/>
    </xf>
    <xf numFmtId="0" fontId="23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0" fontId="19" fillId="0" borderId="2" xfId="7" applyFont="1" applyBorder="1" applyAlignment="1">
      <alignment vertical="center"/>
    </xf>
    <xf numFmtId="0" fontId="19" fillId="0" borderId="3" xfId="7" applyFont="1" applyBorder="1" applyAlignment="1">
      <alignment vertical="center"/>
    </xf>
    <xf numFmtId="0" fontId="19" fillId="0" borderId="4" xfId="7" applyFont="1" applyBorder="1" applyAlignment="1">
      <alignment vertical="center"/>
    </xf>
    <xf numFmtId="0" fontId="1" fillId="0" borderId="85" xfId="2" applyBorder="1" applyAlignment="1">
      <alignment horizontal="center" vertical="center"/>
    </xf>
    <xf numFmtId="0" fontId="3" fillId="0" borderId="3" xfId="2" applyFont="1" applyBorder="1" applyAlignment="1">
      <alignment horizontal="center" vertical="center" shrinkToFit="1"/>
    </xf>
    <xf numFmtId="0" fontId="11" fillId="0" borderId="93" xfId="2" applyFont="1" applyBorder="1" applyAlignment="1">
      <alignment horizontal="center" vertical="center" shrinkToFit="1"/>
    </xf>
    <xf numFmtId="0" fontId="12" fillId="0" borderId="99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58" fontId="1" fillId="0" borderId="0" xfId="2" applyNumberFormat="1" applyAlignment="1">
      <alignment horizontal="center" vertical="center"/>
    </xf>
    <xf numFmtId="0" fontId="1" fillId="7" borderId="13" xfId="2" applyFill="1" applyBorder="1" applyAlignment="1">
      <alignment horizontal="center" vertical="center"/>
    </xf>
    <xf numFmtId="0" fontId="1" fillId="7" borderId="19" xfId="2" applyFill="1" applyBorder="1" applyAlignment="1">
      <alignment horizontal="center" vertical="center"/>
    </xf>
    <xf numFmtId="0" fontId="1" fillId="7" borderId="20" xfId="2" applyFill="1" applyBorder="1" applyAlignment="1">
      <alignment horizontal="center" vertical="center"/>
    </xf>
    <xf numFmtId="0" fontId="1" fillId="7" borderId="8" xfId="2" applyFill="1" applyBorder="1" applyAlignment="1">
      <alignment horizontal="center" vertical="center"/>
    </xf>
    <xf numFmtId="0" fontId="1" fillId="7" borderId="9" xfId="2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" fillId="7" borderId="41" xfId="2" applyFill="1" applyBorder="1" applyAlignment="1">
      <alignment horizontal="center" vertical="center"/>
    </xf>
    <xf numFmtId="0" fontId="1" fillId="7" borderId="43" xfId="2" applyFill="1" applyBorder="1" applyAlignment="1">
      <alignment horizontal="center" vertical="center"/>
    </xf>
    <xf numFmtId="0" fontId="1" fillId="3" borderId="1" xfId="2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1" fillId="6" borderId="0" xfId="2" applyFill="1" applyAlignment="1">
      <alignment horizontal="center" vertical="center"/>
    </xf>
    <xf numFmtId="0" fontId="1" fillId="0" borderId="0" xfId="8" applyAlignment="1">
      <alignment horizontal="center" vertical="center" shrinkToFit="1"/>
    </xf>
    <xf numFmtId="0" fontId="7" fillId="5" borderId="8" xfId="2" applyFont="1" applyFill="1" applyBorder="1" applyAlignment="1">
      <alignment horizontal="center" vertical="center"/>
    </xf>
    <xf numFmtId="0" fontId="1" fillId="0" borderId="99" xfId="2" applyBorder="1" applyAlignment="1">
      <alignment horizontal="center" vertical="center"/>
    </xf>
    <xf numFmtId="0" fontId="1" fillId="0" borderId="101" xfId="2" applyBorder="1" applyAlignment="1">
      <alignment horizontal="center" vertical="center" shrinkToFit="1"/>
    </xf>
    <xf numFmtId="0" fontId="3" fillId="0" borderId="107" xfId="2" applyFont="1" applyBorder="1" applyAlignment="1">
      <alignment horizontal="center" vertical="center" shrinkToFit="1"/>
    </xf>
    <xf numFmtId="0" fontId="7" fillId="5" borderId="0" xfId="2" applyFont="1" applyFill="1" applyAlignment="1">
      <alignment horizontal="center" vertical="center"/>
    </xf>
    <xf numFmtId="0" fontId="1" fillId="7" borderId="0" xfId="2" applyFill="1" applyAlignment="1">
      <alignment horizontal="center" vertical="center"/>
    </xf>
    <xf numFmtId="0" fontId="9" fillId="0" borderId="10" xfId="0" applyFont="1" applyBorder="1">
      <alignment vertical="center"/>
    </xf>
    <xf numFmtId="0" fontId="21" fillId="0" borderId="5" xfId="0" applyFont="1" applyBorder="1" applyAlignment="1">
      <alignment horizontal="center" vertical="center" shrinkToFit="1"/>
    </xf>
    <xf numFmtId="49" fontId="21" fillId="0" borderId="5" xfId="0" applyNumberFormat="1" applyFont="1" applyBorder="1" applyAlignment="1">
      <alignment horizontal="center" vertical="center" shrinkToFit="1"/>
    </xf>
    <xf numFmtId="0" fontId="4" fillId="0" borderId="0" xfId="2" applyFont="1" applyAlignment="1">
      <alignment horizontal="left" vertical="center"/>
    </xf>
    <xf numFmtId="0" fontId="19" fillId="0" borderId="3" xfId="7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2" borderId="1" xfId="2" applyFill="1" applyBorder="1" applyAlignment="1">
      <alignment horizontal="center" vertical="center" shrinkToFit="1"/>
    </xf>
    <xf numFmtId="0" fontId="1" fillId="0" borderId="93" xfId="2" applyBorder="1" applyAlignment="1">
      <alignment horizontal="center" vertical="center"/>
    </xf>
    <xf numFmtId="0" fontId="1" fillId="2" borderId="92" xfId="2" applyFill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1" fillId="0" borderId="0" xfId="9"/>
    <xf numFmtId="0" fontId="1" fillId="0" borderId="0" xfId="9" applyAlignment="1">
      <alignment horizontal="center" vertical="center"/>
    </xf>
    <xf numFmtId="0" fontId="1" fillId="0" borderId="12" xfId="9" applyBorder="1" applyAlignment="1">
      <alignment horizontal="center" vertical="center"/>
    </xf>
    <xf numFmtId="0" fontId="1" fillId="0" borderId="0" xfId="2"/>
    <xf numFmtId="0" fontId="27" fillId="8" borderId="1" xfId="9" applyFont="1" applyFill="1" applyBorder="1" applyAlignment="1">
      <alignment horizontal="center" vertical="center" shrinkToFit="1"/>
    </xf>
    <xf numFmtId="0" fontId="7" fillId="0" borderId="2" xfId="2" applyFont="1" applyBorder="1" applyAlignment="1">
      <alignment vertical="center"/>
    </xf>
    <xf numFmtId="0" fontId="27" fillId="9" borderId="1" xfId="9" applyFont="1" applyFill="1" applyBorder="1" applyAlignment="1">
      <alignment horizontal="center" vertical="center" shrinkToFit="1"/>
    </xf>
    <xf numFmtId="0" fontId="28" fillId="0" borderId="0" xfId="9" applyFont="1" applyAlignment="1">
      <alignment horizontal="left" vertical="center"/>
    </xf>
    <xf numFmtId="0" fontId="27" fillId="0" borderId="1" xfId="9" applyFont="1" applyBorder="1" applyAlignment="1">
      <alignment horizontal="center" vertical="center" shrinkToFit="1"/>
    </xf>
    <xf numFmtId="0" fontId="3" fillId="10" borderId="80" xfId="9" applyFont="1" applyFill="1" applyBorder="1" applyAlignment="1">
      <alignment horizontal="right" vertical="center"/>
    </xf>
    <xf numFmtId="0" fontId="3" fillId="10" borderId="81" xfId="9" applyFont="1" applyFill="1" applyBorder="1" applyAlignment="1">
      <alignment vertical="center"/>
    </xf>
    <xf numFmtId="0" fontId="3" fillId="10" borderId="0" xfId="9" applyFont="1" applyFill="1" applyAlignment="1">
      <alignment vertical="center"/>
    </xf>
    <xf numFmtId="0" fontId="3" fillId="2" borderId="113" xfId="9" applyFont="1" applyFill="1" applyBorder="1" applyAlignment="1">
      <alignment vertical="center"/>
    </xf>
    <xf numFmtId="0" fontId="4" fillId="2" borderId="0" xfId="9" applyFont="1" applyFill="1" applyAlignment="1">
      <alignment horizontal="center" vertical="center"/>
    </xf>
    <xf numFmtId="0" fontId="1" fillId="0" borderId="0" xfId="9" applyAlignment="1">
      <alignment vertical="center"/>
    </xf>
    <xf numFmtId="0" fontId="1" fillId="0" borderId="1" xfId="2" applyBorder="1" applyAlignment="1">
      <alignment horizontal="center" vertical="center"/>
    </xf>
    <xf numFmtId="0" fontId="11" fillId="0" borderId="114" xfId="2" applyFont="1" applyBorder="1" applyAlignment="1">
      <alignment horizontal="center" vertical="center" shrinkToFit="1"/>
    </xf>
    <xf numFmtId="0" fontId="1" fillId="0" borderId="114" xfId="2" applyBorder="1" applyAlignment="1">
      <alignment horizontal="center" vertical="center"/>
    </xf>
    <xf numFmtId="0" fontId="12" fillId="0" borderId="114" xfId="2" applyFont="1" applyBorder="1" applyAlignment="1">
      <alignment horizontal="center" vertical="center" shrinkToFit="1"/>
    </xf>
    <xf numFmtId="0" fontId="11" fillId="0" borderId="115" xfId="2" applyFont="1" applyBorder="1" applyAlignment="1">
      <alignment horizontal="center" vertical="center" shrinkToFit="1"/>
    </xf>
    <xf numFmtId="0" fontId="1" fillId="0" borderId="115" xfId="2" applyBorder="1" applyAlignment="1">
      <alignment horizontal="center" vertical="center"/>
    </xf>
    <xf numFmtId="0" fontId="12" fillId="0" borderId="115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" fillId="0" borderId="116" xfId="2" applyBorder="1" applyAlignment="1">
      <alignment horizontal="center" vertical="center"/>
    </xf>
    <xf numFmtId="0" fontId="12" fillId="0" borderId="116" xfId="2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29" fillId="0" borderId="8" xfId="2" applyFont="1" applyBorder="1" applyAlignment="1">
      <alignment vertical="center" shrinkToFit="1"/>
    </xf>
    <xf numFmtId="0" fontId="29" fillId="0" borderId="0" xfId="2" applyFont="1" applyAlignment="1">
      <alignment vertical="center" shrinkToFit="1"/>
    </xf>
    <xf numFmtId="0" fontId="1" fillId="0" borderId="0" xfId="2" applyAlignment="1">
      <alignment horizontal="center" vertical="center" shrinkToFit="1"/>
    </xf>
    <xf numFmtId="0" fontId="1" fillId="10" borderId="33" xfId="9" applyFill="1" applyBorder="1" applyAlignment="1">
      <alignment horizontal="center" vertical="center"/>
    </xf>
    <xf numFmtId="0" fontId="1" fillId="10" borderId="35" xfId="9" applyFill="1" applyBorder="1" applyAlignment="1">
      <alignment horizontal="center" vertical="center"/>
    </xf>
    <xf numFmtId="0" fontId="1" fillId="10" borderId="118" xfId="9" applyFill="1" applyBorder="1" applyAlignment="1">
      <alignment horizontal="center" vertical="center"/>
    </xf>
    <xf numFmtId="0" fontId="1" fillId="10" borderId="0" xfId="9" applyFill="1" applyAlignment="1">
      <alignment horizontal="center" vertical="center"/>
    </xf>
    <xf numFmtId="0" fontId="1" fillId="10" borderId="13" xfId="9" applyFill="1" applyBorder="1" applyAlignment="1">
      <alignment horizontal="center" vertical="center"/>
    </xf>
    <xf numFmtId="0" fontId="1" fillId="10" borderId="120" xfId="9" applyFill="1" applyBorder="1" applyAlignment="1">
      <alignment horizontal="center" vertical="center"/>
    </xf>
    <xf numFmtId="0" fontId="1" fillId="0" borderId="33" xfId="9" applyBorder="1" applyAlignment="1">
      <alignment horizontal="center" vertical="center"/>
    </xf>
    <xf numFmtId="0" fontId="1" fillId="0" borderId="35" xfId="9" applyBorder="1" applyAlignment="1">
      <alignment horizontal="center" vertical="center"/>
    </xf>
    <xf numFmtId="0" fontId="14" fillId="0" borderId="33" xfId="9" applyFont="1" applyBorder="1" applyAlignment="1">
      <alignment horizontal="center" vertical="center"/>
    </xf>
    <xf numFmtId="177" fontId="1" fillId="10" borderId="37" xfId="9" applyNumberFormat="1" applyFill="1" applyBorder="1" applyAlignment="1">
      <alignment vertical="center"/>
    </xf>
    <xf numFmtId="0" fontId="1" fillId="11" borderId="0" xfId="9" applyFill="1" applyAlignment="1">
      <alignment horizontal="center" vertical="center"/>
    </xf>
    <xf numFmtId="0" fontId="14" fillId="0" borderId="0" xfId="9" applyFont="1" applyAlignment="1">
      <alignment horizontal="center" vertical="center"/>
    </xf>
    <xf numFmtId="0" fontId="14" fillId="0" borderId="13" xfId="9" applyFont="1" applyBorder="1" applyAlignment="1">
      <alignment horizontal="center" vertical="center"/>
    </xf>
    <xf numFmtId="177" fontId="1" fillId="10" borderId="39" xfId="9" applyNumberFormat="1" applyFill="1" applyBorder="1" applyAlignment="1">
      <alignment vertical="center"/>
    </xf>
    <xf numFmtId="0" fontId="1" fillId="3" borderId="0" xfId="9" applyFill="1" applyAlignment="1">
      <alignment horizontal="center" vertical="center"/>
    </xf>
    <xf numFmtId="0" fontId="1" fillId="3" borderId="13" xfId="9" applyFill="1" applyBorder="1" applyAlignment="1">
      <alignment horizontal="center" vertical="center"/>
    </xf>
    <xf numFmtId="0" fontId="1" fillId="0" borderId="13" xfId="9" applyBorder="1" applyAlignment="1">
      <alignment horizontal="center" vertical="center"/>
    </xf>
    <xf numFmtId="177" fontId="1" fillId="10" borderId="79" xfId="9" applyNumberFormat="1" applyFill="1" applyBorder="1" applyAlignment="1">
      <alignment vertical="center"/>
    </xf>
    <xf numFmtId="0" fontId="1" fillId="0" borderId="8" xfId="9" applyBorder="1" applyAlignment="1">
      <alignment horizontal="center" vertical="center"/>
    </xf>
    <xf numFmtId="0" fontId="14" fillId="0" borderId="8" xfId="9" applyFont="1" applyBorder="1" applyAlignment="1">
      <alignment horizontal="center" vertical="center"/>
    </xf>
    <xf numFmtId="0" fontId="14" fillId="0" borderId="9" xfId="9" applyFont="1" applyBorder="1" applyAlignment="1">
      <alignment horizontal="center" vertical="center"/>
    </xf>
    <xf numFmtId="0" fontId="1" fillId="10" borderId="8" xfId="9" applyFill="1" applyBorder="1" applyAlignment="1">
      <alignment horizontal="center" vertical="center"/>
    </xf>
    <xf numFmtId="0" fontId="1" fillId="10" borderId="9" xfId="9" applyFill="1" applyBorder="1" applyAlignment="1">
      <alignment horizontal="center" vertical="center"/>
    </xf>
    <xf numFmtId="0" fontId="1" fillId="0" borderId="9" xfId="9" applyBorder="1" applyAlignment="1">
      <alignment horizontal="center" vertical="center"/>
    </xf>
    <xf numFmtId="177" fontId="1" fillId="10" borderId="69" xfId="9" applyNumberFormat="1" applyFill="1" applyBorder="1" applyAlignment="1">
      <alignment vertical="center"/>
    </xf>
    <xf numFmtId="0" fontId="1" fillId="0" borderId="19" xfId="9" applyBorder="1" applyAlignment="1">
      <alignment horizontal="center" vertical="center"/>
    </xf>
    <xf numFmtId="0" fontId="1" fillId="0" borderId="20" xfId="9" applyBorder="1" applyAlignment="1">
      <alignment horizontal="center" vertical="center"/>
    </xf>
    <xf numFmtId="0" fontId="1" fillId="3" borderId="19" xfId="9" applyFill="1" applyBorder="1" applyAlignment="1">
      <alignment horizontal="center" vertical="center"/>
    </xf>
    <xf numFmtId="0" fontId="1" fillId="3" borderId="20" xfId="9" applyFill="1" applyBorder="1" applyAlignment="1">
      <alignment horizontal="center" vertical="center"/>
    </xf>
    <xf numFmtId="0" fontId="1" fillId="0" borderId="57" xfId="9" applyBorder="1" applyAlignment="1">
      <alignment horizontal="center" vertical="center"/>
    </xf>
    <xf numFmtId="0" fontId="14" fillId="0" borderId="38" xfId="9" applyFont="1" applyBorder="1" applyAlignment="1">
      <alignment horizontal="center" vertical="center"/>
    </xf>
    <xf numFmtId="0" fontId="1" fillId="0" borderId="38" xfId="9" applyBorder="1" applyAlignment="1">
      <alignment horizontal="center" vertical="center"/>
    </xf>
    <xf numFmtId="0" fontId="1" fillId="0" borderId="52" xfId="9" applyBorder="1" applyAlignment="1">
      <alignment horizontal="center" vertical="center"/>
    </xf>
    <xf numFmtId="0" fontId="14" fillId="10" borderId="0" xfId="9" applyFont="1" applyFill="1" applyAlignment="1">
      <alignment horizontal="center" vertical="center"/>
    </xf>
    <xf numFmtId="0" fontId="1" fillId="10" borderId="7" xfId="9" applyFill="1" applyBorder="1" applyAlignment="1">
      <alignment horizontal="center" vertical="center"/>
    </xf>
    <xf numFmtId="0" fontId="14" fillId="0" borderId="12" xfId="9" applyFont="1" applyBorder="1" applyAlignment="1">
      <alignment horizontal="center" vertical="center"/>
    </xf>
    <xf numFmtId="0" fontId="1" fillId="3" borderId="12" xfId="9" applyFill="1" applyBorder="1" applyAlignment="1">
      <alignment horizontal="center" vertical="center"/>
    </xf>
    <xf numFmtId="0" fontId="1" fillId="3" borderId="18" xfId="9" applyFill="1" applyBorder="1" applyAlignment="1">
      <alignment horizontal="center" vertical="center"/>
    </xf>
    <xf numFmtId="0" fontId="1" fillId="0" borderId="7" xfId="9" applyBorder="1" applyAlignment="1">
      <alignment horizontal="center" vertical="center"/>
    </xf>
    <xf numFmtId="0" fontId="1" fillId="0" borderId="18" xfId="9" applyBorder="1" applyAlignment="1">
      <alignment horizontal="center" vertical="center"/>
    </xf>
    <xf numFmtId="0" fontId="1" fillId="0" borderId="41" xfId="9" applyBorder="1" applyAlignment="1">
      <alignment horizontal="center" vertical="center"/>
    </xf>
    <xf numFmtId="0" fontId="1" fillId="0" borderId="44" xfId="9" applyBorder="1" applyAlignment="1">
      <alignment horizontal="center" vertical="center"/>
    </xf>
    <xf numFmtId="0" fontId="1" fillId="0" borderId="43" xfId="9" applyBorder="1" applyAlignment="1">
      <alignment horizontal="center" vertical="center"/>
    </xf>
    <xf numFmtId="177" fontId="1" fillId="10" borderId="45" xfId="9" applyNumberFormat="1" applyFill="1" applyBorder="1" applyAlignment="1">
      <alignment vertical="center"/>
    </xf>
    <xf numFmtId="0" fontId="14" fillId="0" borderId="1" xfId="9" applyFont="1" applyBorder="1" applyAlignment="1">
      <alignment horizontal="center" vertical="center"/>
    </xf>
    <xf numFmtId="0" fontId="1" fillId="13" borderId="1" xfId="9" applyFill="1" applyBorder="1" applyAlignment="1">
      <alignment horizontal="center" vertical="center"/>
    </xf>
    <xf numFmtId="0" fontId="1" fillId="13" borderId="0" xfId="9" applyFill="1" applyAlignment="1">
      <alignment horizontal="center" vertical="center"/>
    </xf>
    <xf numFmtId="0" fontId="14" fillId="0" borderId="1" xfId="10" applyNumberFormat="1" applyFont="1" applyBorder="1" applyAlignment="1">
      <alignment horizontal="center" vertical="center"/>
    </xf>
    <xf numFmtId="0" fontId="32" fillId="0" borderId="0" xfId="9" applyFont="1" applyAlignment="1">
      <alignment horizontal="center" vertical="center"/>
    </xf>
    <xf numFmtId="49" fontId="4" fillId="11" borderId="113" xfId="9" applyNumberFormat="1" applyFont="1" applyFill="1" applyBorder="1" applyAlignment="1">
      <alignment horizontal="center" vertical="center"/>
    </xf>
    <xf numFmtId="178" fontId="9" fillId="0" borderId="0" xfId="6" applyNumberFormat="1" applyFont="1" applyAlignment="1">
      <alignment horizontal="right" vertical="center" shrinkToFit="1"/>
    </xf>
    <xf numFmtId="0" fontId="20" fillId="0" borderId="0" xfId="7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44" xfId="2" applyBorder="1" applyAlignment="1">
      <alignment horizontal="center" vertical="center"/>
    </xf>
    <xf numFmtId="0" fontId="1" fillId="0" borderId="41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2" fontId="1" fillId="0" borderId="7" xfId="2" applyNumberFormat="1" applyBorder="1" applyAlignment="1">
      <alignment horizontal="center" vertical="center"/>
    </xf>
    <xf numFmtId="2" fontId="1" fillId="0" borderId="8" xfId="2" applyNumberFormat="1" applyBorder="1" applyAlignment="1">
      <alignment horizontal="center" vertical="center"/>
    </xf>
    <xf numFmtId="2" fontId="1" fillId="0" borderId="9" xfId="2" applyNumberFormat="1" applyBorder="1" applyAlignment="1">
      <alignment horizontal="center" vertical="center"/>
    </xf>
    <xf numFmtId="2" fontId="1" fillId="0" borderId="12" xfId="2" applyNumberFormat="1" applyBorder="1" applyAlignment="1">
      <alignment horizontal="center" vertical="center"/>
    </xf>
    <xf numFmtId="2" fontId="1" fillId="0" borderId="0" xfId="2" applyNumberFormat="1" applyAlignment="1">
      <alignment horizontal="center" vertical="center"/>
    </xf>
    <xf numFmtId="2" fontId="1" fillId="0" borderId="13" xfId="2" applyNumberFormat="1" applyBorder="1" applyAlignment="1">
      <alignment horizontal="center" vertical="center"/>
    </xf>
    <xf numFmtId="177" fontId="1" fillId="0" borderId="10" xfId="2" applyNumberFormat="1" applyBorder="1" applyAlignment="1">
      <alignment horizontal="center" vertical="center"/>
    </xf>
    <xf numFmtId="177" fontId="1" fillId="0" borderId="103" xfId="2" applyNumberFormat="1" applyBorder="1" applyAlignment="1">
      <alignment horizontal="center" vertical="center"/>
    </xf>
    <xf numFmtId="177" fontId="1" fillId="0" borderId="93" xfId="2" applyNumberFormat="1" applyBorder="1" applyAlignment="1">
      <alignment horizontal="center" vertical="center"/>
    </xf>
    <xf numFmtId="0" fontId="26" fillId="0" borderId="90" xfId="2" applyFont="1" applyBorder="1" applyAlignment="1">
      <alignment horizontal="center" vertical="center"/>
    </xf>
    <xf numFmtId="0" fontId="26" fillId="0" borderId="94" xfId="2" applyFont="1" applyBorder="1" applyAlignment="1">
      <alignment horizontal="center" vertical="center"/>
    </xf>
    <xf numFmtId="0" fontId="25" fillId="0" borderId="104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105" xfId="2" applyFont="1" applyBorder="1" applyAlignment="1">
      <alignment horizontal="center" vertical="center" wrapText="1"/>
    </xf>
    <xf numFmtId="0" fontId="25" fillId="0" borderId="106" xfId="2" applyFont="1" applyBorder="1" applyAlignment="1">
      <alignment horizontal="center" vertical="center" wrapText="1"/>
    </xf>
    <xf numFmtId="0" fontId="25" fillId="0" borderId="107" xfId="2" applyFont="1" applyBorder="1" applyAlignment="1">
      <alignment horizontal="center" vertical="center" wrapText="1"/>
    </xf>
    <xf numFmtId="0" fontId="25" fillId="0" borderId="108" xfId="2" applyFont="1" applyBorder="1" applyAlignment="1">
      <alignment horizontal="center" vertical="center" wrapText="1"/>
    </xf>
    <xf numFmtId="0" fontId="24" fillId="0" borderId="57" xfId="2" applyFont="1" applyBorder="1" applyAlignment="1">
      <alignment horizontal="center" vertical="center" wrapText="1"/>
    </xf>
    <xf numFmtId="0" fontId="24" fillId="0" borderId="38" xfId="2" applyFont="1" applyBorder="1" applyAlignment="1">
      <alignment horizontal="center" vertical="center" wrapText="1"/>
    </xf>
    <xf numFmtId="0" fontId="24" fillId="0" borderId="40" xfId="2" applyFont="1" applyBorder="1" applyAlignment="1">
      <alignment horizontal="center" vertical="center" wrapText="1"/>
    </xf>
    <xf numFmtId="0" fontId="1" fillId="0" borderId="59" xfId="2" applyBorder="1" applyAlignment="1">
      <alignment horizontal="center" vertical="center"/>
    </xf>
    <xf numFmtId="0" fontId="1" fillId="0" borderId="60" xfId="2" applyBorder="1" applyAlignment="1">
      <alignment horizontal="center" vertical="center"/>
    </xf>
    <xf numFmtId="0" fontId="1" fillId="0" borderId="61" xfId="2" applyBorder="1" applyAlignment="1">
      <alignment horizontal="center" vertical="center"/>
    </xf>
    <xf numFmtId="0" fontId="1" fillId="0" borderId="62" xfId="2" applyBorder="1" applyAlignment="1">
      <alignment horizontal="center" vertical="center"/>
    </xf>
    <xf numFmtId="0" fontId="1" fillId="0" borderId="50" xfId="2" applyBorder="1" applyAlignment="1">
      <alignment horizontal="center" vertical="center"/>
    </xf>
    <xf numFmtId="0" fontId="1" fillId="0" borderId="51" xfId="2" applyBorder="1" applyAlignment="1">
      <alignment horizontal="center" vertical="center"/>
    </xf>
    <xf numFmtId="0" fontId="1" fillId="0" borderId="64" xfId="2" applyBorder="1" applyAlignment="1">
      <alignment horizontal="center" vertical="center"/>
    </xf>
    <xf numFmtId="0" fontId="1" fillId="0" borderId="65" xfId="2" applyBorder="1" applyAlignment="1">
      <alignment horizontal="center" vertical="center"/>
    </xf>
    <xf numFmtId="0" fontId="1" fillId="0" borderId="96" xfId="2" applyBorder="1" applyAlignment="1">
      <alignment horizontal="center" vertical="center"/>
    </xf>
    <xf numFmtId="0" fontId="1" fillId="0" borderId="57" xfId="2" applyBorder="1" applyAlignment="1">
      <alignment horizontal="center" vertical="center"/>
    </xf>
    <xf numFmtId="0" fontId="1" fillId="0" borderId="38" xfId="2" applyBorder="1" applyAlignment="1">
      <alignment horizontal="center" vertical="center"/>
    </xf>
    <xf numFmtId="0" fontId="1" fillId="0" borderId="40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24" fillId="0" borderId="52" xfId="2" applyFont="1" applyBorder="1" applyAlignment="1">
      <alignment horizontal="center" vertical="center" wrapText="1"/>
    </xf>
    <xf numFmtId="0" fontId="1" fillId="0" borderId="63" xfId="2" applyBorder="1" applyAlignment="1">
      <alignment horizontal="center" vertical="center"/>
    </xf>
    <xf numFmtId="0" fontId="1" fillId="0" borderId="55" xfId="2" applyBorder="1" applyAlignment="1">
      <alignment horizontal="center" vertical="center"/>
    </xf>
    <xf numFmtId="0" fontId="1" fillId="0" borderId="56" xfId="2" applyBorder="1" applyAlignment="1">
      <alignment horizontal="center" vertical="center"/>
    </xf>
    <xf numFmtId="0" fontId="1" fillId="0" borderId="52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18" xfId="2" applyBorder="1" applyAlignment="1">
      <alignment horizontal="center" vertical="center"/>
    </xf>
    <xf numFmtId="177" fontId="1" fillId="0" borderId="22" xfId="2" applyNumberFormat="1" applyBorder="1" applyAlignment="1">
      <alignment horizontal="center" vertical="center"/>
    </xf>
    <xf numFmtId="0" fontId="26" fillId="0" borderId="79" xfId="2" applyFont="1" applyBorder="1" applyAlignment="1">
      <alignment horizontal="center" vertical="center"/>
    </xf>
    <xf numFmtId="0" fontId="1" fillId="0" borderId="0" xfId="2" applyAlignment="1">
      <alignment horizontal="center" vertical="center" wrapText="1"/>
    </xf>
    <xf numFmtId="0" fontId="1" fillId="0" borderId="31" xfId="2" applyBorder="1" applyAlignment="1">
      <alignment horizontal="center" vertical="center" textRotation="255"/>
    </xf>
    <xf numFmtId="0" fontId="1" fillId="0" borderId="49" xfId="2" applyBorder="1" applyAlignment="1">
      <alignment horizontal="center" vertical="center"/>
    </xf>
    <xf numFmtId="0" fontId="1" fillId="0" borderId="54" xfId="2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4" fillId="0" borderId="31" xfId="2" applyFont="1" applyBorder="1" applyAlignment="1">
      <alignment horizontal="center" vertical="center" textRotation="255"/>
    </xf>
    <xf numFmtId="0" fontId="1" fillId="0" borderId="32" xfId="2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horizontal="center" vertical="center"/>
    </xf>
    <xf numFmtId="0" fontId="1" fillId="0" borderId="31" xfId="2" applyBorder="1" applyAlignment="1">
      <alignment horizontal="center" vertical="center"/>
    </xf>
    <xf numFmtId="0" fontId="1" fillId="0" borderId="53" xfId="2" applyBorder="1" applyAlignment="1">
      <alignment horizontal="center" vertical="center"/>
    </xf>
    <xf numFmtId="0" fontId="25" fillId="0" borderId="83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1" fillId="0" borderId="35" xfId="2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0" fontId="1" fillId="0" borderId="95" xfId="2" applyBorder="1" applyAlignment="1">
      <alignment horizontal="center" vertical="center"/>
    </xf>
    <xf numFmtId="0" fontId="1" fillId="0" borderId="103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37" xfId="2" applyBorder="1" applyAlignment="1">
      <alignment horizontal="center" vertical="center"/>
    </xf>
    <xf numFmtId="0" fontId="1" fillId="0" borderId="39" xfId="2" applyBorder="1" applyAlignment="1">
      <alignment horizontal="center" vertical="center"/>
    </xf>
    <xf numFmtId="0" fontId="1" fillId="0" borderId="79" xfId="2" applyBorder="1" applyAlignment="1">
      <alignment horizontal="center" vertical="center"/>
    </xf>
    <xf numFmtId="0" fontId="3" fillId="0" borderId="1" xfId="2" applyFont="1" applyBorder="1" applyAlignment="1">
      <alignment horizontal="center" vertical="center" shrinkToFit="1"/>
    </xf>
    <xf numFmtId="0" fontId="3" fillId="0" borderId="90" xfId="2" applyFont="1" applyBorder="1" applyAlignment="1">
      <alignment horizontal="center" vertical="center" shrinkToFit="1"/>
    </xf>
    <xf numFmtId="0" fontId="3" fillId="0" borderId="92" xfId="2" applyFont="1" applyBorder="1" applyAlignment="1">
      <alignment horizontal="center" vertical="center" shrinkToFit="1"/>
    </xf>
    <xf numFmtId="0" fontId="3" fillId="0" borderId="94" xfId="2" applyFont="1" applyBorder="1" applyAlignment="1">
      <alignment horizontal="center" vertical="center" shrinkToFit="1"/>
    </xf>
    <xf numFmtId="0" fontId="3" fillId="0" borderId="91" xfId="2" applyFont="1" applyBorder="1" applyAlignment="1">
      <alignment horizontal="center" vertical="center" shrinkToFit="1"/>
    </xf>
    <xf numFmtId="0" fontId="3" fillId="0" borderId="97" xfId="2" applyFont="1" applyBorder="1" applyAlignment="1">
      <alignment horizontal="center" vertical="center" shrinkToFit="1"/>
    </xf>
    <xf numFmtId="0" fontId="1" fillId="2" borderId="2" xfId="2" applyFill="1" applyBorder="1" applyAlignment="1">
      <alignment horizontal="center" vertical="center" shrinkToFit="1"/>
    </xf>
    <xf numFmtId="0" fontId="1" fillId="2" borderId="4" xfId="2" applyFill="1" applyBorder="1" applyAlignment="1">
      <alignment horizontal="center" vertical="center" shrinkToFit="1"/>
    </xf>
    <xf numFmtId="0" fontId="1" fillId="2" borderId="111" xfId="2" applyFill="1" applyBorder="1" applyAlignment="1">
      <alignment horizontal="center" vertical="center" shrinkToFit="1"/>
    </xf>
    <xf numFmtId="0" fontId="1" fillId="2" borderId="98" xfId="2" applyFill="1" applyBorder="1" applyAlignment="1">
      <alignment horizontal="center" vertical="center" shrinkToFit="1"/>
    </xf>
    <xf numFmtId="0" fontId="7" fillId="0" borderId="9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7" xfId="2" applyFont="1" applyBorder="1" applyAlignment="1">
      <alignment horizontal="center" vertical="center"/>
    </xf>
    <xf numFmtId="0" fontId="7" fillId="0" borderId="92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 shrinkToFit="1"/>
    </xf>
    <xf numFmtId="0" fontId="23" fillId="0" borderId="8" xfId="2" applyFont="1" applyBorder="1" applyAlignment="1">
      <alignment horizontal="center" vertical="center" shrinkToFit="1"/>
    </xf>
    <xf numFmtId="0" fontId="23" fillId="0" borderId="9" xfId="2" applyFont="1" applyBorder="1" applyAlignment="1">
      <alignment horizontal="center" vertical="center" shrinkToFit="1"/>
    </xf>
    <xf numFmtId="0" fontId="23" fillId="0" borderId="12" xfId="2" applyFont="1" applyBorder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23" fillId="0" borderId="13" xfId="2" applyFont="1" applyBorder="1" applyAlignment="1">
      <alignment horizontal="center" vertical="center" shrinkToFit="1"/>
    </xf>
    <xf numFmtId="0" fontId="23" fillId="0" borderId="44" xfId="2" applyFont="1" applyBorder="1" applyAlignment="1">
      <alignment horizontal="center" vertical="center" shrinkToFit="1"/>
    </xf>
    <xf numFmtId="0" fontId="23" fillId="0" borderId="41" xfId="2" applyFont="1" applyBorder="1" applyAlignment="1">
      <alignment horizontal="center" vertical="center" shrinkToFit="1"/>
    </xf>
    <xf numFmtId="0" fontId="23" fillId="0" borderId="43" xfId="2" applyFont="1" applyBorder="1" applyAlignment="1">
      <alignment horizontal="center" vertical="center" shrinkToFit="1"/>
    </xf>
    <xf numFmtId="0" fontId="23" fillId="0" borderId="18" xfId="2" applyFont="1" applyBorder="1" applyAlignment="1">
      <alignment horizontal="center" vertical="center" shrinkToFit="1"/>
    </xf>
    <xf numFmtId="0" fontId="23" fillId="0" borderId="19" xfId="2" applyFont="1" applyBorder="1" applyAlignment="1">
      <alignment horizontal="center" vertical="center" shrinkToFit="1"/>
    </xf>
    <xf numFmtId="0" fontId="23" fillId="0" borderId="20" xfId="2" applyFont="1" applyBorder="1" applyAlignment="1">
      <alignment horizontal="center" vertical="center" shrinkToFit="1"/>
    </xf>
    <xf numFmtId="0" fontId="7" fillId="3" borderId="2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 shrinkToFit="1"/>
    </xf>
    <xf numFmtId="0" fontId="1" fillId="2" borderId="14" xfId="2" applyFill="1" applyBorder="1" applyAlignment="1">
      <alignment horizontal="center" vertical="center" shrinkToFit="1"/>
    </xf>
    <xf numFmtId="0" fontId="1" fillId="2" borderId="17" xfId="2" applyFill="1" applyBorder="1" applyAlignment="1">
      <alignment horizontal="center" vertical="center" shrinkToFit="1"/>
    </xf>
    <xf numFmtId="0" fontId="1" fillId="2" borderId="15" xfId="2" applyFill="1" applyBorder="1" applyAlignment="1">
      <alignment horizontal="center" vertical="center" shrinkToFit="1"/>
    </xf>
    <xf numFmtId="0" fontId="1" fillId="2" borderId="26" xfId="2" applyFill="1" applyBorder="1" applyAlignment="1">
      <alignment horizontal="center" vertical="center" shrinkToFit="1"/>
    </xf>
    <xf numFmtId="0" fontId="1" fillId="2" borderId="27" xfId="2" applyFill="1" applyBorder="1" applyAlignment="1">
      <alignment horizontal="center" vertical="center" shrinkToFit="1"/>
    </xf>
    <xf numFmtId="0" fontId="1" fillId="2" borderId="28" xfId="2" applyFill="1" applyBorder="1" applyAlignment="1">
      <alignment horizontal="center" vertical="center" shrinkToFit="1"/>
    </xf>
    <xf numFmtId="0" fontId="1" fillId="2" borderId="29" xfId="2" applyFill="1" applyBorder="1" applyAlignment="1">
      <alignment horizontal="center" vertical="center" shrinkToFit="1"/>
    </xf>
    <xf numFmtId="0" fontId="1" fillId="2" borderId="25" xfId="2" applyFill="1" applyBorder="1" applyAlignment="1">
      <alignment horizontal="center" vertical="center" shrinkToFit="1"/>
    </xf>
    <xf numFmtId="0" fontId="1" fillId="2" borderId="30" xfId="2" applyFill="1" applyBorder="1" applyAlignment="1">
      <alignment horizontal="center" vertical="center" shrinkToFit="1"/>
    </xf>
    <xf numFmtId="0" fontId="1" fillId="0" borderId="82" xfId="2" applyBorder="1" applyAlignment="1">
      <alignment horizontal="center" vertical="center"/>
    </xf>
    <xf numFmtId="0" fontId="1" fillId="0" borderId="83" xfId="2" applyBorder="1" applyAlignment="1">
      <alignment horizontal="center" vertical="center"/>
    </xf>
    <xf numFmtId="0" fontId="1" fillId="0" borderId="84" xfId="2" applyBorder="1" applyAlignment="1">
      <alignment horizontal="center" vertical="center"/>
    </xf>
    <xf numFmtId="0" fontId="1" fillId="0" borderId="85" xfId="2" applyBorder="1" applyAlignment="1">
      <alignment horizontal="center" vertical="center"/>
    </xf>
    <xf numFmtId="0" fontId="1" fillId="0" borderId="86" xfId="2" applyBorder="1" applyAlignment="1">
      <alignment horizontal="center" vertical="center"/>
    </xf>
    <xf numFmtId="0" fontId="1" fillId="0" borderId="87" xfId="2" applyBorder="1" applyAlignment="1">
      <alignment horizontal="center" vertical="center"/>
    </xf>
    <xf numFmtId="0" fontId="1" fillId="0" borderId="88" xfId="2" applyBorder="1" applyAlignment="1">
      <alignment horizontal="center" vertical="center"/>
    </xf>
    <xf numFmtId="0" fontId="1" fillId="0" borderId="89" xfId="2" applyBorder="1" applyAlignment="1">
      <alignment horizontal="center" vertical="center"/>
    </xf>
    <xf numFmtId="0" fontId="1" fillId="2" borderId="18" xfId="2" applyFill="1" applyBorder="1" applyAlignment="1">
      <alignment horizontal="center" vertical="center" shrinkToFit="1"/>
    </xf>
    <xf numFmtId="0" fontId="1" fillId="2" borderId="19" xfId="2" applyFill="1" applyBorder="1" applyAlignment="1">
      <alignment horizontal="center" vertical="center" shrinkToFit="1"/>
    </xf>
    <xf numFmtId="0" fontId="1" fillId="2" borderId="7" xfId="2" applyFill="1" applyBorder="1" applyAlignment="1">
      <alignment horizontal="center" vertical="center" shrinkToFit="1"/>
    </xf>
    <xf numFmtId="0" fontId="1" fillId="2" borderId="8" xfId="2" applyFill="1" applyBorder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8" fillId="0" borderId="5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58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1" fillId="0" borderId="57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0" borderId="52" xfId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77" fontId="1" fillId="0" borderId="9" xfId="2" applyNumberFormat="1" applyBorder="1" applyAlignment="1">
      <alignment horizontal="center" vertical="center"/>
    </xf>
    <xf numFmtId="177" fontId="1" fillId="0" borderId="13" xfId="2" applyNumberFormat="1" applyBorder="1" applyAlignment="1">
      <alignment horizontal="center" vertical="center"/>
    </xf>
    <xf numFmtId="177" fontId="1" fillId="0" borderId="43" xfId="2" applyNumberForma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177" fontId="1" fillId="0" borderId="20" xfId="2" applyNumberForma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177" fontId="1" fillId="0" borderId="35" xfId="2" applyNumberForma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31" xfId="1" applyBorder="1" applyAlignment="1">
      <alignment horizontal="center" vertical="center" textRotation="255"/>
    </xf>
    <xf numFmtId="0" fontId="8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1" fillId="0" borderId="48" xfId="2" applyBorder="1" applyAlignment="1">
      <alignment horizontal="center" vertical="center"/>
    </xf>
    <xf numFmtId="0" fontId="8" fillId="0" borderId="5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58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31" xfId="1" applyFont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0" fontId="8" fillId="0" borderId="41" xfId="1" applyFont="1" applyBorder="1" applyAlignment="1">
      <alignment horizontal="center" vertical="center" shrinkToFit="1"/>
    </xf>
    <xf numFmtId="0" fontId="8" fillId="0" borderId="42" xfId="1" applyFont="1" applyBorder="1" applyAlignment="1">
      <alignment horizontal="center" vertical="center" shrinkToFit="1"/>
    </xf>
    <xf numFmtId="0" fontId="1" fillId="0" borderId="40" xfId="1" applyBorder="1" applyAlignment="1">
      <alignment horizontal="center" vertical="center" wrapText="1"/>
    </xf>
    <xf numFmtId="0" fontId="1" fillId="0" borderId="68" xfId="2" applyBorder="1" applyAlignment="1">
      <alignment horizontal="center" vertical="center"/>
    </xf>
    <xf numFmtId="0" fontId="1" fillId="0" borderId="66" xfId="2" applyBorder="1" applyAlignment="1">
      <alignment horizontal="center" vertical="center"/>
    </xf>
    <xf numFmtId="0" fontId="1" fillId="0" borderId="67" xfId="2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8" fillId="0" borderId="35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shrinkToFit="1"/>
    </xf>
    <xf numFmtId="0" fontId="8" fillId="0" borderId="33" xfId="1" applyFont="1" applyBorder="1" applyAlignment="1">
      <alignment horizontal="center" vertical="center" shrinkToFit="1"/>
    </xf>
    <xf numFmtId="0" fontId="8" fillId="0" borderId="34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44" xfId="1" applyFont="1" applyBorder="1" applyAlignment="1">
      <alignment horizontal="center" vertical="center" shrinkToFit="1"/>
    </xf>
    <xf numFmtId="0" fontId="1" fillId="0" borderId="35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6" xfId="1" applyFont="1" applyBorder="1"/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58" xfId="2" applyFont="1" applyBorder="1" applyAlignment="1">
      <alignment horizontal="center" vertical="center" shrinkToFit="1"/>
    </xf>
    <xf numFmtId="0" fontId="3" fillId="0" borderId="38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3" fillId="0" borderId="31" xfId="2" applyFont="1" applyBorder="1" applyAlignment="1">
      <alignment horizontal="center" vertical="center" shrinkToFit="1"/>
    </xf>
    <xf numFmtId="0" fontId="3" fillId="0" borderId="52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3" fillId="0" borderId="53" xfId="2" applyFont="1" applyBorder="1" applyAlignment="1">
      <alignment horizontal="center" vertical="center" shrinkToFit="1"/>
    </xf>
    <xf numFmtId="0" fontId="3" fillId="0" borderId="40" xfId="2" applyFont="1" applyBorder="1" applyAlignment="1">
      <alignment horizontal="center" vertical="center" shrinkToFit="1"/>
    </xf>
    <xf numFmtId="0" fontId="3" fillId="0" borderId="41" xfId="2" applyFont="1" applyBorder="1" applyAlignment="1">
      <alignment horizontal="center" vertical="center" shrinkToFit="1"/>
    </xf>
    <xf numFmtId="0" fontId="3" fillId="0" borderId="42" xfId="2" applyFont="1" applyBorder="1" applyAlignment="1">
      <alignment horizontal="center" vertical="center" shrinkToFit="1"/>
    </xf>
    <xf numFmtId="0" fontId="1" fillId="2" borderId="100" xfId="2" applyFill="1" applyBorder="1" applyAlignment="1">
      <alignment horizontal="center" vertical="center" shrinkToFit="1"/>
    </xf>
    <xf numFmtId="0" fontId="1" fillId="2" borderId="101" xfId="2" applyFill="1" applyBorder="1" applyAlignment="1">
      <alignment horizontal="center" vertical="center" shrinkToFit="1"/>
    </xf>
    <xf numFmtId="0" fontId="1" fillId="2" borderId="102" xfId="2" applyFill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16" fillId="0" borderId="2" xfId="7" applyFont="1" applyBorder="1" applyAlignment="1">
      <alignment horizontal="center" vertical="center" shrinkToFit="1"/>
    </xf>
    <xf numFmtId="0" fontId="16" fillId="0" borderId="3" xfId="7" applyFont="1" applyBorder="1" applyAlignment="1">
      <alignment horizontal="center" vertical="center" shrinkToFit="1"/>
    </xf>
    <xf numFmtId="0" fontId="16" fillId="0" borderId="4" xfId="7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/>
    </xf>
    <xf numFmtId="0" fontId="1" fillId="12" borderId="73" xfId="2" applyFill="1" applyBorder="1" applyAlignment="1">
      <alignment horizontal="center" vertical="center" shrinkToFit="1"/>
    </xf>
    <xf numFmtId="0" fontId="1" fillId="12" borderId="74" xfId="2" applyFill="1" applyBorder="1" applyAlignment="1">
      <alignment horizontal="center" vertical="center" shrinkToFit="1"/>
    </xf>
    <xf numFmtId="0" fontId="1" fillId="12" borderId="75" xfId="2" applyFill="1" applyBorder="1" applyAlignment="1">
      <alignment horizontal="center" vertical="center" shrinkToFit="1"/>
    </xf>
    <xf numFmtId="0" fontId="1" fillId="12" borderId="76" xfId="2" applyFill="1" applyBorder="1" applyAlignment="1">
      <alignment horizontal="center" vertical="center" shrinkToFit="1"/>
    </xf>
    <xf numFmtId="0" fontId="1" fillId="12" borderId="77" xfId="2" applyFill="1" applyBorder="1" applyAlignment="1">
      <alignment horizontal="center" vertical="center" shrinkToFit="1"/>
    </xf>
    <xf numFmtId="0" fontId="1" fillId="12" borderId="78" xfId="2" applyFill="1" applyBorder="1" applyAlignment="1">
      <alignment horizontal="center" vertical="center" shrinkToFit="1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0" fillId="0" borderId="4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03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9" fillId="0" borderId="7" xfId="2" applyFont="1" applyBorder="1" applyAlignment="1">
      <alignment horizontal="center" vertical="center" shrinkToFit="1"/>
    </xf>
    <xf numFmtId="0" fontId="29" fillId="0" borderId="8" xfId="2" applyFont="1" applyBorder="1" applyAlignment="1">
      <alignment horizontal="center" vertical="center" shrinkToFit="1"/>
    </xf>
    <xf numFmtId="0" fontId="29" fillId="0" borderId="9" xfId="2" applyFont="1" applyBorder="1" applyAlignment="1">
      <alignment horizontal="center" vertical="center" shrinkToFit="1"/>
    </xf>
    <xf numFmtId="0" fontId="29" fillId="0" borderId="12" xfId="2" applyFont="1" applyBorder="1" applyAlignment="1">
      <alignment horizontal="center" vertical="center" shrinkToFit="1"/>
    </xf>
    <xf numFmtId="0" fontId="29" fillId="0" borderId="0" xfId="2" applyFont="1" applyAlignment="1">
      <alignment horizontal="center" vertical="center" shrinkToFit="1"/>
    </xf>
    <xf numFmtId="0" fontId="29" fillId="0" borderId="13" xfId="2" applyFont="1" applyBorder="1" applyAlignment="1">
      <alignment horizontal="center" vertical="center" shrinkToFit="1"/>
    </xf>
    <xf numFmtId="0" fontId="29" fillId="0" borderId="18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center" vertical="center" shrinkToFit="1"/>
    </xf>
    <xf numFmtId="0" fontId="29" fillId="0" borderId="20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 shrinkToFit="1"/>
    </xf>
    <xf numFmtId="0" fontId="30" fillId="0" borderId="9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 shrinkToFit="1"/>
    </xf>
    <xf numFmtId="0" fontId="30" fillId="0" borderId="13" xfId="2" applyFont="1" applyBorder="1" applyAlignment="1">
      <alignment horizontal="center" vertical="center" shrinkToFit="1"/>
    </xf>
    <xf numFmtId="0" fontId="30" fillId="0" borderId="18" xfId="2" applyFont="1" applyBorder="1" applyAlignment="1">
      <alignment horizontal="center" vertical="center" shrinkToFit="1"/>
    </xf>
    <xf numFmtId="0" fontId="30" fillId="0" borderId="19" xfId="2" applyFont="1" applyBorder="1" applyAlignment="1">
      <alignment horizontal="center" vertical="center" shrinkToFit="1"/>
    </xf>
    <xf numFmtId="0" fontId="30" fillId="0" borderId="20" xfId="2" applyFont="1" applyBorder="1" applyAlignment="1">
      <alignment horizontal="center" vertical="center" shrinkToFit="1"/>
    </xf>
    <xf numFmtId="0" fontId="1" fillId="12" borderId="70" xfId="2" applyFill="1" applyBorder="1" applyAlignment="1">
      <alignment horizontal="center" vertical="center" shrinkToFit="1"/>
    </xf>
    <xf numFmtId="0" fontId="1" fillId="12" borderId="71" xfId="2" applyFill="1" applyBorder="1" applyAlignment="1">
      <alignment horizontal="center" vertical="center" shrinkToFit="1"/>
    </xf>
    <xf numFmtId="0" fontId="1" fillId="12" borderId="72" xfId="2" applyFill="1" applyBorder="1" applyAlignment="1">
      <alignment horizontal="center" vertical="center" shrinkToFit="1"/>
    </xf>
    <xf numFmtId="0" fontId="29" fillId="0" borderId="1" xfId="2" applyFont="1" applyBorder="1" applyAlignment="1">
      <alignment horizontal="center" vertical="center" shrinkToFit="1"/>
    </xf>
    <xf numFmtId="0" fontId="29" fillId="0" borderId="1" xfId="2" applyFont="1" applyBorder="1" applyAlignment="1">
      <alignment horizontal="center" vertical="center"/>
    </xf>
    <xf numFmtId="0" fontId="31" fillId="0" borderId="0" xfId="9" applyFont="1" applyAlignment="1">
      <alignment horizontal="center"/>
    </xf>
    <xf numFmtId="0" fontId="31" fillId="0" borderId="41" xfId="9" applyFont="1" applyBorder="1" applyAlignment="1">
      <alignment horizontal="center"/>
    </xf>
    <xf numFmtId="0" fontId="24" fillId="0" borderId="31" xfId="9" applyFont="1" applyBorder="1" applyAlignment="1">
      <alignment horizontal="center" vertical="center" textRotation="255"/>
    </xf>
    <xf numFmtId="0" fontId="1" fillId="10" borderId="32" xfId="9" applyFill="1" applyBorder="1" applyAlignment="1">
      <alignment horizontal="center" vertical="center"/>
    </xf>
    <xf numFmtId="0" fontId="1" fillId="10" borderId="34" xfId="9" applyFill="1" applyBorder="1" applyAlignment="1">
      <alignment horizontal="center" vertical="center"/>
    </xf>
    <xf numFmtId="0" fontId="1" fillId="10" borderId="38" xfId="9" applyFill="1" applyBorder="1" applyAlignment="1">
      <alignment horizontal="center" vertical="center"/>
    </xf>
    <xf numFmtId="0" fontId="1" fillId="10" borderId="31" xfId="9" applyFill="1" applyBorder="1" applyAlignment="1">
      <alignment horizontal="center" vertical="center"/>
    </xf>
    <xf numFmtId="0" fontId="1" fillId="10" borderId="40" xfId="9" applyFill="1" applyBorder="1" applyAlignment="1">
      <alignment horizontal="center" vertical="center"/>
    </xf>
    <xf numFmtId="0" fontId="1" fillId="10" borderId="42" xfId="9" applyFill="1" applyBorder="1" applyAlignment="1">
      <alignment horizontal="center" vertical="center"/>
    </xf>
    <xf numFmtId="0" fontId="24" fillId="10" borderId="36" xfId="9" applyFont="1" applyFill="1" applyBorder="1" applyAlignment="1">
      <alignment horizontal="center" vertical="center" wrapText="1"/>
    </xf>
    <xf numFmtId="0" fontId="24" fillId="10" borderId="33" xfId="9" applyFont="1" applyFill="1" applyBorder="1" applyAlignment="1">
      <alignment horizontal="center" vertical="center" wrapText="1"/>
    </xf>
    <xf numFmtId="0" fontId="24" fillId="10" borderId="35" xfId="9" applyFont="1" applyFill="1" applyBorder="1" applyAlignment="1">
      <alignment horizontal="center" vertical="center" wrapText="1"/>
    </xf>
    <xf numFmtId="0" fontId="24" fillId="10" borderId="12" xfId="9" applyFont="1" applyFill="1" applyBorder="1" applyAlignment="1">
      <alignment horizontal="center" vertical="center" wrapText="1"/>
    </xf>
    <xf numFmtId="0" fontId="24" fillId="10" borderId="0" xfId="9" applyFont="1" applyFill="1" applyAlignment="1">
      <alignment horizontal="center" vertical="center" wrapText="1"/>
    </xf>
    <xf numFmtId="0" fontId="24" fillId="10" borderId="13" xfId="9" applyFont="1" applyFill="1" applyBorder="1" applyAlignment="1">
      <alignment horizontal="center" vertical="center" wrapText="1"/>
    </xf>
    <xf numFmtId="0" fontId="24" fillId="10" borderId="44" xfId="9" applyFont="1" applyFill="1" applyBorder="1" applyAlignment="1">
      <alignment horizontal="center" vertical="center" wrapText="1"/>
    </xf>
    <xf numFmtId="0" fontId="24" fillId="10" borderId="41" xfId="9" applyFont="1" applyFill="1" applyBorder="1" applyAlignment="1">
      <alignment horizontal="center" vertical="center" wrapText="1"/>
    </xf>
    <xf numFmtId="0" fontId="24" fillId="10" borderId="43" xfId="9" applyFont="1" applyFill="1" applyBorder="1" applyAlignment="1">
      <alignment horizontal="center" vertical="center" wrapText="1"/>
    </xf>
    <xf numFmtId="0" fontId="1" fillId="0" borderId="0" xfId="9" applyAlignment="1">
      <alignment horizontal="center" vertical="center"/>
    </xf>
    <xf numFmtId="0" fontId="1" fillId="0" borderId="31" xfId="9" applyBorder="1" applyAlignment="1">
      <alignment horizontal="center" vertical="center"/>
    </xf>
    <xf numFmtId="0" fontId="24" fillId="10" borderId="32" xfId="9" applyFont="1" applyFill="1" applyBorder="1" applyAlignment="1">
      <alignment horizontal="center" vertical="center" wrapText="1"/>
    </xf>
    <xf numFmtId="0" fontId="24" fillId="10" borderId="34" xfId="9" applyFont="1" applyFill="1" applyBorder="1" applyAlignment="1">
      <alignment horizontal="center" vertical="center" wrapText="1"/>
    </xf>
    <xf numFmtId="0" fontId="24" fillId="10" borderId="38" xfId="9" applyFont="1" applyFill="1" applyBorder="1" applyAlignment="1">
      <alignment horizontal="center" vertical="center" wrapText="1"/>
    </xf>
    <xf numFmtId="0" fontId="24" fillId="10" borderId="31" xfId="9" applyFont="1" applyFill="1" applyBorder="1" applyAlignment="1">
      <alignment horizontal="center" vertical="center" wrapText="1"/>
    </xf>
    <xf numFmtId="0" fontId="24" fillId="10" borderId="112" xfId="9" applyFont="1" applyFill="1" applyBorder="1" applyAlignment="1">
      <alignment horizontal="center" vertical="center" wrapText="1"/>
    </xf>
    <xf numFmtId="0" fontId="24" fillId="10" borderId="118" xfId="9" applyFont="1" applyFill="1" applyBorder="1" applyAlignment="1">
      <alignment horizontal="center" vertical="center" wrapText="1"/>
    </xf>
    <xf numFmtId="0" fontId="14" fillId="0" borderId="47" xfId="9" applyFont="1" applyBorder="1" applyAlignment="1">
      <alignment horizontal="center" vertical="center"/>
    </xf>
    <xf numFmtId="0" fontId="14" fillId="0" borderId="48" xfId="9" applyFont="1" applyBorder="1" applyAlignment="1">
      <alignment horizontal="center" vertical="center"/>
    </xf>
    <xf numFmtId="0" fontId="14" fillId="0" borderId="50" xfId="9" applyFont="1" applyBorder="1" applyAlignment="1">
      <alignment horizontal="center" vertical="center"/>
    </xf>
    <xf numFmtId="0" fontId="14" fillId="0" borderId="51" xfId="9" applyFont="1" applyBorder="1" applyAlignment="1">
      <alignment horizontal="center" vertical="center"/>
    </xf>
    <xf numFmtId="0" fontId="1" fillId="10" borderId="33" xfId="9" applyFill="1" applyBorder="1" applyAlignment="1">
      <alignment horizontal="center" vertical="center"/>
    </xf>
    <xf numFmtId="0" fontId="1" fillId="10" borderId="0" xfId="9" applyFill="1" applyAlignment="1">
      <alignment horizontal="center" vertical="center"/>
    </xf>
    <xf numFmtId="0" fontId="1" fillId="10" borderId="35" xfId="9" applyFill="1" applyBorder="1" applyAlignment="1">
      <alignment horizontal="center" vertical="center"/>
    </xf>
    <xf numFmtId="0" fontId="1" fillId="10" borderId="13" xfId="9" applyFill="1" applyBorder="1" applyAlignment="1">
      <alignment horizontal="center" vertical="center"/>
    </xf>
    <xf numFmtId="0" fontId="1" fillId="11" borderId="38" xfId="9" applyFill="1" applyBorder="1" applyAlignment="1">
      <alignment horizontal="center" vertical="center" wrapText="1"/>
    </xf>
    <xf numFmtId="0" fontId="1" fillId="10" borderId="41" xfId="9" applyFill="1" applyBorder="1" applyAlignment="1">
      <alignment horizontal="center" vertical="center"/>
    </xf>
    <xf numFmtId="0" fontId="1" fillId="10" borderId="43" xfId="9" applyFill="1" applyBorder="1" applyAlignment="1">
      <alignment horizontal="center" vertical="center"/>
    </xf>
    <xf numFmtId="0" fontId="1" fillId="10" borderId="36" xfId="9" applyFill="1" applyBorder="1" applyAlignment="1">
      <alignment horizontal="center" vertical="center"/>
    </xf>
    <xf numFmtId="0" fontId="1" fillId="10" borderId="12" xfId="9" applyFill="1" applyBorder="1" applyAlignment="1">
      <alignment horizontal="center" vertical="center"/>
    </xf>
    <xf numFmtId="0" fontId="1" fillId="10" borderId="44" xfId="9" applyFill="1" applyBorder="1" applyAlignment="1">
      <alignment horizontal="center" vertical="center"/>
    </xf>
    <xf numFmtId="0" fontId="1" fillId="10" borderId="37" xfId="9" applyFill="1" applyBorder="1" applyAlignment="1">
      <alignment horizontal="center" vertical="center"/>
    </xf>
    <xf numFmtId="0" fontId="1" fillId="10" borderId="39" xfId="9" applyFill="1" applyBorder="1" applyAlignment="1">
      <alignment horizontal="center" vertical="center"/>
    </xf>
    <xf numFmtId="0" fontId="1" fillId="10" borderId="45" xfId="9" applyFill="1" applyBorder="1" applyAlignment="1">
      <alignment horizontal="center" vertical="center"/>
    </xf>
    <xf numFmtId="0" fontId="1" fillId="11" borderId="117" xfId="9" applyFill="1" applyBorder="1" applyAlignment="1">
      <alignment horizontal="center" vertical="center"/>
    </xf>
    <xf numFmtId="0" fontId="1" fillId="11" borderId="119" xfId="9" applyFill="1" applyBorder="1" applyAlignment="1">
      <alignment horizontal="center" vertical="center"/>
    </xf>
    <xf numFmtId="0" fontId="1" fillId="11" borderId="121" xfId="9" applyFill="1" applyBorder="1" applyAlignment="1">
      <alignment horizontal="center" vertical="center"/>
    </xf>
    <xf numFmtId="2" fontId="1" fillId="10" borderId="36" xfId="9" applyNumberFormat="1" applyFill="1" applyBorder="1" applyAlignment="1">
      <alignment horizontal="center" vertical="center"/>
    </xf>
    <xf numFmtId="2" fontId="1" fillId="10" borderId="33" xfId="9" applyNumberFormat="1" applyFill="1" applyBorder="1" applyAlignment="1">
      <alignment horizontal="center" vertical="center"/>
    </xf>
    <xf numFmtId="2" fontId="1" fillId="10" borderId="35" xfId="9" applyNumberFormat="1" applyFill="1" applyBorder="1" applyAlignment="1">
      <alignment horizontal="center" vertical="center"/>
    </xf>
    <xf numFmtId="2" fontId="1" fillId="10" borderId="12" xfId="9" applyNumberFormat="1" applyFill="1" applyBorder="1" applyAlignment="1">
      <alignment horizontal="center" vertical="center"/>
    </xf>
    <xf numFmtId="2" fontId="1" fillId="10" borderId="0" xfId="9" applyNumberFormat="1" applyFill="1" applyAlignment="1">
      <alignment horizontal="center" vertical="center"/>
    </xf>
    <xf numFmtId="2" fontId="1" fillId="10" borderId="13" xfId="9" applyNumberFormat="1" applyFill="1" applyBorder="1" applyAlignment="1">
      <alignment horizontal="center" vertical="center"/>
    </xf>
    <xf numFmtId="0" fontId="1" fillId="11" borderId="122" xfId="9" applyFill="1" applyBorder="1" applyAlignment="1">
      <alignment horizontal="center" vertical="center"/>
    </xf>
    <xf numFmtId="0" fontId="1" fillId="11" borderId="123" xfId="9" applyFill="1" applyBorder="1" applyAlignment="1">
      <alignment horizontal="center" vertical="center"/>
    </xf>
    <xf numFmtId="0" fontId="1" fillId="10" borderId="18" xfId="9" applyFill="1" applyBorder="1" applyAlignment="1">
      <alignment horizontal="center" vertical="center"/>
    </xf>
    <xf numFmtId="0" fontId="1" fillId="10" borderId="19" xfId="9" applyFill="1" applyBorder="1" applyAlignment="1">
      <alignment horizontal="center" vertical="center"/>
    </xf>
    <xf numFmtId="0" fontId="1" fillId="10" borderId="20" xfId="9" applyFill="1" applyBorder="1" applyAlignment="1">
      <alignment horizontal="center" vertical="center"/>
    </xf>
    <xf numFmtId="0" fontId="14" fillId="0" borderId="62" xfId="9" applyFont="1" applyBorder="1" applyAlignment="1">
      <alignment horizontal="center" vertical="center"/>
    </xf>
    <xf numFmtId="0" fontId="1" fillId="10" borderId="52" xfId="9" applyFill="1" applyBorder="1" applyAlignment="1">
      <alignment horizontal="center" vertical="center"/>
    </xf>
    <xf numFmtId="177" fontId="1" fillId="10" borderId="7" xfId="9" applyNumberFormat="1" applyFill="1" applyBorder="1" applyAlignment="1">
      <alignment horizontal="center" vertical="center"/>
    </xf>
    <xf numFmtId="177" fontId="1" fillId="10" borderId="8" xfId="9" applyNumberFormat="1" applyFill="1" applyBorder="1" applyAlignment="1">
      <alignment horizontal="center" vertical="center"/>
    </xf>
    <xf numFmtId="177" fontId="1" fillId="10" borderId="9" xfId="9" applyNumberFormat="1" applyFill="1" applyBorder="1" applyAlignment="1">
      <alignment horizontal="center" vertical="center"/>
    </xf>
    <xf numFmtId="177" fontId="1" fillId="10" borderId="12" xfId="9" applyNumberFormat="1" applyFill="1" applyBorder="1" applyAlignment="1">
      <alignment horizontal="center" vertical="center"/>
    </xf>
    <xf numFmtId="177" fontId="1" fillId="10" borderId="0" xfId="9" applyNumberFormat="1" applyFill="1" applyAlignment="1">
      <alignment horizontal="center" vertical="center"/>
    </xf>
    <xf numFmtId="177" fontId="1" fillId="10" borderId="13" xfId="9" applyNumberFormat="1" applyFill="1" applyBorder="1" applyAlignment="1">
      <alignment horizontal="center" vertical="center"/>
    </xf>
    <xf numFmtId="0" fontId="24" fillId="10" borderId="57" xfId="9" applyFont="1" applyFill="1" applyBorder="1" applyAlignment="1">
      <alignment horizontal="center" vertical="center" wrapText="1"/>
    </xf>
    <xf numFmtId="0" fontId="24" fillId="10" borderId="58" xfId="9" applyFont="1" applyFill="1" applyBorder="1" applyAlignment="1">
      <alignment horizontal="center" vertical="center" wrapText="1"/>
    </xf>
    <xf numFmtId="0" fontId="24" fillId="10" borderId="52" xfId="9" applyFont="1" applyFill="1" applyBorder="1" applyAlignment="1">
      <alignment horizontal="center" vertical="center" wrapText="1"/>
    </xf>
    <xf numFmtId="0" fontId="24" fillId="10" borderId="53" xfId="9" applyFont="1" applyFill="1" applyBorder="1" applyAlignment="1">
      <alignment horizontal="center" vertical="center" wrapText="1"/>
    </xf>
    <xf numFmtId="0" fontId="24" fillId="10" borderId="109" xfId="9" applyFont="1" applyFill="1" applyBorder="1" applyAlignment="1">
      <alignment horizontal="center" vertical="center" wrapText="1"/>
    </xf>
    <xf numFmtId="0" fontId="24" fillId="10" borderId="110" xfId="9" applyFont="1" applyFill="1" applyBorder="1" applyAlignment="1">
      <alignment horizontal="center" vertical="center" wrapText="1"/>
    </xf>
    <xf numFmtId="0" fontId="14" fillId="0" borderId="59" xfId="9" applyFont="1" applyBorder="1" applyAlignment="1">
      <alignment horizontal="center" vertical="center"/>
    </xf>
    <xf numFmtId="0" fontId="14" fillId="0" borderId="60" xfId="9" applyFont="1" applyBorder="1" applyAlignment="1">
      <alignment horizontal="center" vertical="center"/>
    </xf>
    <xf numFmtId="0" fontId="14" fillId="0" borderId="61" xfId="9" applyFont="1" applyBorder="1" applyAlignment="1">
      <alignment horizontal="center" vertical="center"/>
    </xf>
    <xf numFmtId="0" fontId="14" fillId="0" borderId="63" xfId="9" applyFont="1" applyBorder="1" applyAlignment="1">
      <alignment horizontal="center" vertical="center"/>
    </xf>
    <xf numFmtId="0" fontId="14" fillId="0" borderId="55" xfId="9" applyFont="1" applyBorder="1" applyAlignment="1">
      <alignment horizontal="center" vertical="center"/>
    </xf>
    <xf numFmtId="0" fontId="14" fillId="0" borderId="56" xfId="9" applyFont="1" applyBorder="1" applyAlignment="1">
      <alignment horizontal="center" vertical="center"/>
    </xf>
    <xf numFmtId="0" fontId="1" fillId="10" borderId="57" xfId="9" applyFill="1" applyBorder="1" applyAlignment="1">
      <alignment horizontal="center" vertical="center"/>
    </xf>
    <xf numFmtId="0" fontId="1" fillId="10" borderId="8" xfId="9" applyFill="1" applyBorder="1" applyAlignment="1">
      <alignment horizontal="center" vertical="center"/>
    </xf>
    <xf numFmtId="0" fontId="1" fillId="10" borderId="9" xfId="9" applyFill="1" applyBorder="1" applyAlignment="1">
      <alignment horizontal="center" vertical="center"/>
    </xf>
    <xf numFmtId="0" fontId="1" fillId="10" borderId="7" xfId="9" applyFill="1" applyBorder="1" applyAlignment="1">
      <alignment horizontal="center" vertical="center"/>
    </xf>
    <xf numFmtId="0" fontId="24" fillId="10" borderId="40" xfId="9" applyFont="1" applyFill="1" applyBorder="1" applyAlignment="1">
      <alignment horizontal="center" vertical="center" wrapText="1"/>
    </xf>
    <xf numFmtId="0" fontId="24" fillId="10" borderId="42" xfId="9" applyFont="1" applyFill="1" applyBorder="1" applyAlignment="1">
      <alignment horizontal="center" vertical="center" wrapText="1"/>
    </xf>
    <xf numFmtId="0" fontId="24" fillId="10" borderId="120" xfId="9" applyFont="1" applyFill="1" applyBorder="1" applyAlignment="1">
      <alignment horizontal="center" vertical="center" wrapText="1"/>
    </xf>
    <xf numFmtId="0" fontId="14" fillId="0" borderId="64" xfId="9" applyFont="1" applyBorder="1" applyAlignment="1">
      <alignment horizontal="center" vertical="center"/>
    </xf>
    <xf numFmtId="0" fontId="14" fillId="0" borderId="65" xfId="9" applyFont="1" applyBorder="1" applyAlignment="1">
      <alignment horizontal="center" vertical="center"/>
    </xf>
    <xf numFmtId="0" fontId="1" fillId="11" borderId="124" xfId="9" applyFill="1" applyBorder="1" applyAlignment="1">
      <alignment horizontal="center" vertical="center"/>
    </xf>
  </cellXfs>
  <cellStyles count="11">
    <cellStyle name="パーセント 2" xfId="10" xr:uid="{6291F3E1-5ABB-480E-9DCD-70E9A11806C3}"/>
    <cellStyle name="標準" xfId="0" builtinId="0"/>
    <cellStyle name="標準 2" xfId="5" xr:uid="{00000000-0005-0000-0000-000001000000}"/>
    <cellStyle name="標準 2 2" xfId="9" xr:uid="{BB36188C-6369-4423-B4BE-3D60844469E6}"/>
    <cellStyle name="標準 3" xfId="7" xr:uid="{00000000-0005-0000-0000-000002000000}"/>
    <cellStyle name="標準 3 2" xfId="3" xr:uid="{00000000-0005-0000-0000-000003000000}"/>
    <cellStyle name="標準 5" xfId="6" xr:uid="{00000000-0005-0000-0000-000004000000}"/>
    <cellStyle name="標準_４試合検討資料" xfId="2" xr:uid="{00000000-0005-0000-0000-000005000000}"/>
    <cellStyle name="標準_４試合検討資料_'13年 春季フェスタ(全種目)改訂13.05.21" xfId="1" xr:uid="{00000000-0005-0000-0000-000006000000}"/>
    <cellStyle name="標準_東三河大会組合(ﾌｫｰﾏｯﾄ)" xfId="8" xr:uid="{9E542559-F803-4170-A8E1-1C5B4DFDF182}"/>
    <cellStyle name="標準_東三河大会組合(ﾌｫｰﾏｯﾄ)_'13年 春季フェスタ(全種目)改訂13.05.21" xfId="4" xr:uid="{00000000-0005-0000-0000-000008000000}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121920</xdr:colOff>
      <xdr:row>128</xdr:row>
      <xdr:rowOff>152400</xdr:rowOff>
    </xdr:from>
    <xdr:to>
      <xdr:col>41</xdr:col>
      <xdr:colOff>68580</xdr:colOff>
      <xdr:row>130</xdr:row>
      <xdr:rowOff>129540</xdr:rowOff>
    </xdr:to>
    <xdr:cxnSp macro="">
      <xdr:nvCxnSpPr>
        <xdr:cNvPr id="2" name="直線矢印コネクタ 2">
          <a:extLst>
            <a:ext uri="{FF2B5EF4-FFF2-40B4-BE49-F238E27FC236}">
              <a16:creationId xmlns:a16="http://schemas.microsoft.com/office/drawing/2014/main" id="{48D41297-078E-41C0-815C-BDB3CE7E3F77}"/>
            </a:ext>
          </a:extLst>
        </xdr:cNvPr>
        <xdr:cNvCxnSpPr>
          <a:cxnSpLocks noChangeShapeType="1"/>
        </xdr:cNvCxnSpPr>
      </xdr:nvCxnSpPr>
      <xdr:spPr bwMode="auto">
        <a:xfrm flipV="1">
          <a:off x="7642860" y="23058120"/>
          <a:ext cx="213360" cy="31242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121920</xdr:colOff>
      <xdr:row>4</xdr:row>
      <xdr:rowOff>160020</xdr:rowOff>
    </xdr:from>
    <xdr:to>
      <xdr:col>14</xdr:col>
      <xdr:colOff>121920</xdr:colOff>
      <xdr:row>8</xdr:row>
      <xdr:rowOff>213360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7671160-BBA1-4D1E-9C94-73506380759E}"/>
            </a:ext>
          </a:extLst>
        </xdr:cNvPr>
        <xdr:cNvCxnSpPr>
          <a:cxnSpLocks noChangeShapeType="1"/>
        </xdr:cNvCxnSpPr>
      </xdr:nvCxnSpPr>
      <xdr:spPr bwMode="auto">
        <a:xfrm>
          <a:off x="3375660" y="1013460"/>
          <a:ext cx="0" cy="967740"/>
        </a:xfrm>
        <a:prstGeom prst="straightConnector1">
          <a:avLst/>
        </a:prstGeom>
        <a:noFill/>
        <a:ln w="38100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114300</xdr:colOff>
      <xdr:row>4</xdr:row>
      <xdr:rowOff>182880</xdr:rowOff>
    </xdr:from>
    <xdr:to>
      <xdr:col>19</xdr:col>
      <xdr:colOff>114300</xdr:colOff>
      <xdr:row>9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FCB3426-B980-4A0D-9D73-F59C8D7EB8AE}"/>
            </a:ext>
          </a:extLst>
        </xdr:cNvPr>
        <xdr:cNvCxnSpPr>
          <a:cxnSpLocks noChangeShapeType="1"/>
        </xdr:cNvCxnSpPr>
      </xdr:nvCxnSpPr>
      <xdr:spPr bwMode="auto">
        <a:xfrm>
          <a:off x="4168140" y="1036320"/>
          <a:ext cx="0" cy="960120"/>
        </a:xfrm>
        <a:prstGeom prst="straightConnector1">
          <a:avLst/>
        </a:prstGeom>
        <a:noFill/>
        <a:ln w="38100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E13A-6A07-4AB0-B6CD-C3E1AD9A012C}">
  <dimension ref="A1:I47"/>
  <sheetViews>
    <sheetView tabSelected="1" view="pageBreakPreview" zoomScale="85" zoomScaleNormal="100" zoomScaleSheetLayoutView="85" workbookViewId="0">
      <selection activeCell="G6" sqref="G6"/>
    </sheetView>
  </sheetViews>
  <sheetFormatPr defaultColWidth="8.09765625" defaultRowHeight="31.95" customHeight="1" x14ac:dyDescent="0.45"/>
  <cols>
    <col min="1" max="1" width="6.59765625" style="65" customWidth="1"/>
    <col min="2" max="2" width="6.19921875" style="64" customWidth="1"/>
    <col min="3" max="3" width="27.296875" style="66" customWidth="1"/>
    <col min="4" max="4" width="11.59765625" style="67" customWidth="1"/>
    <col min="5" max="5" width="12.3984375" style="64" customWidth="1"/>
    <col min="6" max="6" width="6.19921875" style="64" customWidth="1"/>
    <col min="7" max="7" width="29" style="66" customWidth="1"/>
    <col min="8" max="8" width="11.59765625" style="67" customWidth="1"/>
    <col min="9" max="9" width="3.5" style="65" customWidth="1"/>
    <col min="10" max="237" width="8.09765625" style="65"/>
    <col min="238" max="238" width="6.19921875" style="65" customWidth="1"/>
    <col min="239" max="239" width="46.19921875" style="65" customWidth="1"/>
    <col min="240" max="240" width="15.19921875" style="65" customWidth="1"/>
    <col min="241" max="241" width="9.19921875" style="65" customWidth="1"/>
    <col min="242" max="242" width="14.09765625" style="65" customWidth="1"/>
    <col min="243" max="243" width="8.19921875" style="65" customWidth="1"/>
    <col min="244" max="493" width="8.09765625" style="65"/>
    <col min="494" max="494" width="6.19921875" style="65" customWidth="1"/>
    <col min="495" max="495" width="46.19921875" style="65" customWidth="1"/>
    <col min="496" max="496" width="15.19921875" style="65" customWidth="1"/>
    <col min="497" max="497" width="9.19921875" style="65" customWidth="1"/>
    <col min="498" max="498" width="14.09765625" style="65" customWidth="1"/>
    <col min="499" max="499" width="8.19921875" style="65" customWidth="1"/>
    <col min="500" max="749" width="8.09765625" style="65"/>
    <col min="750" max="750" width="6.19921875" style="65" customWidth="1"/>
    <col min="751" max="751" width="46.19921875" style="65" customWidth="1"/>
    <col min="752" max="752" width="15.19921875" style="65" customWidth="1"/>
    <col min="753" max="753" width="9.19921875" style="65" customWidth="1"/>
    <col min="754" max="754" width="14.09765625" style="65" customWidth="1"/>
    <col min="755" max="755" width="8.19921875" style="65" customWidth="1"/>
    <col min="756" max="1005" width="8.09765625" style="65"/>
    <col min="1006" max="1006" width="6.19921875" style="65" customWidth="1"/>
    <col min="1007" max="1007" width="46.19921875" style="65" customWidth="1"/>
    <col min="1008" max="1008" width="15.19921875" style="65" customWidth="1"/>
    <col min="1009" max="1009" width="9.19921875" style="65" customWidth="1"/>
    <col min="1010" max="1010" width="14.09765625" style="65" customWidth="1"/>
    <col min="1011" max="1011" width="8.19921875" style="65" customWidth="1"/>
    <col min="1012" max="1261" width="8.09765625" style="65"/>
    <col min="1262" max="1262" width="6.19921875" style="65" customWidth="1"/>
    <col min="1263" max="1263" width="46.19921875" style="65" customWidth="1"/>
    <col min="1264" max="1264" width="15.19921875" style="65" customWidth="1"/>
    <col min="1265" max="1265" width="9.19921875" style="65" customWidth="1"/>
    <col min="1266" max="1266" width="14.09765625" style="65" customWidth="1"/>
    <col min="1267" max="1267" width="8.19921875" style="65" customWidth="1"/>
    <col min="1268" max="1517" width="8.09765625" style="65"/>
    <col min="1518" max="1518" width="6.19921875" style="65" customWidth="1"/>
    <col min="1519" max="1519" width="46.19921875" style="65" customWidth="1"/>
    <col min="1520" max="1520" width="15.19921875" style="65" customWidth="1"/>
    <col min="1521" max="1521" width="9.19921875" style="65" customWidth="1"/>
    <col min="1522" max="1522" width="14.09765625" style="65" customWidth="1"/>
    <col min="1523" max="1523" width="8.19921875" style="65" customWidth="1"/>
    <col min="1524" max="1773" width="8.09765625" style="65"/>
    <col min="1774" max="1774" width="6.19921875" style="65" customWidth="1"/>
    <col min="1775" max="1775" width="46.19921875" style="65" customWidth="1"/>
    <col min="1776" max="1776" width="15.19921875" style="65" customWidth="1"/>
    <col min="1777" max="1777" width="9.19921875" style="65" customWidth="1"/>
    <col min="1778" max="1778" width="14.09765625" style="65" customWidth="1"/>
    <col min="1779" max="1779" width="8.19921875" style="65" customWidth="1"/>
    <col min="1780" max="2029" width="8.09765625" style="65"/>
    <col min="2030" max="2030" width="6.19921875" style="65" customWidth="1"/>
    <col min="2031" max="2031" width="46.19921875" style="65" customWidth="1"/>
    <col min="2032" max="2032" width="15.19921875" style="65" customWidth="1"/>
    <col min="2033" max="2033" width="9.19921875" style="65" customWidth="1"/>
    <col min="2034" max="2034" width="14.09765625" style="65" customWidth="1"/>
    <col min="2035" max="2035" width="8.19921875" style="65" customWidth="1"/>
    <col min="2036" max="2285" width="8.09765625" style="65"/>
    <col min="2286" max="2286" width="6.19921875" style="65" customWidth="1"/>
    <col min="2287" max="2287" width="46.19921875" style="65" customWidth="1"/>
    <col min="2288" max="2288" width="15.19921875" style="65" customWidth="1"/>
    <col min="2289" max="2289" width="9.19921875" style="65" customWidth="1"/>
    <col min="2290" max="2290" width="14.09765625" style="65" customWidth="1"/>
    <col min="2291" max="2291" width="8.19921875" style="65" customWidth="1"/>
    <col min="2292" max="2541" width="8.09765625" style="65"/>
    <col min="2542" max="2542" width="6.19921875" style="65" customWidth="1"/>
    <col min="2543" max="2543" width="46.19921875" style="65" customWidth="1"/>
    <col min="2544" max="2544" width="15.19921875" style="65" customWidth="1"/>
    <col min="2545" max="2545" width="9.19921875" style="65" customWidth="1"/>
    <col min="2546" max="2546" width="14.09765625" style="65" customWidth="1"/>
    <col min="2547" max="2547" width="8.19921875" style="65" customWidth="1"/>
    <col min="2548" max="2797" width="8.09765625" style="65"/>
    <col min="2798" max="2798" width="6.19921875" style="65" customWidth="1"/>
    <col min="2799" max="2799" width="46.19921875" style="65" customWidth="1"/>
    <col min="2800" max="2800" width="15.19921875" style="65" customWidth="1"/>
    <col min="2801" max="2801" width="9.19921875" style="65" customWidth="1"/>
    <col min="2802" max="2802" width="14.09765625" style="65" customWidth="1"/>
    <col min="2803" max="2803" width="8.19921875" style="65" customWidth="1"/>
    <col min="2804" max="3053" width="8.09765625" style="65"/>
    <col min="3054" max="3054" width="6.19921875" style="65" customWidth="1"/>
    <col min="3055" max="3055" width="46.19921875" style="65" customWidth="1"/>
    <col min="3056" max="3056" width="15.19921875" style="65" customWidth="1"/>
    <col min="3057" max="3057" width="9.19921875" style="65" customWidth="1"/>
    <col min="3058" max="3058" width="14.09765625" style="65" customWidth="1"/>
    <col min="3059" max="3059" width="8.19921875" style="65" customWidth="1"/>
    <col min="3060" max="3309" width="8.09765625" style="65"/>
    <col min="3310" max="3310" width="6.19921875" style="65" customWidth="1"/>
    <col min="3311" max="3311" width="46.19921875" style="65" customWidth="1"/>
    <col min="3312" max="3312" width="15.19921875" style="65" customWidth="1"/>
    <col min="3313" max="3313" width="9.19921875" style="65" customWidth="1"/>
    <col min="3314" max="3314" width="14.09765625" style="65" customWidth="1"/>
    <col min="3315" max="3315" width="8.19921875" style="65" customWidth="1"/>
    <col min="3316" max="3565" width="8.09765625" style="65"/>
    <col min="3566" max="3566" width="6.19921875" style="65" customWidth="1"/>
    <col min="3567" max="3567" width="46.19921875" style="65" customWidth="1"/>
    <col min="3568" max="3568" width="15.19921875" style="65" customWidth="1"/>
    <col min="3569" max="3569" width="9.19921875" style="65" customWidth="1"/>
    <col min="3570" max="3570" width="14.09765625" style="65" customWidth="1"/>
    <col min="3571" max="3571" width="8.19921875" style="65" customWidth="1"/>
    <col min="3572" max="3821" width="8.09765625" style="65"/>
    <col min="3822" max="3822" width="6.19921875" style="65" customWidth="1"/>
    <col min="3823" max="3823" width="46.19921875" style="65" customWidth="1"/>
    <col min="3824" max="3824" width="15.19921875" style="65" customWidth="1"/>
    <col min="3825" max="3825" width="9.19921875" style="65" customWidth="1"/>
    <col min="3826" max="3826" width="14.09765625" style="65" customWidth="1"/>
    <col min="3827" max="3827" width="8.19921875" style="65" customWidth="1"/>
    <col min="3828" max="4077" width="8.09765625" style="65"/>
    <col min="4078" max="4078" width="6.19921875" style="65" customWidth="1"/>
    <col min="4079" max="4079" width="46.19921875" style="65" customWidth="1"/>
    <col min="4080" max="4080" width="15.19921875" style="65" customWidth="1"/>
    <col min="4081" max="4081" width="9.19921875" style="65" customWidth="1"/>
    <col min="4082" max="4082" width="14.09765625" style="65" customWidth="1"/>
    <col min="4083" max="4083" width="8.19921875" style="65" customWidth="1"/>
    <col min="4084" max="4333" width="8.09765625" style="65"/>
    <col min="4334" max="4334" width="6.19921875" style="65" customWidth="1"/>
    <col min="4335" max="4335" width="46.19921875" style="65" customWidth="1"/>
    <col min="4336" max="4336" width="15.19921875" style="65" customWidth="1"/>
    <col min="4337" max="4337" width="9.19921875" style="65" customWidth="1"/>
    <col min="4338" max="4338" width="14.09765625" style="65" customWidth="1"/>
    <col min="4339" max="4339" width="8.19921875" style="65" customWidth="1"/>
    <col min="4340" max="4589" width="8.09765625" style="65"/>
    <col min="4590" max="4590" width="6.19921875" style="65" customWidth="1"/>
    <col min="4591" max="4591" width="46.19921875" style="65" customWidth="1"/>
    <col min="4592" max="4592" width="15.19921875" style="65" customWidth="1"/>
    <col min="4593" max="4593" width="9.19921875" style="65" customWidth="1"/>
    <col min="4594" max="4594" width="14.09765625" style="65" customWidth="1"/>
    <col min="4595" max="4595" width="8.19921875" style="65" customWidth="1"/>
    <col min="4596" max="4845" width="8.09765625" style="65"/>
    <col min="4846" max="4846" width="6.19921875" style="65" customWidth="1"/>
    <col min="4847" max="4847" width="46.19921875" style="65" customWidth="1"/>
    <col min="4848" max="4848" width="15.19921875" style="65" customWidth="1"/>
    <col min="4849" max="4849" width="9.19921875" style="65" customWidth="1"/>
    <col min="4850" max="4850" width="14.09765625" style="65" customWidth="1"/>
    <col min="4851" max="4851" width="8.19921875" style="65" customWidth="1"/>
    <col min="4852" max="5101" width="8.09765625" style="65"/>
    <col min="5102" max="5102" width="6.19921875" style="65" customWidth="1"/>
    <col min="5103" max="5103" width="46.19921875" style="65" customWidth="1"/>
    <col min="5104" max="5104" width="15.19921875" style="65" customWidth="1"/>
    <col min="5105" max="5105" width="9.19921875" style="65" customWidth="1"/>
    <col min="5106" max="5106" width="14.09765625" style="65" customWidth="1"/>
    <col min="5107" max="5107" width="8.19921875" style="65" customWidth="1"/>
    <col min="5108" max="5357" width="8.09765625" style="65"/>
    <col min="5358" max="5358" width="6.19921875" style="65" customWidth="1"/>
    <col min="5359" max="5359" width="46.19921875" style="65" customWidth="1"/>
    <col min="5360" max="5360" width="15.19921875" style="65" customWidth="1"/>
    <col min="5361" max="5361" width="9.19921875" style="65" customWidth="1"/>
    <col min="5362" max="5362" width="14.09765625" style="65" customWidth="1"/>
    <col min="5363" max="5363" width="8.19921875" style="65" customWidth="1"/>
    <col min="5364" max="5613" width="8.09765625" style="65"/>
    <col min="5614" max="5614" width="6.19921875" style="65" customWidth="1"/>
    <col min="5615" max="5615" width="46.19921875" style="65" customWidth="1"/>
    <col min="5616" max="5616" width="15.19921875" style="65" customWidth="1"/>
    <col min="5617" max="5617" width="9.19921875" style="65" customWidth="1"/>
    <col min="5618" max="5618" width="14.09765625" style="65" customWidth="1"/>
    <col min="5619" max="5619" width="8.19921875" style="65" customWidth="1"/>
    <col min="5620" max="5869" width="8.09765625" style="65"/>
    <col min="5870" max="5870" width="6.19921875" style="65" customWidth="1"/>
    <col min="5871" max="5871" width="46.19921875" style="65" customWidth="1"/>
    <col min="5872" max="5872" width="15.19921875" style="65" customWidth="1"/>
    <col min="5873" max="5873" width="9.19921875" style="65" customWidth="1"/>
    <col min="5874" max="5874" width="14.09765625" style="65" customWidth="1"/>
    <col min="5875" max="5875" width="8.19921875" style="65" customWidth="1"/>
    <col min="5876" max="6125" width="8.09765625" style="65"/>
    <col min="6126" max="6126" width="6.19921875" style="65" customWidth="1"/>
    <col min="6127" max="6127" width="46.19921875" style="65" customWidth="1"/>
    <col min="6128" max="6128" width="15.19921875" style="65" customWidth="1"/>
    <col min="6129" max="6129" width="9.19921875" style="65" customWidth="1"/>
    <col min="6130" max="6130" width="14.09765625" style="65" customWidth="1"/>
    <col min="6131" max="6131" width="8.19921875" style="65" customWidth="1"/>
    <col min="6132" max="6381" width="8.09765625" style="65"/>
    <col min="6382" max="6382" width="6.19921875" style="65" customWidth="1"/>
    <col min="6383" max="6383" width="46.19921875" style="65" customWidth="1"/>
    <col min="6384" max="6384" width="15.19921875" style="65" customWidth="1"/>
    <col min="6385" max="6385" width="9.19921875" style="65" customWidth="1"/>
    <col min="6386" max="6386" width="14.09765625" style="65" customWidth="1"/>
    <col min="6387" max="6387" width="8.19921875" style="65" customWidth="1"/>
    <col min="6388" max="6637" width="8.09765625" style="65"/>
    <col min="6638" max="6638" width="6.19921875" style="65" customWidth="1"/>
    <col min="6639" max="6639" width="46.19921875" style="65" customWidth="1"/>
    <col min="6640" max="6640" width="15.19921875" style="65" customWidth="1"/>
    <col min="6641" max="6641" width="9.19921875" style="65" customWidth="1"/>
    <col min="6642" max="6642" width="14.09765625" style="65" customWidth="1"/>
    <col min="6643" max="6643" width="8.19921875" style="65" customWidth="1"/>
    <col min="6644" max="6893" width="8.09765625" style="65"/>
    <col min="6894" max="6894" width="6.19921875" style="65" customWidth="1"/>
    <col min="6895" max="6895" width="46.19921875" style="65" customWidth="1"/>
    <col min="6896" max="6896" width="15.19921875" style="65" customWidth="1"/>
    <col min="6897" max="6897" width="9.19921875" style="65" customWidth="1"/>
    <col min="6898" max="6898" width="14.09765625" style="65" customWidth="1"/>
    <col min="6899" max="6899" width="8.19921875" style="65" customWidth="1"/>
    <col min="6900" max="7149" width="8.09765625" style="65"/>
    <col min="7150" max="7150" width="6.19921875" style="65" customWidth="1"/>
    <col min="7151" max="7151" width="46.19921875" style="65" customWidth="1"/>
    <col min="7152" max="7152" width="15.19921875" style="65" customWidth="1"/>
    <col min="7153" max="7153" width="9.19921875" style="65" customWidth="1"/>
    <col min="7154" max="7154" width="14.09765625" style="65" customWidth="1"/>
    <col min="7155" max="7155" width="8.19921875" style="65" customWidth="1"/>
    <col min="7156" max="7405" width="8.09765625" style="65"/>
    <col min="7406" max="7406" width="6.19921875" style="65" customWidth="1"/>
    <col min="7407" max="7407" width="46.19921875" style="65" customWidth="1"/>
    <col min="7408" max="7408" width="15.19921875" style="65" customWidth="1"/>
    <col min="7409" max="7409" width="9.19921875" style="65" customWidth="1"/>
    <col min="7410" max="7410" width="14.09765625" style="65" customWidth="1"/>
    <col min="7411" max="7411" width="8.19921875" style="65" customWidth="1"/>
    <col min="7412" max="7661" width="8.09765625" style="65"/>
    <col min="7662" max="7662" width="6.19921875" style="65" customWidth="1"/>
    <col min="7663" max="7663" width="46.19921875" style="65" customWidth="1"/>
    <col min="7664" max="7664" width="15.19921875" style="65" customWidth="1"/>
    <col min="7665" max="7665" width="9.19921875" style="65" customWidth="1"/>
    <col min="7666" max="7666" width="14.09765625" style="65" customWidth="1"/>
    <col min="7667" max="7667" width="8.19921875" style="65" customWidth="1"/>
    <col min="7668" max="7917" width="8.09765625" style="65"/>
    <col min="7918" max="7918" width="6.19921875" style="65" customWidth="1"/>
    <col min="7919" max="7919" width="46.19921875" style="65" customWidth="1"/>
    <col min="7920" max="7920" width="15.19921875" style="65" customWidth="1"/>
    <col min="7921" max="7921" width="9.19921875" style="65" customWidth="1"/>
    <col min="7922" max="7922" width="14.09765625" style="65" customWidth="1"/>
    <col min="7923" max="7923" width="8.19921875" style="65" customWidth="1"/>
    <col min="7924" max="8173" width="8.09765625" style="65"/>
    <col min="8174" max="8174" width="6.19921875" style="65" customWidth="1"/>
    <col min="8175" max="8175" width="46.19921875" style="65" customWidth="1"/>
    <col min="8176" max="8176" width="15.19921875" style="65" customWidth="1"/>
    <col min="8177" max="8177" width="9.19921875" style="65" customWidth="1"/>
    <col min="8178" max="8178" width="14.09765625" style="65" customWidth="1"/>
    <col min="8179" max="8179" width="8.19921875" style="65" customWidth="1"/>
    <col min="8180" max="8429" width="8.09765625" style="65"/>
    <col min="8430" max="8430" width="6.19921875" style="65" customWidth="1"/>
    <col min="8431" max="8431" width="46.19921875" style="65" customWidth="1"/>
    <col min="8432" max="8432" width="15.19921875" style="65" customWidth="1"/>
    <col min="8433" max="8433" width="9.19921875" style="65" customWidth="1"/>
    <col min="8434" max="8434" width="14.09765625" style="65" customWidth="1"/>
    <col min="8435" max="8435" width="8.19921875" style="65" customWidth="1"/>
    <col min="8436" max="8685" width="8.09765625" style="65"/>
    <col min="8686" max="8686" width="6.19921875" style="65" customWidth="1"/>
    <col min="8687" max="8687" width="46.19921875" style="65" customWidth="1"/>
    <col min="8688" max="8688" width="15.19921875" style="65" customWidth="1"/>
    <col min="8689" max="8689" width="9.19921875" style="65" customWidth="1"/>
    <col min="8690" max="8690" width="14.09765625" style="65" customWidth="1"/>
    <col min="8691" max="8691" width="8.19921875" style="65" customWidth="1"/>
    <col min="8692" max="8941" width="8.09765625" style="65"/>
    <col min="8942" max="8942" width="6.19921875" style="65" customWidth="1"/>
    <col min="8943" max="8943" width="46.19921875" style="65" customWidth="1"/>
    <col min="8944" max="8944" width="15.19921875" style="65" customWidth="1"/>
    <col min="8945" max="8945" width="9.19921875" style="65" customWidth="1"/>
    <col min="8946" max="8946" width="14.09765625" style="65" customWidth="1"/>
    <col min="8947" max="8947" width="8.19921875" style="65" customWidth="1"/>
    <col min="8948" max="9197" width="8.09765625" style="65"/>
    <col min="9198" max="9198" width="6.19921875" style="65" customWidth="1"/>
    <col min="9199" max="9199" width="46.19921875" style="65" customWidth="1"/>
    <col min="9200" max="9200" width="15.19921875" style="65" customWidth="1"/>
    <col min="9201" max="9201" width="9.19921875" style="65" customWidth="1"/>
    <col min="9202" max="9202" width="14.09765625" style="65" customWidth="1"/>
    <col min="9203" max="9203" width="8.19921875" style="65" customWidth="1"/>
    <col min="9204" max="9453" width="8.09765625" style="65"/>
    <col min="9454" max="9454" width="6.19921875" style="65" customWidth="1"/>
    <col min="9455" max="9455" width="46.19921875" style="65" customWidth="1"/>
    <col min="9456" max="9456" width="15.19921875" style="65" customWidth="1"/>
    <col min="9457" max="9457" width="9.19921875" style="65" customWidth="1"/>
    <col min="9458" max="9458" width="14.09765625" style="65" customWidth="1"/>
    <col min="9459" max="9459" width="8.19921875" style="65" customWidth="1"/>
    <col min="9460" max="9709" width="8.09765625" style="65"/>
    <col min="9710" max="9710" width="6.19921875" style="65" customWidth="1"/>
    <col min="9711" max="9711" width="46.19921875" style="65" customWidth="1"/>
    <col min="9712" max="9712" width="15.19921875" style="65" customWidth="1"/>
    <col min="9713" max="9713" width="9.19921875" style="65" customWidth="1"/>
    <col min="9714" max="9714" width="14.09765625" style="65" customWidth="1"/>
    <col min="9715" max="9715" width="8.19921875" style="65" customWidth="1"/>
    <col min="9716" max="9965" width="8.09765625" style="65"/>
    <col min="9966" max="9966" width="6.19921875" style="65" customWidth="1"/>
    <col min="9967" max="9967" width="46.19921875" style="65" customWidth="1"/>
    <col min="9968" max="9968" width="15.19921875" style="65" customWidth="1"/>
    <col min="9969" max="9969" width="9.19921875" style="65" customWidth="1"/>
    <col min="9970" max="9970" width="14.09765625" style="65" customWidth="1"/>
    <col min="9971" max="9971" width="8.19921875" style="65" customWidth="1"/>
    <col min="9972" max="10221" width="8.09765625" style="65"/>
    <col min="10222" max="10222" width="6.19921875" style="65" customWidth="1"/>
    <col min="10223" max="10223" width="46.19921875" style="65" customWidth="1"/>
    <col min="10224" max="10224" width="15.19921875" style="65" customWidth="1"/>
    <col min="10225" max="10225" width="9.19921875" style="65" customWidth="1"/>
    <col min="10226" max="10226" width="14.09765625" style="65" customWidth="1"/>
    <col min="10227" max="10227" width="8.19921875" style="65" customWidth="1"/>
    <col min="10228" max="10477" width="8.09765625" style="65"/>
    <col min="10478" max="10478" width="6.19921875" style="65" customWidth="1"/>
    <col min="10479" max="10479" width="46.19921875" style="65" customWidth="1"/>
    <col min="10480" max="10480" width="15.19921875" style="65" customWidth="1"/>
    <col min="10481" max="10481" width="9.19921875" style="65" customWidth="1"/>
    <col min="10482" max="10482" width="14.09765625" style="65" customWidth="1"/>
    <col min="10483" max="10483" width="8.19921875" style="65" customWidth="1"/>
    <col min="10484" max="10733" width="8.09765625" style="65"/>
    <col min="10734" max="10734" width="6.19921875" style="65" customWidth="1"/>
    <col min="10735" max="10735" width="46.19921875" style="65" customWidth="1"/>
    <col min="10736" max="10736" width="15.19921875" style="65" customWidth="1"/>
    <col min="10737" max="10737" width="9.19921875" style="65" customWidth="1"/>
    <col min="10738" max="10738" width="14.09765625" style="65" customWidth="1"/>
    <col min="10739" max="10739" width="8.19921875" style="65" customWidth="1"/>
    <col min="10740" max="10989" width="8.09765625" style="65"/>
    <col min="10990" max="10990" width="6.19921875" style="65" customWidth="1"/>
    <col min="10991" max="10991" width="46.19921875" style="65" customWidth="1"/>
    <col min="10992" max="10992" width="15.19921875" style="65" customWidth="1"/>
    <col min="10993" max="10993" width="9.19921875" style="65" customWidth="1"/>
    <col min="10994" max="10994" width="14.09765625" style="65" customWidth="1"/>
    <col min="10995" max="10995" width="8.19921875" style="65" customWidth="1"/>
    <col min="10996" max="11245" width="8.09765625" style="65"/>
    <col min="11246" max="11246" width="6.19921875" style="65" customWidth="1"/>
    <col min="11247" max="11247" width="46.19921875" style="65" customWidth="1"/>
    <col min="11248" max="11248" width="15.19921875" style="65" customWidth="1"/>
    <col min="11249" max="11249" width="9.19921875" style="65" customWidth="1"/>
    <col min="11250" max="11250" width="14.09765625" style="65" customWidth="1"/>
    <col min="11251" max="11251" width="8.19921875" style="65" customWidth="1"/>
    <col min="11252" max="11501" width="8.09765625" style="65"/>
    <col min="11502" max="11502" width="6.19921875" style="65" customWidth="1"/>
    <col min="11503" max="11503" width="46.19921875" style="65" customWidth="1"/>
    <col min="11504" max="11504" width="15.19921875" style="65" customWidth="1"/>
    <col min="11505" max="11505" width="9.19921875" style="65" customWidth="1"/>
    <col min="11506" max="11506" width="14.09765625" style="65" customWidth="1"/>
    <col min="11507" max="11507" width="8.19921875" style="65" customWidth="1"/>
    <col min="11508" max="11757" width="8.09765625" style="65"/>
    <col min="11758" max="11758" width="6.19921875" style="65" customWidth="1"/>
    <col min="11759" max="11759" width="46.19921875" style="65" customWidth="1"/>
    <col min="11760" max="11760" width="15.19921875" style="65" customWidth="1"/>
    <col min="11761" max="11761" width="9.19921875" style="65" customWidth="1"/>
    <col min="11762" max="11762" width="14.09765625" style="65" customWidth="1"/>
    <col min="11763" max="11763" width="8.19921875" style="65" customWidth="1"/>
    <col min="11764" max="12013" width="8.09765625" style="65"/>
    <col min="12014" max="12014" width="6.19921875" style="65" customWidth="1"/>
    <col min="12015" max="12015" width="46.19921875" style="65" customWidth="1"/>
    <col min="12016" max="12016" width="15.19921875" style="65" customWidth="1"/>
    <col min="12017" max="12017" width="9.19921875" style="65" customWidth="1"/>
    <col min="12018" max="12018" width="14.09765625" style="65" customWidth="1"/>
    <col min="12019" max="12019" width="8.19921875" style="65" customWidth="1"/>
    <col min="12020" max="12269" width="8.09765625" style="65"/>
    <col min="12270" max="12270" width="6.19921875" style="65" customWidth="1"/>
    <col min="12271" max="12271" width="46.19921875" style="65" customWidth="1"/>
    <col min="12272" max="12272" width="15.19921875" style="65" customWidth="1"/>
    <col min="12273" max="12273" width="9.19921875" style="65" customWidth="1"/>
    <col min="12274" max="12274" width="14.09765625" style="65" customWidth="1"/>
    <col min="12275" max="12275" width="8.19921875" style="65" customWidth="1"/>
    <col min="12276" max="12525" width="8.09765625" style="65"/>
    <col min="12526" max="12526" width="6.19921875" style="65" customWidth="1"/>
    <col min="12527" max="12527" width="46.19921875" style="65" customWidth="1"/>
    <col min="12528" max="12528" width="15.19921875" style="65" customWidth="1"/>
    <col min="12529" max="12529" width="9.19921875" style="65" customWidth="1"/>
    <col min="12530" max="12530" width="14.09765625" style="65" customWidth="1"/>
    <col min="12531" max="12531" width="8.19921875" style="65" customWidth="1"/>
    <col min="12532" max="12781" width="8.09765625" style="65"/>
    <col min="12782" max="12782" width="6.19921875" style="65" customWidth="1"/>
    <col min="12783" max="12783" width="46.19921875" style="65" customWidth="1"/>
    <col min="12784" max="12784" width="15.19921875" style="65" customWidth="1"/>
    <col min="12785" max="12785" width="9.19921875" style="65" customWidth="1"/>
    <col min="12786" max="12786" width="14.09765625" style="65" customWidth="1"/>
    <col min="12787" max="12787" width="8.19921875" style="65" customWidth="1"/>
    <col min="12788" max="13037" width="8.09765625" style="65"/>
    <col min="13038" max="13038" width="6.19921875" style="65" customWidth="1"/>
    <col min="13039" max="13039" width="46.19921875" style="65" customWidth="1"/>
    <col min="13040" max="13040" width="15.19921875" style="65" customWidth="1"/>
    <col min="13041" max="13041" width="9.19921875" style="65" customWidth="1"/>
    <col min="13042" max="13042" width="14.09765625" style="65" customWidth="1"/>
    <col min="13043" max="13043" width="8.19921875" style="65" customWidth="1"/>
    <col min="13044" max="13293" width="8.09765625" style="65"/>
    <col min="13294" max="13294" width="6.19921875" style="65" customWidth="1"/>
    <col min="13295" max="13295" width="46.19921875" style="65" customWidth="1"/>
    <col min="13296" max="13296" width="15.19921875" style="65" customWidth="1"/>
    <col min="13297" max="13297" width="9.19921875" style="65" customWidth="1"/>
    <col min="13298" max="13298" width="14.09765625" style="65" customWidth="1"/>
    <col min="13299" max="13299" width="8.19921875" style="65" customWidth="1"/>
    <col min="13300" max="13549" width="8.09765625" style="65"/>
    <col min="13550" max="13550" width="6.19921875" style="65" customWidth="1"/>
    <col min="13551" max="13551" width="46.19921875" style="65" customWidth="1"/>
    <col min="13552" max="13552" width="15.19921875" style="65" customWidth="1"/>
    <col min="13553" max="13553" width="9.19921875" style="65" customWidth="1"/>
    <col min="13554" max="13554" width="14.09765625" style="65" customWidth="1"/>
    <col min="13555" max="13555" width="8.19921875" style="65" customWidth="1"/>
    <col min="13556" max="13805" width="8.09765625" style="65"/>
    <col min="13806" max="13806" width="6.19921875" style="65" customWidth="1"/>
    <col min="13807" max="13807" width="46.19921875" style="65" customWidth="1"/>
    <col min="13808" max="13808" width="15.19921875" style="65" customWidth="1"/>
    <col min="13809" max="13809" width="9.19921875" style="65" customWidth="1"/>
    <col min="13810" max="13810" width="14.09765625" style="65" customWidth="1"/>
    <col min="13811" max="13811" width="8.19921875" style="65" customWidth="1"/>
    <col min="13812" max="14061" width="8.09765625" style="65"/>
    <col min="14062" max="14062" width="6.19921875" style="65" customWidth="1"/>
    <col min="14063" max="14063" width="46.19921875" style="65" customWidth="1"/>
    <col min="14064" max="14064" width="15.19921875" style="65" customWidth="1"/>
    <col min="14065" max="14065" width="9.19921875" style="65" customWidth="1"/>
    <col min="14066" max="14066" width="14.09765625" style="65" customWidth="1"/>
    <col min="14067" max="14067" width="8.19921875" style="65" customWidth="1"/>
    <col min="14068" max="14317" width="8.09765625" style="65"/>
    <col min="14318" max="14318" width="6.19921875" style="65" customWidth="1"/>
    <col min="14319" max="14319" width="46.19921875" style="65" customWidth="1"/>
    <col min="14320" max="14320" width="15.19921875" style="65" customWidth="1"/>
    <col min="14321" max="14321" width="9.19921875" style="65" customWidth="1"/>
    <col min="14322" max="14322" width="14.09765625" style="65" customWidth="1"/>
    <col min="14323" max="14323" width="8.19921875" style="65" customWidth="1"/>
    <col min="14324" max="14573" width="8.09765625" style="65"/>
    <col min="14574" max="14574" width="6.19921875" style="65" customWidth="1"/>
    <col min="14575" max="14575" width="46.19921875" style="65" customWidth="1"/>
    <col min="14576" max="14576" width="15.19921875" style="65" customWidth="1"/>
    <col min="14577" max="14577" width="9.19921875" style="65" customWidth="1"/>
    <col min="14578" max="14578" width="14.09765625" style="65" customWidth="1"/>
    <col min="14579" max="14579" width="8.19921875" style="65" customWidth="1"/>
    <col min="14580" max="14829" width="8.09765625" style="65"/>
    <col min="14830" max="14830" width="6.19921875" style="65" customWidth="1"/>
    <col min="14831" max="14831" width="46.19921875" style="65" customWidth="1"/>
    <col min="14832" max="14832" width="15.19921875" style="65" customWidth="1"/>
    <col min="14833" max="14833" width="9.19921875" style="65" customWidth="1"/>
    <col min="14834" max="14834" width="14.09765625" style="65" customWidth="1"/>
    <col min="14835" max="14835" width="8.19921875" style="65" customWidth="1"/>
    <col min="14836" max="15085" width="8.09765625" style="65"/>
    <col min="15086" max="15086" width="6.19921875" style="65" customWidth="1"/>
    <col min="15087" max="15087" width="46.19921875" style="65" customWidth="1"/>
    <col min="15088" max="15088" width="15.19921875" style="65" customWidth="1"/>
    <col min="15089" max="15089" width="9.19921875" style="65" customWidth="1"/>
    <col min="15090" max="15090" width="14.09765625" style="65" customWidth="1"/>
    <col min="15091" max="15091" width="8.19921875" style="65" customWidth="1"/>
    <col min="15092" max="15341" width="8.09765625" style="65"/>
    <col min="15342" max="15342" width="6.19921875" style="65" customWidth="1"/>
    <col min="15343" max="15343" width="46.19921875" style="65" customWidth="1"/>
    <col min="15344" max="15344" width="15.19921875" style="65" customWidth="1"/>
    <col min="15345" max="15345" width="9.19921875" style="65" customWidth="1"/>
    <col min="15346" max="15346" width="14.09765625" style="65" customWidth="1"/>
    <col min="15347" max="15347" width="8.19921875" style="65" customWidth="1"/>
    <col min="15348" max="15597" width="8.09765625" style="65"/>
    <col min="15598" max="15598" width="6.19921875" style="65" customWidth="1"/>
    <col min="15599" max="15599" width="46.19921875" style="65" customWidth="1"/>
    <col min="15600" max="15600" width="15.19921875" style="65" customWidth="1"/>
    <col min="15601" max="15601" width="9.19921875" style="65" customWidth="1"/>
    <col min="15602" max="15602" width="14.09765625" style="65" customWidth="1"/>
    <col min="15603" max="15603" width="8.19921875" style="65" customWidth="1"/>
    <col min="15604" max="15853" width="8.09765625" style="65"/>
    <col min="15854" max="15854" width="6.19921875" style="65" customWidth="1"/>
    <col min="15855" max="15855" width="46.19921875" style="65" customWidth="1"/>
    <col min="15856" max="15856" width="15.19921875" style="65" customWidth="1"/>
    <col min="15857" max="15857" width="9.19921875" style="65" customWidth="1"/>
    <col min="15858" max="15858" width="14.09765625" style="65" customWidth="1"/>
    <col min="15859" max="15859" width="8.19921875" style="65" customWidth="1"/>
    <col min="15860" max="16109" width="8.09765625" style="65"/>
    <col min="16110" max="16110" width="6.19921875" style="65" customWidth="1"/>
    <col min="16111" max="16111" width="46.19921875" style="65" customWidth="1"/>
    <col min="16112" max="16112" width="15.19921875" style="65" customWidth="1"/>
    <col min="16113" max="16113" width="9.19921875" style="65" customWidth="1"/>
    <col min="16114" max="16114" width="14.09765625" style="65" customWidth="1"/>
    <col min="16115" max="16115" width="8.19921875" style="65" customWidth="1"/>
    <col min="16116" max="16384" width="8.09765625" style="65"/>
  </cols>
  <sheetData>
    <row r="1" spans="1:9" s="62" customFormat="1" ht="24" customHeight="1" x14ac:dyDescent="0.45">
      <c r="A1" s="61" t="s">
        <v>119</v>
      </c>
      <c r="C1" s="69"/>
      <c r="D1" s="69"/>
      <c r="E1" s="69"/>
      <c r="G1" s="195">
        <v>46110</v>
      </c>
      <c r="H1" s="195"/>
      <c r="I1" s="68"/>
    </row>
    <row r="2" spans="1:9" ht="30" customHeight="1" x14ac:dyDescent="0.45">
      <c r="A2" s="196" t="s">
        <v>201</v>
      </c>
      <c r="B2" s="196"/>
      <c r="C2" s="196"/>
      <c r="D2" s="196"/>
      <c r="E2" s="196"/>
      <c r="F2" s="196"/>
      <c r="G2" s="196"/>
      <c r="H2" s="196"/>
    </row>
    <row r="3" spans="1:9" ht="30" customHeight="1" thickBot="1" x14ac:dyDescent="0.5">
      <c r="B3" s="66" t="s">
        <v>137</v>
      </c>
      <c r="D3" s="63"/>
      <c r="E3" s="63"/>
      <c r="F3" s="66" t="s">
        <v>138</v>
      </c>
      <c r="H3" s="63"/>
    </row>
    <row r="4" spans="1:9" ht="28.95" customHeight="1" thickBot="1" x14ac:dyDescent="0.5">
      <c r="B4" s="70" t="s">
        <v>117</v>
      </c>
      <c r="C4" s="70" t="s">
        <v>4</v>
      </c>
      <c r="D4" s="70" t="s">
        <v>118</v>
      </c>
      <c r="E4" s="65"/>
      <c r="F4" s="70" t="s">
        <v>117</v>
      </c>
      <c r="G4" s="70" t="s">
        <v>4</v>
      </c>
      <c r="H4" s="70" t="s">
        <v>118</v>
      </c>
    </row>
    <row r="5" spans="1:9" ht="28.95" customHeight="1" thickBot="1" x14ac:dyDescent="0.5">
      <c r="B5" s="71">
        <v>1</v>
      </c>
      <c r="C5" s="105" t="s">
        <v>131</v>
      </c>
      <c r="D5" s="106">
        <v>1</v>
      </c>
      <c r="E5" s="65"/>
      <c r="F5" s="71">
        <v>1</v>
      </c>
      <c r="G5" s="105" t="s">
        <v>146</v>
      </c>
      <c r="H5" s="106">
        <v>5</v>
      </c>
    </row>
    <row r="6" spans="1:9" ht="28.95" customHeight="1" thickBot="1" x14ac:dyDescent="0.5">
      <c r="B6" s="71">
        <v>2</v>
      </c>
      <c r="C6" s="72" t="s">
        <v>139</v>
      </c>
      <c r="D6" s="106">
        <v>1</v>
      </c>
      <c r="E6" s="65"/>
      <c r="F6" s="71">
        <v>2</v>
      </c>
      <c r="G6" s="72" t="s">
        <v>205</v>
      </c>
      <c r="H6" s="106">
        <v>5</v>
      </c>
    </row>
    <row r="7" spans="1:9" ht="28.95" customHeight="1" thickBot="1" x14ac:dyDescent="0.5">
      <c r="B7" s="71">
        <v>3</v>
      </c>
      <c r="C7" s="72" t="s">
        <v>140</v>
      </c>
      <c r="D7" s="106">
        <v>1</v>
      </c>
      <c r="E7" s="65"/>
      <c r="F7" s="71">
        <v>3</v>
      </c>
      <c r="G7" s="72" t="s">
        <v>136</v>
      </c>
      <c r="H7" s="106">
        <v>5</v>
      </c>
    </row>
    <row r="8" spans="1:9" ht="28.95" customHeight="1" thickBot="1" x14ac:dyDescent="0.5">
      <c r="B8" s="71">
        <v>4</v>
      </c>
      <c r="C8" s="72" t="s">
        <v>141</v>
      </c>
      <c r="D8" s="106">
        <v>1</v>
      </c>
      <c r="E8" s="65"/>
    </row>
    <row r="9" spans="1:9" ht="28.95" customHeight="1" thickBot="1" x14ac:dyDescent="0.5">
      <c r="B9" s="71">
        <v>5</v>
      </c>
      <c r="C9" s="72" t="s">
        <v>142</v>
      </c>
      <c r="D9" s="106">
        <v>1</v>
      </c>
      <c r="E9" s="65"/>
    </row>
    <row r="10" spans="1:9" ht="28.95" customHeight="1" thickBot="1" x14ac:dyDescent="0.5">
      <c r="B10" s="71">
        <v>6</v>
      </c>
      <c r="C10" s="72" t="s">
        <v>143</v>
      </c>
      <c r="D10" s="106">
        <v>1</v>
      </c>
      <c r="E10" s="65"/>
      <c r="F10" s="66" t="s">
        <v>125</v>
      </c>
      <c r="H10" s="63"/>
    </row>
    <row r="11" spans="1:9" ht="28.95" customHeight="1" thickBot="1" x14ac:dyDescent="0.5">
      <c r="B11" s="71">
        <v>7</v>
      </c>
      <c r="C11" s="72" t="s">
        <v>144</v>
      </c>
      <c r="D11" s="106">
        <v>2</v>
      </c>
      <c r="E11" s="65"/>
      <c r="F11" s="70" t="s">
        <v>117</v>
      </c>
      <c r="G11" s="70" t="s">
        <v>4</v>
      </c>
      <c r="H11" s="70" t="s">
        <v>118</v>
      </c>
    </row>
    <row r="12" spans="1:9" ht="28.95" customHeight="1" thickBot="1" x14ac:dyDescent="0.5">
      <c r="B12" s="71">
        <v>8</v>
      </c>
      <c r="C12" s="72" t="s">
        <v>145</v>
      </c>
      <c r="D12" s="106">
        <v>2</v>
      </c>
      <c r="E12" s="65"/>
      <c r="F12" s="71">
        <v>1</v>
      </c>
      <c r="G12" s="105" t="s">
        <v>160</v>
      </c>
      <c r="H12" s="107" t="s">
        <v>159</v>
      </c>
    </row>
    <row r="13" spans="1:9" ht="28.95" customHeight="1" thickBot="1" x14ac:dyDescent="0.5">
      <c r="B13" s="71">
        <v>9</v>
      </c>
      <c r="C13" s="72" t="s">
        <v>146</v>
      </c>
      <c r="D13" s="106">
        <v>2</v>
      </c>
      <c r="E13" s="65"/>
      <c r="F13" s="71">
        <v>2</v>
      </c>
      <c r="G13" s="72" t="s">
        <v>161</v>
      </c>
      <c r="H13" s="107" t="s">
        <v>159</v>
      </c>
    </row>
    <row r="14" spans="1:9" ht="28.95" customHeight="1" thickBot="1" x14ac:dyDescent="0.5">
      <c r="B14" s="71">
        <v>10</v>
      </c>
      <c r="C14" s="72" t="s">
        <v>147</v>
      </c>
      <c r="D14" s="106">
        <v>2</v>
      </c>
      <c r="E14" s="65"/>
      <c r="F14" s="71">
        <v>3</v>
      </c>
      <c r="G14" s="72" t="s">
        <v>162</v>
      </c>
      <c r="H14" s="107" t="s">
        <v>159</v>
      </c>
    </row>
    <row r="15" spans="1:9" ht="28.95" customHeight="1" thickBot="1" x14ac:dyDescent="0.5">
      <c r="B15" s="71">
        <v>11</v>
      </c>
      <c r="C15" s="72" t="s">
        <v>148</v>
      </c>
      <c r="D15" s="106">
        <v>2</v>
      </c>
      <c r="E15" s="65"/>
      <c r="F15" s="71">
        <v>4</v>
      </c>
      <c r="G15" s="72" t="s">
        <v>163</v>
      </c>
      <c r="H15" s="107" t="s">
        <v>159</v>
      </c>
    </row>
    <row r="16" spans="1:9" ht="28.95" customHeight="1" thickBot="1" x14ac:dyDescent="0.5">
      <c r="B16" s="71">
        <v>12</v>
      </c>
      <c r="C16" s="72" t="s">
        <v>149</v>
      </c>
      <c r="D16" s="106">
        <v>2</v>
      </c>
      <c r="E16" s="65"/>
      <c r="F16" s="71">
        <v>5</v>
      </c>
      <c r="G16" s="72" t="s">
        <v>164</v>
      </c>
      <c r="H16" s="107" t="s">
        <v>159</v>
      </c>
    </row>
    <row r="17" spans="2:8" ht="28.95" customHeight="1" thickBot="1" x14ac:dyDescent="0.5">
      <c r="B17" s="71">
        <v>13</v>
      </c>
      <c r="C17" s="72" t="s">
        <v>132</v>
      </c>
      <c r="D17" s="106">
        <v>3</v>
      </c>
      <c r="E17" s="65"/>
      <c r="F17" s="71">
        <v>6</v>
      </c>
      <c r="G17" s="72" t="s">
        <v>165</v>
      </c>
      <c r="H17" s="107" t="s">
        <v>159</v>
      </c>
    </row>
    <row r="18" spans="2:8" ht="28.95" customHeight="1" thickBot="1" x14ac:dyDescent="0.5">
      <c r="B18" s="71">
        <v>14</v>
      </c>
      <c r="C18" s="72" t="s">
        <v>150</v>
      </c>
      <c r="D18" s="106">
        <v>3</v>
      </c>
      <c r="E18" s="65"/>
      <c r="F18" s="71">
        <v>7</v>
      </c>
      <c r="G18" s="72" t="s">
        <v>166</v>
      </c>
      <c r="H18" s="107" t="s">
        <v>159</v>
      </c>
    </row>
    <row r="19" spans="2:8" ht="28.95" customHeight="1" thickBot="1" x14ac:dyDescent="0.5">
      <c r="B19" s="71">
        <v>15</v>
      </c>
      <c r="C19" s="72" t="s">
        <v>133</v>
      </c>
      <c r="D19" s="106">
        <v>3</v>
      </c>
    </row>
    <row r="20" spans="2:8" ht="28.95" customHeight="1" thickBot="1" x14ac:dyDescent="0.5">
      <c r="B20" s="71">
        <v>16</v>
      </c>
      <c r="C20" s="72" t="s">
        <v>134</v>
      </c>
      <c r="D20" s="106">
        <v>3</v>
      </c>
    </row>
    <row r="21" spans="2:8" ht="28.95" customHeight="1" thickBot="1" x14ac:dyDescent="0.5">
      <c r="B21" s="71">
        <v>17</v>
      </c>
      <c r="C21" s="72" t="s">
        <v>151</v>
      </c>
      <c r="D21" s="106">
        <v>3</v>
      </c>
    </row>
    <row r="22" spans="2:8" ht="28.95" customHeight="1" thickBot="1" x14ac:dyDescent="0.5">
      <c r="B22" s="71">
        <v>18</v>
      </c>
      <c r="C22" s="72" t="s">
        <v>152</v>
      </c>
      <c r="D22" s="106">
        <v>6</v>
      </c>
      <c r="E22" s="65"/>
    </row>
    <row r="23" spans="2:8" ht="28.95" customHeight="1" thickBot="1" x14ac:dyDescent="0.5">
      <c r="B23" s="71">
        <v>19</v>
      </c>
      <c r="C23" s="72" t="s">
        <v>153</v>
      </c>
      <c r="D23" s="106">
        <v>6</v>
      </c>
      <c r="E23" s="65"/>
    </row>
    <row r="24" spans="2:8" ht="28.95" customHeight="1" thickBot="1" x14ac:dyDescent="0.5">
      <c r="B24" s="71">
        <v>20</v>
      </c>
      <c r="C24" s="72" t="s">
        <v>155</v>
      </c>
      <c r="D24" s="106">
        <v>6</v>
      </c>
    </row>
    <row r="25" spans="2:8" ht="28.95" customHeight="1" thickBot="1" x14ac:dyDescent="0.5">
      <c r="B25" s="71">
        <v>21</v>
      </c>
      <c r="C25" s="72" t="s">
        <v>154</v>
      </c>
      <c r="D25" s="106">
        <v>6</v>
      </c>
      <c r="E25" s="65"/>
    </row>
    <row r="26" spans="2:8" ht="28.95" customHeight="1" thickBot="1" x14ac:dyDescent="0.5">
      <c r="B26" s="71">
        <v>22</v>
      </c>
      <c r="C26" s="72" t="s">
        <v>135</v>
      </c>
      <c r="D26" s="106">
        <v>6</v>
      </c>
    </row>
    <row r="27" spans="2:8" ht="28.95" customHeight="1" thickBot="1" x14ac:dyDescent="0.5">
      <c r="B27" s="71">
        <v>23</v>
      </c>
      <c r="C27" s="72" t="s">
        <v>156</v>
      </c>
      <c r="D27" s="106">
        <v>7</v>
      </c>
    </row>
    <row r="28" spans="2:8" ht="28.95" customHeight="1" thickBot="1" x14ac:dyDescent="0.5">
      <c r="B28" s="71">
        <v>24</v>
      </c>
      <c r="C28" s="72" t="s">
        <v>157</v>
      </c>
      <c r="D28" s="106">
        <v>7</v>
      </c>
    </row>
    <row r="29" spans="2:8" ht="28.95" customHeight="1" thickBot="1" x14ac:dyDescent="0.5">
      <c r="B29" s="71">
        <v>25</v>
      </c>
      <c r="C29" s="72" t="s">
        <v>120</v>
      </c>
      <c r="D29" s="106">
        <v>7</v>
      </c>
    </row>
    <row r="30" spans="2:8" ht="28.95" customHeight="1" thickBot="1" x14ac:dyDescent="0.5">
      <c r="B30" s="71">
        <v>26</v>
      </c>
      <c r="C30" s="72" t="s">
        <v>121</v>
      </c>
      <c r="D30" s="106">
        <v>7</v>
      </c>
    </row>
    <row r="31" spans="2:8" ht="28.95" customHeight="1" thickBot="1" x14ac:dyDescent="0.5">
      <c r="B31" s="71">
        <v>27</v>
      </c>
      <c r="C31" s="72" t="s">
        <v>158</v>
      </c>
      <c r="D31" s="106">
        <v>7</v>
      </c>
    </row>
    <row r="32" spans="2:8" ht="30" customHeight="1" x14ac:dyDescent="0.45"/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  <row r="38" ht="30" customHeight="1" x14ac:dyDescent="0.45"/>
    <row r="39" ht="30" customHeight="1" x14ac:dyDescent="0.45"/>
    <row r="40" ht="30" customHeight="1" x14ac:dyDescent="0.45"/>
    <row r="41" ht="30" customHeight="1" x14ac:dyDescent="0.45"/>
    <row r="42" ht="30" customHeight="1" x14ac:dyDescent="0.45"/>
    <row r="43" ht="30" customHeight="1" x14ac:dyDescent="0.45"/>
    <row r="44" ht="30" customHeight="1" x14ac:dyDescent="0.45"/>
    <row r="45" ht="30" customHeight="1" x14ac:dyDescent="0.45"/>
    <row r="46" ht="30" customHeight="1" x14ac:dyDescent="0.45"/>
    <row r="47" ht="30" customHeight="1" x14ac:dyDescent="0.45"/>
  </sheetData>
  <mergeCells count="2">
    <mergeCell ref="G1:H1"/>
    <mergeCell ref="A2:H2"/>
  </mergeCells>
  <phoneticPr fontId="2"/>
  <pageMargins left="0.23622047244094491" right="0.23622047244094491" top="0.19685039370078741" bottom="0.74803149606299213" header="0.31496062992125984" footer="0.31496062992125984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B8CE-84A7-4606-9F99-387948AA1BD5}">
  <sheetPr>
    <tabColor theme="9" tint="-0.249977111117893"/>
  </sheetPr>
  <dimension ref="A1:EG138"/>
  <sheetViews>
    <sheetView view="pageBreakPreview" zoomScale="110" zoomScaleNormal="75" zoomScaleSheetLayoutView="110" workbookViewId="0"/>
  </sheetViews>
  <sheetFormatPr defaultColWidth="8.09765625" defaultRowHeight="13.2" x14ac:dyDescent="0.45"/>
  <cols>
    <col min="1" max="2" width="3.5" style="60" customWidth="1"/>
    <col min="3" max="3" width="3.5" style="21" customWidth="1"/>
    <col min="4" max="4" width="3.69921875" style="21" customWidth="1"/>
    <col min="5" max="5" width="5.59765625" style="21" hidden="1" customWidth="1"/>
    <col min="6" max="6" width="3.5" style="21" customWidth="1"/>
    <col min="7" max="7" width="3.5" style="21" hidden="1" customWidth="1"/>
    <col min="8" max="8" width="3.5" style="21" customWidth="1"/>
    <col min="9" max="9" width="3.5" style="21" hidden="1" customWidth="1"/>
    <col min="10" max="11" width="3.5" style="21" customWidth="1"/>
    <col min="12" max="12" width="3.5" style="21" hidden="1" customWidth="1"/>
    <col min="13" max="13" width="3.5" style="21" customWidth="1"/>
    <col min="14" max="14" width="3.09765625" style="21" hidden="1" customWidth="1"/>
    <col min="15" max="16" width="3.5" style="21" customWidth="1"/>
    <col min="17" max="17" width="3.09765625" style="21" hidden="1" customWidth="1"/>
    <col min="18" max="18" width="3.5" style="21" customWidth="1"/>
    <col min="19" max="19" width="4" style="21" hidden="1" customWidth="1"/>
    <col min="20" max="21" width="3.5" style="21" customWidth="1"/>
    <col min="22" max="22" width="3.5" style="21" hidden="1" customWidth="1"/>
    <col min="23" max="23" width="3.5" style="21" customWidth="1"/>
    <col min="24" max="24" width="3.5" style="21" hidden="1" customWidth="1"/>
    <col min="25" max="26" width="3.5" style="21" customWidth="1"/>
    <col min="27" max="27" width="3.5" style="21" hidden="1" customWidth="1"/>
    <col min="28" max="28" width="3.5" style="21" customWidth="1"/>
    <col min="29" max="29" width="3.5" style="21" hidden="1" customWidth="1"/>
    <col min="30" max="31" width="3.5" style="21" customWidth="1"/>
    <col min="32" max="32" width="3.5" style="21" hidden="1" customWidth="1"/>
    <col min="33" max="33" width="3.5" style="21" customWidth="1"/>
    <col min="34" max="34" width="3.5" style="21" hidden="1" customWidth="1"/>
    <col min="35" max="41" width="3.5" style="21" customWidth="1"/>
    <col min="42" max="42" width="6.296875" style="21" customWidth="1"/>
    <col min="43" max="43" width="4.19921875" style="21" customWidth="1"/>
    <col min="44" max="44" width="3" style="60" hidden="1" customWidth="1"/>
    <col min="45" max="49" width="5.09765625" style="60" hidden="1" customWidth="1"/>
    <col min="50" max="56" width="8.09765625" style="60" hidden="1" customWidth="1"/>
    <col min="57" max="57" width="15.8984375" style="60" hidden="1" customWidth="1"/>
    <col min="58" max="58" width="17" style="60" hidden="1" customWidth="1"/>
    <col min="59" max="77" width="8.09765625" style="60"/>
    <col min="78" max="78" width="5.296875" style="60" customWidth="1"/>
    <col min="79" max="256" width="8.09765625" style="60"/>
    <col min="257" max="259" width="3.5" style="60" customWidth="1"/>
    <col min="260" max="260" width="3.69921875" style="60" customWidth="1"/>
    <col min="261" max="261" width="0" style="60" hidden="1" customWidth="1"/>
    <col min="262" max="262" width="3.5" style="60" customWidth="1"/>
    <col min="263" max="263" width="0" style="60" hidden="1" customWidth="1"/>
    <col min="264" max="264" width="3.5" style="60" customWidth="1"/>
    <col min="265" max="265" width="0" style="60" hidden="1" customWidth="1"/>
    <col min="266" max="267" width="3.5" style="60" customWidth="1"/>
    <col min="268" max="268" width="0" style="60" hidden="1" customWidth="1"/>
    <col min="269" max="269" width="3.5" style="60" customWidth="1"/>
    <col min="270" max="270" width="0" style="60" hidden="1" customWidth="1"/>
    <col min="271" max="272" width="3.5" style="60" customWidth="1"/>
    <col min="273" max="273" width="0" style="60" hidden="1" customWidth="1"/>
    <col min="274" max="274" width="3.5" style="60" customWidth="1"/>
    <col min="275" max="275" width="0" style="60" hidden="1" customWidth="1"/>
    <col min="276" max="277" width="3.5" style="60" customWidth="1"/>
    <col min="278" max="278" width="0" style="60" hidden="1" customWidth="1"/>
    <col min="279" max="279" width="3.5" style="60" customWidth="1"/>
    <col min="280" max="280" width="0" style="60" hidden="1" customWidth="1"/>
    <col min="281" max="282" width="3.5" style="60" customWidth="1"/>
    <col min="283" max="283" width="0" style="60" hidden="1" customWidth="1"/>
    <col min="284" max="284" width="3.5" style="60" customWidth="1"/>
    <col min="285" max="285" width="0" style="60" hidden="1" customWidth="1"/>
    <col min="286" max="287" width="3.5" style="60" customWidth="1"/>
    <col min="288" max="288" width="0" style="60" hidden="1" customWidth="1"/>
    <col min="289" max="289" width="3.5" style="60" customWidth="1"/>
    <col min="290" max="290" width="0" style="60" hidden="1" customWidth="1"/>
    <col min="291" max="297" width="3.5" style="60" customWidth="1"/>
    <col min="298" max="298" width="6.296875" style="60" customWidth="1"/>
    <col min="299" max="299" width="4.19921875" style="60" customWidth="1"/>
    <col min="300" max="300" width="3" style="60" customWidth="1"/>
    <col min="301" max="312" width="0" style="60" hidden="1" customWidth="1"/>
    <col min="313" max="313" width="15.8984375" style="60" customWidth="1"/>
    <col min="314" max="314" width="17" style="60" customWidth="1"/>
    <col min="315" max="333" width="8.09765625" style="60"/>
    <col min="334" max="334" width="5.296875" style="60" customWidth="1"/>
    <col min="335" max="512" width="8.09765625" style="60"/>
    <col min="513" max="515" width="3.5" style="60" customWidth="1"/>
    <col min="516" max="516" width="3.69921875" style="60" customWidth="1"/>
    <col min="517" max="517" width="0" style="60" hidden="1" customWidth="1"/>
    <col min="518" max="518" width="3.5" style="60" customWidth="1"/>
    <col min="519" max="519" width="0" style="60" hidden="1" customWidth="1"/>
    <col min="520" max="520" width="3.5" style="60" customWidth="1"/>
    <col min="521" max="521" width="0" style="60" hidden="1" customWidth="1"/>
    <col min="522" max="523" width="3.5" style="60" customWidth="1"/>
    <col min="524" max="524" width="0" style="60" hidden="1" customWidth="1"/>
    <col min="525" max="525" width="3.5" style="60" customWidth="1"/>
    <col min="526" max="526" width="0" style="60" hidden="1" customWidth="1"/>
    <col min="527" max="528" width="3.5" style="60" customWidth="1"/>
    <col min="529" max="529" width="0" style="60" hidden="1" customWidth="1"/>
    <col min="530" max="530" width="3.5" style="60" customWidth="1"/>
    <col min="531" max="531" width="0" style="60" hidden="1" customWidth="1"/>
    <col min="532" max="533" width="3.5" style="60" customWidth="1"/>
    <col min="534" max="534" width="0" style="60" hidden="1" customWidth="1"/>
    <col min="535" max="535" width="3.5" style="60" customWidth="1"/>
    <col min="536" max="536" width="0" style="60" hidden="1" customWidth="1"/>
    <col min="537" max="538" width="3.5" style="60" customWidth="1"/>
    <col min="539" max="539" width="0" style="60" hidden="1" customWidth="1"/>
    <col min="540" max="540" width="3.5" style="60" customWidth="1"/>
    <col min="541" max="541" width="0" style="60" hidden="1" customWidth="1"/>
    <col min="542" max="543" width="3.5" style="60" customWidth="1"/>
    <col min="544" max="544" width="0" style="60" hidden="1" customWidth="1"/>
    <col min="545" max="545" width="3.5" style="60" customWidth="1"/>
    <col min="546" max="546" width="0" style="60" hidden="1" customWidth="1"/>
    <col min="547" max="553" width="3.5" style="60" customWidth="1"/>
    <col min="554" max="554" width="6.296875" style="60" customWidth="1"/>
    <col min="555" max="555" width="4.19921875" style="60" customWidth="1"/>
    <col min="556" max="556" width="3" style="60" customWidth="1"/>
    <col min="557" max="568" width="0" style="60" hidden="1" customWidth="1"/>
    <col min="569" max="569" width="15.8984375" style="60" customWidth="1"/>
    <col min="570" max="570" width="17" style="60" customWidth="1"/>
    <col min="571" max="589" width="8.09765625" style="60"/>
    <col min="590" max="590" width="5.296875" style="60" customWidth="1"/>
    <col min="591" max="768" width="8.09765625" style="60"/>
    <col min="769" max="771" width="3.5" style="60" customWidth="1"/>
    <col min="772" max="772" width="3.69921875" style="60" customWidth="1"/>
    <col min="773" max="773" width="0" style="60" hidden="1" customWidth="1"/>
    <col min="774" max="774" width="3.5" style="60" customWidth="1"/>
    <col min="775" max="775" width="0" style="60" hidden="1" customWidth="1"/>
    <col min="776" max="776" width="3.5" style="60" customWidth="1"/>
    <col min="777" max="777" width="0" style="60" hidden="1" customWidth="1"/>
    <col min="778" max="779" width="3.5" style="60" customWidth="1"/>
    <col min="780" max="780" width="0" style="60" hidden="1" customWidth="1"/>
    <col min="781" max="781" width="3.5" style="60" customWidth="1"/>
    <col min="782" max="782" width="0" style="60" hidden="1" customWidth="1"/>
    <col min="783" max="784" width="3.5" style="60" customWidth="1"/>
    <col min="785" max="785" width="0" style="60" hidden="1" customWidth="1"/>
    <col min="786" max="786" width="3.5" style="60" customWidth="1"/>
    <col min="787" max="787" width="0" style="60" hidden="1" customWidth="1"/>
    <col min="788" max="789" width="3.5" style="60" customWidth="1"/>
    <col min="790" max="790" width="0" style="60" hidden="1" customWidth="1"/>
    <col min="791" max="791" width="3.5" style="60" customWidth="1"/>
    <col min="792" max="792" width="0" style="60" hidden="1" customWidth="1"/>
    <col min="793" max="794" width="3.5" style="60" customWidth="1"/>
    <col min="795" max="795" width="0" style="60" hidden="1" customWidth="1"/>
    <col min="796" max="796" width="3.5" style="60" customWidth="1"/>
    <col min="797" max="797" width="0" style="60" hidden="1" customWidth="1"/>
    <col min="798" max="799" width="3.5" style="60" customWidth="1"/>
    <col min="800" max="800" width="0" style="60" hidden="1" customWidth="1"/>
    <col min="801" max="801" width="3.5" style="60" customWidth="1"/>
    <col min="802" max="802" width="0" style="60" hidden="1" customWidth="1"/>
    <col min="803" max="809" width="3.5" style="60" customWidth="1"/>
    <col min="810" max="810" width="6.296875" style="60" customWidth="1"/>
    <col min="811" max="811" width="4.19921875" style="60" customWidth="1"/>
    <col min="812" max="812" width="3" style="60" customWidth="1"/>
    <col min="813" max="824" width="0" style="60" hidden="1" customWidth="1"/>
    <col min="825" max="825" width="15.8984375" style="60" customWidth="1"/>
    <col min="826" max="826" width="17" style="60" customWidth="1"/>
    <col min="827" max="845" width="8.09765625" style="60"/>
    <col min="846" max="846" width="5.296875" style="60" customWidth="1"/>
    <col min="847" max="1024" width="8.09765625" style="60"/>
    <col min="1025" max="1027" width="3.5" style="60" customWidth="1"/>
    <col min="1028" max="1028" width="3.69921875" style="60" customWidth="1"/>
    <col min="1029" max="1029" width="0" style="60" hidden="1" customWidth="1"/>
    <col min="1030" max="1030" width="3.5" style="60" customWidth="1"/>
    <col min="1031" max="1031" width="0" style="60" hidden="1" customWidth="1"/>
    <col min="1032" max="1032" width="3.5" style="60" customWidth="1"/>
    <col min="1033" max="1033" width="0" style="60" hidden="1" customWidth="1"/>
    <col min="1034" max="1035" width="3.5" style="60" customWidth="1"/>
    <col min="1036" max="1036" width="0" style="60" hidden="1" customWidth="1"/>
    <col min="1037" max="1037" width="3.5" style="60" customWidth="1"/>
    <col min="1038" max="1038" width="0" style="60" hidden="1" customWidth="1"/>
    <col min="1039" max="1040" width="3.5" style="60" customWidth="1"/>
    <col min="1041" max="1041" width="0" style="60" hidden="1" customWidth="1"/>
    <col min="1042" max="1042" width="3.5" style="60" customWidth="1"/>
    <col min="1043" max="1043" width="0" style="60" hidden="1" customWidth="1"/>
    <col min="1044" max="1045" width="3.5" style="60" customWidth="1"/>
    <col min="1046" max="1046" width="0" style="60" hidden="1" customWidth="1"/>
    <col min="1047" max="1047" width="3.5" style="60" customWidth="1"/>
    <col min="1048" max="1048" width="0" style="60" hidden="1" customWidth="1"/>
    <col min="1049" max="1050" width="3.5" style="60" customWidth="1"/>
    <col min="1051" max="1051" width="0" style="60" hidden="1" customWidth="1"/>
    <col min="1052" max="1052" width="3.5" style="60" customWidth="1"/>
    <col min="1053" max="1053" width="0" style="60" hidden="1" customWidth="1"/>
    <col min="1054" max="1055" width="3.5" style="60" customWidth="1"/>
    <col min="1056" max="1056" width="0" style="60" hidden="1" customWidth="1"/>
    <col min="1057" max="1057" width="3.5" style="60" customWidth="1"/>
    <col min="1058" max="1058" width="0" style="60" hidden="1" customWidth="1"/>
    <col min="1059" max="1065" width="3.5" style="60" customWidth="1"/>
    <col min="1066" max="1066" width="6.296875" style="60" customWidth="1"/>
    <col min="1067" max="1067" width="4.19921875" style="60" customWidth="1"/>
    <col min="1068" max="1068" width="3" style="60" customWidth="1"/>
    <col min="1069" max="1080" width="0" style="60" hidden="1" customWidth="1"/>
    <col min="1081" max="1081" width="15.8984375" style="60" customWidth="1"/>
    <col min="1082" max="1082" width="17" style="60" customWidth="1"/>
    <col min="1083" max="1101" width="8.09765625" style="60"/>
    <col min="1102" max="1102" width="5.296875" style="60" customWidth="1"/>
    <col min="1103" max="1280" width="8.09765625" style="60"/>
    <col min="1281" max="1283" width="3.5" style="60" customWidth="1"/>
    <col min="1284" max="1284" width="3.69921875" style="60" customWidth="1"/>
    <col min="1285" max="1285" width="0" style="60" hidden="1" customWidth="1"/>
    <col min="1286" max="1286" width="3.5" style="60" customWidth="1"/>
    <col min="1287" max="1287" width="0" style="60" hidden="1" customWidth="1"/>
    <col min="1288" max="1288" width="3.5" style="60" customWidth="1"/>
    <col min="1289" max="1289" width="0" style="60" hidden="1" customWidth="1"/>
    <col min="1290" max="1291" width="3.5" style="60" customWidth="1"/>
    <col min="1292" max="1292" width="0" style="60" hidden="1" customWidth="1"/>
    <col min="1293" max="1293" width="3.5" style="60" customWidth="1"/>
    <col min="1294" max="1294" width="0" style="60" hidden="1" customWidth="1"/>
    <col min="1295" max="1296" width="3.5" style="60" customWidth="1"/>
    <col min="1297" max="1297" width="0" style="60" hidden="1" customWidth="1"/>
    <col min="1298" max="1298" width="3.5" style="60" customWidth="1"/>
    <col min="1299" max="1299" width="0" style="60" hidden="1" customWidth="1"/>
    <col min="1300" max="1301" width="3.5" style="60" customWidth="1"/>
    <col min="1302" max="1302" width="0" style="60" hidden="1" customWidth="1"/>
    <col min="1303" max="1303" width="3.5" style="60" customWidth="1"/>
    <col min="1304" max="1304" width="0" style="60" hidden="1" customWidth="1"/>
    <col min="1305" max="1306" width="3.5" style="60" customWidth="1"/>
    <col min="1307" max="1307" width="0" style="60" hidden="1" customWidth="1"/>
    <col min="1308" max="1308" width="3.5" style="60" customWidth="1"/>
    <col min="1309" max="1309" width="0" style="60" hidden="1" customWidth="1"/>
    <col min="1310" max="1311" width="3.5" style="60" customWidth="1"/>
    <col min="1312" max="1312" width="0" style="60" hidden="1" customWidth="1"/>
    <col min="1313" max="1313" width="3.5" style="60" customWidth="1"/>
    <col min="1314" max="1314" width="0" style="60" hidden="1" customWidth="1"/>
    <col min="1315" max="1321" width="3.5" style="60" customWidth="1"/>
    <col min="1322" max="1322" width="6.296875" style="60" customWidth="1"/>
    <col min="1323" max="1323" width="4.19921875" style="60" customWidth="1"/>
    <col min="1324" max="1324" width="3" style="60" customWidth="1"/>
    <col min="1325" max="1336" width="0" style="60" hidden="1" customWidth="1"/>
    <col min="1337" max="1337" width="15.8984375" style="60" customWidth="1"/>
    <col min="1338" max="1338" width="17" style="60" customWidth="1"/>
    <col min="1339" max="1357" width="8.09765625" style="60"/>
    <col min="1358" max="1358" width="5.296875" style="60" customWidth="1"/>
    <col min="1359" max="1536" width="8.09765625" style="60"/>
    <col min="1537" max="1539" width="3.5" style="60" customWidth="1"/>
    <col min="1540" max="1540" width="3.69921875" style="60" customWidth="1"/>
    <col min="1541" max="1541" width="0" style="60" hidden="1" customWidth="1"/>
    <col min="1542" max="1542" width="3.5" style="60" customWidth="1"/>
    <col min="1543" max="1543" width="0" style="60" hidden="1" customWidth="1"/>
    <col min="1544" max="1544" width="3.5" style="60" customWidth="1"/>
    <col min="1545" max="1545" width="0" style="60" hidden="1" customWidth="1"/>
    <col min="1546" max="1547" width="3.5" style="60" customWidth="1"/>
    <col min="1548" max="1548" width="0" style="60" hidden="1" customWidth="1"/>
    <col min="1549" max="1549" width="3.5" style="60" customWidth="1"/>
    <col min="1550" max="1550" width="0" style="60" hidden="1" customWidth="1"/>
    <col min="1551" max="1552" width="3.5" style="60" customWidth="1"/>
    <col min="1553" max="1553" width="0" style="60" hidden="1" customWidth="1"/>
    <col min="1554" max="1554" width="3.5" style="60" customWidth="1"/>
    <col min="1555" max="1555" width="0" style="60" hidden="1" customWidth="1"/>
    <col min="1556" max="1557" width="3.5" style="60" customWidth="1"/>
    <col min="1558" max="1558" width="0" style="60" hidden="1" customWidth="1"/>
    <col min="1559" max="1559" width="3.5" style="60" customWidth="1"/>
    <col min="1560" max="1560" width="0" style="60" hidden="1" customWidth="1"/>
    <col min="1561" max="1562" width="3.5" style="60" customWidth="1"/>
    <col min="1563" max="1563" width="0" style="60" hidden="1" customWidth="1"/>
    <col min="1564" max="1564" width="3.5" style="60" customWidth="1"/>
    <col min="1565" max="1565" width="0" style="60" hidden="1" customWidth="1"/>
    <col min="1566" max="1567" width="3.5" style="60" customWidth="1"/>
    <col min="1568" max="1568" width="0" style="60" hidden="1" customWidth="1"/>
    <col min="1569" max="1569" width="3.5" style="60" customWidth="1"/>
    <col min="1570" max="1570" width="0" style="60" hidden="1" customWidth="1"/>
    <col min="1571" max="1577" width="3.5" style="60" customWidth="1"/>
    <col min="1578" max="1578" width="6.296875" style="60" customWidth="1"/>
    <col min="1579" max="1579" width="4.19921875" style="60" customWidth="1"/>
    <col min="1580" max="1580" width="3" style="60" customWidth="1"/>
    <col min="1581" max="1592" width="0" style="60" hidden="1" customWidth="1"/>
    <col min="1593" max="1593" width="15.8984375" style="60" customWidth="1"/>
    <col min="1594" max="1594" width="17" style="60" customWidth="1"/>
    <col min="1595" max="1613" width="8.09765625" style="60"/>
    <col min="1614" max="1614" width="5.296875" style="60" customWidth="1"/>
    <col min="1615" max="1792" width="8.09765625" style="60"/>
    <col min="1793" max="1795" width="3.5" style="60" customWidth="1"/>
    <col min="1796" max="1796" width="3.69921875" style="60" customWidth="1"/>
    <col min="1797" max="1797" width="0" style="60" hidden="1" customWidth="1"/>
    <col min="1798" max="1798" width="3.5" style="60" customWidth="1"/>
    <col min="1799" max="1799" width="0" style="60" hidden="1" customWidth="1"/>
    <col min="1800" max="1800" width="3.5" style="60" customWidth="1"/>
    <col min="1801" max="1801" width="0" style="60" hidden="1" customWidth="1"/>
    <col min="1802" max="1803" width="3.5" style="60" customWidth="1"/>
    <col min="1804" max="1804" width="0" style="60" hidden="1" customWidth="1"/>
    <col min="1805" max="1805" width="3.5" style="60" customWidth="1"/>
    <col min="1806" max="1806" width="0" style="60" hidden="1" customWidth="1"/>
    <col min="1807" max="1808" width="3.5" style="60" customWidth="1"/>
    <col min="1809" max="1809" width="0" style="60" hidden="1" customWidth="1"/>
    <col min="1810" max="1810" width="3.5" style="60" customWidth="1"/>
    <col min="1811" max="1811" width="0" style="60" hidden="1" customWidth="1"/>
    <col min="1812" max="1813" width="3.5" style="60" customWidth="1"/>
    <col min="1814" max="1814" width="0" style="60" hidden="1" customWidth="1"/>
    <col min="1815" max="1815" width="3.5" style="60" customWidth="1"/>
    <col min="1816" max="1816" width="0" style="60" hidden="1" customWidth="1"/>
    <col min="1817" max="1818" width="3.5" style="60" customWidth="1"/>
    <col min="1819" max="1819" width="0" style="60" hidden="1" customWidth="1"/>
    <col min="1820" max="1820" width="3.5" style="60" customWidth="1"/>
    <col min="1821" max="1821" width="0" style="60" hidden="1" customWidth="1"/>
    <col min="1822" max="1823" width="3.5" style="60" customWidth="1"/>
    <col min="1824" max="1824" width="0" style="60" hidden="1" customWidth="1"/>
    <col min="1825" max="1825" width="3.5" style="60" customWidth="1"/>
    <col min="1826" max="1826" width="0" style="60" hidden="1" customWidth="1"/>
    <col min="1827" max="1833" width="3.5" style="60" customWidth="1"/>
    <col min="1834" max="1834" width="6.296875" style="60" customWidth="1"/>
    <col min="1835" max="1835" width="4.19921875" style="60" customWidth="1"/>
    <col min="1836" max="1836" width="3" style="60" customWidth="1"/>
    <col min="1837" max="1848" width="0" style="60" hidden="1" customWidth="1"/>
    <col min="1849" max="1849" width="15.8984375" style="60" customWidth="1"/>
    <col min="1850" max="1850" width="17" style="60" customWidth="1"/>
    <col min="1851" max="1869" width="8.09765625" style="60"/>
    <col min="1870" max="1870" width="5.296875" style="60" customWidth="1"/>
    <col min="1871" max="2048" width="8.09765625" style="60"/>
    <col min="2049" max="2051" width="3.5" style="60" customWidth="1"/>
    <col min="2052" max="2052" width="3.69921875" style="60" customWidth="1"/>
    <col min="2053" max="2053" width="0" style="60" hidden="1" customWidth="1"/>
    <col min="2054" max="2054" width="3.5" style="60" customWidth="1"/>
    <col min="2055" max="2055" width="0" style="60" hidden="1" customWidth="1"/>
    <col min="2056" max="2056" width="3.5" style="60" customWidth="1"/>
    <col min="2057" max="2057" width="0" style="60" hidden="1" customWidth="1"/>
    <col min="2058" max="2059" width="3.5" style="60" customWidth="1"/>
    <col min="2060" max="2060" width="0" style="60" hidden="1" customWidth="1"/>
    <col min="2061" max="2061" width="3.5" style="60" customWidth="1"/>
    <col min="2062" max="2062" width="0" style="60" hidden="1" customWidth="1"/>
    <col min="2063" max="2064" width="3.5" style="60" customWidth="1"/>
    <col min="2065" max="2065" width="0" style="60" hidden="1" customWidth="1"/>
    <col min="2066" max="2066" width="3.5" style="60" customWidth="1"/>
    <col min="2067" max="2067" width="0" style="60" hidden="1" customWidth="1"/>
    <col min="2068" max="2069" width="3.5" style="60" customWidth="1"/>
    <col min="2070" max="2070" width="0" style="60" hidden="1" customWidth="1"/>
    <col min="2071" max="2071" width="3.5" style="60" customWidth="1"/>
    <col min="2072" max="2072" width="0" style="60" hidden="1" customWidth="1"/>
    <col min="2073" max="2074" width="3.5" style="60" customWidth="1"/>
    <col min="2075" max="2075" width="0" style="60" hidden="1" customWidth="1"/>
    <col min="2076" max="2076" width="3.5" style="60" customWidth="1"/>
    <col min="2077" max="2077" width="0" style="60" hidden="1" customWidth="1"/>
    <col min="2078" max="2079" width="3.5" style="60" customWidth="1"/>
    <col min="2080" max="2080" width="0" style="60" hidden="1" customWidth="1"/>
    <col min="2081" max="2081" width="3.5" style="60" customWidth="1"/>
    <col min="2082" max="2082" width="0" style="60" hidden="1" customWidth="1"/>
    <col min="2083" max="2089" width="3.5" style="60" customWidth="1"/>
    <col min="2090" max="2090" width="6.296875" style="60" customWidth="1"/>
    <col min="2091" max="2091" width="4.19921875" style="60" customWidth="1"/>
    <col min="2092" max="2092" width="3" style="60" customWidth="1"/>
    <col min="2093" max="2104" width="0" style="60" hidden="1" customWidth="1"/>
    <col min="2105" max="2105" width="15.8984375" style="60" customWidth="1"/>
    <col min="2106" max="2106" width="17" style="60" customWidth="1"/>
    <col min="2107" max="2125" width="8.09765625" style="60"/>
    <col min="2126" max="2126" width="5.296875" style="60" customWidth="1"/>
    <col min="2127" max="2304" width="8.09765625" style="60"/>
    <col min="2305" max="2307" width="3.5" style="60" customWidth="1"/>
    <col min="2308" max="2308" width="3.69921875" style="60" customWidth="1"/>
    <col min="2309" max="2309" width="0" style="60" hidden="1" customWidth="1"/>
    <col min="2310" max="2310" width="3.5" style="60" customWidth="1"/>
    <col min="2311" max="2311" width="0" style="60" hidden="1" customWidth="1"/>
    <col min="2312" max="2312" width="3.5" style="60" customWidth="1"/>
    <col min="2313" max="2313" width="0" style="60" hidden="1" customWidth="1"/>
    <col min="2314" max="2315" width="3.5" style="60" customWidth="1"/>
    <col min="2316" max="2316" width="0" style="60" hidden="1" customWidth="1"/>
    <col min="2317" max="2317" width="3.5" style="60" customWidth="1"/>
    <col min="2318" max="2318" width="0" style="60" hidden="1" customWidth="1"/>
    <col min="2319" max="2320" width="3.5" style="60" customWidth="1"/>
    <col min="2321" max="2321" width="0" style="60" hidden="1" customWidth="1"/>
    <col min="2322" max="2322" width="3.5" style="60" customWidth="1"/>
    <col min="2323" max="2323" width="0" style="60" hidden="1" customWidth="1"/>
    <col min="2324" max="2325" width="3.5" style="60" customWidth="1"/>
    <col min="2326" max="2326" width="0" style="60" hidden="1" customWidth="1"/>
    <col min="2327" max="2327" width="3.5" style="60" customWidth="1"/>
    <col min="2328" max="2328" width="0" style="60" hidden="1" customWidth="1"/>
    <col min="2329" max="2330" width="3.5" style="60" customWidth="1"/>
    <col min="2331" max="2331" width="0" style="60" hidden="1" customWidth="1"/>
    <col min="2332" max="2332" width="3.5" style="60" customWidth="1"/>
    <col min="2333" max="2333" width="0" style="60" hidden="1" customWidth="1"/>
    <col min="2334" max="2335" width="3.5" style="60" customWidth="1"/>
    <col min="2336" max="2336" width="0" style="60" hidden="1" customWidth="1"/>
    <col min="2337" max="2337" width="3.5" style="60" customWidth="1"/>
    <col min="2338" max="2338" width="0" style="60" hidden="1" customWidth="1"/>
    <col min="2339" max="2345" width="3.5" style="60" customWidth="1"/>
    <col min="2346" max="2346" width="6.296875" style="60" customWidth="1"/>
    <col min="2347" max="2347" width="4.19921875" style="60" customWidth="1"/>
    <col min="2348" max="2348" width="3" style="60" customWidth="1"/>
    <col min="2349" max="2360" width="0" style="60" hidden="1" customWidth="1"/>
    <col min="2361" max="2361" width="15.8984375" style="60" customWidth="1"/>
    <col min="2362" max="2362" width="17" style="60" customWidth="1"/>
    <col min="2363" max="2381" width="8.09765625" style="60"/>
    <col min="2382" max="2382" width="5.296875" style="60" customWidth="1"/>
    <col min="2383" max="2560" width="8.09765625" style="60"/>
    <col min="2561" max="2563" width="3.5" style="60" customWidth="1"/>
    <col min="2564" max="2564" width="3.69921875" style="60" customWidth="1"/>
    <col min="2565" max="2565" width="0" style="60" hidden="1" customWidth="1"/>
    <col min="2566" max="2566" width="3.5" style="60" customWidth="1"/>
    <col min="2567" max="2567" width="0" style="60" hidden="1" customWidth="1"/>
    <col min="2568" max="2568" width="3.5" style="60" customWidth="1"/>
    <col min="2569" max="2569" width="0" style="60" hidden="1" customWidth="1"/>
    <col min="2570" max="2571" width="3.5" style="60" customWidth="1"/>
    <col min="2572" max="2572" width="0" style="60" hidden="1" customWidth="1"/>
    <col min="2573" max="2573" width="3.5" style="60" customWidth="1"/>
    <col min="2574" max="2574" width="0" style="60" hidden="1" customWidth="1"/>
    <col min="2575" max="2576" width="3.5" style="60" customWidth="1"/>
    <col min="2577" max="2577" width="0" style="60" hidden="1" customWidth="1"/>
    <col min="2578" max="2578" width="3.5" style="60" customWidth="1"/>
    <col min="2579" max="2579" width="0" style="60" hidden="1" customWidth="1"/>
    <col min="2580" max="2581" width="3.5" style="60" customWidth="1"/>
    <col min="2582" max="2582" width="0" style="60" hidden="1" customWidth="1"/>
    <col min="2583" max="2583" width="3.5" style="60" customWidth="1"/>
    <col min="2584" max="2584" width="0" style="60" hidden="1" customWidth="1"/>
    <col min="2585" max="2586" width="3.5" style="60" customWidth="1"/>
    <col min="2587" max="2587" width="0" style="60" hidden="1" customWidth="1"/>
    <col min="2588" max="2588" width="3.5" style="60" customWidth="1"/>
    <col min="2589" max="2589" width="0" style="60" hidden="1" customWidth="1"/>
    <col min="2590" max="2591" width="3.5" style="60" customWidth="1"/>
    <col min="2592" max="2592" width="0" style="60" hidden="1" customWidth="1"/>
    <col min="2593" max="2593" width="3.5" style="60" customWidth="1"/>
    <col min="2594" max="2594" width="0" style="60" hidden="1" customWidth="1"/>
    <col min="2595" max="2601" width="3.5" style="60" customWidth="1"/>
    <col min="2602" max="2602" width="6.296875" style="60" customWidth="1"/>
    <col min="2603" max="2603" width="4.19921875" style="60" customWidth="1"/>
    <col min="2604" max="2604" width="3" style="60" customWidth="1"/>
    <col min="2605" max="2616" width="0" style="60" hidden="1" customWidth="1"/>
    <col min="2617" max="2617" width="15.8984375" style="60" customWidth="1"/>
    <col min="2618" max="2618" width="17" style="60" customWidth="1"/>
    <col min="2619" max="2637" width="8.09765625" style="60"/>
    <col min="2638" max="2638" width="5.296875" style="60" customWidth="1"/>
    <col min="2639" max="2816" width="8.09765625" style="60"/>
    <col min="2817" max="2819" width="3.5" style="60" customWidth="1"/>
    <col min="2820" max="2820" width="3.69921875" style="60" customWidth="1"/>
    <col min="2821" max="2821" width="0" style="60" hidden="1" customWidth="1"/>
    <col min="2822" max="2822" width="3.5" style="60" customWidth="1"/>
    <col min="2823" max="2823" width="0" style="60" hidden="1" customWidth="1"/>
    <col min="2824" max="2824" width="3.5" style="60" customWidth="1"/>
    <col min="2825" max="2825" width="0" style="60" hidden="1" customWidth="1"/>
    <col min="2826" max="2827" width="3.5" style="60" customWidth="1"/>
    <col min="2828" max="2828" width="0" style="60" hidden="1" customWidth="1"/>
    <col min="2829" max="2829" width="3.5" style="60" customWidth="1"/>
    <col min="2830" max="2830" width="0" style="60" hidden="1" customWidth="1"/>
    <col min="2831" max="2832" width="3.5" style="60" customWidth="1"/>
    <col min="2833" max="2833" width="0" style="60" hidden="1" customWidth="1"/>
    <col min="2834" max="2834" width="3.5" style="60" customWidth="1"/>
    <col min="2835" max="2835" width="0" style="60" hidden="1" customWidth="1"/>
    <col min="2836" max="2837" width="3.5" style="60" customWidth="1"/>
    <col min="2838" max="2838" width="0" style="60" hidden="1" customWidth="1"/>
    <col min="2839" max="2839" width="3.5" style="60" customWidth="1"/>
    <col min="2840" max="2840" width="0" style="60" hidden="1" customWidth="1"/>
    <col min="2841" max="2842" width="3.5" style="60" customWidth="1"/>
    <col min="2843" max="2843" width="0" style="60" hidden="1" customWidth="1"/>
    <col min="2844" max="2844" width="3.5" style="60" customWidth="1"/>
    <col min="2845" max="2845" width="0" style="60" hidden="1" customWidth="1"/>
    <col min="2846" max="2847" width="3.5" style="60" customWidth="1"/>
    <col min="2848" max="2848" width="0" style="60" hidden="1" customWidth="1"/>
    <col min="2849" max="2849" width="3.5" style="60" customWidth="1"/>
    <col min="2850" max="2850" width="0" style="60" hidden="1" customWidth="1"/>
    <col min="2851" max="2857" width="3.5" style="60" customWidth="1"/>
    <col min="2858" max="2858" width="6.296875" style="60" customWidth="1"/>
    <col min="2859" max="2859" width="4.19921875" style="60" customWidth="1"/>
    <col min="2860" max="2860" width="3" style="60" customWidth="1"/>
    <col min="2861" max="2872" width="0" style="60" hidden="1" customWidth="1"/>
    <col min="2873" max="2873" width="15.8984375" style="60" customWidth="1"/>
    <col min="2874" max="2874" width="17" style="60" customWidth="1"/>
    <col min="2875" max="2893" width="8.09765625" style="60"/>
    <col min="2894" max="2894" width="5.296875" style="60" customWidth="1"/>
    <col min="2895" max="3072" width="8.09765625" style="60"/>
    <col min="3073" max="3075" width="3.5" style="60" customWidth="1"/>
    <col min="3076" max="3076" width="3.69921875" style="60" customWidth="1"/>
    <col min="3077" max="3077" width="0" style="60" hidden="1" customWidth="1"/>
    <col min="3078" max="3078" width="3.5" style="60" customWidth="1"/>
    <col min="3079" max="3079" width="0" style="60" hidden="1" customWidth="1"/>
    <col min="3080" max="3080" width="3.5" style="60" customWidth="1"/>
    <col min="3081" max="3081" width="0" style="60" hidden="1" customWidth="1"/>
    <col min="3082" max="3083" width="3.5" style="60" customWidth="1"/>
    <col min="3084" max="3084" width="0" style="60" hidden="1" customWidth="1"/>
    <col min="3085" max="3085" width="3.5" style="60" customWidth="1"/>
    <col min="3086" max="3086" width="0" style="60" hidden="1" customWidth="1"/>
    <col min="3087" max="3088" width="3.5" style="60" customWidth="1"/>
    <col min="3089" max="3089" width="0" style="60" hidden="1" customWidth="1"/>
    <col min="3090" max="3090" width="3.5" style="60" customWidth="1"/>
    <col min="3091" max="3091" width="0" style="60" hidden="1" customWidth="1"/>
    <col min="3092" max="3093" width="3.5" style="60" customWidth="1"/>
    <col min="3094" max="3094" width="0" style="60" hidden="1" customWidth="1"/>
    <col min="3095" max="3095" width="3.5" style="60" customWidth="1"/>
    <col min="3096" max="3096" width="0" style="60" hidden="1" customWidth="1"/>
    <col min="3097" max="3098" width="3.5" style="60" customWidth="1"/>
    <col min="3099" max="3099" width="0" style="60" hidden="1" customWidth="1"/>
    <col min="3100" max="3100" width="3.5" style="60" customWidth="1"/>
    <col min="3101" max="3101" width="0" style="60" hidden="1" customWidth="1"/>
    <col min="3102" max="3103" width="3.5" style="60" customWidth="1"/>
    <col min="3104" max="3104" width="0" style="60" hidden="1" customWidth="1"/>
    <col min="3105" max="3105" width="3.5" style="60" customWidth="1"/>
    <col min="3106" max="3106" width="0" style="60" hidden="1" customWidth="1"/>
    <col min="3107" max="3113" width="3.5" style="60" customWidth="1"/>
    <col min="3114" max="3114" width="6.296875" style="60" customWidth="1"/>
    <col min="3115" max="3115" width="4.19921875" style="60" customWidth="1"/>
    <col min="3116" max="3116" width="3" style="60" customWidth="1"/>
    <col min="3117" max="3128" width="0" style="60" hidden="1" customWidth="1"/>
    <col min="3129" max="3129" width="15.8984375" style="60" customWidth="1"/>
    <col min="3130" max="3130" width="17" style="60" customWidth="1"/>
    <col min="3131" max="3149" width="8.09765625" style="60"/>
    <col min="3150" max="3150" width="5.296875" style="60" customWidth="1"/>
    <col min="3151" max="3328" width="8.09765625" style="60"/>
    <col min="3329" max="3331" width="3.5" style="60" customWidth="1"/>
    <col min="3332" max="3332" width="3.69921875" style="60" customWidth="1"/>
    <col min="3333" max="3333" width="0" style="60" hidden="1" customWidth="1"/>
    <col min="3334" max="3334" width="3.5" style="60" customWidth="1"/>
    <col min="3335" max="3335" width="0" style="60" hidden="1" customWidth="1"/>
    <col min="3336" max="3336" width="3.5" style="60" customWidth="1"/>
    <col min="3337" max="3337" width="0" style="60" hidden="1" customWidth="1"/>
    <col min="3338" max="3339" width="3.5" style="60" customWidth="1"/>
    <col min="3340" max="3340" width="0" style="60" hidden="1" customWidth="1"/>
    <col min="3341" max="3341" width="3.5" style="60" customWidth="1"/>
    <col min="3342" max="3342" width="0" style="60" hidden="1" customWidth="1"/>
    <col min="3343" max="3344" width="3.5" style="60" customWidth="1"/>
    <col min="3345" max="3345" width="0" style="60" hidden="1" customWidth="1"/>
    <col min="3346" max="3346" width="3.5" style="60" customWidth="1"/>
    <col min="3347" max="3347" width="0" style="60" hidden="1" customWidth="1"/>
    <col min="3348" max="3349" width="3.5" style="60" customWidth="1"/>
    <col min="3350" max="3350" width="0" style="60" hidden="1" customWidth="1"/>
    <col min="3351" max="3351" width="3.5" style="60" customWidth="1"/>
    <col min="3352" max="3352" width="0" style="60" hidden="1" customWidth="1"/>
    <col min="3353" max="3354" width="3.5" style="60" customWidth="1"/>
    <col min="3355" max="3355" width="0" style="60" hidden="1" customWidth="1"/>
    <col min="3356" max="3356" width="3.5" style="60" customWidth="1"/>
    <col min="3357" max="3357" width="0" style="60" hidden="1" customWidth="1"/>
    <col min="3358" max="3359" width="3.5" style="60" customWidth="1"/>
    <col min="3360" max="3360" width="0" style="60" hidden="1" customWidth="1"/>
    <col min="3361" max="3361" width="3.5" style="60" customWidth="1"/>
    <col min="3362" max="3362" width="0" style="60" hidden="1" customWidth="1"/>
    <col min="3363" max="3369" width="3.5" style="60" customWidth="1"/>
    <col min="3370" max="3370" width="6.296875" style="60" customWidth="1"/>
    <col min="3371" max="3371" width="4.19921875" style="60" customWidth="1"/>
    <col min="3372" max="3372" width="3" style="60" customWidth="1"/>
    <col min="3373" max="3384" width="0" style="60" hidden="1" customWidth="1"/>
    <col min="3385" max="3385" width="15.8984375" style="60" customWidth="1"/>
    <col min="3386" max="3386" width="17" style="60" customWidth="1"/>
    <col min="3387" max="3405" width="8.09765625" style="60"/>
    <col min="3406" max="3406" width="5.296875" style="60" customWidth="1"/>
    <col min="3407" max="3584" width="8.09765625" style="60"/>
    <col min="3585" max="3587" width="3.5" style="60" customWidth="1"/>
    <col min="3588" max="3588" width="3.69921875" style="60" customWidth="1"/>
    <col min="3589" max="3589" width="0" style="60" hidden="1" customWidth="1"/>
    <col min="3590" max="3590" width="3.5" style="60" customWidth="1"/>
    <col min="3591" max="3591" width="0" style="60" hidden="1" customWidth="1"/>
    <col min="3592" max="3592" width="3.5" style="60" customWidth="1"/>
    <col min="3593" max="3593" width="0" style="60" hidden="1" customWidth="1"/>
    <col min="3594" max="3595" width="3.5" style="60" customWidth="1"/>
    <col min="3596" max="3596" width="0" style="60" hidden="1" customWidth="1"/>
    <col min="3597" max="3597" width="3.5" style="60" customWidth="1"/>
    <col min="3598" max="3598" width="0" style="60" hidden="1" customWidth="1"/>
    <col min="3599" max="3600" width="3.5" style="60" customWidth="1"/>
    <col min="3601" max="3601" width="0" style="60" hidden="1" customWidth="1"/>
    <col min="3602" max="3602" width="3.5" style="60" customWidth="1"/>
    <col min="3603" max="3603" width="0" style="60" hidden="1" customWidth="1"/>
    <col min="3604" max="3605" width="3.5" style="60" customWidth="1"/>
    <col min="3606" max="3606" width="0" style="60" hidden="1" customWidth="1"/>
    <col min="3607" max="3607" width="3.5" style="60" customWidth="1"/>
    <col min="3608" max="3608" width="0" style="60" hidden="1" customWidth="1"/>
    <col min="3609" max="3610" width="3.5" style="60" customWidth="1"/>
    <col min="3611" max="3611" width="0" style="60" hidden="1" customWidth="1"/>
    <col min="3612" max="3612" width="3.5" style="60" customWidth="1"/>
    <col min="3613" max="3613" width="0" style="60" hidden="1" customWidth="1"/>
    <col min="3614" max="3615" width="3.5" style="60" customWidth="1"/>
    <col min="3616" max="3616" width="0" style="60" hidden="1" customWidth="1"/>
    <col min="3617" max="3617" width="3.5" style="60" customWidth="1"/>
    <col min="3618" max="3618" width="0" style="60" hidden="1" customWidth="1"/>
    <col min="3619" max="3625" width="3.5" style="60" customWidth="1"/>
    <col min="3626" max="3626" width="6.296875" style="60" customWidth="1"/>
    <col min="3627" max="3627" width="4.19921875" style="60" customWidth="1"/>
    <col min="3628" max="3628" width="3" style="60" customWidth="1"/>
    <col min="3629" max="3640" width="0" style="60" hidden="1" customWidth="1"/>
    <col min="3641" max="3641" width="15.8984375" style="60" customWidth="1"/>
    <col min="3642" max="3642" width="17" style="60" customWidth="1"/>
    <col min="3643" max="3661" width="8.09765625" style="60"/>
    <col min="3662" max="3662" width="5.296875" style="60" customWidth="1"/>
    <col min="3663" max="3840" width="8.09765625" style="60"/>
    <col min="3841" max="3843" width="3.5" style="60" customWidth="1"/>
    <col min="3844" max="3844" width="3.69921875" style="60" customWidth="1"/>
    <col min="3845" max="3845" width="0" style="60" hidden="1" customWidth="1"/>
    <col min="3846" max="3846" width="3.5" style="60" customWidth="1"/>
    <col min="3847" max="3847" width="0" style="60" hidden="1" customWidth="1"/>
    <col min="3848" max="3848" width="3.5" style="60" customWidth="1"/>
    <col min="3849" max="3849" width="0" style="60" hidden="1" customWidth="1"/>
    <col min="3850" max="3851" width="3.5" style="60" customWidth="1"/>
    <col min="3852" max="3852" width="0" style="60" hidden="1" customWidth="1"/>
    <col min="3853" max="3853" width="3.5" style="60" customWidth="1"/>
    <col min="3854" max="3854" width="0" style="60" hidden="1" customWidth="1"/>
    <col min="3855" max="3856" width="3.5" style="60" customWidth="1"/>
    <col min="3857" max="3857" width="0" style="60" hidden="1" customWidth="1"/>
    <col min="3858" max="3858" width="3.5" style="60" customWidth="1"/>
    <col min="3859" max="3859" width="0" style="60" hidden="1" customWidth="1"/>
    <col min="3860" max="3861" width="3.5" style="60" customWidth="1"/>
    <col min="3862" max="3862" width="0" style="60" hidden="1" customWidth="1"/>
    <col min="3863" max="3863" width="3.5" style="60" customWidth="1"/>
    <col min="3864" max="3864" width="0" style="60" hidden="1" customWidth="1"/>
    <col min="3865" max="3866" width="3.5" style="60" customWidth="1"/>
    <col min="3867" max="3867" width="0" style="60" hidden="1" customWidth="1"/>
    <col min="3868" max="3868" width="3.5" style="60" customWidth="1"/>
    <col min="3869" max="3869" width="0" style="60" hidden="1" customWidth="1"/>
    <col min="3870" max="3871" width="3.5" style="60" customWidth="1"/>
    <col min="3872" max="3872" width="0" style="60" hidden="1" customWidth="1"/>
    <col min="3873" max="3873" width="3.5" style="60" customWidth="1"/>
    <col min="3874" max="3874" width="0" style="60" hidden="1" customWidth="1"/>
    <col min="3875" max="3881" width="3.5" style="60" customWidth="1"/>
    <col min="3882" max="3882" width="6.296875" style="60" customWidth="1"/>
    <col min="3883" max="3883" width="4.19921875" style="60" customWidth="1"/>
    <col min="3884" max="3884" width="3" style="60" customWidth="1"/>
    <col min="3885" max="3896" width="0" style="60" hidden="1" customWidth="1"/>
    <col min="3897" max="3897" width="15.8984375" style="60" customWidth="1"/>
    <col min="3898" max="3898" width="17" style="60" customWidth="1"/>
    <col min="3899" max="3917" width="8.09765625" style="60"/>
    <col min="3918" max="3918" width="5.296875" style="60" customWidth="1"/>
    <col min="3919" max="4096" width="8.09765625" style="60"/>
    <col min="4097" max="4099" width="3.5" style="60" customWidth="1"/>
    <col min="4100" max="4100" width="3.69921875" style="60" customWidth="1"/>
    <col min="4101" max="4101" width="0" style="60" hidden="1" customWidth="1"/>
    <col min="4102" max="4102" width="3.5" style="60" customWidth="1"/>
    <col min="4103" max="4103" width="0" style="60" hidden="1" customWidth="1"/>
    <col min="4104" max="4104" width="3.5" style="60" customWidth="1"/>
    <col min="4105" max="4105" width="0" style="60" hidden="1" customWidth="1"/>
    <col min="4106" max="4107" width="3.5" style="60" customWidth="1"/>
    <col min="4108" max="4108" width="0" style="60" hidden="1" customWidth="1"/>
    <col min="4109" max="4109" width="3.5" style="60" customWidth="1"/>
    <col min="4110" max="4110" width="0" style="60" hidden="1" customWidth="1"/>
    <col min="4111" max="4112" width="3.5" style="60" customWidth="1"/>
    <col min="4113" max="4113" width="0" style="60" hidden="1" customWidth="1"/>
    <col min="4114" max="4114" width="3.5" style="60" customWidth="1"/>
    <col min="4115" max="4115" width="0" style="60" hidden="1" customWidth="1"/>
    <col min="4116" max="4117" width="3.5" style="60" customWidth="1"/>
    <col min="4118" max="4118" width="0" style="60" hidden="1" customWidth="1"/>
    <col min="4119" max="4119" width="3.5" style="60" customWidth="1"/>
    <col min="4120" max="4120" width="0" style="60" hidden="1" customWidth="1"/>
    <col min="4121" max="4122" width="3.5" style="60" customWidth="1"/>
    <col min="4123" max="4123" width="0" style="60" hidden="1" customWidth="1"/>
    <col min="4124" max="4124" width="3.5" style="60" customWidth="1"/>
    <col min="4125" max="4125" width="0" style="60" hidden="1" customWidth="1"/>
    <col min="4126" max="4127" width="3.5" style="60" customWidth="1"/>
    <col min="4128" max="4128" width="0" style="60" hidden="1" customWidth="1"/>
    <col min="4129" max="4129" width="3.5" style="60" customWidth="1"/>
    <col min="4130" max="4130" width="0" style="60" hidden="1" customWidth="1"/>
    <col min="4131" max="4137" width="3.5" style="60" customWidth="1"/>
    <col min="4138" max="4138" width="6.296875" style="60" customWidth="1"/>
    <col min="4139" max="4139" width="4.19921875" style="60" customWidth="1"/>
    <col min="4140" max="4140" width="3" style="60" customWidth="1"/>
    <col min="4141" max="4152" width="0" style="60" hidden="1" customWidth="1"/>
    <col min="4153" max="4153" width="15.8984375" style="60" customWidth="1"/>
    <col min="4154" max="4154" width="17" style="60" customWidth="1"/>
    <col min="4155" max="4173" width="8.09765625" style="60"/>
    <col min="4174" max="4174" width="5.296875" style="60" customWidth="1"/>
    <col min="4175" max="4352" width="8.09765625" style="60"/>
    <col min="4353" max="4355" width="3.5" style="60" customWidth="1"/>
    <col min="4356" max="4356" width="3.69921875" style="60" customWidth="1"/>
    <col min="4357" max="4357" width="0" style="60" hidden="1" customWidth="1"/>
    <col min="4358" max="4358" width="3.5" style="60" customWidth="1"/>
    <col min="4359" max="4359" width="0" style="60" hidden="1" customWidth="1"/>
    <col min="4360" max="4360" width="3.5" style="60" customWidth="1"/>
    <col min="4361" max="4361" width="0" style="60" hidden="1" customWidth="1"/>
    <col min="4362" max="4363" width="3.5" style="60" customWidth="1"/>
    <col min="4364" max="4364" width="0" style="60" hidden="1" customWidth="1"/>
    <col min="4365" max="4365" width="3.5" style="60" customWidth="1"/>
    <col min="4366" max="4366" width="0" style="60" hidden="1" customWidth="1"/>
    <col min="4367" max="4368" width="3.5" style="60" customWidth="1"/>
    <col min="4369" max="4369" width="0" style="60" hidden="1" customWidth="1"/>
    <col min="4370" max="4370" width="3.5" style="60" customWidth="1"/>
    <col min="4371" max="4371" width="0" style="60" hidden="1" customWidth="1"/>
    <col min="4372" max="4373" width="3.5" style="60" customWidth="1"/>
    <col min="4374" max="4374" width="0" style="60" hidden="1" customWidth="1"/>
    <col min="4375" max="4375" width="3.5" style="60" customWidth="1"/>
    <col min="4376" max="4376" width="0" style="60" hidden="1" customWidth="1"/>
    <col min="4377" max="4378" width="3.5" style="60" customWidth="1"/>
    <col min="4379" max="4379" width="0" style="60" hidden="1" customWidth="1"/>
    <col min="4380" max="4380" width="3.5" style="60" customWidth="1"/>
    <col min="4381" max="4381" width="0" style="60" hidden="1" customWidth="1"/>
    <col min="4382" max="4383" width="3.5" style="60" customWidth="1"/>
    <col min="4384" max="4384" width="0" style="60" hidden="1" customWidth="1"/>
    <col min="4385" max="4385" width="3.5" style="60" customWidth="1"/>
    <col min="4386" max="4386" width="0" style="60" hidden="1" customWidth="1"/>
    <col min="4387" max="4393" width="3.5" style="60" customWidth="1"/>
    <col min="4394" max="4394" width="6.296875" style="60" customWidth="1"/>
    <col min="4395" max="4395" width="4.19921875" style="60" customWidth="1"/>
    <col min="4396" max="4396" width="3" style="60" customWidth="1"/>
    <col min="4397" max="4408" width="0" style="60" hidden="1" customWidth="1"/>
    <col min="4409" max="4409" width="15.8984375" style="60" customWidth="1"/>
    <col min="4410" max="4410" width="17" style="60" customWidth="1"/>
    <col min="4411" max="4429" width="8.09765625" style="60"/>
    <col min="4430" max="4430" width="5.296875" style="60" customWidth="1"/>
    <col min="4431" max="4608" width="8.09765625" style="60"/>
    <col min="4609" max="4611" width="3.5" style="60" customWidth="1"/>
    <col min="4612" max="4612" width="3.69921875" style="60" customWidth="1"/>
    <col min="4613" max="4613" width="0" style="60" hidden="1" customWidth="1"/>
    <col min="4614" max="4614" width="3.5" style="60" customWidth="1"/>
    <col min="4615" max="4615" width="0" style="60" hidden="1" customWidth="1"/>
    <col min="4616" max="4616" width="3.5" style="60" customWidth="1"/>
    <col min="4617" max="4617" width="0" style="60" hidden="1" customWidth="1"/>
    <col min="4618" max="4619" width="3.5" style="60" customWidth="1"/>
    <col min="4620" max="4620" width="0" style="60" hidden="1" customWidth="1"/>
    <col min="4621" max="4621" width="3.5" style="60" customWidth="1"/>
    <col min="4622" max="4622" width="0" style="60" hidden="1" customWidth="1"/>
    <col min="4623" max="4624" width="3.5" style="60" customWidth="1"/>
    <col min="4625" max="4625" width="0" style="60" hidden="1" customWidth="1"/>
    <col min="4626" max="4626" width="3.5" style="60" customWidth="1"/>
    <col min="4627" max="4627" width="0" style="60" hidden="1" customWidth="1"/>
    <col min="4628" max="4629" width="3.5" style="60" customWidth="1"/>
    <col min="4630" max="4630" width="0" style="60" hidden="1" customWidth="1"/>
    <col min="4631" max="4631" width="3.5" style="60" customWidth="1"/>
    <col min="4632" max="4632" width="0" style="60" hidden="1" customWidth="1"/>
    <col min="4633" max="4634" width="3.5" style="60" customWidth="1"/>
    <col min="4635" max="4635" width="0" style="60" hidden="1" customWidth="1"/>
    <col min="4636" max="4636" width="3.5" style="60" customWidth="1"/>
    <col min="4637" max="4637" width="0" style="60" hidden="1" customWidth="1"/>
    <col min="4638" max="4639" width="3.5" style="60" customWidth="1"/>
    <col min="4640" max="4640" width="0" style="60" hidden="1" customWidth="1"/>
    <col min="4641" max="4641" width="3.5" style="60" customWidth="1"/>
    <col min="4642" max="4642" width="0" style="60" hidden="1" customWidth="1"/>
    <col min="4643" max="4649" width="3.5" style="60" customWidth="1"/>
    <col min="4650" max="4650" width="6.296875" style="60" customWidth="1"/>
    <col min="4651" max="4651" width="4.19921875" style="60" customWidth="1"/>
    <col min="4652" max="4652" width="3" style="60" customWidth="1"/>
    <col min="4653" max="4664" width="0" style="60" hidden="1" customWidth="1"/>
    <col min="4665" max="4665" width="15.8984375" style="60" customWidth="1"/>
    <col min="4666" max="4666" width="17" style="60" customWidth="1"/>
    <col min="4667" max="4685" width="8.09765625" style="60"/>
    <col min="4686" max="4686" width="5.296875" style="60" customWidth="1"/>
    <col min="4687" max="4864" width="8.09765625" style="60"/>
    <col min="4865" max="4867" width="3.5" style="60" customWidth="1"/>
    <col min="4868" max="4868" width="3.69921875" style="60" customWidth="1"/>
    <col min="4869" max="4869" width="0" style="60" hidden="1" customWidth="1"/>
    <col min="4870" max="4870" width="3.5" style="60" customWidth="1"/>
    <col min="4871" max="4871" width="0" style="60" hidden="1" customWidth="1"/>
    <col min="4872" max="4872" width="3.5" style="60" customWidth="1"/>
    <col min="4873" max="4873" width="0" style="60" hidden="1" customWidth="1"/>
    <col min="4874" max="4875" width="3.5" style="60" customWidth="1"/>
    <col min="4876" max="4876" width="0" style="60" hidden="1" customWidth="1"/>
    <col min="4877" max="4877" width="3.5" style="60" customWidth="1"/>
    <col min="4878" max="4878" width="0" style="60" hidden="1" customWidth="1"/>
    <col min="4879" max="4880" width="3.5" style="60" customWidth="1"/>
    <col min="4881" max="4881" width="0" style="60" hidden="1" customWidth="1"/>
    <col min="4882" max="4882" width="3.5" style="60" customWidth="1"/>
    <col min="4883" max="4883" width="0" style="60" hidden="1" customWidth="1"/>
    <col min="4884" max="4885" width="3.5" style="60" customWidth="1"/>
    <col min="4886" max="4886" width="0" style="60" hidden="1" customWidth="1"/>
    <col min="4887" max="4887" width="3.5" style="60" customWidth="1"/>
    <col min="4888" max="4888" width="0" style="60" hidden="1" customWidth="1"/>
    <col min="4889" max="4890" width="3.5" style="60" customWidth="1"/>
    <col min="4891" max="4891" width="0" style="60" hidden="1" customWidth="1"/>
    <col min="4892" max="4892" width="3.5" style="60" customWidth="1"/>
    <col min="4893" max="4893" width="0" style="60" hidden="1" customWidth="1"/>
    <col min="4894" max="4895" width="3.5" style="60" customWidth="1"/>
    <col min="4896" max="4896" width="0" style="60" hidden="1" customWidth="1"/>
    <col min="4897" max="4897" width="3.5" style="60" customWidth="1"/>
    <col min="4898" max="4898" width="0" style="60" hidden="1" customWidth="1"/>
    <col min="4899" max="4905" width="3.5" style="60" customWidth="1"/>
    <col min="4906" max="4906" width="6.296875" style="60" customWidth="1"/>
    <col min="4907" max="4907" width="4.19921875" style="60" customWidth="1"/>
    <col min="4908" max="4908" width="3" style="60" customWidth="1"/>
    <col min="4909" max="4920" width="0" style="60" hidden="1" customWidth="1"/>
    <col min="4921" max="4921" width="15.8984375" style="60" customWidth="1"/>
    <col min="4922" max="4922" width="17" style="60" customWidth="1"/>
    <col min="4923" max="4941" width="8.09765625" style="60"/>
    <col min="4942" max="4942" width="5.296875" style="60" customWidth="1"/>
    <col min="4943" max="5120" width="8.09765625" style="60"/>
    <col min="5121" max="5123" width="3.5" style="60" customWidth="1"/>
    <col min="5124" max="5124" width="3.69921875" style="60" customWidth="1"/>
    <col min="5125" max="5125" width="0" style="60" hidden="1" customWidth="1"/>
    <col min="5126" max="5126" width="3.5" style="60" customWidth="1"/>
    <col min="5127" max="5127" width="0" style="60" hidden="1" customWidth="1"/>
    <col min="5128" max="5128" width="3.5" style="60" customWidth="1"/>
    <col min="5129" max="5129" width="0" style="60" hidden="1" customWidth="1"/>
    <col min="5130" max="5131" width="3.5" style="60" customWidth="1"/>
    <col min="5132" max="5132" width="0" style="60" hidden="1" customWidth="1"/>
    <col min="5133" max="5133" width="3.5" style="60" customWidth="1"/>
    <col min="5134" max="5134" width="0" style="60" hidden="1" customWidth="1"/>
    <col min="5135" max="5136" width="3.5" style="60" customWidth="1"/>
    <col min="5137" max="5137" width="0" style="60" hidden="1" customWidth="1"/>
    <col min="5138" max="5138" width="3.5" style="60" customWidth="1"/>
    <col min="5139" max="5139" width="0" style="60" hidden="1" customWidth="1"/>
    <col min="5140" max="5141" width="3.5" style="60" customWidth="1"/>
    <col min="5142" max="5142" width="0" style="60" hidden="1" customWidth="1"/>
    <col min="5143" max="5143" width="3.5" style="60" customWidth="1"/>
    <col min="5144" max="5144" width="0" style="60" hidden="1" customWidth="1"/>
    <col min="5145" max="5146" width="3.5" style="60" customWidth="1"/>
    <col min="5147" max="5147" width="0" style="60" hidden="1" customWidth="1"/>
    <col min="5148" max="5148" width="3.5" style="60" customWidth="1"/>
    <col min="5149" max="5149" width="0" style="60" hidden="1" customWidth="1"/>
    <col min="5150" max="5151" width="3.5" style="60" customWidth="1"/>
    <col min="5152" max="5152" width="0" style="60" hidden="1" customWidth="1"/>
    <col min="5153" max="5153" width="3.5" style="60" customWidth="1"/>
    <col min="5154" max="5154" width="0" style="60" hidden="1" customWidth="1"/>
    <col min="5155" max="5161" width="3.5" style="60" customWidth="1"/>
    <col min="5162" max="5162" width="6.296875" style="60" customWidth="1"/>
    <col min="5163" max="5163" width="4.19921875" style="60" customWidth="1"/>
    <col min="5164" max="5164" width="3" style="60" customWidth="1"/>
    <col min="5165" max="5176" width="0" style="60" hidden="1" customWidth="1"/>
    <col min="5177" max="5177" width="15.8984375" style="60" customWidth="1"/>
    <col min="5178" max="5178" width="17" style="60" customWidth="1"/>
    <col min="5179" max="5197" width="8.09765625" style="60"/>
    <col min="5198" max="5198" width="5.296875" style="60" customWidth="1"/>
    <col min="5199" max="5376" width="8.09765625" style="60"/>
    <col min="5377" max="5379" width="3.5" style="60" customWidth="1"/>
    <col min="5380" max="5380" width="3.69921875" style="60" customWidth="1"/>
    <col min="5381" max="5381" width="0" style="60" hidden="1" customWidth="1"/>
    <col min="5382" max="5382" width="3.5" style="60" customWidth="1"/>
    <col min="5383" max="5383" width="0" style="60" hidden="1" customWidth="1"/>
    <col min="5384" max="5384" width="3.5" style="60" customWidth="1"/>
    <col min="5385" max="5385" width="0" style="60" hidden="1" customWidth="1"/>
    <col min="5386" max="5387" width="3.5" style="60" customWidth="1"/>
    <col min="5388" max="5388" width="0" style="60" hidden="1" customWidth="1"/>
    <col min="5389" max="5389" width="3.5" style="60" customWidth="1"/>
    <col min="5390" max="5390" width="0" style="60" hidden="1" customWidth="1"/>
    <col min="5391" max="5392" width="3.5" style="60" customWidth="1"/>
    <col min="5393" max="5393" width="0" style="60" hidden="1" customWidth="1"/>
    <col min="5394" max="5394" width="3.5" style="60" customWidth="1"/>
    <col min="5395" max="5395" width="0" style="60" hidden="1" customWidth="1"/>
    <col min="5396" max="5397" width="3.5" style="60" customWidth="1"/>
    <col min="5398" max="5398" width="0" style="60" hidden="1" customWidth="1"/>
    <col min="5399" max="5399" width="3.5" style="60" customWidth="1"/>
    <col min="5400" max="5400" width="0" style="60" hidden="1" customWidth="1"/>
    <col min="5401" max="5402" width="3.5" style="60" customWidth="1"/>
    <col min="5403" max="5403" width="0" style="60" hidden="1" customWidth="1"/>
    <col min="5404" max="5404" width="3.5" style="60" customWidth="1"/>
    <col min="5405" max="5405" width="0" style="60" hidden="1" customWidth="1"/>
    <col min="5406" max="5407" width="3.5" style="60" customWidth="1"/>
    <col min="5408" max="5408" width="0" style="60" hidden="1" customWidth="1"/>
    <col min="5409" max="5409" width="3.5" style="60" customWidth="1"/>
    <col min="5410" max="5410" width="0" style="60" hidden="1" customWidth="1"/>
    <col min="5411" max="5417" width="3.5" style="60" customWidth="1"/>
    <col min="5418" max="5418" width="6.296875" style="60" customWidth="1"/>
    <col min="5419" max="5419" width="4.19921875" style="60" customWidth="1"/>
    <col min="5420" max="5420" width="3" style="60" customWidth="1"/>
    <col min="5421" max="5432" width="0" style="60" hidden="1" customWidth="1"/>
    <col min="5433" max="5433" width="15.8984375" style="60" customWidth="1"/>
    <col min="5434" max="5434" width="17" style="60" customWidth="1"/>
    <col min="5435" max="5453" width="8.09765625" style="60"/>
    <col min="5454" max="5454" width="5.296875" style="60" customWidth="1"/>
    <col min="5455" max="5632" width="8.09765625" style="60"/>
    <col min="5633" max="5635" width="3.5" style="60" customWidth="1"/>
    <col min="5636" max="5636" width="3.69921875" style="60" customWidth="1"/>
    <col min="5637" max="5637" width="0" style="60" hidden="1" customWidth="1"/>
    <col min="5638" max="5638" width="3.5" style="60" customWidth="1"/>
    <col min="5639" max="5639" width="0" style="60" hidden="1" customWidth="1"/>
    <col min="5640" max="5640" width="3.5" style="60" customWidth="1"/>
    <col min="5641" max="5641" width="0" style="60" hidden="1" customWidth="1"/>
    <col min="5642" max="5643" width="3.5" style="60" customWidth="1"/>
    <col min="5644" max="5644" width="0" style="60" hidden="1" customWidth="1"/>
    <col min="5645" max="5645" width="3.5" style="60" customWidth="1"/>
    <col min="5646" max="5646" width="0" style="60" hidden="1" customWidth="1"/>
    <col min="5647" max="5648" width="3.5" style="60" customWidth="1"/>
    <col min="5649" max="5649" width="0" style="60" hidden="1" customWidth="1"/>
    <col min="5650" max="5650" width="3.5" style="60" customWidth="1"/>
    <col min="5651" max="5651" width="0" style="60" hidden="1" customWidth="1"/>
    <col min="5652" max="5653" width="3.5" style="60" customWidth="1"/>
    <col min="5654" max="5654" width="0" style="60" hidden="1" customWidth="1"/>
    <col min="5655" max="5655" width="3.5" style="60" customWidth="1"/>
    <col min="5656" max="5656" width="0" style="60" hidden="1" customWidth="1"/>
    <col min="5657" max="5658" width="3.5" style="60" customWidth="1"/>
    <col min="5659" max="5659" width="0" style="60" hidden="1" customWidth="1"/>
    <col min="5660" max="5660" width="3.5" style="60" customWidth="1"/>
    <col min="5661" max="5661" width="0" style="60" hidden="1" customWidth="1"/>
    <col min="5662" max="5663" width="3.5" style="60" customWidth="1"/>
    <col min="5664" max="5664" width="0" style="60" hidden="1" customWidth="1"/>
    <col min="5665" max="5665" width="3.5" style="60" customWidth="1"/>
    <col min="5666" max="5666" width="0" style="60" hidden="1" customWidth="1"/>
    <col min="5667" max="5673" width="3.5" style="60" customWidth="1"/>
    <col min="5674" max="5674" width="6.296875" style="60" customWidth="1"/>
    <col min="5675" max="5675" width="4.19921875" style="60" customWidth="1"/>
    <col min="5676" max="5676" width="3" style="60" customWidth="1"/>
    <col min="5677" max="5688" width="0" style="60" hidden="1" customWidth="1"/>
    <col min="5689" max="5689" width="15.8984375" style="60" customWidth="1"/>
    <col min="5690" max="5690" width="17" style="60" customWidth="1"/>
    <col min="5691" max="5709" width="8.09765625" style="60"/>
    <col min="5710" max="5710" width="5.296875" style="60" customWidth="1"/>
    <col min="5711" max="5888" width="8.09765625" style="60"/>
    <col min="5889" max="5891" width="3.5" style="60" customWidth="1"/>
    <col min="5892" max="5892" width="3.69921875" style="60" customWidth="1"/>
    <col min="5893" max="5893" width="0" style="60" hidden="1" customWidth="1"/>
    <col min="5894" max="5894" width="3.5" style="60" customWidth="1"/>
    <col min="5895" max="5895" width="0" style="60" hidden="1" customWidth="1"/>
    <col min="5896" max="5896" width="3.5" style="60" customWidth="1"/>
    <col min="5897" max="5897" width="0" style="60" hidden="1" customWidth="1"/>
    <col min="5898" max="5899" width="3.5" style="60" customWidth="1"/>
    <col min="5900" max="5900" width="0" style="60" hidden="1" customWidth="1"/>
    <col min="5901" max="5901" width="3.5" style="60" customWidth="1"/>
    <col min="5902" max="5902" width="0" style="60" hidden="1" customWidth="1"/>
    <col min="5903" max="5904" width="3.5" style="60" customWidth="1"/>
    <col min="5905" max="5905" width="0" style="60" hidden="1" customWidth="1"/>
    <col min="5906" max="5906" width="3.5" style="60" customWidth="1"/>
    <col min="5907" max="5907" width="0" style="60" hidden="1" customWidth="1"/>
    <col min="5908" max="5909" width="3.5" style="60" customWidth="1"/>
    <col min="5910" max="5910" width="0" style="60" hidden="1" customWidth="1"/>
    <col min="5911" max="5911" width="3.5" style="60" customWidth="1"/>
    <col min="5912" max="5912" width="0" style="60" hidden="1" customWidth="1"/>
    <col min="5913" max="5914" width="3.5" style="60" customWidth="1"/>
    <col min="5915" max="5915" width="0" style="60" hidden="1" customWidth="1"/>
    <col min="5916" max="5916" width="3.5" style="60" customWidth="1"/>
    <col min="5917" max="5917" width="0" style="60" hidden="1" customWidth="1"/>
    <col min="5918" max="5919" width="3.5" style="60" customWidth="1"/>
    <col min="5920" max="5920" width="0" style="60" hidden="1" customWidth="1"/>
    <col min="5921" max="5921" width="3.5" style="60" customWidth="1"/>
    <col min="5922" max="5922" width="0" style="60" hidden="1" customWidth="1"/>
    <col min="5923" max="5929" width="3.5" style="60" customWidth="1"/>
    <col min="5930" max="5930" width="6.296875" style="60" customWidth="1"/>
    <col min="5931" max="5931" width="4.19921875" style="60" customWidth="1"/>
    <col min="5932" max="5932" width="3" style="60" customWidth="1"/>
    <col min="5933" max="5944" width="0" style="60" hidden="1" customWidth="1"/>
    <col min="5945" max="5945" width="15.8984375" style="60" customWidth="1"/>
    <col min="5946" max="5946" width="17" style="60" customWidth="1"/>
    <col min="5947" max="5965" width="8.09765625" style="60"/>
    <col min="5966" max="5966" width="5.296875" style="60" customWidth="1"/>
    <col min="5967" max="6144" width="8.09765625" style="60"/>
    <col min="6145" max="6147" width="3.5" style="60" customWidth="1"/>
    <col min="6148" max="6148" width="3.69921875" style="60" customWidth="1"/>
    <col min="6149" max="6149" width="0" style="60" hidden="1" customWidth="1"/>
    <col min="6150" max="6150" width="3.5" style="60" customWidth="1"/>
    <col min="6151" max="6151" width="0" style="60" hidden="1" customWidth="1"/>
    <col min="6152" max="6152" width="3.5" style="60" customWidth="1"/>
    <col min="6153" max="6153" width="0" style="60" hidden="1" customWidth="1"/>
    <col min="6154" max="6155" width="3.5" style="60" customWidth="1"/>
    <col min="6156" max="6156" width="0" style="60" hidden="1" customWidth="1"/>
    <col min="6157" max="6157" width="3.5" style="60" customWidth="1"/>
    <col min="6158" max="6158" width="0" style="60" hidden="1" customWidth="1"/>
    <col min="6159" max="6160" width="3.5" style="60" customWidth="1"/>
    <col min="6161" max="6161" width="0" style="60" hidden="1" customWidth="1"/>
    <col min="6162" max="6162" width="3.5" style="60" customWidth="1"/>
    <col min="6163" max="6163" width="0" style="60" hidden="1" customWidth="1"/>
    <col min="6164" max="6165" width="3.5" style="60" customWidth="1"/>
    <col min="6166" max="6166" width="0" style="60" hidden="1" customWidth="1"/>
    <col min="6167" max="6167" width="3.5" style="60" customWidth="1"/>
    <col min="6168" max="6168" width="0" style="60" hidden="1" customWidth="1"/>
    <col min="6169" max="6170" width="3.5" style="60" customWidth="1"/>
    <col min="6171" max="6171" width="0" style="60" hidden="1" customWidth="1"/>
    <col min="6172" max="6172" width="3.5" style="60" customWidth="1"/>
    <col min="6173" max="6173" width="0" style="60" hidden="1" customWidth="1"/>
    <col min="6174" max="6175" width="3.5" style="60" customWidth="1"/>
    <col min="6176" max="6176" width="0" style="60" hidden="1" customWidth="1"/>
    <col min="6177" max="6177" width="3.5" style="60" customWidth="1"/>
    <col min="6178" max="6178" width="0" style="60" hidden="1" customWidth="1"/>
    <col min="6179" max="6185" width="3.5" style="60" customWidth="1"/>
    <col min="6186" max="6186" width="6.296875" style="60" customWidth="1"/>
    <col min="6187" max="6187" width="4.19921875" style="60" customWidth="1"/>
    <col min="6188" max="6188" width="3" style="60" customWidth="1"/>
    <col min="6189" max="6200" width="0" style="60" hidden="1" customWidth="1"/>
    <col min="6201" max="6201" width="15.8984375" style="60" customWidth="1"/>
    <col min="6202" max="6202" width="17" style="60" customWidth="1"/>
    <col min="6203" max="6221" width="8.09765625" style="60"/>
    <col min="6222" max="6222" width="5.296875" style="60" customWidth="1"/>
    <col min="6223" max="6400" width="8.09765625" style="60"/>
    <col min="6401" max="6403" width="3.5" style="60" customWidth="1"/>
    <col min="6404" max="6404" width="3.69921875" style="60" customWidth="1"/>
    <col min="6405" max="6405" width="0" style="60" hidden="1" customWidth="1"/>
    <col min="6406" max="6406" width="3.5" style="60" customWidth="1"/>
    <col min="6407" max="6407" width="0" style="60" hidden="1" customWidth="1"/>
    <col min="6408" max="6408" width="3.5" style="60" customWidth="1"/>
    <col min="6409" max="6409" width="0" style="60" hidden="1" customWidth="1"/>
    <col min="6410" max="6411" width="3.5" style="60" customWidth="1"/>
    <col min="6412" max="6412" width="0" style="60" hidden="1" customWidth="1"/>
    <col min="6413" max="6413" width="3.5" style="60" customWidth="1"/>
    <col min="6414" max="6414" width="0" style="60" hidden="1" customWidth="1"/>
    <col min="6415" max="6416" width="3.5" style="60" customWidth="1"/>
    <col min="6417" max="6417" width="0" style="60" hidden="1" customWidth="1"/>
    <col min="6418" max="6418" width="3.5" style="60" customWidth="1"/>
    <col min="6419" max="6419" width="0" style="60" hidden="1" customWidth="1"/>
    <col min="6420" max="6421" width="3.5" style="60" customWidth="1"/>
    <col min="6422" max="6422" width="0" style="60" hidden="1" customWidth="1"/>
    <col min="6423" max="6423" width="3.5" style="60" customWidth="1"/>
    <col min="6424" max="6424" width="0" style="60" hidden="1" customWidth="1"/>
    <col min="6425" max="6426" width="3.5" style="60" customWidth="1"/>
    <col min="6427" max="6427" width="0" style="60" hidden="1" customWidth="1"/>
    <col min="6428" max="6428" width="3.5" style="60" customWidth="1"/>
    <col min="6429" max="6429" width="0" style="60" hidden="1" customWidth="1"/>
    <col min="6430" max="6431" width="3.5" style="60" customWidth="1"/>
    <col min="6432" max="6432" width="0" style="60" hidden="1" customWidth="1"/>
    <col min="6433" max="6433" width="3.5" style="60" customWidth="1"/>
    <col min="6434" max="6434" width="0" style="60" hidden="1" customWidth="1"/>
    <col min="6435" max="6441" width="3.5" style="60" customWidth="1"/>
    <col min="6442" max="6442" width="6.296875" style="60" customWidth="1"/>
    <col min="6443" max="6443" width="4.19921875" style="60" customWidth="1"/>
    <col min="6444" max="6444" width="3" style="60" customWidth="1"/>
    <col min="6445" max="6456" width="0" style="60" hidden="1" customWidth="1"/>
    <col min="6457" max="6457" width="15.8984375" style="60" customWidth="1"/>
    <col min="6458" max="6458" width="17" style="60" customWidth="1"/>
    <col min="6459" max="6477" width="8.09765625" style="60"/>
    <col min="6478" max="6478" width="5.296875" style="60" customWidth="1"/>
    <col min="6479" max="6656" width="8.09765625" style="60"/>
    <col min="6657" max="6659" width="3.5" style="60" customWidth="1"/>
    <col min="6660" max="6660" width="3.69921875" style="60" customWidth="1"/>
    <col min="6661" max="6661" width="0" style="60" hidden="1" customWidth="1"/>
    <col min="6662" max="6662" width="3.5" style="60" customWidth="1"/>
    <col min="6663" max="6663" width="0" style="60" hidden="1" customWidth="1"/>
    <col min="6664" max="6664" width="3.5" style="60" customWidth="1"/>
    <col min="6665" max="6665" width="0" style="60" hidden="1" customWidth="1"/>
    <col min="6666" max="6667" width="3.5" style="60" customWidth="1"/>
    <col min="6668" max="6668" width="0" style="60" hidden="1" customWidth="1"/>
    <col min="6669" max="6669" width="3.5" style="60" customWidth="1"/>
    <col min="6670" max="6670" width="0" style="60" hidden="1" customWidth="1"/>
    <col min="6671" max="6672" width="3.5" style="60" customWidth="1"/>
    <col min="6673" max="6673" width="0" style="60" hidden="1" customWidth="1"/>
    <col min="6674" max="6674" width="3.5" style="60" customWidth="1"/>
    <col min="6675" max="6675" width="0" style="60" hidden="1" customWidth="1"/>
    <col min="6676" max="6677" width="3.5" style="60" customWidth="1"/>
    <col min="6678" max="6678" width="0" style="60" hidden="1" customWidth="1"/>
    <col min="6679" max="6679" width="3.5" style="60" customWidth="1"/>
    <col min="6680" max="6680" width="0" style="60" hidden="1" customWidth="1"/>
    <col min="6681" max="6682" width="3.5" style="60" customWidth="1"/>
    <col min="6683" max="6683" width="0" style="60" hidden="1" customWidth="1"/>
    <col min="6684" max="6684" width="3.5" style="60" customWidth="1"/>
    <col min="6685" max="6685" width="0" style="60" hidden="1" customWidth="1"/>
    <col min="6686" max="6687" width="3.5" style="60" customWidth="1"/>
    <col min="6688" max="6688" width="0" style="60" hidden="1" customWidth="1"/>
    <col min="6689" max="6689" width="3.5" style="60" customWidth="1"/>
    <col min="6690" max="6690" width="0" style="60" hidden="1" customWidth="1"/>
    <col min="6691" max="6697" width="3.5" style="60" customWidth="1"/>
    <col min="6698" max="6698" width="6.296875" style="60" customWidth="1"/>
    <col min="6699" max="6699" width="4.19921875" style="60" customWidth="1"/>
    <col min="6700" max="6700" width="3" style="60" customWidth="1"/>
    <col min="6701" max="6712" width="0" style="60" hidden="1" customWidth="1"/>
    <col min="6713" max="6713" width="15.8984375" style="60" customWidth="1"/>
    <col min="6714" max="6714" width="17" style="60" customWidth="1"/>
    <col min="6715" max="6733" width="8.09765625" style="60"/>
    <col min="6734" max="6734" width="5.296875" style="60" customWidth="1"/>
    <col min="6735" max="6912" width="8.09765625" style="60"/>
    <col min="6913" max="6915" width="3.5" style="60" customWidth="1"/>
    <col min="6916" max="6916" width="3.69921875" style="60" customWidth="1"/>
    <col min="6917" max="6917" width="0" style="60" hidden="1" customWidth="1"/>
    <col min="6918" max="6918" width="3.5" style="60" customWidth="1"/>
    <col min="6919" max="6919" width="0" style="60" hidden="1" customWidth="1"/>
    <col min="6920" max="6920" width="3.5" style="60" customWidth="1"/>
    <col min="6921" max="6921" width="0" style="60" hidden="1" customWidth="1"/>
    <col min="6922" max="6923" width="3.5" style="60" customWidth="1"/>
    <col min="6924" max="6924" width="0" style="60" hidden="1" customWidth="1"/>
    <col min="6925" max="6925" width="3.5" style="60" customWidth="1"/>
    <col min="6926" max="6926" width="0" style="60" hidden="1" customWidth="1"/>
    <col min="6927" max="6928" width="3.5" style="60" customWidth="1"/>
    <col min="6929" max="6929" width="0" style="60" hidden="1" customWidth="1"/>
    <col min="6930" max="6930" width="3.5" style="60" customWidth="1"/>
    <col min="6931" max="6931" width="0" style="60" hidden="1" customWidth="1"/>
    <col min="6932" max="6933" width="3.5" style="60" customWidth="1"/>
    <col min="6934" max="6934" width="0" style="60" hidden="1" customWidth="1"/>
    <col min="6935" max="6935" width="3.5" style="60" customWidth="1"/>
    <col min="6936" max="6936" width="0" style="60" hidden="1" customWidth="1"/>
    <col min="6937" max="6938" width="3.5" style="60" customWidth="1"/>
    <col min="6939" max="6939" width="0" style="60" hidden="1" customWidth="1"/>
    <col min="6940" max="6940" width="3.5" style="60" customWidth="1"/>
    <col min="6941" max="6941" width="0" style="60" hidden="1" customWidth="1"/>
    <col min="6942" max="6943" width="3.5" style="60" customWidth="1"/>
    <col min="6944" max="6944" width="0" style="60" hidden="1" customWidth="1"/>
    <col min="6945" max="6945" width="3.5" style="60" customWidth="1"/>
    <col min="6946" max="6946" width="0" style="60" hidden="1" customWidth="1"/>
    <col min="6947" max="6953" width="3.5" style="60" customWidth="1"/>
    <col min="6954" max="6954" width="6.296875" style="60" customWidth="1"/>
    <col min="6955" max="6955" width="4.19921875" style="60" customWidth="1"/>
    <col min="6956" max="6956" width="3" style="60" customWidth="1"/>
    <col min="6957" max="6968" width="0" style="60" hidden="1" customWidth="1"/>
    <col min="6969" max="6969" width="15.8984375" style="60" customWidth="1"/>
    <col min="6970" max="6970" width="17" style="60" customWidth="1"/>
    <col min="6971" max="6989" width="8.09765625" style="60"/>
    <col min="6990" max="6990" width="5.296875" style="60" customWidth="1"/>
    <col min="6991" max="7168" width="8.09765625" style="60"/>
    <col min="7169" max="7171" width="3.5" style="60" customWidth="1"/>
    <col min="7172" max="7172" width="3.69921875" style="60" customWidth="1"/>
    <col min="7173" max="7173" width="0" style="60" hidden="1" customWidth="1"/>
    <col min="7174" max="7174" width="3.5" style="60" customWidth="1"/>
    <col min="7175" max="7175" width="0" style="60" hidden="1" customWidth="1"/>
    <col min="7176" max="7176" width="3.5" style="60" customWidth="1"/>
    <col min="7177" max="7177" width="0" style="60" hidden="1" customWidth="1"/>
    <col min="7178" max="7179" width="3.5" style="60" customWidth="1"/>
    <col min="7180" max="7180" width="0" style="60" hidden="1" customWidth="1"/>
    <col min="7181" max="7181" width="3.5" style="60" customWidth="1"/>
    <col min="7182" max="7182" width="0" style="60" hidden="1" customWidth="1"/>
    <col min="7183" max="7184" width="3.5" style="60" customWidth="1"/>
    <col min="7185" max="7185" width="0" style="60" hidden="1" customWidth="1"/>
    <col min="7186" max="7186" width="3.5" style="60" customWidth="1"/>
    <col min="7187" max="7187" width="0" style="60" hidden="1" customWidth="1"/>
    <col min="7188" max="7189" width="3.5" style="60" customWidth="1"/>
    <col min="7190" max="7190" width="0" style="60" hidden="1" customWidth="1"/>
    <col min="7191" max="7191" width="3.5" style="60" customWidth="1"/>
    <col min="7192" max="7192" width="0" style="60" hidden="1" customWidth="1"/>
    <col min="7193" max="7194" width="3.5" style="60" customWidth="1"/>
    <col min="7195" max="7195" width="0" style="60" hidden="1" customWidth="1"/>
    <col min="7196" max="7196" width="3.5" style="60" customWidth="1"/>
    <col min="7197" max="7197" width="0" style="60" hidden="1" customWidth="1"/>
    <col min="7198" max="7199" width="3.5" style="60" customWidth="1"/>
    <col min="7200" max="7200" width="0" style="60" hidden="1" customWidth="1"/>
    <col min="7201" max="7201" width="3.5" style="60" customWidth="1"/>
    <col min="7202" max="7202" width="0" style="60" hidden="1" customWidth="1"/>
    <col min="7203" max="7209" width="3.5" style="60" customWidth="1"/>
    <col min="7210" max="7210" width="6.296875" style="60" customWidth="1"/>
    <col min="7211" max="7211" width="4.19921875" style="60" customWidth="1"/>
    <col min="7212" max="7212" width="3" style="60" customWidth="1"/>
    <col min="7213" max="7224" width="0" style="60" hidden="1" customWidth="1"/>
    <col min="7225" max="7225" width="15.8984375" style="60" customWidth="1"/>
    <col min="7226" max="7226" width="17" style="60" customWidth="1"/>
    <col min="7227" max="7245" width="8.09765625" style="60"/>
    <col min="7246" max="7246" width="5.296875" style="60" customWidth="1"/>
    <col min="7247" max="7424" width="8.09765625" style="60"/>
    <col min="7425" max="7427" width="3.5" style="60" customWidth="1"/>
    <col min="7428" max="7428" width="3.69921875" style="60" customWidth="1"/>
    <col min="7429" max="7429" width="0" style="60" hidden="1" customWidth="1"/>
    <col min="7430" max="7430" width="3.5" style="60" customWidth="1"/>
    <col min="7431" max="7431" width="0" style="60" hidden="1" customWidth="1"/>
    <col min="7432" max="7432" width="3.5" style="60" customWidth="1"/>
    <col min="7433" max="7433" width="0" style="60" hidden="1" customWidth="1"/>
    <col min="7434" max="7435" width="3.5" style="60" customWidth="1"/>
    <col min="7436" max="7436" width="0" style="60" hidden="1" customWidth="1"/>
    <col min="7437" max="7437" width="3.5" style="60" customWidth="1"/>
    <col min="7438" max="7438" width="0" style="60" hidden="1" customWidth="1"/>
    <col min="7439" max="7440" width="3.5" style="60" customWidth="1"/>
    <col min="7441" max="7441" width="0" style="60" hidden="1" customWidth="1"/>
    <col min="7442" max="7442" width="3.5" style="60" customWidth="1"/>
    <col min="7443" max="7443" width="0" style="60" hidden="1" customWidth="1"/>
    <col min="7444" max="7445" width="3.5" style="60" customWidth="1"/>
    <col min="7446" max="7446" width="0" style="60" hidden="1" customWidth="1"/>
    <col min="7447" max="7447" width="3.5" style="60" customWidth="1"/>
    <col min="7448" max="7448" width="0" style="60" hidden="1" customWidth="1"/>
    <col min="7449" max="7450" width="3.5" style="60" customWidth="1"/>
    <col min="7451" max="7451" width="0" style="60" hidden="1" customWidth="1"/>
    <col min="7452" max="7452" width="3.5" style="60" customWidth="1"/>
    <col min="7453" max="7453" width="0" style="60" hidden="1" customWidth="1"/>
    <col min="7454" max="7455" width="3.5" style="60" customWidth="1"/>
    <col min="7456" max="7456" width="0" style="60" hidden="1" customWidth="1"/>
    <col min="7457" max="7457" width="3.5" style="60" customWidth="1"/>
    <col min="7458" max="7458" width="0" style="60" hidden="1" customWidth="1"/>
    <col min="7459" max="7465" width="3.5" style="60" customWidth="1"/>
    <col min="7466" max="7466" width="6.296875" style="60" customWidth="1"/>
    <col min="7467" max="7467" width="4.19921875" style="60" customWidth="1"/>
    <col min="7468" max="7468" width="3" style="60" customWidth="1"/>
    <col min="7469" max="7480" width="0" style="60" hidden="1" customWidth="1"/>
    <col min="7481" max="7481" width="15.8984375" style="60" customWidth="1"/>
    <col min="7482" max="7482" width="17" style="60" customWidth="1"/>
    <col min="7483" max="7501" width="8.09765625" style="60"/>
    <col min="7502" max="7502" width="5.296875" style="60" customWidth="1"/>
    <col min="7503" max="7680" width="8.09765625" style="60"/>
    <col min="7681" max="7683" width="3.5" style="60" customWidth="1"/>
    <col min="7684" max="7684" width="3.69921875" style="60" customWidth="1"/>
    <col min="7685" max="7685" width="0" style="60" hidden="1" customWidth="1"/>
    <col min="7686" max="7686" width="3.5" style="60" customWidth="1"/>
    <col min="7687" max="7687" width="0" style="60" hidden="1" customWidth="1"/>
    <col min="7688" max="7688" width="3.5" style="60" customWidth="1"/>
    <col min="7689" max="7689" width="0" style="60" hidden="1" customWidth="1"/>
    <col min="7690" max="7691" width="3.5" style="60" customWidth="1"/>
    <col min="7692" max="7692" width="0" style="60" hidden="1" customWidth="1"/>
    <col min="7693" max="7693" width="3.5" style="60" customWidth="1"/>
    <col min="7694" max="7694" width="0" style="60" hidden="1" customWidth="1"/>
    <col min="7695" max="7696" width="3.5" style="60" customWidth="1"/>
    <col min="7697" max="7697" width="0" style="60" hidden="1" customWidth="1"/>
    <col min="7698" max="7698" width="3.5" style="60" customWidth="1"/>
    <col min="7699" max="7699" width="0" style="60" hidden="1" customWidth="1"/>
    <col min="7700" max="7701" width="3.5" style="60" customWidth="1"/>
    <col min="7702" max="7702" width="0" style="60" hidden="1" customWidth="1"/>
    <col min="7703" max="7703" width="3.5" style="60" customWidth="1"/>
    <col min="7704" max="7704" width="0" style="60" hidden="1" customWidth="1"/>
    <col min="7705" max="7706" width="3.5" style="60" customWidth="1"/>
    <col min="7707" max="7707" width="0" style="60" hidden="1" customWidth="1"/>
    <col min="7708" max="7708" width="3.5" style="60" customWidth="1"/>
    <col min="7709" max="7709" width="0" style="60" hidden="1" customWidth="1"/>
    <col min="7710" max="7711" width="3.5" style="60" customWidth="1"/>
    <col min="7712" max="7712" width="0" style="60" hidden="1" customWidth="1"/>
    <col min="7713" max="7713" width="3.5" style="60" customWidth="1"/>
    <col min="7714" max="7714" width="0" style="60" hidden="1" customWidth="1"/>
    <col min="7715" max="7721" width="3.5" style="60" customWidth="1"/>
    <col min="7722" max="7722" width="6.296875" style="60" customWidth="1"/>
    <col min="7723" max="7723" width="4.19921875" style="60" customWidth="1"/>
    <col min="7724" max="7724" width="3" style="60" customWidth="1"/>
    <col min="7725" max="7736" width="0" style="60" hidden="1" customWidth="1"/>
    <col min="7737" max="7737" width="15.8984375" style="60" customWidth="1"/>
    <col min="7738" max="7738" width="17" style="60" customWidth="1"/>
    <col min="7739" max="7757" width="8.09765625" style="60"/>
    <col min="7758" max="7758" width="5.296875" style="60" customWidth="1"/>
    <col min="7759" max="7936" width="8.09765625" style="60"/>
    <col min="7937" max="7939" width="3.5" style="60" customWidth="1"/>
    <col min="7940" max="7940" width="3.69921875" style="60" customWidth="1"/>
    <col min="7941" max="7941" width="0" style="60" hidden="1" customWidth="1"/>
    <col min="7942" max="7942" width="3.5" style="60" customWidth="1"/>
    <col min="7943" max="7943" width="0" style="60" hidden="1" customWidth="1"/>
    <col min="7944" max="7944" width="3.5" style="60" customWidth="1"/>
    <col min="7945" max="7945" width="0" style="60" hidden="1" customWidth="1"/>
    <col min="7946" max="7947" width="3.5" style="60" customWidth="1"/>
    <col min="7948" max="7948" width="0" style="60" hidden="1" customWidth="1"/>
    <col min="7949" max="7949" width="3.5" style="60" customWidth="1"/>
    <col min="7950" max="7950" width="0" style="60" hidden="1" customWidth="1"/>
    <col min="7951" max="7952" width="3.5" style="60" customWidth="1"/>
    <col min="7953" max="7953" width="0" style="60" hidden="1" customWidth="1"/>
    <col min="7954" max="7954" width="3.5" style="60" customWidth="1"/>
    <col min="7955" max="7955" width="0" style="60" hidden="1" customWidth="1"/>
    <col min="7956" max="7957" width="3.5" style="60" customWidth="1"/>
    <col min="7958" max="7958" width="0" style="60" hidden="1" customWidth="1"/>
    <col min="7959" max="7959" width="3.5" style="60" customWidth="1"/>
    <col min="7960" max="7960" width="0" style="60" hidden="1" customWidth="1"/>
    <col min="7961" max="7962" width="3.5" style="60" customWidth="1"/>
    <col min="7963" max="7963" width="0" style="60" hidden="1" customWidth="1"/>
    <col min="7964" max="7964" width="3.5" style="60" customWidth="1"/>
    <col min="7965" max="7965" width="0" style="60" hidden="1" customWidth="1"/>
    <col min="7966" max="7967" width="3.5" style="60" customWidth="1"/>
    <col min="7968" max="7968" width="0" style="60" hidden="1" customWidth="1"/>
    <col min="7969" max="7969" width="3.5" style="60" customWidth="1"/>
    <col min="7970" max="7970" width="0" style="60" hidden="1" customWidth="1"/>
    <col min="7971" max="7977" width="3.5" style="60" customWidth="1"/>
    <col min="7978" max="7978" width="6.296875" style="60" customWidth="1"/>
    <col min="7979" max="7979" width="4.19921875" style="60" customWidth="1"/>
    <col min="7980" max="7980" width="3" style="60" customWidth="1"/>
    <col min="7981" max="7992" width="0" style="60" hidden="1" customWidth="1"/>
    <col min="7993" max="7993" width="15.8984375" style="60" customWidth="1"/>
    <col min="7994" max="7994" width="17" style="60" customWidth="1"/>
    <col min="7995" max="8013" width="8.09765625" style="60"/>
    <col min="8014" max="8014" width="5.296875" style="60" customWidth="1"/>
    <col min="8015" max="8192" width="8.09765625" style="60"/>
    <col min="8193" max="8195" width="3.5" style="60" customWidth="1"/>
    <col min="8196" max="8196" width="3.69921875" style="60" customWidth="1"/>
    <col min="8197" max="8197" width="0" style="60" hidden="1" customWidth="1"/>
    <col min="8198" max="8198" width="3.5" style="60" customWidth="1"/>
    <col min="8199" max="8199" width="0" style="60" hidden="1" customWidth="1"/>
    <col min="8200" max="8200" width="3.5" style="60" customWidth="1"/>
    <col min="8201" max="8201" width="0" style="60" hidden="1" customWidth="1"/>
    <col min="8202" max="8203" width="3.5" style="60" customWidth="1"/>
    <col min="8204" max="8204" width="0" style="60" hidden="1" customWidth="1"/>
    <col min="8205" max="8205" width="3.5" style="60" customWidth="1"/>
    <col min="8206" max="8206" width="0" style="60" hidden="1" customWidth="1"/>
    <col min="8207" max="8208" width="3.5" style="60" customWidth="1"/>
    <col min="8209" max="8209" width="0" style="60" hidden="1" customWidth="1"/>
    <col min="8210" max="8210" width="3.5" style="60" customWidth="1"/>
    <col min="8211" max="8211" width="0" style="60" hidden="1" customWidth="1"/>
    <col min="8212" max="8213" width="3.5" style="60" customWidth="1"/>
    <col min="8214" max="8214" width="0" style="60" hidden="1" customWidth="1"/>
    <col min="8215" max="8215" width="3.5" style="60" customWidth="1"/>
    <col min="8216" max="8216" width="0" style="60" hidden="1" customWidth="1"/>
    <col min="8217" max="8218" width="3.5" style="60" customWidth="1"/>
    <col min="8219" max="8219" width="0" style="60" hidden="1" customWidth="1"/>
    <col min="8220" max="8220" width="3.5" style="60" customWidth="1"/>
    <col min="8221" max="8221" width="0" style="60" hidden="1" customWidth="1"/>
    <col min="8222" max="8223" width="3.5" style="60" customWidth="1"/>
    <col min="8224" max="8224" width="0" style="60" hidden="1" customWidth="1"/>
    <col min="8225" max="8225" width="3.5" style="60" customWidth="1"/>
    <col min="8226" max="8226" width="0" style="60" hidden="1" customWidth="1"/>
    <col min="8227" max="8233" width="3.5" style="60" customWidth="1"/>
    <col min="8234" max="8234" width="6.296875" style="60" customWidth="1"/>
    <col min="8235" max="8235" width="4.19921875" style="60" customWidth="1"/>
    <col min="8236" max="8236" width="3" style="60" customWidth="1"/>
    <col min="8237" max="8248" width="0" style="60" hidden="1" customWidth="1"/>
    <col min="8249" max="8249" width="15.8984375" style="60" customWidth="1"/>
    <col min="8250" max="8250" width="17" style="60" customWidth="1"/>
    <col min="8251" max="8269" width="8.09765625" style="60"/>
    <col min="8270" max="8270" width="5.296875" style="60" customWidth="1"/>
    <col min="8271" max="8448" width="8.09765625" style="60"/>
    <col min="8449" max="8451" width="3.5" style="60" customWidth="1"/>
    <col min="8452" max="8452" width="3.69921875" style="60" customWidth="1"/>
    <col min="8453" max="8453" width="0" style="60" hidden="1" customWidth="1"/>
    <col min="8454" max="8454" width="3.5" style="60" customWidth="1"/>
    <col min="8455" max="8455" width="0" style="60" hidden="1" customWidth="1"/>
    <col min="8456" max="8456" width="3.5" style="60" customWidth="1"/>
    <col min="8457" max="8457" width="0" style="60" hidden="1" customWidth="1"/>
    <col min="8458" max="8459" width="3.5" style="60" customWidth="1"/>
    <col min="8460" max="8460" width="0" style="60" hidden="1" customWidth="1"/>
    <col min="8461" max="8461" width="3.5" style="60" customWidth="1"/>
    <col min="8462" max="8462" width="0" style="60" hidden="1" customWidth="1"/>
    <col min="8463" max="8464" width="3.5" style="60" customWidth="1"/>
    <col min="8465" max="8465" width="0" style="60" hidden="1" customWidth="1"/>
    <col min="8466" max="8466" width="3.5" style="60" customWidth="1"/>
    <col min="8467" max="8467" width="0" style="60" hidden="1" customWidth="1"/>
    <col min="8468" max="8469" width="3.5" style="60" customWidth="1"/>
    <col min="8470" max="8470" width="0" style="60" hidden="1" customWidth="1"/>
    <col min="8471" max="8471" width="3.5" style="60" customWidth="1"/>
    <col min="8472" max="8472" width="0" style="60" hidden="1" customWidth="1"/>
    <col min="8473" max="8474" width="3.5" style="60" customWidth="1"/>
    <col min="8475" max="8475" width="0" style="60" hidden="1" customWidth="1"/>
    <col min="8476" max="8476" width="3.5" style="60" customWidth="1"/>
    <col min="8477" max="8477" width="0" style="60" hidden="1" customWidth="1"/>
    <col min="8478" max="8479" width="3.5" style="60" customWidth="1"/>
    <col min="8480" max="8480" width="0" style="60" hidden="1" customWidth="1"/>
    <col min="8481" max="8481" width="3.5" style="60" customWidth="1"/>
    <col min="8482" max="8482" width="0" style="60" hidden="1" customWidth="1"/>
    <col min="8483" max="8489" width="3.5" style="60" customWidth="1"/>
    <col min="8490" max="8490" width="6.296875" style="60" customWidth="1"/>
    <col min="8491" max="8491" width="4.19921875" style="60" customWidth="1"/>
    <col min="8492" max="8492" width="3" style="60" customWidth="1"/>
    <col min="8493" max="8504" width="0" style="60" hidden="1" customWidth="1"/>
    <col min="8505" max="8505" width="15.8984375" style="60" customWidth="1"/>
    <col min="8506" max="8506" width="17" style="60" customWidth="1"/>
    <col min="8507" max="8525" width="8.09765625" style="60"/>
    <col min="8526" max="8526" width="5.296875" style="60" customWidth="1"/>
    <col min="8527" max="8704" width="8.09765625" style="60"/>
    <col min="8705" max="8707" width="3.5" style="60" customWidth="1"/>
    <col min="8708" max="8708" width="3.69921875" style="60" customWidth="1"/>
    <col min="8709" max="8709" width="0" style="60" hidden="1" customWidth="1"/>
    <col min="8710" max="8710" width="3.5" style="60" customWidth="1"/>
    <col min="8711" max="8711" width="0" style="60" hidden="1" customWidth="1"/>
    <col min="8712" max="8712" width="3.5" style="60" customWidth="1"/>
    <col min="8713" max="8713" width="0" style="60" hidden="1" customWidth="1"/>
    <col min="8714" max="8715" width="3.5" style="60" customWidth="1"/>
    <col min="8716" max="8716" width="0" style="60" hidden="1" customWidth="1"/>
    <col min="8717" max="8717" width="3.5" style="60" customWidth="1"/>
    <col min="8718" max="8718" width="0" style="60" hidden="1" customWidth="1"/>
    <col min="8719" max="8720" width="3.5" style="60" customWidth="1"/>
    <col min="8721" max="8721" width="0" style="60" hidden="1" customWidth="1"/>
    <col min="8722" max="8722" width="3.5" style="60" customWidth="1"/>
    <col min="8723" max="8723" width="0" style="60" hidden="1" customWidth="1"/>
    <col min="8724" max="8725" width="3.5" style="60" customWidth="1"/>
    <col min="8726" max="8726" width="0" style="60" hidden="1" customWidth="1"/>
    <col min="8727" max="8727" width="3.5" style="60" customWidth="1"/>
    <col min="8728" max="8728" width="0" style="60" hidden="1" customWidth="1"/>
    <col min="8729" max="8730" width="3.5" style="60" customWidth="1"/>
    <col min="8731" max="8731" width="0" style="60" hidden="1" customWidth="1"/>
    <col min="8732" max="8732" width="3.5" style="60" customWidth="1"/>
    <col min="8733" max="8733" width="0" style="60" hidden="1" customWidth="1"/>
    <col min="8734" max="8735" width="3.5" style="60" customWidth="1"/>
    <col min="8736" max="8736" width="0" style="60" hidden="1" customWidth="1"/>
    <col min="8737" max="8737" width="3.5" style="60" customWidth="1"/>
    <col min="8738" max="8738" width="0" style="60" hidden="1" customWidth="1"/>
    <col min="8739" max="8745" width="3.5" style="60" customWidth="1"/>
    <col min="8746" max="8746" width="6.296875" style="60" customWidth="1"/>
    <col min="8747" max="8747" width="4.19921875" style="60" customWidth="1"/>
    <col min="8748" max="8748" width="3" style="60" customWidth="1"/>
    <col min="8749" max="8760" width="0" style="60" hidden="1" customWidth="1"/>
    <col min="8761" max="8761" width="15.8984375" style="60" customWidth="1"/>
    <col min="8762" max="8762" width="17" style="60" customWidth="1"/>
    <col min="8763" max="8781" width="8.09765625" style="60"/>
    <col min="8782" max="8782" width="5.296875" style="60" customWidth="1"/>
    <col min="8783" max="8960" width="8.09765625" style="60"/>
    <col min="8961" max="8963" width="3.5" style="60" customWidth="1"/>
    <col min="8964" max="8964" width="3.69921875" style="60" customWidth="1"/>
    <col min="8965" max="8965" width="0" style="60" hidden="1" customWidth="1"/>
    <col min="8966" max="8966" width="3.5" style="60" customWidth="1"/>
    <col min="8967" max="8967" width="0" style="60" hidden="1" customWidth="1"/>
    <col min="8968" max="8968" width="3.5" style="60" customWidth="1"/>
    <col min="8969" max="8969" width="0" style="60" hidden="1" customWidth="1"/>
    <col min="8970" max="8971" width="3.5" style="60" customWidth="1"/>
    <col min="8972" max="8972" width="0" style="60" hidden="1" customWidth="1"/>
    <col min="8973" max="8973" width="3.5" style="60" customWidth="1"/>
    <col min="8974" max="8974" width="0" style="60" hidden="1" customWidth="1"/>
    <col min="8975" max="8976" width="3.5" style="60" customWidth="1"/>
    <col min="8977" max="8977" width="0" style="60" hidden="1" customWidth="1"/>
    <col min="8978" max="8978" width="3.5" style="60" customWidth="1"/>
    <col min="8979" max="8979" width="0" style="60" hidden="1" customWidth="1"/>
    <col min="8980" max="8981" width="3.5" style="60" customWidth="1"/>
    <col min="8982" max="8982" width="0" style="60" hidden="1" customWidth="1"/>
    <col min="8983" max="8983" width="3.5" style="60" customWidth="1"/>
    <col min="8984" max="8984" width="0" style="60" hidden="1" customWidth="1"/>
    <col min="8985" max="8986" width="3.5" style="60" customWidth="1"/>
    <col min="8987" max="8987" width="0" style="60" hidden="1" customWidth="1"/>
    <col min="8988" max="8988" width="3.5" style="60" customWidth="1"/>
    <col min="8989" max="8989" width="0" style="60" hidden="1" customWidth="1"/>
    <col min="8990" max="8991" width="3.5" style="60" customWidth="1"/>
    <col min="8992" max="8992" width="0" style="60" hidden="1" customWidth="1"/>
    <col min="8993" max="8993" width="3.5" style="60" customWidth="1"/>
    <col min="8994" max="8994" width="0" style="60" hidden="1" customWidth="1"/>
    <col min="8995" max="9001" width="3.5" style="60" customWidth="1"/>
    <col min="9002" max="9002" width="6.296875" style="60" customWidth="1"/>
    <col min="9003" max="9003" width="4.19921875" style="60" customWidth="1"/>
    <col min="9004" max="9004" width="3" style="60" customWidth="1"/>
    <col min="9005" max="9016" width="0" style="60" hidden="1" customWidth="1"/>
    <col min="9017" max="9017" width="15.8984375" style="60" customWidth="1"/>
    <col min="9018" max="9018" width="17" style="60" customWidth="1"/>
    <col min="9019" max="9037" width="8.09765625" style="60"/>
    <col min="9038" max="9038" width="5.296875" style="60" customWidth="1"/>
    <col min="9039" max="9216" width="8.09765625" style="60"/>
    <col min="9217" max="9219" width="3.5" style="60" customWidth="1"/>
    <col min="9220" max="9220" width="3.69921875" style="60" customWidth="1"/>
    <col min="9221" max="9221" width="0" style="60" hidden="1" customWidth="1"/>
    <col min="9222" max="9222" width="3.5" style="60" customWidth="1"/>
    <col min="9223" max="9223" width="0" style="60" hidden="1" customWidth="1"/>
    <col min="9224" max="9224" width="3.5" style="60" customWidth="1"/>
    <col min="9225" max="9225" width="0" style="60" hidden="1" customWidth="1"/>
    <col min="9226" max="9227" width="3.5" style="60" customWidth="1"/>
    <col min="9228" max="9228" width="0" style="60" hidden="1" customWidth="1"/>
    <col min="9229" max="9229" width="3.5" style="60" customWidth="1"/>
    <col min="9230" max="9230" width="0" style="60" hidden="1" customWidth="1"/>
    <col min="9231" max="9232" width="3.5" style="60" customWidth="1"/>
    <col min="9233" max="9233" width="0" style="60" hidden="1" customWidth="1"/>
    <col min="9234" max="9234" width="3.5" style="60" customWidth="1"/>
    <col min="9235" max="9235" width="0" style="60" hidden="1" customWidth="1"/>
    <col min="9236" max="9237" width="3.5" style="60" customWidth="1"/>
    <col min="9238" max="9238" width="0" style="60" hidden="1" customWidth="1"/>
    <col min="9239" max="9239" width="3.5" style="60" customWidth="1"/>
    <col min="9240" max="9240" width="0" style="60" hidden="1" customWidth="1"/>
    <col min="9241" max="9242" width="3.5" style="60" customWidth="1"/>
    <col min="9243" max="9243" width="0" style="60" hidden="1" customWidth="1"/>
    <col min="9244" max="9244" width="3.5" style="60" customWidth="1"/>
    <col min="9245" max="9245" width="0" style="60" hidden="1" customWidth="1"/>
    <col min="9246" max="9247" width="3.5" style="60" customWidth="1"/>
    <col min="9248" max="9248" width="0" style="60" hidden="1" customWidth="1"/>
    <col min="9249" max="9249" width="3.5" style="60" customWidth="1"/>
    <col min="9250" max="9250" width="0" style="60" hidden="1" customWidth="1"/>
    <col min="9251" max="9257" width="3.5" style="60" customWidth="1"/>
    <col min="9258" max="9258" width="6.296875" style="60" customWidth="1"/>
    <col min="9259" max="9259" width="4.19921875" style="60" customWidth="1"/>
    <col min="9260" max="9260" width="3" style="60" customWidth="1"/>
    <col min="9261" max="9272" width="0" style="60" hidden="1" customWidth="1"/>
    <col min="9273" max="9273" width="15.8984375" style="60" customWidth="1"/>
    <col min="9274" max="9274" width="17" style="60" customWidth="1"/>
    <col min="9275" max="9293" width="8.09765625" style="60"/>
    <col min="9294" max="9294" width="5.296875" style="60" customWidth="1"/>
    <col min="9295" max="9472" width="8.09765625" style="60"/>
    <col min="9473" max="9475" width="3.5" style="60" customWidth="1"/>
    <col min="9476" max="9476" width="3.69921875" style="60" customWidth="1"/>
    <col min="9477" max="9477" width="0" style="60" hidden="1" customWidth="1"/>
    <col min="9478" max="9478" width="3.5" style="60" customWidth="1"/>
    <col min="9479" max="9479" width="0" style="60" hidden="1" customWidth="1"/>
    <col min="9480" max="9480" width="3.5" style="60" customWidth="1"/>
    <col min="9481" max="9481" width="0" style="60" hidden="1" customWidth="1"/>
    <col min="9482" max="9483" width="3.5" style="60" customWidth="1"/>
    <col min="9484" max="9484" width="0" style="60" hidden="1" customWidth="1"/>
    <col min="9485" max="9485" width="3.5" style="60" customWidth="1"/>
    <col min="9486" max="9486" width="0" style="60" hidden="1" customWidth="1"/>
    <col min="9487" max="9488" width="3.5" style="60" customWidth="1"/>
    <col min="9489" max="9489" width="0" style="60" hidden="1" customWidth="1"/>
    <col min="9490" max="9490" width="3.5" style="60" customWidth="1"/>
    <col min="9491" max="9491" width="0" style="60" hidden="1" customWidth="1"/>
    <col min="9492" max="9493" width="3.5" style="60" customWidth="1"/>
    <col min="9494" max="9494" width="0" style="60" hidden="1" customWidth="1"/>
    <col min="9495" max="9495" width="3.5" style="60" customWidth="1"/>
    <col min="9496" max="9496" width="0" style="60" hidden="1" customWidth="1"/>
    <col min="9497" max="9498" width="3.5" style="60" customWidth="1"/>
    <col min="9499" max="9499" width="0" style="60" hidden="1" customWidth="1"/>
    <col min="9500" max="9500" width="3.5" style="60" customWidth="1"/>
    <col min="9501" max="9501" width="0" style="60" hidden="1" customWidth="1"/>
    <col min="9502" max="9503" width="3.5" style="60" customWidth="1"/>
    <col min="9504" max="9504" width="0" style="60" hidden="1" customWidth="1"/>
    <col min="9505" max="9505" width="3.5" style="60" customWidth="1"/>
    <col min="9506" max="9506" width="0" style="60" hidden="1" customWidth="1"/>
    <col min="9507" max="9513" width="3.5" style="60" customWidth="1"/>
    <col min="9514" max="9514" width="6.296875" style="60" customWidth="1"/>
    <col min="9515" max="9515" width="4.19921875" style="60" customWidth="1"/>
    <col min="9516" max="9516" width="3" style="60" customWidth="1"/>
    <col min="9517" max="9528" width="0" style="60" hidden="1" customWidth="1"/>
    <col min="9529" max="9529" width="15.8984375" style="60" customWidth="1"/>
    <col min="9530" max="9530" width="17" style="60" customWidth="1"/>
    <col min="9531" max="9549" width="8.09765625" style="60"/>
    <col min="9550" max="9550" width="5.296875" style="60" customWidth="1"/>
    <col min="9551" max="9728" width="8.09765625" style="60"/>
    <col min="9729" max="9731" width="3.5" style="60" customWidth="1"/>
    <col min="9732" max="9732" width="3.69921875" style="60" customWidth="1"/>
    <col min="9733" max="9733" width="0" style="60" hidden="1" customWidth="1"/>
    <col min="9734" max="9734" width="3.5" style="60" customWidth="1"/>
    <col min="9735" max="9735" width="0" style="60" hidden="1" customWidth="1"/>
    <col min="9736" max="9736" width="3.5" style="60" customWidth="1"/>
    <col min="9737" max="9737" width="0" style="60" hidden="1" customWidth="1"/>
    <col min="9738" max="9739" width="3.5" style="60" customWidth="1"/>
    <col min="9740" max="9740" width="0" style="60" hidden="1" customWidth="1"/>
    <col min="9741" max="9741" width="3.5" style="60" customWidth="1"/>
    <col min="9742" max="9742" width="0" style="60" hidden="1" customWidth="1"/>
    <col min="9743" max="9744" width="3.5" style="60" customWidth="1"/>
    <col min="9745" max="9745" width="0" style="60" hidden="1" customWidth="1"/>
    <col min="9746" max="9746" width="3.5" style="60" customWidth="1"/>
    <col min="9747" max="9747" width="0" style="60" hidden="1" customWidth="1"/>
    <col min="9748" max="9749" width="3.5" style="60" customWidth="1"/>
    <col min="9750" max="9750" width="0" style="60" hidden="1" customWidth="1"/>
    <col min="9751" max="9751" width="3.5" style="60" customWidth="1"/>
    <col min="9752" max="9752" width="0" style="60" hidden="1" customWidth="1"/>
    <col min="9753" max="9754" width="3.5" style="60" customWidth="1"/>
    <col min="9755" max="9755" width="0" style="60" hidden="1" customWidth="1"/>
    <col min="9756" max="9756" width="3.5" style="60" customWidth="1"/>
    <col min="9757" max="9757" width="0" style="60" hidden="1" customWidth="1"/>
    <col min="9758" max="9759" width="3.5" style="60" customWidth="1"/>
    <col min="9760" max="9760" width="0" style="60" hidden="1" customWidth="1"/>
    <col min="9761" max="9761" width="3.5" style="60" customWidth="1"/>
    <col min="9762" max="9762" width="0" style="60" hidden="1" customWidth="1"/>
    <col min="9763" max="9769" width="3.5" style="60" customWidth="1"/>
    <col min="9770" max="9770" width="6.296875" style="60" customWidth="1"/>
    <col min="9771" max="9771" width="4.19921875" style="60" customWidth="1"/>
    <col min="9772" max="9772" width="3" style="60" customWidth="1"/>
    <col min="9773" max="9784" width="0" style="60" hidden="1" customWidth="1"/>
    <col min="9785" max="9785" width="15.8984375" style="60" customWidth="1"/>
    <col min="9786" max="9786" width="17" style="60" customWidth="1"/>
    <col min="9787" max="9805" width="8.09765625" style="60"/>
    <col min="9806" max="9806" width="5.296875" style="60" customWidth="1"/>
    <col min="9807" max="9984" width="8.09765625" style="60"/>
    <col min="9985" max="9987" width="3.5" style="60" customWidth="1"/>
    <col min="9988" max="9988" width="3.69921875" style="60" customWidth="1"/>
    <col min="9989" max="9989" width="0" style="60" hidden="1" customWidth="1"/>
    <col min="9990" max="9990" width="3.5" style="60" customWidth="1"/>
    <col min="9991" max="9991" width="0" style="60" hidden="1" customWidth="1"/>
    <col min="9992" max="9992" width="3.5" style="60" customWidth="1"/>
    <col min="9993" max="9993" width="0" style="60" hidden="1" customWidth="1"/>
    <col min="9994" max="9995" width="3.5" style="60" customWidth="1"/>
    <col min="9996" max="9996" width="0" style="60" hidden="1" customWidth="1"/>
    <col min="9997" max="9997" width="3.5" style="60" customWidth="1"/>
    <col min="9998" max="9998" width="0" style="60" hidden="1" customWidth="1"/>
    <col min="9999" max="10000" width="3.5" style="60" customWidth="1"/>
    <col min="10001" max="10001" width="0" style="60" hidden="1" customWidth="1"/>
    <col min="10002" max="10002" width="3.5" style="60" customWidth="1"/>
    <col min="10003" max="10003" width="0" style="60" hidden="1" customWidth="1"/>
    <col min="10004" max="10005" width="3.5" style="60" customWidth="1"/>
    <col min="10006" max="10006" width="0" style="60" hidden="1" customWidth="1"/>
    <col min="10007" max="10007" width="3.5" style="60" customWidth="1"/>
    <col min="10008" max="10008" width="0" style="60" hidden="1" customWidth="1"/>
    <col min="10009" max="10010" width="3.5" style="60" customWidth="1"/>
    <col min="10011" max="10011" width="0" style="60" hidden="1" customWidth="1"/>
    <col min="10012" max="10012" width="3.5" style="60" customWidth="1"/>
    <col min="10013" max="10013" width="0" style="60" hidden="1" customWidth="1"/>
    <col min="10014" max="10015" width="3.5" style="60" customWidth="1"/>
    <col min="10016" max="10016" width="0" style="60" hidden="1" customWidth="1"/>
    <col min="10017" max="10017" width="3.5" style="60" customWidth="1"/>
    <col min="10018" max="10018" width="0" style="60" hidden="1" customWidth="1"/>
    <col min="10019" max="10025" width="3.5" style="60" customWidth="1"/>
    <col min="10026" max="10026" width="6.296875" style="60" customWidth="1"/>
    <col min="10027" max="10027" width="4.19921875" style="60" customWidth="1"/>
    <col min="10028" max="10028" width="3" style="60" customWidth="1"/>
    <col min="10029" max="10040" width="0" style="60" hidden="1" customWidth="1"/>
    <col min="10041" max="10041" width="15.8984375" style="60" customWidth="1"/>
    <col min="10042" max="10042" width="17" style="60" customWidth="1"/>
    <col min="10043" max="10061" width="8.09765625" style="60"/>
    <col min="10062" max="10062" width="5.296875" style="60" customWidth="1"/>
    <col min="10063" max="10240" width="8.09765625" style="60"/>
    <col min="10241" max="10243" width="3.5" style="60" customWidth="1"/>
    <col min="10244" max="10244" width="3.69921875" style="60" customWidth="1"/>
    <col min="10245" max="10245" width="0" style="60" hidden="1" customWidth="1"/>
    <col min="10246" max="10246" width="3.5" style="60" customWidth="1"/>
    <col min="10247" max="10247" width="0" style="60" hidden="1" customWidth="1"/>
    <col min="10248" max="10248" width="3.5" style="60" customWidth="1"/>
    <col min="10249" max="10249" width="0" style="60" hidden="1" customWidth="1"/>
    <col min="10250" max="10251" width="3.5" style="60" customWidth="1"/>
    <col min="10252" max="10252" width="0" style="60" hidden="1" customWidth="1"/>
    <col min="10253" max="10253" width="3.5" style="60" customWidth="1"/>
    <col min="10254" max="10254" width="0" style="60" hidden="1" customWidth="1"/>
    <col min="10255" max="10256" width="3.5" style="60" customWidth="1"/>
    <col min="10257" max="10257" width="0" style="60" hidden="1" customWidth="1"/>
    <col min="10258" max="10258" width="3.5" style="60" customWidth="1"/>
    <col min="10259" max="10259" width="0" style="60" hidden="1" customWidth="1"/>
    <col min="10260" max="10261" width="3.5" style="60" customWidth="1"/>
    <col min="10262" max="10262" width="0" style="60" hidden="1" customWidth="1"/>
    <col min="10263" max="10263" width="3.5" style="60" customWidth="1"/>
    <col min="10264" max="10264" width="0" style="60" hidden="1" customWidth="1"/>
    <col min="10265" max="10266" width="3.5" style="60" customWidth="1"/>
    <col min="10267" max="10267" width="0" style="60" hidden="1" customWidth="1"/>
    <col min="10268" max="10268" width="3.5" style="60" customWidth="1"/>
    <col min="10269" max="10269" width="0" style="60" hidden="1" customWidth="1"/>
    <col min="10270" max="10271" width="3.5" style="60" customWidth="1"/>
    <col min="10272" max="10272" width="0" style="60" hidden="1" customWidth="1"/>
    <col min="10273" max="10273" width="3.5" style="60" customWidth="1"/>
    <col min="10274" max="10274" width="0" style="60" hidden="1" customWidth="1"/>
    <col min="10275" max="10281" width="3.5" style="60" customWidth="1"/>
    <col min="10282" max="10282" width="6.296875" style="60" customWidth="1"/>
    <col min="10283" max="10283" width="4.19921875" style="60" customWidth="1"/>
    <col min="10284" max="10284" width="3" style="60" customWidth="1"/>
    <col min="10285" max="10296" width="0" style="60" hidden="1" customWidth="1"/>
    <col min="10297" max="10297" width="15.8984375" style="60" customWidth="1"/>
    <col min="10298" max="10298" width="17" style="60" customWidth="1"/>
    <col min="10299" max="10317" width="8.09765625" style="60"/>
    <col min="10318" max="10318" width="5.296875" style="60" customWidth="1"/>
    <col min="10319" max="10496" width="8.09765625" style="60"/>
    <col min="10497" max="10499" width="3.5" style="60" customWidth="1"/>
    <col min="10500" max="10500" width="3.69921875" style="60" customWidth="1"/>
    <col min="10501" max="10501" width="0" style="60" hidden="1" customWidth="1"/>
    <col min="10502" max="10502" width="3.5" style="60" customWidth="1"/>
    <col min="10503" max="10503" width="0" style="60" hidden="1" customWidth="1"/>
    <col min="10504" max="10504" width="3.5" style="60" customWidth="1"/>
    <col min="10505" max="10505" width="0" style="60" hidden="1" customWidth="1"/>
    <col min="10506" max="10507" width="3.5" style="60" customWidth="1"/>
    <col min="10508" max="10508" width="0" style="60" hidden="1" customWidth="1"/>
    <col min="10509" max="10509" width="3.5" style="60" customWidth="1"/>
    <col min="10510" max="10510" width="0" style="60" hidden="1" customWidth="1"/>
    <col min="10511" max="10512" width="3.5" style="60" customWidth="1"/>
    <col min="10513" max="10513" width="0" style="60" hidden="1" customWidth="1"/>
    <col min="10514" max="10514" width="3.5" style="60" customWidth="1"/>
    <col min="10515" max="10515" width="0" style="60" hidden="1" customWidth="1"/>
    <col min="10516" max="10517" width="3.5" style="60" customWidth="1"/>
    <col min="10518" max="10518" width="0" style="60" hidden="1" customWidth="1"/>
    <col min="10519" max="10519" width="3.5" style="60" customWidth="1"/>
    <col min="10520" max="10520" width="0" style="60" hidden="1" customWidth="1"/>
    <col min="10521" max="10522" width="3.5" style="60" customWidth="1"/>
    <col min="10523" max="10523" width="0" style="60" hidden="1" customWidth="1"/>
    <col min="10524" max="10524" width="3.5" style="60" customWidth="1"/>
    <col min="10525" max="10525" width="0" style="60" hidden="1" customWidth="1"/>
    <col min="10526" max="10527" width="3.5" style="60" customWidth="1"/>
    <col min="10528" max="10528" width="0" style="60" hidden="1" customWidth="1"/>
    <col min="10529" max="10529" width="3.5" style="60" customWidth="1"/>
    <col min="10530" max="10530" width="0" style="60" hidden="1" customWidth="1"/>
    <col min="10531" max="10537" width="3.5" style="60" customWidth="1"/>
    <col min="10538" max="10538" width="6.296875" style="60" customWidth="1"/>
    <col min="10539" max="10539" width="4.19921875" style="60" customWidth="1"/>
    <col min="10540" max="10540" width="3" style="60" customWidth="1"/>
    <col min="10541" max="10552" width="0" style="60" hidden="1" customWidth="1"/>
    <col min="10553" max="10553" width="15.8984375" style="60" customWidth="1"/>
    <col min="10554" max="10554" width="17" style="60" customWidth="1"/>
    <col min="10555" max="10573" width="8.09765625" style="60"/>
    <col min="10574" max="10574" width="5.296875" style="60" customWidth="1"/>
    <col min="10575" max="10752" width="8.09765625" style="60"/>
    <col min="10753" max="10755" width="3.5" style="60" customWidth="1"/>
    <col min="10756" max="10756" width="3.69921875" style="60" customWidth="1"/>
    <col min="10757" max="10757" width="0" style="60" hidden="1" customWidth="1"/>
    <col min="10758" max="10758" width="3.5" style="60" customWidth="1"/>
    <col min="10759" max="10759" width="0" style="60" hidden="1" customWidth="1"/>
    <col min="10760" max="10760" width="3.5" style="60" customWidth="1"/>
    <col min="10761" max="10761" width="0" style="60" hidden="1" customWidth="1"/>
    <col min="10762" max="10763" width="3.5" style="60" customWidth="1"/>
    <col min="10764" max="10764" width="0" style="60" hidden="1" customWidth="1"/>
    <col min="10765" max="10765" width="3.5" style="60" customWidth="1"/>
    <col min="10766" max="10766" width="0" style="60" hidden="1" customWidth="1"/>
    <col min="10767" max="10768" width="3.5" style="60" customWidth="1"/>
    <col min="10769" max="10769" width="0" style="60" hidden="1" customWidth="1"/>
    <col min="10770" max="10770" width="3.5" style="60" customWidth="1"/>
    <col min="10771" max="10771" width="0" style="60" hidden="1" customWidth="1"/>
    <col min="10772" max="10773" width="3.5" style="60" customWidth="1"/>
    <col min="10774" max="10774" width="0" style="60" hidden="1" customWidth="1"/>
    <col min="10775" max="10775" width="3.5" style="60" customWidth="1"/>
    <col min="10776" max="10776" width="0" style="60" hidden="1" customWidth="1"/>
    <col min="10777" max="10778" width="3.5" style="60" customWidth="1"/>
    <col min="10779" max="10779" width="0" style="60" hidden="1" customWidth="1"/>
    <col min="10780" max="10780" width="3.5" style="60" customWidth="1"/>
    <col min="10781" max="10781" width="0" style="60" hidden="1" customWidth="1"/>
    <col min="10782" max="10783" width="3.5" style="60" customWidth="1"/>
    <col min="10784" max="10784" width="0" style="60" hidden="1" customWidth="1"/>
    <col min="10785" max="10785" width="3.5" style="60" customWidth="1"/>
    <col min="10786" max="10786" width="0" style="60" hidden="1" customWidth="1"/>
    <col min="10787" max="10793" width="3.5" style="60" customWidth="1"/>
    <col min="10794" max="10794" width="6.296875" style="60" customWidth="1"/>
    <col min="10795" max="10795" width="4.19921875" style="60" customWidth="1"/>
    <col min="10796" max="10796" width="3" style="60" customWidth="1"/>
    <col min="10797" max="10808" width="0" style="60" hidden="1" customWidth="1"/>
    <col min="10809" max="10809" width="15.8984375" style="60" customWidth="1"/>
    <col min="10810" max="10810" width="17" style="60" customWidth="1"/>
    <col min="10811" max="10829" width="8.09765625" style="60"/>
    <col min="10830" max="10830" width="5.296875" style="60" customWidth="1"/>
    <col min="10831" max="11008" width="8.09765625" style="60"/>
    <col min="11009" max="11011" width="3.5" style="60" customWidth="1"/>
    <col min="11012" max="11012" width="3.69921875" style="60" customWidth="1"/>
    <col min="11013" max="11013" width="0" style="60" hidden="1" customWidth="1"/>
    <col min="11014" max="11014" width="3.5" style="60" customWidth="1"/>
    <col min="11015" max="11015" width="0" style="60" hidden="1" customWidth="1"/>
    <col min="11016" max="11016" width="3.5" style="60" customWidth="1"/>
    <col min="11017" max="11017" width="0" style="60" hidden="1" customWidth="1"/>
    <col min="11018" max="11019" width="3.5" style="60" customWidth="1"/>
    <col min="11020" max="11020" width="0" style="60" hidden="1" customWidth="1"/>
    <col min="11021" max="11021" width="3.5" style="60" customWidth="1"/>
    <col min="11022" max="11022" width="0" style="60" hidden="1" customWidth="1"/>
    <col min="11023" max="11024" width="3.5" style="60" customWidth="1"/>
    <col min="11025" max="11025" width="0" style="60" hidden="1" customWidth="1"/>
    <col min="11026" max="11026" width="3.5" style="60" customWidth="1"/>
    <col min="11027" max="11027" width="0" style="60" hidden="1" customWidth="1"/>
    <col min="11028" max="11029" width="3.5" style="60" customWidth="1"/>
    <col min="11030" max="11030" width="0" style="60" hidden="1" customWidth="1"/>
    <col min="11031" max="11031" width="3.5" style="60" customWidth="1"/>
    <col min="11032" max="11032" width="0" style="60" hidden="1" customWidth="1"/>
    <col min="11033" max="11034" width="3.5" style="60" customWidth="1"/>
    <col min="11035" max="11035" width="0" style="60" hidden="1" customWidth="1"/>
    <col min="11036" max="11036" width="3.5" style="60" customWidth="1"/>
    <col min="11037" max="11037" width="0" style="60" hidden="1" customWidth="1"/>
    <col min="11038" max="11039" width="3.5" style="60" customWidth="1"/>
    <col min="11040" max="11040" width="0" style="60" hidden="1" customWidth="1"/>
    <col min="11041" max="11041" width="3.5" style="60" customWidth="1"/>
    <col min="11042" max="11042" width="0" style="60" hidden="1" customWidth="1"/>
    <col min="11043" max="11049" width="3.5" style="60" customWidth="1"/>
    <col min="11050" max="11050" width="6.296875" style="60" customWidth="1"/>
    <col min="11051" max="11051" width="4.19921875" style="60" customWidth="1"/>
    <col min="11052" max="11052" width="3" style="60" customWidth="1"/>
    <col min="11053" max="11064" width="0" style="60" hidden="1" customWidth="1"/>
    <col min="11065" max="11065" width="15.8984375" style="60" customWidth="1"/>
    <col min="11066" max="11066" width="17" style="60" customWidth="1"/>
    <col min="11067" max="11085" width="8.09765625" style="60"/>
    <col min="11086" max="11086" width="5.296875" style="60" customWidth="1"/>
    <col min="11087" max="11264" width="8.09765625" style="60"/>
    <col min="11265" max="11267" width="3.5" style="60" customWidth="1"/>
    <col min="11268" max="11268" width="3.69921875" style="60" customWidth="1"/>
    <col min="11269" max="11269" width="0" style="60" hidden="1" customWidth="1"/>
    <col min="11270" max="11270" width="3.5" style="60" customWidth="1"/>
    <col min="11271" max="11271" width="0" style="60" hidden="1" customWidth="1"/>
    <col min="11272" max="11272" width="3.5" style="60" customWidth="1"/>
    <col min="11273" max="11273" width="0" style="60" hidden="1" customWidth="1"/>
    <col min="11274" max="11275" width="3.5" style="60" customWidth="1"/>
    <col min="11276" max="11276" width="0" style="60" hidden="1" customWidth="1"/>
    <col min="11277" max="11277" width="3.5" style="60" customWidth="1"/>
    <col min="11278" max="11278" width="0" style="60" hidden="1" customWidth="1"/>
    <col min="11279" max="11280" width="3.5" style="60" customWidth="1"/>
    <col min="11281" max="11281" width="0" style="60" hidden="1" customWidth="1"/>
    <col min="11282" max="11282" width="3.5" style="60" customWidth="1"/>
    <col min="11283" max="11283" width="0" style="60" hidden="1" customWidth="1"/>
    <col min="11284" max="11285" width="3.5" style="60" customWidth="1"/>
    <col min="11286" max="11286" width="0" style="60" hidden="1" customWidth="1"/>
    <col min="11287" max="11287" width="3.5" style="60" customWidth="1"/>
    <col min="11288" max="11288" width="0" style="60" hidden="1" customWidth="1"/>
    <col min="11289" max="11290" width="3.5" style="60" customWidth="1"/>
    <col min="11291" max="11291" width="0" style="60" hidden="1" customWidth="1"/>
    <col min="11292" max="11292" width="3.5" style="60" customWidth="1"/>
    <col min="11293" max="11293" width="0" style="60" hidden="1" customWidth="1"/>
    <col min="11294" max="11295" width="3.5" style="60" customWidth="1"/>
    <col min="11296" max="11296" width="0" style="60" hidden="1" customWidth="1"/>
    <col min="11297" max="11297" width="3.5" style="60" customWidth="1"/>
    <col min="11298" max="11298" width="0" style="60" hidden="1" customWidth="1"/>
    <col min="11299" max="11305" width="3.5" style="60" customWidth="1"/>
    <col min="11306" max="11306" width="6.296875" style="60" customWidth="1"/>
    <col min="11307" max="11307" width="4.19921875" style="60" customWidth="1"/>
    <col min="11308" max="11308" width="3" style="60" customWidth="1"/>
    <col min="11309" max="11320" width="0" style="60" hidden="1" customWidth="1"/>
    <col min="11321" max="11321" width="15.8984375" style="60" customWidth="1"/>
    <col min="11322" max="11322" width="17" style="60" customWidth="1"/>
    <col min="11323" max="11341" width="8.09765625" style="60"/>
    <col min="11342" max="11342" width="5.296875" style="60" customWidth="1"/>
    <col min="11343" max="11520" width="8.09765625" style="60"/>
    <col min="11521" max="11523" width="3.5" style="60" customWidth="1"/>
    <col min="11524" max="11524" width="3.69921875" style="60" customWidth="1"/>
    <col min="11525" max="11525" width="0" style="60" hidden="1" customWidth="1"/>
    <col min="11526" max="11526" width="3.5" style="60" customWidth="1"/>
    <col min="11527" max="11527" width="0" style="60" hidden="1" customWidth="1"/>
    <col min="11528" max="11528" width="3.5" style="60" customWidth="1"/>
    <col min="11529" max="11529" width="0" style="60" hidden="1" customWidth="1"/>
    <col min="11530" max="11531" width="3.5" style="60" customWidth="1"/>
    <col min="11532" max="11532" width="0" style="60" hidden="1" customWidth="1"/>
    <col min="11533" max="11533" width="3.5" style="60" customWidth="1"/>
    <col min="11534" max="11534" width="0" style="60" hidden="1" customWidth="1"/>
    <col min="11535" max="11536" width="3.5" style="60" customWidth="1"/>
    <col min="11537" max="11537" width="0" style="60" hidden="1" customWidth="1"/>
    <col min="11538" max="11538" width="3.5" style="60" customWidth="1"/>
    <col min="11539" max="11539" width="0" style="60" hidden="1" customWidth="1"/>
    <col min="11540" max="11541" width="3.5" style="60" customWidth="1"/>
    <col min="11542" max="11542" width="0" style="60" hidden="1" customWidth="1"/>
    <col min="11543" max="11543" width="3.5" style="60" customWidth="1"/>
    <col min="11544" max="11544" width="0" style="60" hidden="1" customWidth="1"/>
    <col min="11545" max="11546" width="3.5" style="60" customWidth="1"/>
    <col min="11547" max="11547" width="0" style="60" hidden="1" customWidth="1"/>
    <col min="11548" max="11548" width="3.5" style="60" customWidth="1"/>
    <col min="11549" max="11549" width="0" style="60" hidden="1" customWidth="1"/>
    <col min="11550" max="11551" width="3.5" style="60" customWidth="1"/>
    <col min="11552" max="11552" width="0" style="60" hidden="1" customWidth="1"/>
    <col min="11553" max="11553" width="3.5" style="60" customWidth="1"/>
    <col min="11554" max="11554" width="0" style="60" hidden="1" customWidth="1"/>
    <col min="11555" max="11561" width="3.5" style="60" customWidth="1"/>
    <col min="11562" max="11562" width="6.296875" style="60" customWidth="1"/>
    <col min="11563" max="11563" width="4.19921875" style="60" customWidth="1"/>
    <col min="11564" max="11564" width="3" style="60" customWidth="1"/>
    <col min="11565" max="11576" width="0" style="60" hidden="1" customWidth="1"/>
    <col min="11577" max="11577" width="15.8984375" style="60" customWidth="1"/>
    <col min="11578" max="11578" width="17" style="60" customWidth="1"/>
    <col min="11579" max="11597" width="8.09765625" style="60"/>
    <col min="11598" max="11598" width="5.296875" style="60" customWidth="1"/>
    <col min="11599" max="11776" width="8.09765625" style="60"/>
    <col min="11777" max="11779" width="3.5" style="60" customWidth="1"/>
    <col min="11780" max="11780" width="3.69921875" style="60" customWidth="1"/>
    <col min="11781" max="11781" width="0" style="60" hidden="1" customWidth="1"/>
    <col min="11782" max="11782" width="3.5" style="60" customWidth="1"/>
    <col min="11783" max="11783" width="0" style="60" hidden="1" customWidth="1"/>
    <col min="11784" max="11784" width="3.5" style="60" customWidth="1"/>
    <col min="11785" max="11785" width="0" style="60" hidden="1" customWidth="1"/>
    <col min="11786" max="11787" width="3.5" style="60" customWidth="1"/>
    <col min="11788" max="11788" width="0" style="60" hidden="1" customWidth="1"/>
    <col min="11789" max="11789" width="3.5" style="60" customWidth="1"/>
    <col min="11790" max="11790" width="0" style="60" hidden="1" customWidth="1"/>
    <col min="11791" max="11792" width="3.5" style="60" customWidth="1"/>
    <col min="11793" max="11793" width="0" style="60" hidden="1" customWidth="1"/>
    <col min="11794" max="11794" width="3.5" style="60" customWidth="1"/>
    <col min="11795" max="11795" width="0" style="60" hidden="1" customWidth="1"/>
    <col min="11796" max="11797" width="3.5" style="60" customWidth="1"/>
    <col min="11798" max="11798" width="0" style="60" hidden="1" customWidth="1"/>
    <col min="11799" max="11799" width="3.5" style="60" customWidth="1"/>
    <col min="11800" max="11800" width="0" style="60" hidden="1" customWidth="1"/>
    <col min="11801" max="11802" width="3.5" style="60" customWidth="1"/>
    <col min="11803" max="11803" width="0" style="60" hidden="1" customWidth="1"/>
    <col min="11804" max="11804" width="3.5" style="60" customWidth="1"/>
    <col min="11805" max="11805" width="0" style="60" hidden="1" customWidth="1"/>
    <col min="11806" max="11807" width="3.5" style="60" customWidth="1"/>
    <col min="11808" max="11808" width="0" style="60" hidden="1" customWidth="1"/>
    <col min="11809" max="11809" width="3.5" style="60" customWidth="1"/>
    <col min="11810" max="11810" width="0" style="60" hidden="1" customWidth="1"/>
    <col min="11811" max="11817" width="3.5" style="60" customWidth="1"/>
    <col min="11818" max="11818" width="6.296875" style="60" customWidth="1"/>
    <col min="11819" max="11819" width="4.19921875" style="60" customWidth="1"/>
    <col min="11820" max="11820" width="3" style="60" customWidth="1"/>
    <col min="11821" max="11832" width="0" style="60" hidden="1" customWidth="1"/>
    <col min="11833" max="11833" width="15.8984375" style="60" customWidth="1"/>
    <col min="11834" max="11834" width="17" style="60" customWidth="1"/>
    <col min="11835" max="11853" width="8.09765625" style="60"/>
    <col min="11854" max="11854" width="5.296875" style="60" customWidth="1"/>
    <col min="11855" max="12032" width="8.09765625" style="60"/>
    <col min="12033" max="12035" width="3.5" style="60" customWidth="1"/>
    <col min="12036" max="12036" width="3.69921875" style="60" customWidth="1"/>
    <col min="12037" max="12037" width="0" style="60" hidden="1" customWidth="1"/>
    <col min="12038" max="12038" width="3.5" style="60" customWidth="1"/>
    <col min="12039" max="12039" width="0" style="60" hidden="1" customWidth="1"/>
    <col min="12040" max="12040" width="3.5" style="60" customWidth="1"/>
    <col min="12041" max="12041" width="0" style="60" hidden="1" customWidth="1"/>
    <col min="12042" max="12043" width="3.5" style="60" customWidth="1"/>
    <col min="12044" max="12044" width="0" style="60" hidden="1" customWidth="1"/>
    <col min="12045" max="12045" width="3.5" style="60" customWidth="1"/>
    <col min="12046" max="12046" width="0" style="60" hidden="1" customWidth="1"/>
    <col min="12047" max="12048" width="3.5" style="60" customWidth="1"/>
    <col min="12049" max="12049" width="0" style="60" hidden="1" customWidth="1"/>
    <col min="12050" max="12050" width="3.5" style="60" customWidth="1"/>
    <col min="12051" max="12051" width="0" style="60" hidden="1" customWidth="1"/>
    <col min="12052" max="12053" width="3.5" style="60" customWidth="1"/>
    <col min="12054" max="12054" width="0" style="60" hidden="1" customWidth="1"/>
    <col min="12055" max="12055" width="3.5" style="60" customWidth="1"/>
    <col min="12056" max="12056" width="0" style="60" hidden="1" customWidth="1"/>
    <col min="12057" max="12058" width="3.5" style="60" customWidth="1"/>
    <col min="12059" max="12059" width="0" style="60" hidden="1" customWidth="1"/>
    <col min="12060" max="12060" width="3.5" style="60" customWidth="1"/>
    <col min="12061" max="12061" width="0" style="60" hidden="1" customWidth="1"/>
    <col min="12062" max="12063" width="3.5" style="60" customWidth="1"/>
    <col min="12064" max="12064" width="0" style="60" hidden="1" customWidth="1"/>
    <col min="12065" max="12065" width="3.5" style="60" customWidth="1"/>
    <col min="12066" max="12066" width="0" style="60" hidden="1" customWidth="1"/>
    <col min="12067" max="12073" width="3.5" style="60" customWidth="1"/>
    <col min="12074" max="12074" width="6.296875" style="60" customWidth="1"/>
    <col min="12075" max="12075" width="4.19921875" style="60" customWidth="1"/>
    <col min="12076" max="12076" width="3" style="60" customWidth="1"/>
    <col min="12077" max="12088" width="0" style="60" hidden="1" customWidth="1"/>
    <col min="12089" max="12089" width="15.8984375" style="60" customWidth="1"/>
    <col min="12090" max="12090" width="17" style="60" customWidth="1"/>
    <col min="12091" max="12109" width="8.09765625" style="60"/>
    <col min="12110" max="12110" width="5.296875" style="60" customWidth="1"/>
    <col min="12111" max="12288" width="8.09765625" style="60"/>
    <col min="12289" max="12291" width="3.5" style="60" customWidth="1"/>
    <col min="12292" max="12292" width="3.69921875" style="60" customWidth="1"/>
    <col min="12293" max="12293" width="0" style="60" hidden="1" customWidth="1"/>
    <col min="12294" max="12294" width="3.5" style="60" customWidth="1"/>
    <col min="12295" max="12295" width="0" style="60" hidden="1" customWidth="1"/>
    <col min="12296" max="12296" width="3.5" style="60" customWidth="1"/>
    <col min="12297" max="12297" width="0" style="60" hidden="1" customWidth="1"/>
    <col min="12298" max="12299" width="3.5" style="60" customWidth="1"/>
    <col min="12300" max="12300" width="0" style="60" hidden="1" customWidth="1"/>
    <col min="12301" max="12301" width="3.5" style="60" customWidth="1"/>
    <col min="12302" max="12302" width="0" style="60" hidden="1" customWidth="1"/>
    <col min="12303" max="12304" width="3.5" style="60" customWidth="1"/>
    <col min="12305" max="12305" width="0" style="60" hidden="1" customWidth="1"/>
    <col min="12306" max="12306" width="3.5" style="60" customWidth="1"/>
    <col min="12307" max="12307" width="0" style="60" hidden="1" customWidth="1"/>
    <col min="12308" max="12309" width="3.5" style="60" customWidth="1"/>
    <col min="12310" max="12310" width="0" style="60" hidden="1" customWidth="1"/>
    <col min="12311" max="12311" width="3.5" style="60" customWidth="1"/>
    <col min="12312" max="12312" width="0" style="60" hidden="1" customWidth="1"/>
    <col min="12313" max="12314" width="3.5" style="60" customWidth="1"/>
    <col min="12315" max="12315" width="0" style="60" hidden="1" customWidth="1"/>
    <col min="12316" max="12316" width="3.5" style="60" customWidth="1"/>
    <col min="12317" max="12317" width="0" style="60" hidden="1" customWidth="1"/>
    <col min="12318" max="12319" width="3.5" style="60" customWidth="1"/>
    <col min="12320" max="12320" width="0" style="60" hidden="1" customWidth="1"/>
    <col min="12321" max="12321" width="3.5" style="60" customWidth="1"/>
    <col min="12322" max="12322" width="0" style="60" hidden="1" customWidth="1"/>
    <col min="12323" max="12329" width="3.5" style="60" customWidth="1"/>
    <col min="12330" max="12330" width="6.296875" style="60" customWidth="1"/>
    <col min="12331" max="12331" width="4.19921875" style="60" customWidth="1"/>
    <col min="12332" max="12332" width="3" style="60" customWidth="1"/>
    <col min="12333" max="12344" width="0" style="60" hidden="1" customWidth="1"/>
    <col min="12345" max="12345" width="15.8984375" style="60" customWidth="1"/>
    <col min="12346" max="12346" width="17" style="60" customWidth="1"/>
    <col min="12347" max="12365" width="8.09765625" style="60"/>
    <col min="12366" max="12366" width="5.296875" style="60" customWidth="1"/>
    <col min="12367" max="12544" width="8.09765625" style="60"/>
    <col min="12545" max="12547" width="3.5" style="60" customWidth="1"/>
    <col min="12548" max="12548" width="3.69921875" style="60" customWidth="1"/>
    <col min="12549" max="12549" width="0" style="60" hidden="1" customWidth="1"/>
    <col min="12550" max="12550" width="3.5" style="60" customWidth="1"/>
    <col min="12551" max="12551" width="0" style="60" hidden="1" customWidth="1"/>
    <col min="12552" max="12552" width="3.5" style="60" customWidth="1"/>
    <col min="12553" max="12553" width="0" style="60" hidden="1" customWidth="1"/>
    <col min="12554" max="12555" width="3.5" style="60" customWidth="1"/>
    <col min="12556" max="12556" width="0" style="60" hidden="1" customWidth="1"/>
    <col min="12557" max="12557" width="3.5" style="60" customWidth="1"/>
    <col min="12558" max="12558" width="0" style="60" hidden="1" customWidth="1"/>
    <col min="12559" max="12560" width="3.5" style="60" customWidth="1"/>
    <col min="12561" max="12561" width="0" style="60" hidden="1" customWidth="1"/>
    <col min="12562" max="12562" width="3.5" style="60" customWidth="1"/>
    <col min="12563" max="12563" width="0" style="60" hidden="1" customWidth="1"/>
    <col min="12564" max="12565" width="3.5" style="60" customWidth="1"/>
    <col min="12566" max="12566" width="0" style="60" hidden="1" customWidth="1"/>
    <col min="12567" max="12567" width="3.5" style="60" customWidth="1"/>
    <col min="12568" max="12568" width="0" style="60" hidden="1" customWidth="1"/>
    <col min="12569" max="12570" width="3.5" style="60" customWidth="1"/>
    <col min="12571" max="12571" width="0" style="60" hidden="1" customWidth="1"/>
    <col min="12572" max="12572" width="3.5" style="60" customWidth="1"/>
    <col min="12573" max="12573" width="0" style="60" hidden="1" customWidth="1"/>
    <col min="12574" max="12575" width="3.5" style="60" customWidth="1"/>
    <col min="12576" max="12576" width="0" style="60" hidden="1" customWidth="1"/>
    <col min="12577" max="12577" width="3.5" style="60" customWidth="1"/>
    <col min="12578" max="12578" width="0" style="60" hidden="1" customWidth="1"/>
    <col min="12579" max="12585" width="3.5" style="60" customWidth="1"/>
    <col min="12586" max="12586" width="6.296875" style="60" customWidth="1"/>
    <col min="12587" max="12587" width="4.19921875" style="60" customWidth="1"/>
    <col min="12588" max="12588" width="3" style="60" customWidth="1"/>
    <col min="12589" max="12600" width="0" style="60" hidden="1" customWidth="1"/>
    <col min="12601" max="12601" width="15.8984375" style="60" customWidth="1"/>
    <col min="12602" max="12602" width="17" style="60" customWidth="1"/>
    <col min="12603" max="12621" width="8.09765625" style="60"/>
    <col min="12622" max="12622" width="5.296875" style="60" customWidth="1"/>
    <col min="12623" max="12800" width="8.09765625" style="60"/>
    <col min="12801" max="12803" width="3.5" style="60" customWidth="1"/>
    <col min="12804" max="12804" width="3.69921875" style="60" customWidth="1"/>
    <col min="12805" max="12805" width="0" style="60" hidden="1" customWidth="1"/>
    <col min="12806" max="12806" width="3.5" style="60" customWidth="1"/>
    <col min="12807" max="12807" width="0" style="60" hidden="1" customWidth="1"/>
    <col min="12808" max="12808" width="3.5" style="60" customWidth="1"/>
    <col min="12809" max="12809" width="0" style="60" hidden="1" customWidth="1"/>
    <col min="12810" max="12811" width="3.5" style="60" customWidth="1"/>
    <col min="12812" max="12812" width="0" style="60" hidden="1" customWidth="1"/>
    <col min="12813" max="12813" width="3.5" style="60" customWidth="1"/>
    <col min="12814" max="12814" width="0" style="60" hidden="1" customWidth="1"/>
    <col min="12815" max="12816" width="3.5" style="60" customWidth="1"/>
    <col min="12817" max="12817" width="0" style="60" hidden="1" customWidth="1"/>
    <col min="12818" max="12818" width="3.5" style="60" customWidth="1"/>
    <col min="12819" max="12819" width="0" style="60" hidden="1" customWidth="1"/>
    <col min="12820" max="12821" width="3.5" style="60" customWidth="1"/>
    <col min="12822" max="12822" width="0" style="60" hidden="1" customWidth="1"/>
    <col min="12823" max="12823" width="3.5" style="60" customWidth="1"/>
    <col min="12824" max="12824" width="0" style="60" hidden="1" customWidth="1"/>
    <col min="12825" max="12826" width="3.5" style="60" customWidth="1"/>
    <col min="12827" max="12827" width="0" style="60" hidden="1" customWidth="1"/>
    <col min="12828" max="12828" width="3.5" style="60" customWidth="1"/>
    <col min="12829" max="12829" width="0" style="60" hidden="1" customWidth="1"/>
    <col min="12830" max="12831" width="3.5" style="60" customWidth="1"/>
    <col min="12832" max="12832" width="0" style="60" hidden="1" customWidth="1"/>
    <col min="12833" max="12833" width="3.5" style="60" customWidth="1"/>
    <col min="12834" max="12834" width="0" style="60" hidden="1" customWidth="1"/>
    <col min="12835" max="12841" width="3.5" style="60" customWidth="1"/>
    <col min="12842" max="12842" width="6.296875" style="60" customWidth="1"/>
    <col min="12843" max="12843" width="4.19921875" style="60" customWidth="1"/>
    <col min="12844" max="12844" width="3" style="60" customWidth="1"/>
    <col min="12845" max="12856" width="0" style="60" hidden="1" customWidth="1"/>
    <col min="12857" max="12857" width="15.8984375" style="60" customWidth="1"/>
    <col min="12858" max="12858" width="17" style="60" customWidth="1"/>
    <col min="12859" max="12877" width="8.09765625" style="60"/>
    <col min="12878" max="12878" width="5.296875" style="60" customWidth="1"/>
    <col min="12879" max="13056" width="8.09765625" style="60"/>
    <col min="13057" max="13059" width="3.5" style="60" customWidth="1"/>
    <col min="13060" max="13060" width="3.69921875" style="60" customWidth="1"/>
    <col min="13061" max="13061" width="0" style="60" hidden="1" customWidth="1"/>
    <col min="13062" max="13062" width="3.5" style="60" customWidth="1"/>
    <col min="13063" max="13063" width="0" style="60" hidden="1" customWidth="1"/>
    <col min="13064" max="13064" width="3.5" style="60" customWidth="1"/>
    <col min="13065" max="13065" width="0" style="60" hidden="1" customWidth="1"/>
    <col min="13066" max="13067" width="3.5" style="60" customWidth="1"/>
    <col min="13068" max="13068" width="0" style="60" hidden="1" customWidth="1"/>
    <col min="13069" max="13069" width="3.5" style="60" customWidth="1"/>
    <col min="13070" max="13070" width="0" style="60" hidden="1" customWidth="1"/>
    <col min="13071" max="13072" width="3.5" style="60" customWidth="1"/>
    <col min="13073" max="13073" width="0" style="60" hidden="1" customWidth="1"/>
    <col min="13074" max="13074" width="3.5" style="60" customWidth="1"/>
    <col min="13075" max="13075" width="0" style="60" hidden="1" customWidth="1"/>
    <col min="13076" max="13077" width="3.5" style="60" customWidth="1"/>
    <col min="13078" max="13078" width="0" style="60" hidden="1" customWidth="1"/>
    <col min="13079" max="13079" width="3.5" style="60" customWidth="1"/>
    <col min="13080" max="13080" width="0" style="60" hidden="1" customWidth="1"/>
    <col min="13081" max="13082" width="3.5" style="60" customWidth="1"/>
    <col min="13083" max="13083" width="0" style="60" hidden="1" customWidth="1"/>
    <col min="13084" max="13084" width="3.5" style="60" customWidth="1"/>
    <col min="13085" max="13085" width="0" style="60" hidden="1" customWidth="1"/>
    <col min="13086" max="13087" width="3.5" style="60" customWidth="1"/>
    <col min="13088" max="13088" width="0" style="60" hidden="1" customWidth="1"/>
    <col min="13089" max="13089" width="3.5" style="60" customWidth="1"/>
    <col min="13090" max="13090" width="0" style="60" hidden="1" customWidth="1"/>
    <col min="13091" max="13097" width="3.5" style="60" customWidth="1"/>
    <col min="13098" max="13098" width="6.296875" style="60" customWidth="1"/>
    <col min="13099" max="13099" width="4.19921875" style="60" customWidth="1"/>
    <col min="13100" max="13100" width="3" style="60" customWidth="1"/>
    <col min="13101" max="13112" width="0" style="60" hidden="1" customWidth="1"/>
    <col min="13113" max="13113" width="15.8984375" style="60" customWidth="1"/>
    <col min="13114" max="13114" width="17" style="60" customWidth="1"/>
    <col min="13115" max="13133" width="8.09765625" style="60"/>
    <col min="13134" max="13134" width="5.296875" style="60" customWidth="1"/>
    <col min="13135" max="13312" width="8.09765625" style="60"/>
    <col min="13313" max="13315" width="3.5" style="60" customWidth="1"/>
    <col min="13316" max="13316" width="3.69921875" style="60" customWidth="1"/>
    <col min="13317" max="13317" width="0" style="60" hidden="1" customWidth="1"/>
    <col min="13318" max="13318" width="3.5" style="60" customWidth="1"/>
    <col min="13319" max="13319" width="0" style="60" hidden="1" customWidth="1"/>
    <col min="13320" max="13320" width="3.5" style="60" customWidth="1"/>
    <col min="13321" max="13321" width="0" style="60" hidden="1" customWidth="1"/>
    <col min="13322" max="13323" width="3.5" style="60" customWidth="1"/>
    <col min="13324" max="13324" width="0" style="60" hidden="1" customWidth="1"/>
    <col min="13325" max="13325" width="3.5" style="60" customWidth="1"/>
    <col min="13326" max="13326" width="0" style="60" hidden="1" customWidth="1"/>
    <col min="13327" max="13328" width="3.5" style="60" customWidth="1"/>
    <col min="13329" max="13329" width="0" style="60" hidden="1" customWidth="1"/>
    <col min="13330" max="13330" width="3.5" style="60" customWidth="1"/>
    <col min="13331" max="13331" width="0" style="60" hidden="1" customWidth="1"/>
    <col min="13332" max="13333" width="3.5" style="60" customWidth="1"/>
    <col min="13334" max="13334" width="0" style="60" hidden="1" customWidth="1"/>
    <col min="13335" max="13335" width="3.5" style="60" customWidth="1"/>
    <col min="13336" max="13336" width="0" style="60" hidden="1" customWidth="1"/>
    <col min="13337" max="13338" width="3.5" style="60" customWidth="1"/>
    <col min="13339" max="13339" width="0" style="60" hidden="1" customWidth="1"/>
    <col min="13340" max="13340" width="3.5" style="60" customWidth="1"/>
    <col min="13341" max="13341" width="0" style="60" hidden="1" customWidth="1"/>
    <col min="13342" max="13343" width="3.5" style="60" customWidth="1"/>
    <col min="13344" max="13344" width="0" style="60" hidden="1" customWidth="1"/>
    <col min="13345" max="13345" width="3.5" style="60" customWidth="1"/>
    <col min="13346" max="13346" width="0" style="60" hidden="1" customWidth="1"/>
    <col min="13347" max="13353" width="3.5" style="60" customWidth="1"/>
    <col min="13354" max="13354" width="6.296875" style="60" customWidth="1"/>
    <col min="13355" max="13355" width="4.19921875" style="60" customWidth="1"/>
    <col min="13356" max="13356" width="3" style="60" customWidth="1"/>
    <col min="13357" max="13368" width="0" style="60" hidden="1" customWidth="1"/>
    <col min="13369" max="13369" width="15.8984375" style="60" customWidth="1"/>
    <col min="13370" max="13370" width="17" style="60" customWidth="1"/>
    <col min="13371" max="13389" width="8.09765625" style="60"/>
    <col min="13390" max="13390" width="5.296875" style="60" customWidth="1"/>
    <col min="13391" max="13568" width="8.09765625" style="60"/>
    <col min="13569" max="13571" width="3.5" style="60" customWidth="1"/>
    <col min="13572" max="13572" width="3.69921875" style="60" customWidth="1"/>
    <col min="13573" max="13573" width="0" style="60" hidden="1" customWidth="1"/>
    <col min="13574" max="13574" width="3.5" style="60" customWidth="1"/>
    <col min="13575" max="13575" width="0" style="60" hidden="1" customWidth="1"/>
    <col min="13576" max="13576" width="3.5" style="60" customWidth="1"/>
    <col min="13577" max="13577" width="0" style="60" hidden="1" customWidth="1"/>
    <col min="13578" max="13579" width="3.5" style="60" customWidth="1"/>
    <col min="13580" max="13580" width="0" style="60" hidden="1" customWidth="1"/>
    <col min="13581" max="13581" width="3.5" style="60" customWidth="1"/>
    <col min="13582" max="13582" width="0" style="60" hidden="1" customWidth="1"/>
    <col min="13583" max="13584" width="3.5" style="60" customWidth="1"/>
    <col min="13585" max="13585" width="0" style="60" hidden="1" customWidth="1"/>
    <col min="13586" max="13586" width="3.5" style="60" customWidth="1"/>
    <col min="13587" max="13587" width="0" style="60" hidden="1" customWidth="1"/>
    <col min="13588" max="13589" width="3.5" style="60" customWidth="1"/>
    <col min="13590" max="13590" width="0" style="60" hidden="1" customWidth="1"/>
    <col min="13591" max="13591" width="3.5" style="60" customWidth="1"/>
    <col min="13592" max="13592" width="0" style="60" hidden="1" customWidth="1"/>
    <col min="13593" max="13594" width="3.5" style="60" customWidth="1"/>
    <col min="13595" max="13595" width="0" style="60" hidden="1" customWidth="1"/>
    <col min="13596" max="13596" width="3.5" style="60" customWidth="1"/>
    <col min="13597" max="13597" width="0" style="60" hidden="1" customWidth="1"/>
    <col min="13598" max="13599" width="3.5" style="60" customWidth="1"/>
    <col min="13600" max="13600" width="0" style="60" hidden="1" customWidth="1"/>
    <col min="13601" max="13601" width="3.5" style="60" customWidth="1"/>
    <col min="13602" max="13602" width="0" style="60" hidden="1" customWidth="1"/>
    <col min="13603" max="13609" width="3.5" style="60" customWidth="1"/>
    <col min="13610" max="13610" width="6.296875" style="60" customWidth="1"/>
    <col min="13611" max="13611" width="4.19921875" style="60" customWidth="1"/>
    <col min="13612" max="13612" width="3" style="60" customWidth="1"/>
    <col min="13613" max="13624" width="0" style="60" hidden="1" customWidth="1"/>
    <col min="13625" max="13625" width="15.8984375" style="60" customWidth="1"/>
    <col min="13626" max="13626" width="17" style="60" customWidth="1"/>
    <col min="13627" max="13645" width="8.09765625" style="60"/>
    <col min="13646" max="13646" width="5.296875" style="60" customWidth="1"/>
    <col min="13647" max="13824" width="8.09765625" style="60"/>
    <col min="13825" max="13827" width="3.5" style="60" customWidth="1"/>
    <col min="13828" max="13828" width="3.69921875" style="60" customWidth="1"/>
    <col min="13829" max="13829" width="0" style="60" hidden="1" customWidth="1"/>
    <col min="13830" max="13830" width="3.5" style="60" customWidth="1"/>
    <col min="13831" max="13831" width="0" style="60" hidden="1" customWidth="1"/>
    <col min="13832" max="13832" width="3.5" style="60" customWidth="1"/>
    <col min="13833" max="13833" width="0" style="60" hidden="1" customWidth="1"/>
    <col min="13834" max="13835" width="3.5" style="60" customWidth="1"/>
    <col min="13836" max="13836" width="0" style="60" hidden="1" customWidth="1"/>
    <col min="13837" max="13837" width="3.5" style="60" customWidth="1"/>
    <col min="13838" max="13838" width="0" style="60" hidden="1" customWidth="1"/>
    <col min="13839" max="13840" width="3.5" style="60" customWidth="1"/>
    <col min="13841" max="13841" width="0" style="60" hidden="1" customWidth="1"/>
    <col min="13842" max="13842" width="3.5" style="60" customWidth="1"/>
    <col min="13843" max="13843" width="0" style="60" hidden="1" customWidth="1"/>
    <col min="13844" max="13845" width="3.5" style="60" customWidth="1"/>
    <col min="13846" max="13846" width="0" style="60" hidden="1" customWidth="1"/>
    <col min="13847" max="13847" width="3.5" style="60" customWidth="1"/>
    <col min="13848" max="13848" width="0" style="60" hidden="1" customWidth="1"/>
    <col min="13849" max="13850" width="3.5" style="60" customWidth="1"/>
    <col min="13851" max="13851" width="0" style="60" hidden="1" customWidth="1"/>
    <col min="13852" max="13852" width="3.5" style="60" customWidth="1"/>
    <col min="13853" max="13853" width="0" style="60" hidden="1" customWidth="1"/>
    <col min="13854" max="13855" width="3.5" style="60" customWidth="1"/>
    <col min="13856" max="13856" width="0" style="60" hidden="1" customWidth="1"/>
    <col min="13857" max="13857" width="3.5" style="60" customWidth="1"/>
    <col min="13858" max="13858" width="0" style="60" hidden="1" customWidth="1"/>
    <col min="13859" max="13865" width="3.5" style="60" customWidth="1"/>
    <col min="13866" max="13866" width="6.296875" style="60" customWidth="1"/>
    <col min="13867" max="13867" width="4.19921875" style="60" customWidth="1"/>
    <col min="13868" max="13868" width="3" style="60" customWidth="1"/>
    <col min="13869" max="13880" width="0" style="60" hidden="1" customWidth="1"/>
    <col min="13881" max="13881" width="15.8984375" style="60" customWidth="1"/>
    <col min="13882" max="13882" width="17" style="60" customWidth="1"/>
    <col min="13883" max="13901" width="8.09765625" style="60"/>
    <col min="13902" max="13902" width="5.296875" style="60" customWidth="1"/>
    <col min="13903" max="14080" width="8.09765625" style="60"/>
    <col min="14081" max="14083" width="3.5" style="60" customWidth="1"/>
    <col min="14084" max="14084" width="3.69921875" style="60" customWidth="1"/>
    <col min="14085" max="14085" width="0" style="60" hidden="1" customWidth="1"/>
    <col min="14086" max="14086" width="3.5" style="60" customWidth="1"/>
    <col min="14087" max="14087" width="0" style="60" hidden="1" customWidth="1"/>
    <col min="14088" max="14088" width="3.5" style="60" customWidth="1"/>
    <col min="14089" max="14089" width="0" style="60" hidden="1" customWidth="1"/>
    <col min="14090" max="14091" width="3.5" style="60" customWidth="1"/>
    <col min="14092" max="14092" width="0" style="60" hidden="1" customWidth="1"/>
    <col min="14093" max="14093" width="3.5" style="60" customWidth="1"/>
    <col min="14094" max="14094" width="0" style="60" hidden="1" customWidth="1"/>
    <col min="14095" max="14096" width="3.5" style="60" customWidth="1"/>
    <col min="14097" max="14097" width="0" style="60" hidden="1" customWidth="1"/>
    <col min="14098" max="14098" width="3.5" style="60" customWidth="1"/>
    <col min="14099" max="14099" width="0" style="60" hidden="1" customWidth="1"/>
    <col min="14100" max="14101" width="3.5" style="60" customWidth="1"/>
    <col min="14102" max="14102" width="0" style="60" hidden="1" customWidth="1"/>
    <col min="14103" max="14103" width="3.5" style="60" customWidth="1"/>
    <col min="14104" max="14104" width="0" style="60" hidden="1" customWidth="1"/>
    <col min="14105" max="14106" width="3.5" style="60" customWidth="1"/>
    <col min="14107" max="14107" width="0" style="60" hidden="1" customWidth="1"/>
    <col min="14108" max="14108" width="3.5" style="60" customWidth="1"/>
    <col min="14109" max="14109" width="0" style="60" hidden="1" customWidth="1"/>
    <col min="14110" max="14111" width="3.5" style="60" customWidth="1"/>
    <col min="14112" max="14112" width="0" style="60" hidden="1" customWidth="1"/>
    <col min="14113" max="14113" width="3.5" style="60" customWidth="1"/>
    <col min="14114" max="14114" width="0" style="60" hidden="1" customWidth="1"/>
    <col min="14115" max="14121" width="3.5" style="60" customWidth="1"/>
    <col min="14122" max="14122" width="6.296875" style="60" customWidth="1"/>
    <col min="14123" max="14123" width="4.19921875" style="60" customWidth="1"/>
    <col min="14124" max="14124" width="3" style="60" customWidth="1"/>
    <col min="14125" max="14136" width="0" style="60" hidden="1" customWidth="1"/>
    <col min="14137" max="14137" width="15.8984375" style="60" customWidth="1"/>
    <col min="14138" max="14138" width="17" style="60" customWidth="1"/>
    <col min="14139" max="14157" width="8.09765625" style="60"/>
    <col min="14158" max="14158" width="5.296875" style="60" customWidth="1"/>
    <col min="14159" max="14336" width="8.09765625" style="60"/>
    <col min="14337" max="14339" width="3.5" style="60" customWidth="1"/>
    <col min="14340" max="14340" width="3.69921875" style="60" customWidth="1"/>
    <col min="14341" max="14341" width="0" style="60" hidden="1" customWidth="1"/>
    <col min="14342" max="14342" width="3.5" style="60" customWidth="1"/>
    <col min="14343" max="14343" width="0" style="60" hidden="1" customWidth="1"/>
    <col min="14344" max="14344" width="3.5" style="60" customWidth="1"/>
    <col min="14345" max="14345" width="0" style="60" hidden="1" customWidth="1"/>
    <col min="14346" max="14347" width="3.5" style="60" customWidth="1"/>
    <col min="14348" max="14348" width="0" style="60" hidden="1" customWidth="1"/>
    <col min="14349" max="14349" width="3.5" style="60" customWidth="1"/>
    <col min="14350" max="14350" width="0" style="60" hidden="1" customWidth="1"/>
    <col min="14351" max="14352" width="3.5" style="60" customWidth="1"/>
    <col min="14353" max="14353" width="0" style="60" hidden="1" customWidth="1"/>
    <col min="14354" max="14354" width="3.5" style="60" customWidth="1"/>
    <col min="14355" max="14355" width="0" style="60" hidden="1" customWidth="1"/>
    <col min="14356" max="14357" width="3.5" style="60" customWidth="1"/>
    <col min="14358" max="14358" width="0" style="60" hidden="1" customWidth="1"/>
    <col min="14359" max="14359" width="3.5" style="60" customWidth="1"/>
    <col min="14360" max="14360" width="0" style="60" hidden="1" customWidth="1"/>
    <col min="14361" max="14362" width="3.5" style="60" customWidth="1"/>
    <col min="14363" max="14363" width="0" style="60" hidden="1" customWidth="1"/>
    <col min="14364" max="14364" width="3.5" style="60" customWidth="1"/>
    <col min="14365" max="14365" width="0" style="60" hidden="1" customWidth="1"/>
    <col min="14366" max="14367" width="3.5" style="60" customWidth="1"/>
    <col min="14368" max="14368" width="0" style="60" hidden="1" customWidth="1"/>
    <col min="14369" max="14369" width="3.5" style="60" customWidth="1"/>
    <col min="14370" max="14370" width="0" style="60" hidden="1" customWidth="1"/>
    <col min="14371" max="14377" width="3.5" style="60" customWidth="1"/>
    <col min="14378" max="14378" width="6.296875" style="60" customWidth="1"/>
    <col min="14379" max="14379" width="4.19921875" style="60" customWidth="1"/>
    <col min="14380" max="14380" width="3" style="60" customWidth="1"/>
    <col min="14381" max="14392" width="0" style="60" hidden="1" customWidth="1"/>
    <col min="14393" max="14393" width="15.8984375" style="60" customWidth="1"/>
    <col min="14394" max="14394" width="17" style="60" customWidth="1"/>
    <col min="14395" max="14413" width="8.09765625" style="60"/>
    <col min="14414" max="14414" width="5.296875" style="60" customWidth="1"/>
    <col min="14415" max="14592" width="8.09765625" style="60"/>
    <col min="14593" max="14595" width="3.5" style="60" customWidth="1"/>
    <col min="14596" max="14596" width="3.69921875" style="60" customWidth="1"/>
    <col min="14597" max="14597" width="0" style="60" hidden="1" customWidth="1"/>
    <col min="14598" max="14598" width="3.5" style="60" customWidth="1"/>
    <col min="14599" max="14599" width="0" style="60" hidden="1" customWidth="1"/>
    <col min="14600" max="14600" width="3.5" style="60" customWidth="1"/>
    <col min="14601" max="14601" width="0" style="60" hidden="1" customWidth="1"/>
    <col min="14602" max="14603" width="3.5" style="60" customWidth="1"/>
    <col min="14604" max="14604" width="0" style="60" hidden="1" customWidth="1"/>
    <col min="14605" max="14605" width="3.5" style="60" customWidth="1"/>
    <col min="14606" max="14606" width="0" style="60" hidden="1" customWidth="1"/>
    <col min="14607" max="14608" width="3.5" style="60" customWidth="1"/>
    <col min="14609" max="14609" width="0" style="60" hidden="1" customWidth="1"/>
    <col min="14610" max="14610" width="3.5" style="60" customWidth="1"/>
    <col min="14611" max="14611" width="0" style="60" hidden="1" customWidth="1"/>
    <col min="14612" max="14613" width="3.5" style="60" customWidth="1"/>
    <col min="14614" max="14614" width="0" style="60" hidden="1" customWidth="1"/>
    <col min="14615" max="14615" width="3.5" style="60" customWidth="1"/>
    <col min="14616" max="14616" width="0" style="60" hidden="1" customWidth="1"/>
    <col min="14617" max="14618" width="3.5" style="60" customWidth="1"/>
    <col min="14619" max="14619" width="0" style="60" hidden="1" customWidth="1"/>
    <col min="14620" max="14620" width="3.5" style="60" customWidth="1"/>
    <col min="14621" max="14621" width="0" style="60" hidden="1" customWidth="1"/>
    <col min="14622" max="14623" width="3.5" style="60" customWidth="1"/>
    <col min="14624" max="14624" width="0" style="60" hidden="1" customWidth="1"/>
    <col min="14625" max="14625" width="3.5" style="60" customWidth="1"/>
    <col min="14626" max="14626" width="0" style="60" hidden="1" customWidth="1"/>
    <col min="14627" max="14633" width="3.5" style="60" customWidth="1"/>
    <col min="14634" max="14634" width="6.296875" style="60" customWidth="1"/>
    <col min="14635" max="14635" width="4.19921875" style="60" customWidth="1"/>
    <col min="14636" max="14636" width="3" style="60" customWidth="1"/>
    <col min="14637" max="14648" width="0" style="60" hidden="1" customWidth="1"/>
    <col min="14649" max="14649" width="15.8984375" style="60" customWidth="1"/>
    <col min="14650" max="14650" width="17" style="60" customWidth="1"/>
    <col min="14651" max="14669" width="8.09765625" style="60"/>
    <col min="14670" max="14670" width="5.296875" style="60" customWidth="1"/>
    <col min="14671" max="14848" width="8.09765625" style="60"/>
    <col min="14849" max="14851" width="3.5" style="60" customWidth="1"/>
    <col min="14852" max="14852" width="3.69921875" style="60" customWidth="1"/>
    <col min="14853" max="14853" width="0" style="60" hidden="1" customWidth="1"/>
    <col min="14854" max="14854" width="3.5" style="60" customWidth="1"/>
    <col min="14855" max="14855" width="0" style="60" hidden="1" customWidth="1"/>
    <col min="14856" max="14856" width="3.5" style="60" customWidth="1"/>
    <col min="14857" max="14857" width="0" style="60" hidden="1" customWidth="1"/>
    <col min="14858" max="14859" width="3.5" style="60" customWidth="1"/>
    <col min="14860" max="14860" width="0" style="60" hidden="1" customWidth="1"/>
    <col min="14861" max="14861" width="3.5" style="60" customWidth="1"/>
    <col min="14862" max="14862" width="0" style="60" hidden="1" customWidth="1"/>
    <col min="14863" max="14864" width="3.5" style="60" customWidth="1"/>
    <col min="14865" max="14865" width="0" style="60" hidden="1" customWidth="1"/>
    <col min="14866" max="14866" width="3.5" style="60" customWidth="1"/>
    <col min="14867" max="14867" width="0" style="60" hidden="1" customWidth="1"/>
    <col min="14868" max="14869" width="3.5" style="60" customWidth="1"/>
    <col min="14870" max="14870" width="0" style="60" hidden="1" customWidth="1"/>
    <col min="14871" max="14871" width="3.5" style="60" customWidth="1"/>
    <col min="14872" max="14872" width="0" style="60" hidden="1" customWidth="1"/>
    <col min="14873" max="14874" width="3.5" style="60" customWidth="1"/>
    <col min="14875" max="14875" width="0" style="60" hidden="1" customWidth="1"/>
    <col min="14876" max="14876" width="3.5" style="60" customWidth="1"/>
    <col min="14877" max="14877" width="0" style="60" hidden="1" customWidth="1"/>
    <col min="14878" max="14879" width="3.5" style="60" customWidth="1"/>
    <col min="14880" max="14880" width="0" style="60" hidden="1" customWidth="1"/>
    <col min="14881" max="14881" width="3.5" style="60" customWidth="1"/>
    <col min="14882" max="14882" width="0" style="60" hidden="1" customWidth="1"/>
    <col min="14883" max="14889" width="3.5" style="60" customWidth="1"/>
    <col min="14890" max="14890" width="6.296875" style="60" customWidth="1"/>
    <col min="14891" max="14891" width="4.19921875" style="60" customWidth="1"/>
    <col min="14892" max="14892" width="3" style="60" customWidth="1"/>
    <col min="14893" max="14904" width="0" style="60" hidden="1" customWidth="1"/>
    <col min="14905" max="14905" width="15.8984375" style="60" customWidth="1"/>
    <col min="14906" max="14906" width="17" style="60" customWidth="1"/>
    <col min="14907" max="14925" width="8.09765625" style="60"/>
    <col min="14926" max="14926" width="5.296875" style="60" customWidth="1"/>
    <col min="14927" max="15104" width="8.09765625" style="60"/>
    <col min="15105" max="15107" width="3.5" style="60" customWidth="1"/>
    <col min="15108" max="15108" width="3.69921875" style="60" customWidth="1"/>
    <col min="15109" max="15109" width="0" style="60" hidden="1" customWidth="1"/>
    <col min="15110" max="15110" width="3.5" style="60" customWidth="1"/>
    <col min="15111" max="15111" width="0" style="60" hidden="1" customWidth="1"/>
    <col min="15112" max="15112" width="3.5" style="60" customWidth="1"/>
    <col min="15113" max="15113" width="0" style="60" hidden="1" customWidth="1"/>
    <col min="15114" max="15115" width="3.5" style="60" customWidth="1"/>
    <col min="15116" max="15116" width="0" style="60" hidden="1" customWidth="1"/>
    <col min="15117" max="15117" width="3.5" style="60" customWidth="1"/>
    <col min="15118" max="15118" width="0" style="60" hidden="1" customWidth="1"/>
    <col min="15119" max="15120" width="3.5" style="60" customWidth="1"/>
    <col min="15121" max="15121" width="0" style="60" hidden="1" customWidth="1"/>
    <col min="15122" max="15122" width="3.5" style="60" customWidth="1"/>
    <col min="15123" max="15123" width="0" style="60" hidden="1" customWidth="1"/>
    <col min="15124" max="15125" width="3.5" style="60" customWidth="1"/>
    <col min="15126" max="15126" width="0" style="60" hidden="1" customWidth="1"/>
    <col min="15127" max="15127" width="3.5" style="60" customWidth="1"/>
    <col min="15128" max="15128" width="0" style="60" hidden="1" customWidth="1"/>
    <col min="15129" max="15130" width="3.5" style="60" customWidth="1"/>
    <col min="15131" max="15131" width="0" style="60" hidden="1" customWidth="1"/>
    <col min="15132" max="15132" width="3.5" style="60" customWidth="1"/>
    <col min="15133" max="15133" width="0" style="60" hidden="1" customWidth="1"/>
    <col min="15134" max="15135" width="3.5" style="60" customWidth="1"/>
    <col min="15136" max="15136" width="0" style="60" hidden="1" customWidth="1"/>
    <col min="15137" max="15137" width="3.5" style="60" customWidth="1"/>
    <col min="15138" max="15138" width="0" style="60" hidden="1" customWidth="1"/>
    <col min="15139" max="15145" width="3.5" style="60" customWidth="1"/>
    <col min="15146" max="15146" width="6.296875" style="60" customWidth="1"/>
    <col min="15147" max="15147" width="4.19921875" style="60" customWidth="1"/>
    <col min="15148" max="15148" width="3" style="60" customWidth="1"/>
    <col min="15149" max="15160" width="0" style="60" hidden="1" customWidth="1"/>
    <col min="15161" max="15161" width="15.8984375" style="60" customWidth="1"/>
    <col min="15162" max="15162" width="17" style="60" customWidth="1"/>
    <col min="15163" max="15181" width="8.09765625" style="60"/>
    <col min="15182" max="15182" width="5.296875" style="60" customWidth="1"/>
    <col min="15183" max="15360" width="8.09765625" style="60"/>
    <col min="15361" max="15363" width="3.5" style="60" customWidth="1"/>
    <col min="15364" max="15364" width="3.69921875" style="60" customWidth="1"/>
    <col min="15365" max="15365" width="0" style="60" hidden="1" customWidth="1"/>
    <col min="15366" max="15366" width="3.5" style="60" customWidth="1"/>
    <col min="15367" max="15367" width="0" style="60" hidden="1" customWidth="1"/>
    <col min="15368" max="15368" width="3.5" style="60" customWidth="1"/>
    <col min="15369" max="15369" width="0" style="60" hidden="1" customWidth="1"/>
    <col min="15370" max="15371" width="3.5" style="60" customWidth="1"/>
    <col min="15372" max="15372" width="0" style="60" hidden="1" customWidth="1"/>
    <col min="15373" max="15373" width="3.5" style="60" customWidth="1"/>
    <col min="15374" max="15374" width="0" style="60" hidden="1" customWidth="1"/>
    <col min="15375" max="15376" width="3.5" style="60" customWidth="1"/>
    <col min="15377" max="15377" width="0" style="60" hidden="1" customWidth="1"/>
    <col min="15378" max="15378" width="3.5" style="60" customWidth="1"/>
    <col min="15379" max="15379" width="0" style="60" hidden="1" customWidth="1"/>
    <col min="15380" max="15381" width="3.5" style="60" customWidth="1"/>
    <col min="15382" max="15382" width="0" style="60" hidden="1" customWidth="1"/>
    <col min="15383" max="15383" width="3.5" style="60" customWidth="1"/>
    <col min="15384" max="15384" width="0" style="60" hidden="1" customWidth="1"/>
    <col min="15385" max="15386" width="3.5" style="60" customWidth="1"/>
    <col min="15387" max="15387" width="0" style="60" hidden="1" customWidth="1"/>
    <col min="15388" max="15388" width="3.5" style="60" customWidth="1"/>
    <col min="15389" max="15389" width="0" style="60" hidden="1" customWidth="1"/>
    <col min="15390" max="15391" width="3.5" style="60" customWidth="1"/>
    <col min="15392" max="15392" width="0" style="60" hidden="1" customWidth="1"/>
    <col min="15393" max="15393" width="3.5" style="60" customWidth="1"/>
    <col min="15394" max="15394" width="0" style="60" hidden="1" customWidth="1"/>
    <col min="15395" max="15401" width="3.5" style="60" customWidth="1"/>
    <col min="15402" max="15402" width="6.296875" style="60" customWidth="1"/>
    <col min="15403" max="15403" width="4.19921875" style="60" customWidth="1"/>
    <col min="15404" max="15404" width="3" style="60" customWidth="1"/>
    <col min="15405" max="15416" width="0" style="60" hidden="1" customWidth="1"/>
    <col min="15417" max="15417" width="15.8984375" style="60" customWidth="1"/>
    <col min="15418" max="15418" width="17" style="60" customWidth="1"/>
    <col min="15419" max="15437" width="8.09765625" style="60"/>
    <col min="15438" max="15438" width="5.296875" style="60" customWidth="1"/>
    <col min="15439" max="15616" width="8.09765625" style="60"/>
    <col min="15617" max="15619" width="3.5" style="60" customWidth="1"/>
    <col min="15620" max="15620" width="3.69921875" style="60" customWidth="1"/>
    <col min="15621" max="15621" width="0" style="60" hidden="1" customWidth="1"/>
    <col min="15622" max="15622" width="3.5" style="60" customWidth="1"/>
    <col min="15623" max="15623" width="0" style="60" hidden="1" customWidth="1"/>
    <col min="15624" max="15624" width="3.5" style="60" customWidth="1"/>
    <col min="15625" max="15625" width="0" style="60" hidden="1" customWidth="1"/>
    <col min="15626" max="15627" width="3.5" style="60" customWidth="1"/>
    <col min="15628" max="15628" width="0" style="60" hidden="1" customWidth="1"/>
    <col min="15629" max="15629" width="3.5" style="60" customWidth="1"/>
    <col min="15630" max="15630" width="0" style="60" hidden="1" customWidth="1"/>
    <col min="15631" max="15632" width="3.5" style="60" customWidth="1"/>
    <col min="15633" max="15633" width="0" style="60" hidden="1" customWidth="1"/>
    <col min="15634" max="15634" width="3.5" style="60" customWidth="1"/>
    <col min="15635" max="15635" width="0" style="60" hidden="1" customWidth="1"/>
    <col min="15636" max="15637" width="3.5" style="60" customWidth="1"/>
    <col min="15638" max="15638" width="0" style="60" hidden="1" customWidth="1"/>
    <col min="15639" max="15639" width="3.5" style="60" customWidth="1"/>
    <col min="15640" max="15640" width="0" style="60" hidden="1" customWidth="1"/>
    <col min="15641" max="15642" width="3.5" style="60" customWidth="1"/>
    <col min="15643" max="15643" width="0" style="60" hidden="1" customWidth="1"/>
    <col min="15644" max="15644" width="3.5" style="60" customWidth="1"/>
    <col min="15645" max="15645" width="0" style="60" hidden="1" customWidth="1"/>
    <col min="15646" max="15647" width="3.5" style="60" customWidth="1"/>
    <col min="15648" max="15648" width="0" style="60" hidden="1" customWidth="1"/>
    <col min="15649" max="15649" width="3.5" style="60" customWidth="1"/>
    <col min="15650" max="15650" width="0" style="60" hidden="1" customWidth="1"/>
    <col min="15651" max="15657" width="3.5" style="60" customWidth="1"/>
    <col min="15658" max="15658" width="6.296875" style="60" customWidth="1"/>
    <col min="15659" max="15659" width="4.19921875" style="60" customWidth="1"/>
    <col min="15660" max="15660" width="3" style="60" customWidth="1"/>
    <col min="15661" max="15672" width="0" style="60" hidden="1" customWidth="1"/>
    <col min="15673" max="15673" width="15.8984375" style="60" customWidth="1"/>
    <col min="15674" max="15674" width="17" style="60" customWidth="1"/>
    <col min="15675" max="15693" width="8.09765625" style="60"/>
    <col min="15694" max="15694" width="5.296875" style="60" customWidth="1"/>
    <col min="15695" max="15872" width="8.09765625" style="60"/>
    <col min="15873" max="15875" width="3.5" style="60" customWidth="1"/>
    <col min="15876" max="15876" width="3.69921875" style="60" customWidth="1"/>
    <col min="15877" max="15877" width="0" style="60" hidden="1" customWidth="1"/>
    <col min="15878" max="15878" width="3.5" style="60" customWidth="1"/>
    <col min="15879" max="15879" width="0" style="60" hidden="1" customWidth="1"/>
    <col min="15880" max="15880" width="3.5" style="60" customWidth="1"/>
    <col min="15881" max="15881" width="0" style="60" hidden="1" customWidth="1"/>
    <col min="15882" max="15883" width="3.5" style="60" customWidth="1"/>
    <col min="15884" max="15884" width="0" style="60" hidden="1" customWidth="1"/>
    <col min="15885" max="15885" width="3.5" style="60" customWidth="1"/>
    <col min="15886" max="15886" width="0" style="60" hidden="1" customWidth="1"/>
    <col min="15887" max="15888" width="3.5" style="60" customWidth="1"/>
    <col min="15889" max="15889" width="0" style="60" hidden="1" customWidth="1"/>
    <col min="15890" max="15890" width="3.5" style="60" customWidth="1"/>
    <col min="15891" max="15891" width="0" style="60" hidden="1" customWidth="1"/>
    <col min="15892" max="15893" width="3.5" style="60" customWidth="1"/>
    <col min="15894" max="15894" width="0" style="60" hidden="1" customWidth="1"/>
    <col min="15895" max="15895" width="3.5" style="60" customWidth="1"/>
    <col min="15896" max="15896" width="0" style="60" hidden="1" customWidth="1"/>
    <col min="15897" max="15898" width="3.5" style="60" customWidth="1"/>
    <col min="15899" max="15899" width="0" style="60" hidden="1" customWidth="1"/>
    <col min="15900" max="15900" width="3.5" style="60" customWidth="1"/>
    <col min="15901" max="15901" width="0" style="60" hidden="1" customWidth="1"/>
    <col min="15902" max="15903" width="3.5" style="60" customWidth="1"/>
    <col min="15904" max="15904" width="0" style="60" hidden="1" customWidth="1"/>
    <col min="15905" max="15905" width="3.5" style="60" customWidth="1"/>
    <col min="15906" max="15906" width="0" style="60" hidden="1" customWidth="1"/>
    <col min="15907" max="15913" width="3.5" style="60" customWidth="1"/>
    <col min="15914" max="15914" width="6.296875" style="60" customWidth="1"/>
    <col min="15915" max="15915" width="4.19921875" style="60" customWidth="1"/>
    <col min="15916" max="15916" width="3" style="60" customWidth="1"/>
    <col min="15917" max="15928" width="0" style="60" hidden="1" customWidth="1"/>
    <col min="15929" max="15929" width="15.8984375" style="60" customWidth="1"/>
    <col min="15930" max="15930" width="17" style="60" customWidth="1"/>
    <col min="15931" max="15949" width="8.09765625" style="60"/>
    <col min="15950" max="15950" width="5.296875" style="60" customWidth="1"/>
    <col min="15951" max="16128" width="8.09765625" style="60"/>
    <col min="16129" max="16131" width="3.5" style="60" customWidth="1"/>
    <col min="16132" max="16132" width="3.69921875" style="60" customWidth="1"/>
    <col min="16133" max="16133" width="0" style="60" hidden="1" customWidth="1"/>
    <col min="16134" max="16134" width="3.5" style="60" customWidth="1"/>
    <col min="16135" max="16135" width="0" style="60" hidden="1" customWidth="1"/>
    <col min="16136" max="16136" width="3.5" style="60" customWidth="1"/>
    <col min="16137" max="16137" width="0" style="60" hidden="1" customWidth="1"/>
    <col min="16138" max="16139" width="3.5" style="60" customWidth="1"/>
    <col min="16140" max="16140" width="0" style="60" hidden="1" customWidth="1"/>
    <col min="16141" max="16141" width="3.5" style="60" customWidth="1"/>
    <col min="16142" max="16142" width="0" style="60" hidden="1" customWidth="1"/>
    <col min="16143" max="16144" width="3.5" style="60" customWidth="1"/>
    <col min="16145" max="16145" width="0" style="60" hidden="1" customWidth="1"/>
    <col min="16146" max="16146" width="3.5" style="60" customWidth="1"/>
    <col min="16147" max="16147" width="0" style="60" hidden="1" customWidth="1"/>
    <col min="16148" max="16149" width="3.5" style="60" customWidth="1"/>
    <col min="16150" max="16150" width="0" style="60" hidden="1" customWidth="1"/>
    <col min="16151" max="16151" width="3.5" style="60" customWidth="1"/>
    <col min="16152" max="16152" width="0" style="60" hidden="1" customWidth="1"/>
    <col min="16153" max="16154" width="3.5" style="60" customWidth="1"/>
    <col min="16155" max="16155" width="0" style="60" hidden="1" customWidth="1"/>
    <col min="16156" max="16156" width="3.5" style="60" customWidth="1"/>
    <col min="16157" max="16157" width="0" style="60" hidden="1" customWidth="1"/>
    <col min="16158" max="16159" width="3.5" style="60" customWidth="1"/>
    <col min="16160" max="16160" width="0" style="60" hidden="1" customWidth="1"/>
    <col min="16161" max="16161" width="3.5" style="60" customWidth="1"/>
    <col min="16162" max="16162" width="0" style="60" hidden="1" customWidth="1"/>
    <col min="16163" max="16169" width="3.5" style="60" customWidth="1"/>
    <col min="16170" max="16170" width="6.296875" style="60" customWidth="1"/>
    <col min="16171" max="16171" width="4.19921875" style="60" customWidth="1"/>
    <col min="16172" max="16172" width="3" style="60" customWidth="1"/>
    <col min="16173" max="16184" width="0" style="60" hidden="1" customWidth="1"/>
    <col min="16185" max="16185" width="15.8984375" style="60" customWidth="1"/>
    <col min="16186" max="16186" width="17" style="60" customWidth="1"/>
    <col min="16187" max="16205" width="8.09765625" style="60"/>
    <col min="16206" max="16206" width="5.296875" style="60" customWidth="1"/>
    <col min="16207" max="16384" width="8.09765625" style="60"/>
  </cols>
  <sheetData>
    <row r="1" spans="1:57" ht="18" customHeight="1" x14ac:dyDescent="0.45">
      <c r="AE1" s="4"/>
      <c r="AF1" s="4"/>
      <c r="AG1" s="4"/>
      <c r="AH1" s="4"/>
      <c r="AI1" s="3"/>
      <c r="AJ1" s="3"/>
      <c r="AK1" s="3"/>
      <c r="AL1" s="3"/>
      <c r="AM1" s="3"/>
      <c r="AN1" s="3"/>
      <c r="AO1" s="3"/>
      <c r="AP1" s="3"/>
      <c r="AQ1" s="3"/>
    </row>
    <row r="2" spans="1:57" ht="18" customHeight="1" x14ac:dyDescent="0.2">
      <c r="B2" s="73" t="s">
        <v>0</v>
      </c>
      <c r="C2" s="74">
        <v>1</v>
      </c>
      <c r="D2" s="5" t="s">
        <v>1</v>
      </c>
      <c r="E2" s="73" t="s">
        <v>1</v>
      </c>
      <c r="J2" s="9" t="s">
        <v>168</v>
      </c>
      <c r="K2" s="108"/>
      <c r="AD2" s="2"/>
      <c r="AE2" s="2"/>
      <c r="AF2" s="2"/>
      <c r="AG2" s="2"/>
      <c r="AH2" s="1"/>
      <c r="AI2" s="11"/>
      <c r="AJ2" s="11"/>
      <c r="AK2" s="11"/>
      <c r="AL2" s="11"/>
      <c r="AM2" s="11"/>
      <c r="AN2" s="11"/>
      <c r="AO2" s="11"/>
      <c r="AP2" s="11"/>
      <c r="AQ2" s="11"/>
    </row>
    <row r="3" spans="1:57" ht="18" customHeight="1" x14ac:dyDescent="0.45">
      <c r="AD3" s="2"/>
      <c r="AE3" s="2"/>
      <c r="AF3" s="2"/>
      <c r="AG3" s="2"/>
      <c r="AH3" s="2"/>
      <c r="AI3" s="4"/>
      <c r="AJ3" s="4"/>
      <c r="AK3" s="4"/>
      <c r="AL3" s="4"/>
      <c r="AM3" s="4"/>
      <c r="AN3" s="4"/>
      <c r="AO3" s="4"/>
      <c r="AP3" s="4"/>
      <c r="AQ3" s="4"/>
    </row>
    <row r="4" spans="1:57" ht="18" customHeight="1" thickBot="1" x14ac:dyDescent="0.5">
      <c r="A4" s="279" t="s">
        <v>3</v>
      </c>
      <c r="B4" s="279"/>
      <c r="C4" s="279" t="s">
        <v>4</v>
      </c>
      <c r="D4" s="279"/>
      <c r="E4" s="279"/>
      <c r="F4" s="279"/>
      <c r="G4" s="279"/>
      <c r="H4" s="279"/>
      <c r="I4" s="279"/>
      <c r="J4" s="279"/>
      <c r="K4" s="279"/>
      <c r="L4" s="279"/>
      <c r="M4" s="279" t="s">
        <v>5</v>
      </c>
      <c r="N4" s="279"/>
      <c r="O4" s="279"/>
      <c r="P4" s="279" t="s">
        <v>4</v>
      </c>
      <c r="Q4" s="279"/>
      <c r="R4" s="279"/>
      <c r="S4" s="279"/>
      <c r="T4" s="279"/>
      <c r="U4" s="279"/>
      <c r="V4" s="279"/>
      <c r="W4" s="279"/>
      <c r="X4" s="279"/>
      <c r="Y4" s="279"/>
      <c r="BE4" s="105" t="s">
        <v>131</v>
      </c>
    </row>
    <row r="5" spans="1:57" ht="18" customHeight="1" thickBot="1" x14ac:dyDescent="0.5">
      <c r="A5" s="279">
        <v>1</v>
      </c>
      <c r="B5" s="279"/>
      <c r="C5" s="76" t="str">
        <f>BE4</f>
        <v>レッドビッキーズ　壱</v>
      </c>
      <c r="D5" s="109"/>
      <c r="E5" s="77"/>
      <c r="F5" s="77"/>
      <c r="G5" s="77"/>
      <c r="H5" s="77"/>
      <c r="I5" s="77"/>
      <c r="J5" s="77"/>
      <c r="K5" s="78"/>
      <c r="L5" s="75"/>
      <c r="M5" s="279">
        <v>4</v>
      </c>
      <c r="N5" s="279"/>
      <c r="O5" s="279"/>
      <c r="P5" s="76" t="str">
        <f>BE7</f>
        <v>クリーパー</v>
      </c>
      <c r="Q5" s="77"/>
      <c r="R5" s="77"/>
      <c r="S5" s="77"/>
      <c r="T5" s="77"/>
      <c r="U5" s="77"/>
      <c r="V5" s="77"/>
      <c r="W5" s="77"/>
      <c r="X5" s="77"/>
      <c r="Y5" s="78"/>
      <c r="BE5" s="72" t="s">
        <v>139</v>
      </c>
    </row>
    <row r="6" spans="1:57" ht="18" customHeight="1" thickBot="1" x14ac:dyDescent="0.5">
      <c r="A6" s="279">
        <v>2</v>
      </c>
      <c r="B6" s="279"/>
      <c r="C6" s="76" t="str">
        <f>BE5</f>
        <v>ノーティー　アト</v>
      </c>
      <c r="D6" s="109"/>
      <c r="E6" s="77"/>
      <c r="F6" s="77"/>
      <c r="G6" s="77"/>
      <c r="H6" s="77"/>
      <c r="I6" s="77"/>
      <c r="J6" s="77"/>
      <c r="K6" s="78"/>
      <c r="L6" s="75"/>
      <c r="M6" s="279">
        <v>5</v>
      </c>
      <c r="N6" s="279"/>
      <c r="O6" s="279"/>
      <c r="P6" s="76" t="str">
        <f>BE8</f>
        <v>らららボンバーズＡ</v>
      </c>
      <c r="Q6" s="77"/>
      <c r="R6" s="77"/>
      <c r="S6" s="77"/>
      <c r="T6" s="77"/>
      <c r="U6" s="77"/>
      <c r="V6" s="77"/>
      <c r="W6" s="77"/>
      <c r="X6" s="77"/>
      <c r="Y6" s="78"/>
      <c r="BE6" s="72" t="s">
        <v>211</v>
      </c>
    </row>
    <row r="7" spans="1:57" ht="18" customHeight="1" thickBot="1" x14ac:dyDescent="0.5">
      <c r="A7" s="279">
        <v>3</v>
      </c>
      <c r="B7" s="279"/>
      <c r="C7" s="76" t="str">
        <f>BE6</f>
        <v>タッチダウン</v>
      </c>
      <c r="D7" s="109"/>
      <c r="E7" s="77"/>
      <c r="F7" s="77"/>
      <c r="G7" s="77"/>
      <c r="H7" s="77"/>
      <c r="I7" s="77"/>
      <c r="J7" s="77"/>
      <c r="K7" s="78"/>
      <c r="L7" s="75"/>
      <c r="M7" s="279">
        <v>6</v>
      </c>
      <c r="N7" s="279"/>
      <c r="O7" s="279"/>
      <c r="P7" s="76" t="str">
        <f>BE9</f>
        <v>エンドレス</v>
      </c>
      <c r="Q7" s="77"/>
      <c r="R7" s="77"/>
      <c r="S7" s="77"/>
      <c r="T7" s="77"/>
      <c r="U7" s="77"/>
      <c r="V7" s="77"/>
      <c r="W7" s="77"/>
      <c r="X7" s="77"/>
      <c r="Y7" s="78"/>
      <c r="BE7" s="72" t="s">
        <v>212</v>
      </c>
    </row>
    <row r="8" spans="1:57" ht="6" customHeight="1" thickBot="1" x14ac:dyDescent="0.5">
      <c r="AP8" s="60"/>
      <c r="AQ8" s="60"/>
      <c r="BE8" s="72" t="s">
        <v>142</v>
      </c>
    </row>
    <row r="9" spans="1:57" ht="18" customHeight="1" thickBot="1" x14ac:dyDescent="0.5">
      <c r="A9" s="251" t="s">
        <v>127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BE9" s="72" t="s">
        <v>143</v>
      </c>
    </row>
    <row r="10" spans="1:57" ht="6.75" customHeight="1" thickBot="1" x14ac:dyDescent="0.5"/>
    <row r="11" spans="1:57" ht="18" customHeight="1" x14ac:dyDescent="0.45">
      <c r="A11" s="305" t="s">
        <v>6</v>
      </c>
      <c r="B11" s="306"/>
      <c r="C11" s="306" t="s">
        <v>7</v>
      </c>
      <c r="D11" s="306"/>
      <c r="E11" s="306"/>
      <c r="F11" s="306"/>
      <c r="G11" s="306"/>
      <c r="H11" s="306"/>
      <c r="I11" s="306"/>
      <c r="J11" s="306"/>
      <c r="K11" s="307" t="s">
        <v>8</v>
      </c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9"/>
      <c r="Z11" s="306" t="s">
        <v>7</v>
      </c>
      <c r="AA11" s="306"/>
      <c r="AB11" s="306"/>
      <c r="AC11" s="306"/>
      <c r="AD11" s="306"/>
      <c r="AE11" s="306"/>
      <c r="AF11" s="306"/>
      <c r="AG11" s="310"/>
      <c r="AH11" s="110"/>
      <c r="AI11" s="311" t="s">
        <v>9</v>
      </c>
      <c r="AJ11" s="308"/>
      <c r="AK11" s="308"/>
      <c r="AL11" s="308"/>
      <c r="AM11" s="308"/>
      <c r="AN11" s="308"/>
      <c r="AO11" s="308"/>
      <c r="AP11" s="308"/>
      <c r="AQ11" s="312"/>
    </row>
    <row r="12" spans="1:57" ht="13.5" customHeight="1" x14ac:dyDescent="0.45">
      <c r="A12" s="278">
        <v>1</v>
      </c>
      <c r="B12" s="279"/>
      <c r="C12" s="268" t="str">
        <f>C5</f>
        <v>レッドビッキーズ　壱</v>
      </c>
      <c r="D12" s="268"/>
      <c r="E12" s="268"/>
      <c r="F12" s="268"/>
      <c r="G12" s="268"/>
      <c r="H12" s="268"/>
      <c r="I12" s="268"/>
      <c r="J12" s="268"/>
      <c r="K12" s="282">
        <f>COUNTIF(Q12:Q14,"〇")</f>
        <v>2</v>
      </c>
      <c r="L12" s="283"/>
      <c r="M12" s="283"/>
      <c r="N12" s="284"/>
      <c r="O12" s="315">
        <v>10</v>
      </c>
      <c r="P12" s="316"/>
      <c r="Q12" s="24" t="str">
        <f t="shared" ref="Q12:Q48" si="0">IF(O12&gt;T12,"〇","  ")</f>
        <v xml:space="preserve">  </v>
      </c>
      <c r="R12" s="25" t="s">
        <v>10</v>
      </c>
      <c r="S12" s="26" t="str">
        <f t="shared" ref="S12:S48" si="1">IF(T12&gt;O12,"〇","  ")</f>
        <v>〇</v>
      </c>
      <c r="T12" s="315">
        <v>15</v>
      </c>
      <c r="U12" s="316"/>
      <c r="V12" s="27"/>
      <c r="W12" s="282">
        <f>COUNTIF(S12:S14,"〇")</f>
        <v>1</v>
      </c>
      <c r="X12" s="283"/>
      <c r="Y12" s="284"/>
      <c r="Z12" s="268" t="str">
        <f>C7</f>
        <v>タッチダウン</v>
      </c>
      <c r="AA12" s="268"/>
      <c r="AB12" s="268"/>
      <c r="AC12" s="268"/>
      <c r="AD12" s="268"/>
      <c r="AE12" s="268"/>
      <c r="AF12" s="268"/>
      <c r="AG12" s="269"/>
      <c r="AH12" s="80"/>
      <c r="AI12" s="272" t="str">
        <f>C46</f>
        <v>らららボンバーズＡ</v>
      </c>
      <c r="AJ12" s="268"/>
      <c r="AK12" s="268"/>
      <c r="AL12" s="268"/>
      <c r="AM12" s="268"/>
      <c r="AN12" s="268" t="str">
        <f>Z46</f>
        <v>エンドレス</v>
      </c>
      <c r="AO12" s="268"/>
      <c r="AP12" s="268"/>
      <c r="AQ12" s="269"/>
    </row>
    <row r="13" spans="1:57" ht="13.5" customHeight="1" x14ac:dyDescent="0.45">
      <c r="A13" s="278"/>
      <c r="B13" s="279"/>
      <c r="C13" s="268"/>
      <c r="D13" s="268"/>
      <c r="E13" s="268"/>
      <c r="F13" s="268"/>
      <c r="G13" s="268"/>
      <c r="H13" s="268"/>
      <c r="I13" s="268"/>
      <c r="J13" s="268"/>
      <c r="K13" s="285"/>
      <c r="L13" s="286"/>
      <c r="M13" s="286"/>
      <c r="N13" s="287"/>
      <c r="O13" s="296">
        <v>17</v>
      </c>
      <c r="P13" s="298"/>
      <c r="Q13" s="29" t="str">
        <f t="shared" si="0"/>
        <v>〇</v>
      </c>
      <c r="R13" s="30" t="s">
        <v>11</v>
      </c>
      <c r="S13" s="31" t="str">
        <f t="shared" si="1"/>
        <v xml:space="preserve">  </v>
      </c>
      <c r="T13" s="296">
        <v>16</v>
      </c>
      <c r="U13" s="298"/>
      <c r="V13" s="32" t="str">
        <f>IF(T13&gt;O13,"〇","  ")</f>
        <v xml:space="preserve">  </v>
      </c>
      <c r="W13" s="285"/>
      <c r="X13" s="286"/>
      <c r="Y13" s="287"/>
      <c r="Z13" s="268"/>
      <c r="AA13" s="268"/>
      <c r="AB13" s="268"/>
      <c r="AC13" s="268"/>
      <c r="AD13" s="268"/>
      <c r="AE13" s="268"/>
      <c r="AF13" s="268"/>
      <c r="AG13" s="269"/>
      <c r="AH13" s="80"/>
      <c r="AI13" s="272"/>
      <c r="AJ13" s="268"/>
      <c r="AK13" s="268"/>
      <c r="AL13" s="268"/>
      <c r="AM13" s="268"/>
      <c r="AN13" s="268"/>
      <c r="AO13" s="268"/>
      <c r="AP13" s="268"/>
      <c r="AQ13" s="269"/>
    </row>
    <row r="14" spans="1:57" ht="13.5" customHeight="1" x14ac:dyDescent="0.45">
      <c r="A14" s="278"/>
      <c r="B14" s="279"/>
      <c r="C14" s="268"/>
      <c r="D14" s="268"/>
      <c r="E14" s="268"/>
      <c r="F14" s="268"/>
      <c r="G14" s="268"/>
      <c r="H14" s="268"/>
      <c r="I14" s="268"/>
      <c r="J14" s="268"/>
      <c r="K14" s="291"/>
      <c r="L14" s="292"/>
      <c r="M14" s="292"/>
      <c r="N14" s="293"/>
      <c r="O14" s="313">
        <v>15</v>
      </c>
      <c r="P14" s="314"/>
      <c r="Q14" s="33" t="str">
        <f t="shared" si="0"/>
        <v>〇</v>
      </c>
      <c r="R14" s="34" t="s">
        <v>12</v>
      </c>
      <c r="S14" s="35" t="str">
        <f t="shared" si="1"/>
        <v xml:space="preserve">  </v>
      </c>
      <c r="T14" s="313">
        <v>6</v>
      </c>
      <c r="U14" s="314"/>
      <c r="V14" s="36" t="str">
        <f>IF(T14&gt;O14,"〇","  ")</f>
        <v xml:space="preserve">  </v>
      </c>
      <c r="W14" s="291"/>
      <c r="X14" s="292"/>
      <c r="Y14" s="293"/>
      <c r="Z14" s="268"/>
      <c r="AA14" s="268"/>
      <c r="AB14" s="268"/>
      <c r="AC14" s="268"/>
      <c r="AD14" s="268"/>
      <c r="AE14" s="268"/>
      <c r="AF14" s="268"/>
      <c r="AG14" s="269"/>
      <c r="AH14" s="80"/>
      <c r="AI14" s="272"/>
      <c r="AJ14" s="268"/>
      <c r="AK14" s="268"/>
      <c r="AL14" s="268"/>
      <c r="AM14" s="268"/>
      <c r="AN14" s="268"/>
      <c r="AO14" s="268"/>
      <c r="AP14" s="268"/>
      <c r="AQ14" s="269"/>
    </row>
    <row r="15" spans="1:57" ht="13.5" customHeight="1" x14ac:dyDescent="0.45">
      <c r="A15" s="278">
        <v>2</v>
      </c>
      <c r="B15" s="279"/>
      <c r="C15" s="268" t="str">
        <f>C6</f>
        <v>ノーティー　アト</v>
      </c>
      <c r="D15" s="268"/>
      <c r="E15" s="268"/>
      <c r="F15" s="268"/>
      <c r="G15" s="268"/>
      <c r="H15" s="268"/>
      <c r="I15" s="268"/>
      <c r="J15" s="268"/>
      <c r="K15" s="282">
        <f>COUNTIF(Q15:Q17,"〇")</f>
        <v>1</v>
      </c>
      <c r="L15" s="283"/>
      <c r="M15" s="283"/>
      <c r="N15" s="284"/>
      <c r="O15" s="302">
        <v>10</v>
      </c>
      <c r="P15" s="304"/>
      <c r="Q15" s="24" t="str">
        <f t="shared" si="0"/>
        <v xml:space="preserve">  </v>
      </c>
      <c r="R15" s="41" t="s">
        <v>10</v>
      </c>
      <c r="S15" s="26" t="str">
        <f t="shared" si="1"/>
        <v>〇</v>
      </c>
      <c r="T15" s="302">
        <v>15</v>
      </c>
      <c r="U15" s="304"/>
      <c r="V15" s="37"/>
      <c r="W15" s="282">
        <f>COUNTIF(S15:S17,"〇")</f>
        <v>2</v>
      </c>
      <c r="X15" s="283"/>
      <c r="Y15" s="284"/>
      <c r="Z15" s="268" t="str">
        <f>P5</f>
        <v>クリーパー</v>
      </c>
      <c r="AA15" s="268"/>
      <c r="AB15" s="268"/>
      <c r="AC15" s="268"/>
      <c r="AD15" s="268"/>
      <c r="AE15" s="268"/>
      <c r="AF15" s="268"/>
      <c r="AG15" s="269"/>
      <c r="AH15" s="80"/>
      <c r="AI15" s="272" t="str">
        <f>C12</f>
        <v>レッドビッキーズ　壱</v>
      </c>
      <c r="AJ15" s="268"/>
      <c r="AK15" s="268"/>
      <c r="AL15" s="268"/>
      <c r="AM15" s="268"/>
      <c r="AN15" s="268" t="str">
        <f>Z12</f>
        <v>タッチダウン</v>
      </c>
      <c r="AO15" s="268"/>
      <c r="AP15" s="268"/>
      <c r="AQ15" s="269"/>
    </row>
    <row r="16" spans="1:57" ht="13.5" customHeight="1" x14ac:dyDescent="0.45">
      <c r="A16" s="278"/>
      <c r="B16" s="279"/>
      <c r="C16" s="268"/>
      <c r="D16" s="268"/>
      <c r="E16" s="268"/>
      <c r="F16" s="268"/>
      <c r="G16" s="268"/>
      <c r="H16" s="268"/>
      <c r="I16" s="268"/>
      <c r="J16" s="268"/>
      <c r="K16" s="285"/>
      <c r="L16" s="286"/>
      <c r="M16" s="286"/>
      <c r="N16" s="287"/>
      <c r="O16" s="296">
        <v>15</v>
      </c>
      <c r="P16" s="298"/>
      <c r="Q16" s="29" t="str">
        <f t="shared" si="0"/>
        <v>〇</v>
      </c>
      <c r="R16" s="30" t="s">
        <v>11</v>
      </c>
      <c r="S16" s="31" t="str">
        <f t="shared" si="1"/>
        <v xml:space="preserve">  </v>
      </c>
      <c r="T16" s="296">
        <v>11</v>
      </c>
      <c r="U16" s="298"/>
      <c r="V16" s="32"/>
      <c r="W16" s="285"/>
      <c r="X16" s="286"/>
      <c r="Y16" s="287"/>
      <c r="Z16" s="268"/>
      <c r="AA16" s="268"/>
      <c r="AB16" s="268"/>
      <c r="AC16" s="268"/>
      <c r="AD16" s="268"/>
      <c r="AE16" s="268"/>
      <c r="AF16" s="268"/>
      <c r="AG16" s="269"/>
      <c r="AH16" s="80"/>
      <c r="AI16" s="272"/>
      <c r="AJ16" s="268"/>
      <c r="AK16" s="268"/>
      <c r="AL16" s="268"/>
      <c r="AM16" s="268"/>
      <c r="AN16" s="268"/>
      <c r="AO16" s="268"/>
      <c r="AP16" s="268"/>
      <c r="AQ16" s="269"/>
    </row>
    <row r="17" spans="1:64" ht="13.5" customHeight="1" x14ac:dyDescent="0.45">
      <c r="A17" s="278"/>
      <c r="B17" s="279"/>
      <c r="C17" s="268"/>
      <c r="D17" s="268"/>
      <c r="E17" s="268"/>
      <c r="F17" s="268"/>
      <c r="G17" s="268"/>
      <c r="H17" s="268"/>
      <c r="I17" s="268"/>
      <c r="J17" s="268"/>
      <c r="K17" s="291"/>
      <c r="L17" s="292"/>
      <c r="M17" s="292"/>
      <c r="N17" s="293"/>
      <c r="O17" s="299">
        <v>10</v>
      </c>
      <c r="P17" s="300"/>
      <c r="Q17" s="33" t="str">
        <f t="shared" si="0"/>
        <v xml:space="preserve">  </v>
      </c>
      <c r="R17" s="39" t="s">
        <v>12</v>
      </c>
      <c r="S17" s="35" t="str">
        <f t="shared" si="1"/>
        <v>〇</v>
      </c>
      <c r="T17" s="299">
        <v>15</v>
      </c>
      <c r="U17" s="301"/>
      <c r="V17" s="40"/>
      <c r="W17" s="291"/>
      <c r="X17" s="292"/>
      <c r="Y17" s="293"/>
      <c r="Z17" s="268"/>
      <c r="AA17" s="268"/>
      <c r="AB17" s="268"/>
      <c r="AC17" s="268"/>
      <c r="AD17" s="268"/>
      <c r="AE17" s="268"/>
      <c r="AF17" s="268"/>
      <c r="AG17" s="269"/>
      <c r="AH17" s="80"/>
      <c r="AI17" s="272"/>
      <c r="AJ17" s="268"/>
      <c r="AK17" s="268"/>
      <c r="AL17" s="268"/>
      <c r="AM17" s="268"/>
      <c r="AN17" s="268"/>
      <c r="AO17" s="268"/>
      <c r="AP17" s="268"/>
      <c r="AQ17" s="269"/>
    </row>
    <row r="18" spans="1:64" ht="13.5" customHeight="1" x14ac:dyDescent="0.45">
      <c r="A18" s="278">
        <v>3</v>
      </c>
      <c r="B18" s="279"/>
      <c r="C18" s="268" t="str">
        <f>C7</f>
        <v>タッチダウン</v>
      </c>
      <c r="D18" s="268"/>
      <c r="E18" s="268"/>
      <c r="F18" s="268"/>
      <c r="G18" s="268"/>
      <c r="H18" s="268"/>
      <c r="I18" s="268"/>
      <c r="J18" s="268"/>
      <c r="K18" s="282">
        <f>COUNTIF(Q18:Q20,"〇")</f>
        <v>2</v>
      </c>
      <c r="L18" s="283"/>
      <c r="M18" s="283"/>
      <c r="N18" s="284"/>
      <c r="O18" s="302">
        <v>15</v>
      </c>
      <c r="P18" s="304"/>
      <c r="Q18" s="24" t="str">
        <f t="shared" si="0"/>
        <v>〇</v>
      </c>
      <c r="R18" s="41" t="s">
        <v>10</v>
      </c>
      <c r="S18" s="26" t="str">
        <f t="shared" si="1"/>
        <v xml:space="preserve">  </v>
      </c>
      <c r="T18" s="302">
        <v>10</v>
      </c>
      <c r="U18" s="304"/>
      <c r="V18" s="37"/>
      <c r="W18" s="282">
        <f>COUNTIF(S18:S20,"〇")</f>
        <v>0</v>
      </c>
      <c r="X18" s="283"/>
      <c r="Y18" s="284"/>
      <c r="Z18" s="268" t="str">
        <f>P6</f>
        <v>らららボンバーズＡ</v>
      </c>
      <c r="AA18" s="268"/>
      <c r="AB18" s="268"/>
      <c r="AC18" s="268"/>
      <c r="AD18" s="268"/>
      <c r="AE18" s="268"/>
      <c r="AF18" s="268"/>
      <c r="AG18" s="269"/>
      <c r="AH18" s="80"/>
      <c r="AI18" s="272" t="str">
        <f>C15</f>
        <v>ノーティー　アト</v>
      </c>
      <c r="AJ18" s="268"/>
      <c r="AK18" s="268"/>
      <c r="AL18" s="268"/>
      <c r="AM18" s="268"/>
      <c r="AN18" s="268" t="str">
        <f>Z15</f>
        <v>クリーパー</v>
      </c>
      <c r="AO18" s="268"/>
      <c r="AP18" s="268"/>
      <c r="AQ18" s="269"/>
    </row>
    <row r="19" spans="1:64" ht="13.5" customHeight="1" x14ac:dyDescent="0.45">
      <c r="A19" s="278"/>
      <c r="B19" s="279"/>
      <c r="C19" s="268"/>
      <c r="D19" s="268"/>
      <c r="E19" s="268"/>
      <c r="F19" s="268"/>
      <c r="G19" s="268"/>
      <c r="H19" s="268"/>
      <c r="I19" s="268"/>
      <c r="J19" s="268"/>
      <c r="K19" s="285"/>
      <c r="L19" s="286"/>
      <c r="M19" s="286"/>
      <c r="N19" s="287"/>
      <c r="O19" s="296">
        <v>15</v>
      </c>
      <c r="P19" s="298"/>
      <c r="Q19" s="29" t="str">
        <f t="shared" si="0"/>
        <v>〇</v>
      </c>
      <c r="R19" s="30" t="s">
        <v>11</v>
      </c>
      <c r="S19" s="31" t="str">
        <f t="shared" si="1"/>
        <v xml:space="preserve">  </v>
      </c>
      <c r="T19" s="296">
        <v>7</v>
      </c>
      <c r="U19" s="298"/>
      <c r="V19" s="32"/>
      <c r="W19" s="285"/>
      <c r="X19" s="286"/>
      <c r="Y19" s="287"/>
      <c r="Z19" s="268"/>
      <c r="AA19" s="268"/>
      <c r="AB19" s="268"/>
      <c r="AC19" s="268"/>
      <c r="AD19" s="268"/>
      <c r="AE19" s="268"/>
      <c r="AF19" s="268"/>
      <c r="AG19" s="269"/>
      <c r="AH19" s="80"/>
      <c r="AI19" s="272"/>
      <c r="AJ19" s="268"/>
      <c r="AK19" s="268"/>
      <c r="AL19" s="268"/>
      <c r="AM19" s="268"/>
      <c r="AN19" s="268"/>
      <c r="AO19" s="268"/>
      <c r="AP19" s="268"/>
      <c r="AQ19" s="269"/>
    </row>
    <row r="20" spans="1:64" ht="13.5" customHeight="1" x14ac:dyDescent="0.45">
      <c r="A20" s="278"/>
      <c r="B20" s="279"/>
      <c r="C20" s="268"/>
      <c r="D20" s="268"/>
      <c r="E20" s="268"/>
      <c r="F20" s="268"/>
      <c r="G20" s="268"/>
      <c r="H20" s="268"/>
      <c r="I20" s="268"/>
      <c r="J20" s="268"/>
      <c r="K20" s="291"/>
      <c r="L20" s="292"/>
      <c r="M20" s="292"/>
      <c r="N20" s="293"/>
      <c r="O20" s="299"/>
      <c r="P20" s="301"/>
      <c r="Q20" s="33" t="str">
        <f t="shared" si="0"/>
        <v xml:space="preserve">  </v>
      </c>
      <c r="R20" s="39" t="s">
        <v>12</v>
      </c>
      <c r="S20" s="35" t="str">
        <f t="shared" si="1"/>
        <v xml:space="preserve">  </v>
      </c>
      <c r="T20" s="299"/>
      <c r="U20" s="301"/>
      <c r="V20" s="40"/>
      <c r="W20" s="291"/>
      <c r="X20" s="292"/>
      <c r="Y20" s="293"/>
      <c r="Z20" s="268"/>
      <c r="AA20" s="268"/>
      <c r="AB20" s="268"/>
      <c r="AC20" s="268"/>
      <c r="AD20" s="268"/>
      <c r="AE20" s="268"/>
      <c r="AF20" s="268"/>
      <c r="AG20" s="269"/>
      <c r="AH20" s="80"/>
      <c r="AI20" s="272"/>
      <c r="AJ20" s="268"/>
      <c r="AK20" s="268"/>
      <c r="AL20" s="268"/>
      <c r="AM20" s="268"/>
      <c r="AN20" s="268"/>
      <c r="AO20" s="268"/>
      <c r="AP20" s="268"/>
      <c r="AQ20" s="269"/>
    </row>
    <row r="21" spans="1:64" ht="13.5" customHeight="1" x14ac:dyDescent="0.45">
      <c r="A21" s="278">
        <v>4</v>
      </c>
      <c r="B21" s="279"/>
      <c r="C21" s="268" t="str">
        <f>P5</f>
        <v>クリーパー</v>
      </c>
      <c r="D21" s="268"/>
      <c r="E21" s="268"/>
      <c r="F21" s="268"/>
      <c r="G21" s="268"/>
      <c r="H21" s="268"/>
      <c r="I21" s="268"/>
      <c r="J21" s="268"/>
      <c r="K21" s="282">
        <f>COUNTIF(Q21:Q23,"〇")</f>
        <v>2</v>
      </c>
      <c r="L21" s="283"/>
      <c r="M21" s="283"/>
      <c r="N21" s="284"/>
      <c r="O21" s="302">
        <v>15</v>
      </c>
      <c r="P21" s="304"/>
      <c r="Q21" s="24" t="str">
        <f t="shared" si="0"/>
        <v>〇</v>
      </c>
      <c r="R21" s="41" t="s">
        <v>10</v>
      </c>
      <c r="S21" s="26" t="str">
        <f t="shared" si="1"/>
        <v xml:space="preserve">  </v>
      </c>
      <c r="T21" s="302">
        <v>11</v>
      </c>
      <c r="U21" s="304"/>
      <c r="V21" s="37"/>
      <c r="W21" s="282">
        <f>COUNTIF(S21:S23,"〇")</f>
        <v>0</v>
      </c>
      <c r="X21" s="283"/>
      <c r="Y21" s="284"/>
      <c r="Z21" s="268" t="str">
        <f>P7</f>
        <v>エンドレス</v>
      </c>
      <c r="AA21" s="268"/>
      <c r="AB21" s="268"/>
      <c r="AC21" s="268"/>
      <c r="AD21" s="268"/>
      <c r="AE21" s="268"/>
      <c r="AF21" s="268"/>
      <c r="AG21" s="269"/>
      <c r="AH21" s="80"/>
      <c r="AI21" s="272" t="str">
        <f>C18</f>
        <v>タッチダウン</v>
      </c>
      <c r="AJ21" s="268"/>
      <c r="AK21" s="268"/>
      <c r="AL21" s="268"/>
      <c r="AM21" s="268"/>
      <c r="AN21" s="268" t="str">
        <f>Z18</f>
        <v>らららボンバーズＡ</v>
      </c>
      <c r="AO21" s="268"/>
      <c r="AP21" s="268"/>
      <c r="AQ21" s="269"/>
    </row>
    <row r="22" spans="1:64" ht="13.5" customHeight="1" x14ac:dyDescent="0.45">
      <c r="A22" s="278"/>
      <c r="B22" s="279"/>
      <c r="C22" s="268"/>
      <c r="D22" s="268"/>
      <c r="E22" s="268"/>
      <c r="F22" s="268"/>
      <c r="G22" s="268"/>
      <c r="H22" s="268"/>
      <c r="I22" s="268"/>
      <c r="J22" s="268"/>
      <c r="K22" s="285"/>
      <c r="L22" s="286"/>
      <c r="M22" s="286"/>
      <c r="N22" s="287"/>
      <c r="O22" s="296">
        <v>15</v>
      </c>
      <c r="P22" s="298"/>
      <c r="Q22" s="29" t="str">
        <f t="shared" si="0"/>
        <v>〇</v>
      </c>
      <c r="R22" s="30" t="s">
        <v>11</v>
      </c>
      <c r="S22" s="31" t="str">
        <f t="shared" si="1"/>
        <v xml:space="preserve">  </v>
      </c>
      <c r="T22" s="296">
        <v>11</v>
      </c>
      <c r="U22" s="298"/>
      <c r="V22" s="32"/>
      <c r="W22" s="285"/>
      <c r="X22" s="286"/>
      <c r="Y22" s="287"/>
      <c r="Z22" s="268"/>
      <c r="AA22" s="268"/>
      <c r="AB22" s="268"/>
      <c r="AC22" s="268"/>
      <c r="AD22" s="268"/>
      <c r="AE22" s="268"/>
      <c r="AF22" s="268"/>
      <c r="AG22" s="269"/>
      <c r="AH22" s="80"/>
      <c r="AI22" s="272"/>
      <c r="AJ22" s="268"/>
      <c r="AK22" s="268"/>
      <c r="AL22" s="268"/>
      <c r="AM22" s="268"/>
      <c r="AN22" s="268"/>
      <c r="AO22" s="268"/>
      <c r="AP22" s="268"/>
      <c r="AQ22" s="269"/>
    </row>
    <row r="23" spans="1:64" ht="13.5" customHeight="1" x14ac:dyDescent="0.45">
      <c r="A23" s="278"/>
      <c r="B23" s="279"/>
      <c r="C23" s="268"/>
      <c r="D23" s="268"/>
      <c r="E23" s="268"/>
      <c r="F23" s="268"/>
      <c r="G23" s="268"/>
      <c r="H23" s="268"/>
      <c r="I23" s="268"/>
      <c r="J23" s="268"/>
      <c r="K23" s="291"/>
      <c r="L23" s="292"/>
      <c r="M23" s="292"/>
      <c r="N23" s="293"/>
      <c r="O23" s="299"/>
      <c r="P23" s="300"/>
      <c r="Q23" s="33" t="str">
        <f t="shared" si="0"/>
        <v xml:space="preserve">  </v>
      </c>
      <c r="R23" s="39" t="s">
        <v>12</v>
      </c>
      <c r="S23" s="35" t="str">
        <f t="shared" si="1"/>
        <v xml:space="preserve">  </v>
      </c>
      <c r="T23" s="299"/>
      <c r="U23" s="301"/>
      <c r="V23" s="40"/>
      <c r="W23" s="291"/>
      <c r="X23" s="292"/>
      <c r="Y23" s="293"/>
      <c r="Z23" s="268"/>
      <c r="AA23" s="268"/>
      <c r="AB23" s="268"/>
      <c r="AC23" s="268"/>
      <c r="AD23" s="268"/>
      <c r="AE23" s="268"/>
      <c r="AF23" s="268"/>
      <c r="AG23" s="269"/>
      <c r="AH23" s="80"/>
      <c r="AI23" s="272"/>
      <c r="AJ23" s="268"/>
      <c r="AK23" s="268"/>
      <c r="AL23" s="268"/>
      <c r="AM23" s="268"/>
      <c r="AN23" s="268"/>
      <c r="AO23" s="268"/>
      <c r="AP23" s="268"/>
      <c r="AQ23" s="269"/>
    </row>
    <row r="24" spans="1:64" ht="13.5" customHeight="1" x14ac:dyDescent="0.45">
      <c r="A24" s="278">
        <v>5</v>
      </c>
      <c r="B24" s="279"/>
      <c r="C24" s="268" t="str">
        <f>C5</f>
        <v>レッドビッキーズ　壱</v>
      </c>
      <c r="D24" s="268"/>
      <c r="E24" s="268"/>
      <c r="F24" s="268"/>
      <c r="G24" s="268"/>
      <c r="H24" s="268"/>
      <c r="I24" s="268"/>
      <c r="J24" s="268"/>
      <c r="K24" s="282">
        <f>COUNTIF(Q24:Q26,"〇")</f>
        <v>2</v>
      </c>
      <c r="L24" s="283"/>
      <c r="M24" s="283"/>
      <c r="N24" s="284"/>
      <c r="O24" s="302">
        <v>13</v>
      </c>
      <c r="P24" s="303"/>
      <c r="Q24" s="24" t="str">
        <f t="shared" si="0"/>
        <v xml:space="preserve">  </v>
      </c>
      <c r="R24" s="41" t="s">
        <v>10</v>
      </c>
      <c r="S24" s="26" t="str">
        <f t="shared" si="1"/>
        <v>〇</v>
      </c>
      <c r="T24" s="302">
        <v>15</v>
      </c>
      <c r="U24" s="304"/>
      <c r="V24" s="37"/>
      <c r="W24" s="282">
        <f>COUNTIF(S24:S26,"〇")</f>
        <v>1</v>
      </c>
      <c r="X24" s="283"/>
      <c r="Y24" s="284"/>
      <c r="Z24" s="268" t="str">
        <f>P6</f>
        <v>らららボンバーズＡ</v>
      </c>
      <c r="AA24" s="268"/>
      <c r="AB24" s="268"/>
      <c r="AC24" s="268"/>
      <c r="AD24" s="268"/>
      <c r="AE24" s="268"/>
      <c r="AF24" s="268"/>
      <c r="AG24" s="269"/>
      <c r="AH24" s="80"/>
      <c r="AI24" s="272" t="str">
        <f>C21</f>
        <v>クリーパー</v>
      </c>
      <c r="AJ24" s="268"/>
      <c r="AK24" s="268"/>
      <c r="AL24" s="268"/>
      <c r="AM24" s="268"/>
      <c r="AN24" s="268" t="str">
        <f>Z21</f>
        <v>エンドレス</v>
      </c>
      <c r="AO24" s="268"/>
      <c r="AP24" s="268"/>
      <c r="AQ24" s="269"/>
    </row>
    <row r="25" spans="1:64" ht="13.5" customHeight="1" x14ac:dyDescent="0.45">
      <c r="A25" s="278"/>
      <c r="B25" s="279"/>
      <c r="C25" s="268"/>
      <c r="D25" s="268"/>
      <c r="E25" s="268"/>
      <c r="F25" s="268"/>
      <c r="G25" s="268"/>
      <c r="H25" s="268"/>
      <c r="I25" s="268"/>
      <c r="J25" s="268"/>
      <c r="K25" s="285"/>
      <c r="L25" s="286"/>
      <c r="M25" s="286"/>
      <c r="N25" s="287"/>
      <c r="O25" s="296">
        <v>15</v>
      </c>
      <c r="P25" s="297"/>
      <c r="Q25" s="29" t="str">
        <f t="shared" si="0"/>
        <v>〇</v>
      </c>
      <c r="R25" s="30" t="s">
        <v>11</v>
      </c>
      <c r="S25" s="31" t="str">
        <f t="shared" si="1"/>
        <v xml:space="preserve">  </v>
      </c>
      <c r="T25" s="296">
        <v>10</v>
      </c>
      <c r="U25" s="298"/>
      <c r="V25" s="32"/>
      <c r="W25" s="285"/>
      <c r="X25" s="286"/>
      <c r="Y25" s="287"/>
      <c r="Z25" s="268"/>
      <c r="AA25" s="268"/>
      <c r="AB25" s="268"/>
      <c r="AC25" s="268"/>
      <c r="AD25" s="268"/>
      <c r="AE25" s="268"/>
      <c r="AF25" s="268"/>
      <c r="AG25" s="269"/>
      <c r="AH25" s="80"/>
      <c r="AI25" s="272"/>
      <c r="AJ25" s="268"/>
      <c r="AK25" s="268"/>
      <c r="AL25" s="268"/>
      <c r="AM25" s="268"/>
      <c r="AN25" s="268"/>
      <c r="AO25" s="268"/>
      <c r="AP25" s="268"/>
      <c r="AQ25" s="269"/>
    </row>
    <row r="26" spans="1:64" ht="13.5" customHeight="1" x14ac:dyDescent="0.45">
      <c r="A26" s="278"/>
      <c r="B26" s="279"/>
      <c r="C26" s="268"/>
      <c r="D26" s="268"/>
      <c r="E26" s="268"/>
      <c r="F26" s="268"/>
      <c r="G26" s="268"/>
      <c r="H26" s="268"/>
      <c r="I26" s="268"/>
      <c r="J26" s="268"/>
      <c r="K26" s="291"/>
      <c r="L26" s="292"/>
      <c r="M26" s="292"/>
      <c r="N26" s="293"/>
      <c r="O26" s="299">
        <v>15</v>
      </c>
      <c r="P26" s="300"/>
      <c r="Q26" s="33" t="str">
        <f t="shared" si="0"/>
        <v>〇</v>
      </c>
      <c r="R26" s="39" t="s">
        <v>12</v>
      </c>
      <c r="S26" s="35" t="str">
        <f t="shared" si="1"/>
        <v xml:space="preserve">  </v>
      </c>
      <c r="T26" s="299">
        <v>10</v>
      </c>
      <c r="U26" s="301"/>
      <c r="V26" s="40"/>
      <c r="W26" s="291"/>
      <c r="X26" s="292"/>
      <c r="Y26" s="293"/>
      <c r="Z26" s="268"/>
      <c r="AA26" s="268"/>
      <c r="AB26" s="268"/>
      <c r="AC26" s="268"/>
      <c r="AD26" s="268"/>
      <c r="AE26" s="268"/>
      <c r="AF26" s="268"/>
      <c r="AG26" s="269"/>
      <c r="AH26" s="80"/>
      <c r="AI26" s="272"/>
      <c r="AJ26" s="268"/>
      <c r="AK26" s="268"/>
      <c r="AL26" s="268"/>
      <c r="AM26" s="268"/>
      <c r="AN26" s="268"/>
      <c r="AO26" s="268"/>
      <c r="AP26" s="268"/>
      <c r="AQ26" s="269"/>
    </row>
    <row r="27" spans="1:64" ht="13.5" customHeight="1" x14ac:dyDescent="0.45">
      <c r="A27" s="278">
        <v>6</v>
      </c>
      <c r="B27" s="279"/>
      <c r="C27" s="268" t="str">
        <f>C6</f>
        <v>ノーティー　アト</v>
      </c>
      <c r="D27" s="268"/>
      <c r="E27" s="268"/>
      <c r="F27" s="268"/>
      <c r="G27" s="268"/>
      <c r="H27" s="268"/>
      <c r="I27" s="268"/>
      <c r="J27" s="268"/>
      <c r="K27" s="282">
        <f>COUNTIF(Q27:Q29,"〇")</f>
        <v>0</v>
      </c>
      <c r="L27" s="283"/>
      <c r="M27" s="283"/>
      <c r="N27" s="284"/>
      <c r="O27" s="302">
        <v>10</v>
      </c>
      <c r="P27" s="303"/>
      <c r="Q27" s="24" t="str">
        <f t="shared" si="0"/>
        <v xml:space="preserve">  </v>
      </c>
      <c r="R27" s="41" t="s">
        <v>10</v>
      </c>
      <c r="S27" s="26" t="str">
        <f t="shared" si="1"/>
        <v>〇</v>
      </c>
      <c r="T27" s="302">
        <v>15</v>
      </c>
      <c r="U27" s="304"/>
      <c r="V27" s="37"/>
      <c r="W27" s="282">
        <f>COUNTIF(S27:S29,"〇")</f>
        <v>2</v>
      </c>
      <c r="X27" s="283"/>
      <c r="Y27" s="284"/>
      <c r="Z27" s="268" t="str">
        <f>P7</f>
        <v>エンドレス</v>
      </c>
      <c r="AA27" s="268"/>
      <c r="AB27" s="268"/>
      <c r="AC27" s="268"/>
      <c r="AD27" s="268"/>
      <c r="AE27" s="268"/>
      <c r="AF27" s="268"/>
      <c r="AG27" s="269"/>
      <c r="AH27" s="80"/>
      <c r="AI27" s="272" t="str">
        <f>C24</f>
        <v>レッドビッキーズ　壱</v>
      </c>
      <c r="AJ27" s="268"/>
      <c r="AK27" s="268"/>
      <c r="AL27" s="268"/>
      <c r="AM27" s="268"/>
      <c r="AN27" s="268" t="str">
        <f>Z24</f>
        <v>らららボンバーズＡ</v>
      </c>
      <c r="AO27" s="268"/>
      <c r="AP27" s="268"/>
      <c r="AQ27" s="269"/>
    </row>
    <row r="28" spans="1:64" ht="13.5" customHeight="1" x14ac:dyDescent="0.45">
      <c r="A28" s="278"/>
      <c r="B28" s="279"/>
      <c r="C28" s="268"/>
      <c r="D28" s="268"/>
      <c r="E28" s="268"/>
      <c r="F28" s="268"/>
      <c r="G28" s="268"/>
      <c r="H28" s="268"/>
      <c r="I28" s="268"/>
      <c r="J28" s="268"/>
      <c r="K28" s="285"/>
      <c r="L28" s="286"/>
      <c r="M28" s="286"/>
      <c r="N28" s="287"/>
      <c r="O28" s="296">
        <v>16</v>
      </c>
      <c r="P28" s="297"/>
      <c r="Q28" s="29" t="str">
        <f t="shared" si="0"/>
        <v xml:space="preserve">  </v>
      </c>
      <c r="R28" s="30" t="s">
        <v>11</v>
      </c>
      <c r="S28" s="31" t="str">
        <f t="shared" si="1"/>
        <v>〇</v>
      </c>
      <c r="T28" s="296">
        <v>17</v>
      </c>
      <c r="U28" s="298"/>
      <c r="V28" s="32"/>
      <c r="W28" s="285"/>
      <c r="X28" s="286"/>
      <c r="Y28" s="287"/>
      <c r="Z28" s="268"/>
      <c r="AA28" s="268"/>
      <c r="AB28" s="268"/>
      <c r="AC28" s="268"/>
      <c r="AD28" s="268"/>
      <c r="AE28" s="268"/>
      <c r="AF28" s="268"/>
      <c r="AG28" s="269"/>
      <c r="AH28" s="80"/>
      <c r="AI28" s="272"/>
      <c r="AJ28" s="268"/>
      <c r="AK28" s="268"/>
      <c r="AL28" s="268"/>
      <c r="AM28" s="268"/>
      <c r="AN28" s="268"/>
      <c r="AO28" s="268"/>
      <c r="AP28" s="268"/>
      <c r="AQ28" s="269"/>
    </row>
    <row r="29" spans="1:64" ht="13.5" customHeight="1" x14ac:dyDescent="0.45">
      <c r="A29" s="278"/>
      <c r="B29" s="279"/>
      <c r="C29" s="268"/>
      <c r="D29" s="268"/>
      <c r="E29" s="268"/>
      <c r="F29" s="268"/>
      <c r="G29" s="268"/>
      <c r="H29" s="268"/>
      <c r="I29" s="268"/>
      <c r="J29" s="268"/>
      <c r="K29" s="291"/>
      <c r="L29" s="292"/>
      <c r="M29" s="292"/>
      <c r="N29" s="293"/>
      <c r="O29" s="299"/>
      <c r="P29" s="300"/>
      <c r="Q29" s="33" t="str">
        <f t="shared" si="0"/>
        <v xml:space="preserve">  </v>
      </c>
      <c r="R29" s="39" t="s">
        <v>12</v>
      </c>
      <c r="S29" s="35" t="str">
        <f t="shared" si="1"/>
        <v xml:space="preserve">  </v>
      </c>
      <c r="T29" s="299"/>
      <c r="U29" s="301"/>
      <c r="V29" s="40"/>
      <c r="W29" s="291"/>
      <c r="X29" s="292"/>
      <c r="Y29" s="293"/>
      <c r="Z29" s="268"/>
      <c r="AA29" s="268"/>
      <c r="AB29" s="268"/>
      <c r="AC29" s="268"/>
      <c r="AD29" s="268"/>
      <c r="AE29" s="268"/>
      <c r="AF29" s="268"/>
      <c r="AG29" s="269"/>
      <c r="AH29" s="80"/>
      <c r="AI29" s="272"/>
      <c r="AJ29" s="268"/>
      <c r="AK29" s="268"/>
      <c r="AL29" s="268"/>
      <c r="AM29" s="268"/>
      <c r="AN29" s="268"/>
      <c r="AO29" s="268"/>
      <c r="AP29" s="268"/>
      <c r="AQ29" s="269"/>
    </row>
    <row r="30" spans="1:64" s="1" customFormat="1" ht="21" hidden="1" customHeight="1" x14ac:dyDescent="0.2">
      <c r="A30" s="294" t="s">
        <v>169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8"/>
      <c r="AS30" s="28"/>
      <c r="BD30" s="2"/>
      <c r="BJ30" s="111"/>
      <c r="BK30" s="111"/>
      <c r="BL30" s="111"/>
    </row>
    <row r="31" spans="1:64" ht="13.5" customHeight="1" x14ac:dyDescent="0.45">
      <c r="A31" s="278">
        <v>7</v>
      </c>
      <c r="B31" s="279"/>
      <c r="C31" s="268" t="str">
        <f>C5</f>
        <v>レッドビッキーズ　壱</v>
      </c>
      <c r="D31" s="268"/>
      <c r="E31" s="268"/>
      <c r="F31" s="268"/>
      <c r="G31" s="268"/>
      <c r="H31" s="268"/>
      <c r="I31" s="268"/>
      <c r="J31" s="268"/>
      <c r="K31" s="282">
        <f>COUNTIF(Q31:Q33,"〇")</f>
        <v>1</v>
      </c>
      <c r="L31" s="283"/>
      <c r="M31" s="283"/>
      <c r="N31" s="284"/>
      <c r="O31" s="274">
        <v>15</v>
      </c>
      <c r="P31" s="275"/>
      <c r="Q31" s="24" t="str">
        <f t="shared" si="0"/>
        <v>〇</v>
      </c>
      <c r="R31" s="25" t="s">
        <v>10</v>
      </c>
      <c r="S31" s="26" t="str">
        <f t="shared" si="1"/>
        <v xml:space="preserve">  </v>
      </c>
      <c r="T31" s="274">
        <v>13</v>
      </c>
      <c r="U31" s="275"/>
      <c r="V31" s="112"/>
      <c r="W31" s="282">
        <f>COUNTIF(S31:S33,"〇")</f>
        <v>2</v>
      </c>
      <c r="X31" s="283"/>
      <c r="Y31" s="284"/>
      <c r="Z31" s="268" t="str">
        <f>P5</f>
        <v>クリーパー</v>
      </c>
      <c r="AA31" s="268"/>
      <c r="AB31" s="268"/>
      <c r="AC31" s="268"/>
      <c r="AD31" s="268"/>
      <c r="AE31" s="268"/>
      <c r="AF31" s="268"/>
      <c r="AG31" s="269"/>
      <c r="AH31" s="80"/>
      <c r="AI31" s="272" t="str">
        <f>C27</f>
        <v>ノーティー　アト</v>
      </c>
      <c r="AJ31" s="268"/>
      <c r="AK31" s="268"/>
      <c r="AL31" s="268"/>
      <c r="AM31" s="268"/>
      <c r="AN31" s="268" t="str">
        <f>Z27</f>
        <v>エンドレス</v>
      </c>
      <c r="AO31" s="268"/>
      <c r="AP31" s="268"/>
      <c r="AQ31" s="269"/>
    </row>
    <row r="32" spans="1:64" ht="13.5" customHeight="1" x14ac:dyDescent="0.45">
      <c r="A32" s="278"/>
      <c r="B32" s="279"/>
      <c r="C32" s="268"/>
      <c r="D32" s="268"/>
      <c r="E32" s="268"/>
      <c r="F32" s="268"/>
      <c r="G32" s="268"/>
      <c r="H32" s="268"/>
      <c r="I32" s="268"/>
      <c r="J32" s="268"/>
      <c r="K32" s="285"/>
      <c r="L32" s="286"/>
      <c r="M32" s="286"/>
      <c r="N32" s="287"/>
      <c r="O32" s="274">
        <v>13</v>
      </c>
      <c r="P32" s="275"/>
      <c r="Q32" s="29" t="str">
        <f t="shared" si="0"/>
        <v xml:space="preserve">  </v>
      </c>
      <c r="R32" s="30" t="s">
        <v>11</v>
      </c>
      <c r="S32" s="31" t="str">
        <f t="shared" si="1"/>
        <v>〇</v>
      </c>
      <c r="T32" s="274">
        <v>15</v>
      </c>
      <c r="U32" s="275"/>
      <c r="V32" s="112"/>
      <c r="W32" s="285"/>
      <c r="X32" s="286"/>
      <c r="Y32" s="287"/>
      <c r="Z32" s="268"/>
      <c r="AA32" s="268"/>
      <c r="AB32" s="268"/>
      <c r="AC32" s="268"/>
      <c r="AD32" s="268"/>
      <c r="AE32" s="268"/>
      <c r="AF32" s="268"/>
      <c r="AG32" s="269"/>
      <c r="AH32" s="80"/>
      <c r="AI32" s="272"/>
      <c r="AJ32" s="268"/>
      <c r="AK32" s="268"/>
      <c r="AL32" s="268"/>
      <c r="AM32" s="268"/>
      <c r="AN32" s="268"/>
      <c r="AO32" s="268"/>
      <c r="AP32" s="268"/>
      <c r="AQ32" s="269"/>
    </row>
    <row r="33" spans="1:99" ht="13.5" customHeight="1" x14ac:dyDescent="0.45">
      <c r="A33" s="278"/>
      <c r="B33" s="279"/>
      <c r="C33" s="268"/>
      <c r="D33" s="268"/>
      <c r="E33" s="268"/>
      <c r="F33" s="268"/>
      <c r="G33" s="268"/>
      <c r="H33" s="268"/>
      <c r="I33" s="268"/>
      <c r="J33" s="268"/>
      <c r="K33" s="291"/>
      <c r="L33" s="292"/>
      <c r="M33" s="292"/>
      <c r="N33" s="293"/>
      <c r="O33" s="274">
        <v>10</v>
      </c>
      <c r="P33" s="275"/>
      <c r="Q33" s="33" t="str">
        <f t="shared" si="0"/>
        <v xml:space="preserve">  </v>
      </c>
      <c r="R33" s="34" t="s">
        <v>12</v>
      </c>
      <c r="S33" s="35" t="str">
        <f t="shared" si="1"/>
        <v>〇</v>
      </c>
      <c r="T33" s="274">
        <v>15</v>
      </c>
      <c r="U33" s="275"/>
      <c r="V33" s="112"/>
      <c r="W33" s="291"/>
      <c r="X33" s="292"/>
      <c r="Y33" s="293"/>
      <c r="Z33" s="268"/>
      <c r="AA33" s="268"/>
      <c r="AB33" s="268"/>
      <c r="AC33" s="268"/>
      <c r="AD33" s="268"/>
      <c r="AE33" s="268"/>
      <c r="AF33" s="268"/>
      <c r="AG33" s="269"/>
      <c r="AH33" s="80"/>
      <c r="AI33" s="272"/>
      <c r="AJ33" s="268"/>
      <c r="AK33" s="268"/>
      <c r="AL33" s="268"/>
      <c r="AM33" s="268"/>
      <c r="AN33" s="268"/>
      <c r="AO33" s="268"/>
      <c r="AP33" s="268"/>
      <c r="AQ33" s="269"/>
    </row>
    <row r="34" spans="1:99" ht="13.5" customHeight="1" x14ac:dyDescent="0.45">
      <c r="A34" s="278">
        <v>8</v>
      </c>
      <c r="B34" s="279"/>
      <c r="C34" s="268" t="str">
        <f>C7</f>
        <v>タッチダウン</v>
      </c>
      <c r="D34" s="268"/>
      <c r="E34" s="268"/>
      <c r="F34" s="268"/>
      <c r="G34" s="268"/>
      <c r="H34" s="268"/>
      <c r="I34" s="268"/>
      <c r="J34" s="268"/>
      <c r="K34" s="282">
        <f>COUNTIF(Q34:Q36,"〇")</f>
        <v>2</v>
      </c>
      <c r="L34" s="283"/>
      <c r="M34" s="283"/>
      <c r="N34" s="284"/>
      <c r="O34" s="274">
        <v>15</v>
      </c>
      <c r="P34" s="275"/>
      <c r="Q34" s="24" t="str">
        <f t="shared" si="0"/>
        <v>〇</v>
      </c>
      <c r="R34" s="25" t="s">
        <v>10</v>
      </c>
      <c r="S34" s="26" t="str">
        <f t="shared" si="1"/>
        <v xml:space="preserve">  </v>
      </c>
      <c r="T34" s="274">
        <v>13</v>
      </c>
      <c r="U34" s="275"/>
      <c r="V34" s="112"/>
      <c r="W34" s="282">
        <f>COUNTIF(S34:S36,"〇")</f>
        <v>0</v>
      </c>
      <c r="X34" s="283"/>
      <c r="Y34" s="284"/>
      <c r="Z34" s="268" t="str">
        <f>P7</f>
        <v>エンドレス</v>
      </c>
      <c r="AA34" s="268"/>
      <c r="AB34" s="268"/>
      <c r="AC34" s="268"/>
      <c r="AD34" s="268"/>
      <c r="AE34" s="268"/>
      <c r="AF34" s="268"/>
      <c r="AG34" s="269"/>
      <c r="AH34" s="80"/>
      <c r="AI34" s="272" t="str">
        <f>C31</f>
        <v>レッドビッキーズ　壱</v>
      </c>
      <c r="AJ34" s="268"/>
      <c r="AK34" s="268"/>
      <c r="AL34" s="268"/>
      <c r="AM34" s="268"/>
      <c r="AN34" s="268" t="str">
        <f>Z31</f>
        <v>クリーパー</v>
      </c>
      <c r="AO34" s="268"/>
      <c r="AP34" s="268"/>
      <c r="AQ34" s="269"/>
    </row>
    <row r="35" spans="1:99" ht="13.5" customHeight="1" x14ac:dyDescent="0.45">
      <c r="A35" s="278"/>
      <c r="B35" s="279"/>
      <c r="C35" s="268"/>
      <c r="D35" s="268"/>
      <c r="E35" s="268"/>
      <c r="F35" s="268"/>
      <c r="G35" s="268"/>
      <c r="H35" s="268"/>
      <c r="I35" s="268"/>
      <c r="J35" s="268"/>
      <c r="K35" s="285"/>
      <c r="L35" s="286"/>
      <c r="M35" s="286"/>
      <c r="N35" s="287"/>
      <c r="O35" s="274">
        <v>16</v>
      </c>
      <c r="P35" s="275"/>
      <c r="Q35" s="29" t="str">
        <f t="shared" si="0"/>
        <v>〇</v>
      </c>
      <c r="R35" s="30" t="s">
        <v>11</v>
      </c>
      <c r="S35" s="31" t="str">
        <f t="shared" si="1"/>
        <v xml:space="preserve">  </v>
      </c>
      <c r="T35" s="274">
        <v>14</v>
      </c>
      <c r="U35" s="275"/>
      <c r="V35" s="112"/>
      <c r="W35" s="285"/>
      <c r="X35" s="286"/>
      <c r="Y35" s="287"/>
      <c r="Z35" s="268"/>
      <c r="AA35" s="268"/>
      <c r="AB35" s="268"/>
      <c r="AC35" s="268"/>
      <c r="AD35" s="268"/>
      <c r="AE35" s="268"/>
      <c r="AF35" s="268"/>
      <c r="AG35" s="269"/>
      <c r="AH35" s="80"/>
      <c r="AI35" s="272"/>
      <c r="AJ35" s="268"/>
      <c r="AK35" s="268"/>
      <c r="AL35" s="268"/>
      <c r="AM35" s="268"/>
      <c r="AN35" s="268"/>
      <c r="AO35" s="268"/>
      <c r="AP35" s="268"/>
      <c r="AQ35" s="269"/>
    </row>
    <row r="36" spans="1:99" s="21" customFormat="1" ht="13.5" customHeight="1" x14ac:dyDescent="0.45">
      <c r="A36" s="278"/>
      <c r="B36" s="279"/>
      <c r="C36" s="268"/>
      <c r="D36" s="268"/>
      <c r="E36" s="268"/>
      <c r="F36" s="268"/>
      <c r="G36" s="268"/>
      <c r="H36" s="268"/>
      <c r="I36" s="268"/>
      <c r="J36" s="268"/>
      <c r="K36" s="291"/>
      <c r="L36" s="292"/>
      <c r="M36" s="292"/>
      <c r="N36" s="293"/>
      <c r="O36" s="274"/>
      <c r="P36" s="275"/>
      <c r="Q36" s="33" t="str">
        <f t="shared" si="0"/>
        <v xml:space="preserve">  </v>
      </c>
      <c r="R36" s="34" t="s">
        <v>12</v>
      </c>
      <c r="S36" s="35" t="str">
        <f t="shared" si="1"/>
        <v xml:space="preserve">  </v>
      </c>
      <c r="T36" s="274"/>
      <c r="U36" s="275"/>
      <c r="V36" s="112"/>
      <c r="W36" s="291"/>
      <c r="X36" s="292"/>
      <c r="Y36" s="293"/>
      <c r="Z36" s="268"/>
      <c r="AA36" s="268"/>
      <c r="AB36" s="268"/>
      <c r="AC36" s="268"/>
      <c r="AD36" s="268"/>
      <c r="AE36" s="268"/>
      <c r="AF36" s="268"/>
      <c r="AG36" s="269"/>
      <c r="AH36" s="80"/>
      <c r="AI36" s="272"/>
      <c r="AJ36" s="268"/>
      <c r="AK36" s="268"/>
      <c r="AL36" s="268"/>
      <c r="AM36" s="268"/>
      <c r="AN36" s="268"/>
      <c r="AO36" s="268"/>
      <c r="AP36" s="268"/>
      <c r="AQ36" s="269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</row>
    <row r="37" spans="1:99" s="21" customFormat="1" ht="13.5" customHeight="1" x14ac:dyDescent="0.45">
      <c r="A37" s="278">
        <v>9</v>
      </c>
      <c r="B37" s="279"/>
      <c r="C37" s="268" t="str">
        <f>C6</f>
        <v>ノーティー　アト</v>
      </c>
      <c r="D37" s="268"/>
      <c r="E37" s="268"/>
      <c r="F37" s="268"/>
      <c r="G37" s="268"/>
      <c r="H37" s="268"/>
      <c r="I37" s="268"/>
      <c r="J37" s="268"/>
      <c r="K37" s="282">
        <f>COUNTIF(Q37:Q39,"〇")</f>
        <v>2</v>
      </c>
      <c r="L37" s="283"/>
      <c r="M37" s="283"/>
      <c r="N37" s="284"/>
      <c r="O37" s="274">
        <v>16</v>
      </c>
      <c r="P37" s="275"/>
      <c r="Q37" s="24" t="str">
        <f t="shared" si="0"/>
        <v xml:space="preserve">  </v>
      </c>
      <c r="R37" s="25" t="s">
        <v>10</v>
      </c>
      <c r="S37" s="26" t="str">
        <f t="shared" si="1"/>
        <v>〇</v>
      </c>
      <c r="T37" s="274">
        <v>17</v>
      </c>
      <c r="U37" s="275"/>
      <c r="V37" s="112"/>
      <c r="W37" s="282">
        <f>COUNTIF(S37:S39,"〇")</f>
        <v>1</v>
      </c>
      <c r="X37" s="283"/>
      <c r="Y37" s="284"/>
      <c r="Z37" s="268" t="str">
        <f>P6</f>
        <v>らららボンバーズＡ</v>
      </c>
      <c r="AA37" s="268"/>
      <c r="AB37" s="268"/>
      <c r="AC37" s="268"/>
      <c r="AD37" s="268"/>
      <c r="AE37" s="268"/>
      <c r="AF37" s="268"/>
      <c r="AG37" s="269"/>
      <c r="AH37" s="80"/>
      <c r="AI37" s="272" t="str">
        <f>C34</f>
        <v>タッチダウン</v>
      </c>
      <c r="AJ37" s="268"/>
      <c r="AK37" s="268"/>
      <c r="AL37" s="268"/>
      <c r="AM37" s="268"/>
      <c r="AN37" s="268" t="str">
        <f>Z34</f>
        <v>エンドレス</v>
      </c>
      <c r="AO37" s="268"/>
      <c r="AP37" s="268"/>
      <c r="AQ37" s="269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</row>
    <row r="38" spans="1:99" s="21" customFormat="1" ht="13.5" customHeight="1" x14ac:dyDescent="0.45">
      <c r="A38" s="278"/>
      <c r="B38" s="279"/>
      <c r="C38" s="268"/>
      <c r="D38" s="268"/>
      <c r="E38" s="268"/>
      <c r="F38" s="268"/>
      <c r="G38" s="268"/>
      <c r="H38" s="268"/>
      <c r="I38" s="268"/>
      <c r="J38" s="268"/>
      <c r="K38" s="285"/>
      <c r="L38" s="286"/>
      <c r="M38" s="286"/>
      <c r="N38" s="287"/>
      <c r="O38" s="274">
        <v>15</v>
      </c>
      <c r="P38" s="275"/>
      <c r="Q38" s="29" t="str">
        <f t="shared" si="0"/>
        <v>〇</v>
      </c>
      <c r="R38" s="30" t="s">
        <v>11</v>
      </c>
      <c r="S38" s="31" t="str">
        <f t="shared" si="1"/>
        <v xml:space="preserve">  </v>
      </c>
      <c r="T38" s="274">
        <v>10</v>
      </c>
      <c r="U38" s="275"/>
      <c r="V38" s="112"/>
      <c r="W38" s="285"/>
      <c r="X38" s="286"/>
      <c r="Y38" s="287"/>
      <c r="Z38" s="268"/>
      <c r="AA38" s="268"/>
      <c r="AB38" s="268"/>
      <c r="AC38" s="268"/>
      <c r="AD38" s="268"/>
      <c r="AE38" s="268"/>
      <c r="AF38" s="268"/>
      <c r="AG38" s="269"/>
      <c r="AH38" s="80"/>
      <c r="AI38" s="272"/>
      <c r="AJ38" s="268"/>
      <c r="AK38" s="268"/>
      <c r="AL38" s="268"/>
      <c r="AM38" s="268"/>
      <c r="AN38" s="268"/>
      <c r="AO38" s="268"/>
      <c r="AP38" s="268"/>
      <c r="AQ38" s="269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</row>
    <row r="39" spans="1:99" s="21" customFormat="1" ht="13.5" customHeight="1" x14ac:dyDescent="0.45">
      <c r="A39" s="278"/>
      <c r="B39" s="279"/>
      <c r="C39" s="268"/>
      <c r="D39" s="268"/>
      <c r="E39" s="268"/>
      <c r="F39" s="268"/>
      <c r="G39" s="268"/>
      <c r="H39" s="268"/>
      <c r="I39" s="268"/>
      <c r="J39" s="268"/>
      <c r="K39" s="291"/>
      <c r="L39" s="292"/>
      <c r="M39" s="292"/>
      <c r="N39" s="293"/>
      <c r="O39" s="274">
        <v>15</v>
      </c>
      <c r="P39" s="275"/>
      <c r="Q39" s="33" t="str">
        <f t="shared" si="0"/>
        <v>〇</v>
      </c>
      <c r="R39" s="34" t="s">
        <v>12</v>
      </c>
      <c r="S39" s="35" t="str">
        <f t="shared" si="1"/>
        <v xml:space="preserve">  </v>
      </c>
      <c r="T39" s="274">
        <v>10</v>
      </c>
      <c r="U39" s="275"/>
      <c r="V39" s="112"/>
      <c r="W39" s="291"/>
      <c r="X39" s="292"/>
      <c r="Y39" s="293"/>
      <c r="Z39" s="268"/>
      <c r="AA39" s="268"/>
      <c r="AB39" s="268"/>
      <c r="AC39" s="268"/>
      <c r="AD39" s="268"/>
      <c r="AE39" s="268"/>
      <c r="AF39" s="268"/>
      <c r="AG39" s="269"/>
      <c r="AH39" s="80"/>
      <c r="AI39" s="272"/>
      <c r="AJ39" s="268"/>
      <c r="AK39" s="268"/>
      <c r="AL39" s="268"/>
      <c r="AM39" s="268"/>
      <c r="AN39" s="268"/>
      <c r="AO39" s="268"/>
      <c r="AP39" s="268"/>
      <c r="AQ39" s="269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</row>
    <row r="40" spans="1:99" s="21" customFormat="1" ht="13.5" customHeight="1" x14ac:dyDescent="0.45">
      <c r="A40" s="278">
        <v>10</v>
      </c>
      <c r="B40" s="279"/>
      <c r="C40" s="268" t="str">
        <f>C7</f>
        <v>タッチダウン</v>
      </c>
      <c r="D40" s="268"/>
      <c r="E40" s="268"/>
      <c r="F40" s="268"/>
      <c r="G40" s="268"/>
      <c r="H40" s="268"/>
      <c r="I40" s="268"/>
      <c r="J40" s="268"/>
      <c r="K40" s="282">
        <f>COUNTIF(Q40:Q42,"〇")</f>
        <v>2</v>
      </c>
      <c r="L40" s="283"/>
      <c r="M40" s="283"/>
      <c r="N40" s="284"/>
      <c r="O40" s="274">
        <v>13</v>
      </c>
      <c r="P40" s="275"/>
      <c r="Q40" s="24" t="str">
        <f t="shared" si="0"/>
        <v xml:space="preserve">  </v>
      </c>
      <c r="R40" s="25" t="s">
        <v>10</v>
      </c>
      <c r="S40" s="26" t="str">
        <f t="shared" si="1"/>
        <v>〇</v>
      </c>
      <c r="T40" s="274">
        <v>15</v>
      </c>
      <c r="U40" s="275"/>
      <c r="V40" s="112"/>
      <c r="W40" s="282">
        <f>COUNTIF(S40:S42,"〇")</f>
        <v>1</v>
      </c>
      <c r="X40" s="283"/>
      <c r="Y40" s="284"/>
      <c r="Z40" s="268" t="str">
        <f>P5</f>
        <v>クリーパー</v>
      </c>
      <c r="AA40" s="268"/>
      <c r="AB40" s="268"/>
      <c r="AC40" s="268"/>
      <c r="AD40" s="268"/>
      <c r="AE40" s="268"/>
      <c r="AF40" s="268"/>
      <c r="AG40" s="269"/>
      <c r="AH40" s="80"/>
      <c r="AI40" s="272" t="str">
        <f>C37</f>
        <v>ノーティー　アト</v>
      </c>
      <c r="AJ40" s="268"/>
      <c r="AK40" s="268"/>
      <c r="AL40" s="268"/>
      <c r="AM40" s="268"/>
      <c r="AN40" s="268" t="str">
        <f>Z37</f>
        <v>らららボンバーズＡ</v>
      </c>
      <c r="AO40" s="268"/>
      <c r="AP40" s="268"/>
      <c r="AQ40" s="269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</row>
    <row r="41" spans="1:99" s="21" customFormat="1" ht="13.5" customHeight="1" x14ac:dyDescent="0.45">
      <c r="A41" s="278"/>
      <c r="B41" s="279"/>
      <c r="C41" s="268"/>
      <c r="D41" s="268"/>
      <c r="E41" s="268"/>
      <c r="F41" s="268"/>
      <c r="G41" s="268"/>
      <c r="H41" s="268"/>
      <c r="I41" s="268"/>
      <c r="J41" s="268"/>
      <c r="K41" s="285"/>
      <c r="L41" s="286"/>
      <c r="M41" s="286"/>
      <c r="N41" s="287"/>
      <c r="O41" s="274">
        <v>15</v>
      </c>
      <c r="P41" s="275"/>
      <c r="Q41" s="29" t="str">
        <f t="shared" si="0"/>
        <v>〇</v>
      </c>
      <c r="R41" s="30" t="s">
        <v>11</v>
      </c>
      <c r="S41" s="31" t="str">
        <f t="shared" si="1"/>
        <v xml:space="preserve">  </v>
      </c>
      <c r="T41" s="274">
        <v>13</v>
      </c>
      <c r="U41" s="275"/>
      <c r="V41" s="112"/>
      <c r="W41" s="285"/>
      <c r="X41" s="286"/>
      <c r="Y41" s="287"/>
      <c r="Z41" s="268"/>
      <c r="AA41" s="268"/>
      <c r="AB41" s="268"/>
      <c r="AC41" s="268"/>
      <c r="AD41" s="268"/>
      <c r="AE41" s="268"/>
      <c r="AF41" s="268"/>
      <c r="AG41" s="269"/>
      <c r="AH41" s="80"/>
      <c r="AI41" s="272"/>
      <c r="AJ41" s="268"/>
      <c r="AK41" s="268"/>
      <c r="AL41" s="268"/>
      <c r="AM41" s="268"/>
      <c r="AN41" s="268"/>
      <c r="AO41" s="268"/>
      <c r="AP41" s="268"/>
      <c r="AQ41" s="269"/>
    </row>
    <row r="42" spans="1:99" s="21" customFormat="1" ht="13.5" customHeight="1" x14ac:dyDescent="0.45">
      <c r="A42" s="278"/>
      <c r="B42" s="279"/>
      <c r="C42" s="268"/>
      <c r="D42" s="268"/>
      <c r="E42" s="268"/>
      <c r="F42" s="268"/>
      <c r="G42" s="268"/>
      <c r="H42" s="268"/>
      <c r="I42" s="268"/>
      <c r="J42" s="268"/>
      <c r="K42" s="291"/>
      <c r="L42" s="292"/>
      <c r="M42" s="292"/>
      <c r="N42" s="293"/>
      <c r="O42" s="274">
        <v>17</v>
      </c>
      <c r="P42" s="275"/>
      <c r="Q42" s="33" t="str">
        <f t="shared" si="0"/>
        <v>〇</v>
      </c>
      <c r="R42" s="34" t="s">
        <v>12</v>
      </c>
      <c r="S42" s="35" t="str">
        <f t="shared" si="1"/>
        <v xml:space="preserve">  </v>
      </c>
      <c r="T42" s="274">
        <v>15</v>
      </c>
      <c r="U42" s="275"/>
      <c r="V42" s="112"/>
      <c r="W42" s="291"/>
      <c r="X42" s="292"/>
      <c r="Y42" s="293"/>
      <c r="Z42" s="268"/>
      <c r="AA42" s="268"/>
      <c r="AB42" s="268"/>
      <c r="AC42" s="268"/>
      <c r="AD42" s="268"/>
      <c r="AE42" s="268"/>
      <c r="AF42" s="268"/>
      <c r="AG42" s="269"/>
      <c r="AH42" s="80"/>
      <c r="AI42" s="272"/>
      <c r="AJ42" s="268"/>
      <c r="AK42" s="268"/>
      <c r="AL42" s="268"/>
      <c r="AM42" s="268"/>
      <c r="AN42" s="268"/>
      <c r="AO42" s="268"/>
      <c r="AP42" s="268"/>
      <c r="AQ42" s="269"/>
    </row>
    <row r="43" spans="1:99" s="21" customFormat="1" ht="13.5" customHeight="1" x14ac:dyDescent="0.45">
      <c r="A43" s="278">
        <v>11</v>
      </c>
      <c r="B43" s="279"/>
      <c r="C43" s="268" t="str">
        <f>C5</f>
        <v>レッドビッキーズ　壱</v>
      </c>
      <c r="D43" s="268"/>
      <c r="E43" s="268"/>
      <c r="F43" s="268"/>
      <c r="G43" s="268"/>
      <c r="H43" s="268"/>
      <c r="I43" s="268"/>
      <c r="J43" s="268"/>
      <c r="K43" s="282">
        <f>COUNTIF(Q43:Q45,"〇")</f>
        <v>2</v>
      </c>
      <c r="L43" s="283"/>
      <c r="M43" s="283"/>
      <c r="N43" s="284"/>
      <c r="O43" s="274">
        <v>15</v>
      </c>
      <c r="P43" s="275"/>
      <c r="Q43" s="24" t="str">
        <f t="shared" si="0"/>
        <v>〇</v>
      </c>
      <c r="R43" s="25" t="s">
        <v>10</v>
      </c>
      <c r="S43" s="26" t="str">
        <f t="shared" si="1"/>
        <v xml:space="preserve">  </v>
      </c>
      <c r="T43" s="274">
        <v>13</v>
      </c>
      <c r="U43" s="275"/>
      <c r="V43" s="112"/>
      <c r="W43" s="282">
        <f>COUNTIF(S43:S45,"〇")</f>
        <v>1</v>
      </c>
      <c r="X43" s="283"/>
      <c r="Y43" s="284"/>
      <c r="Z43" s="268" t="str">
        <f>C6</f>
        <v>ノーティー　アト</v>
      </c>
      <c r="AA43" s="268"/>
      <c r="AB43" s="268"/>
      <c r="AC43" s="268"/>
      <c r="AD43" s="268"/>
      <c r="AE43" s="268"/>
      <c r="AF43" s="268"/>
      <c r="AG43" s="269"/>
      <c r="AH43" s="80"/>
      <c r="AI43" s="272" t="str">
        <f>C40</f>
        <v>タッチダウン</v>
      </c>
      <c r="AJ43" s="268"/>
      <c r="AK43" s="268"/>
      <c r="AL43" s="268"/>
      <c r="AM43" s="268"/>
      <c r="AN43" s="268" t="str">
        <f>Z40</f>
        <v>クリーパー</v>
      </c>
      <c r="AO43" s="268"/>
      <c r="AP43" s="268"/>
      <c r="AQ43" s="269"/>
    </row>
    <row r="44" spans="1:99" s="21" customFormat="1" ht="13.5" customHeight="1" x14ac:dyDescent="0.45">
      <c r="A44" s="278"/>
      <c r="B44" s="279"/>
      <c r="C44" s="268"/>
      <c r="D44" s="268"/>
      <c r="E44" s="268"/>
      <c r="F44" s="268"/>
      <c r="G44" s="268"/>
      <c r="H44" s="268"/>
      <c r="I44" s="268"/>
      <c r="J44" s="268"/>
      <c r="K44" s="285"/>
      <c r="L44" s="286"/>
      <c r="M44" s="286"/>
      <c r="N44" s="287"/>
      <c r="O44" s="274">
        <v>16</v>
      </c>
      <c r="P44" s="275"/>
      <c r="Q44" s="29" t="str">
        <f t="shared" si="0"/>
        <v xml:space="preserve">  </v>
      </c>
      <c r="R44" s="30" t="s">
        <v>11</v>
      </c>
      <c r="S44" s="31" t="str">
        <f t="shared" si="1"/>
        <v>〇</v>
      </c>
      <c r="T44" s="274">
        <v>17</v>
      </c>
      <c r="U44" s="275"/>
      <c r="V44" s="112"/>
      <c r="W44" s="285"/>
      <c r="X44" s="286"/>
      <c r="Y44" s="287"/>
      <c r="Z44" s="268"/>
      <c r="AA44" s="268"/>
      <c r="AB44" s="268"/>
      <c r="AC44" s="268"/>
      <c r="AD44" s="268"/>
      <c r="AE44" s="268"/>
      <c r="AF44" s="268"/>
      <c r="AG44" s="269"/>
      <c r="AH44" s="80"/>
      <c r="AI44" s="272"/>
      <c r="AJ44" s="268"/>
      <c r="AK44" s="268"/>
      <c r="AL44" s="268"/>
      <c r="AM44" s="268"/>
      <c r="AN44" s="268"/>
      <c r="AO44" s="268"/>
      <c r="AP44" s="268"/>
      <c r="AQ44" s="269"/>
    </row>
    <row r="45" spans="1:99" s="21" customFormat="1" ht="13.5" customHeight="1" x14ac:dyDescent="0.45">
      <c r="A45" s="278"/>
      <c r="B45" s="279"/>
      <c r="C45" s="268"/>
      <c r="D45" s="268"/>
      <c r="E45" s="268"/>
      <c r="F45" s="268"/>
      <c r="G45" s="268"/>
      <c r="H45" s="268"/>
      <c r="I45" s="268"/>
      <c r="J45" s="268"/>
      <c r="K45" s="291"/>
      <c r="L45" s="292"/>
      <c r="M45" s="292"/>
      <c r="N45" s="293"/>
      <c r="O45" s="274">
        <v>15</v>
      </c>
      <c r="P45" s="275"/>
      <c r="Q45" s="33" t="str">
        <f t="shared" si="0"/>
        <v>〇</v>
      </c>
      <c r="R45" s="34" t="s">
        <v>12</v>
      </c>
      <c r="S45" s="35" t="str">
        <f t="shared" si="1"/>
        <v xml:space="preserve">  </v>
      </c>
      <c r="T45" s="274">
        <v>7</v>
      </c>
      <c r="U45" s="275"/>
      <c r="V45" s="112"/>
      <c r="W45" s="291"/>
      <c r="X45" s="292"/>
      <c r="Y45" s="293"/>
      <c r="Z45" s="268"/>
      <c r="AA45" s="268"/>
      <c r="AB45" s="268"/>
      <c r="AC45" s="268"/>
      <c r="AD45" s="268"/>
      <c r="AE45" s="268"/>
      <c r="AF45" s="268"/>
      <c r="AG45" s="269"/>
      <c r="AH45" s="80"/>
      <c r="AI45" s="272"/>
      <c r="AJ45" s="268"/>
      <c r="AK45" s="268"/>
      <c r="AL45" s="268"/>
      <c r="AM45" s="268"/>
      <c r="AN45" s="268"/>
      <c r="AO45" s="268"/>
      <c r="AP45" s="268"/>
      <c r="AQ45" s="269"/>
    </row>
    <row r="46" spans="1:99" s="21" customFormat="1" ht="13.5" customHeight="1" x14ac:dyDescent="0.45">
      <c r="A46" s="278">
        <v>12</v>
      </c>
      <c r="B46" s="279"/>
      <c r="C46" s="268" t="str">
        <f>P6</f>
        <v>らららボンバーズＡ</v>
      </c>
      <c r="D46" s="268"/>
      <c r="E46" s="268"/>
      <c r="F46" s="268"/>
      <c r="G46" s="268"/>
      <c r="H46" s="268"/>
      <c r="I46" s="268"/>
      <c r="J46" s="268"/>
      <c r="K46" s="282">
        <f>COUNTIF(Q46:Q48,"〇")</f>
        <v>0</v>
      </c>
      <c r="L46" s="283"/>
      <c r="M46" s="283"/>
      <c r="N46" s="284"/>
      <c r="O46" s="274">
        <v>13</v>
      </c>
      <c r="P46" s="275"/>
      <c r="Q46" s="24" t="str">
        <f t="shared" si="0"/>
        <v xml:space="preserve">  </v>
      </c>
      <c r="R46" s="25" t="s">
        <v>10</v>
      </c>
      <c r="S46" s="26" t="str">
        <f t="shared" si="1"/>
        <v>〇</v>
      </c>
      <c r="T46" s="274">
        <v>15</v>
      </c>
      <c r="U46" s="275"/>
      <c r="V46" s="112"/>
      <c r="W46" s="282">
        <f>COUNTIF(S46:S48,"〇")</f>
        <v>2</v>
      </c>
      <c r="X46" s="283"/>
      <c r="Y46" s="284"/>
      <c r="Z46" s="268" t="str">
        <f>P7</f>
        <v>エンドレス</v>
      </c>
      <c r="AA46" s="268"/>
      <c r="AB46" s="268"/>
      <c r="AC46" s="268"/>
      <c r="AD46" s="268"/>
      <c r="AE46" s="268"/>
      <c r="AF46" s="268"/>
      <c r="AG46" s="269"/>
      <c r="AH46" s="80"/>
      <c r="AI46" s="272" t="str">
        <f>C43</f>
        <v>レッドビッキーズ　壱</v>
      </c>
      <c r="AJ46" s="268"/>
      <c r="AK46" s="268"/>
      <c r="AL46" s="268"/>
      <c r="AM46" s="268"/>
      <c r="AN46" s="268" t="str">
        <f>Z43</f>
        <v>ノーティー　アト</v>
      </c>
      <c r="AO46" s="268"/>
      <c r="AP46" s="268"/>
      <c r="AQ46" s="269"/>
    </row>
    <row r="47" spans="1:99" s="21" customFormat="1" ht="13.5" customHeight="1" x14ac:dyDescent="0.45">
      <c r="A47" s="278"/>
      <c r="B47" s="279"/>
      <c r="C47" s="268"/>
      <c r="D47" s="268"/>
      <c r="E47" s="268"/>
      <c r="F47" s="268"/>
      <c r="G47" s="268"/>
      <c r="H47" s="268"/>
      <c r="I47" s="268"/>
      <c r="J47" s="268"/>
      <c r="K47" s="285"/>
      <c r="L47" s="286"/>
      <c r="M47" s="286"/>
      <c r="N47" s="287"/>
      <c r="O47" s="274">
        <v>7</v>
      </c>
      <c r="P47" s="275"/>
      <c r="Q47" s="29" t="str">
        <f t="shared" si="0"/>
        <v xml:space="preserve">  </v>
      </c>
      <c r="R47" s="30" t="s">
        <v>11</v>
      </c>
      <c r="S47" s="31" t="str">
        <f t="shared" si="1"/>
        <v>〇</v>
      </c>
      <c r="T47" s="274">
        <v>15</v>
      </c>
      <c r="U47" s="275"/>
      <c r="V47" s="112"/>
      <c r="W47" s="285"/>
      <c r="X47" s="286"/>
      <c r="Y47" s="287"/>
      <c r="Z47" s="268"/>
      <c r="AA47" s="268"/>
      <c r="AB47" s="268"/>
      <c r="AC47" s="268"/>
      <c r="AD47" s="268"/>
      <c r="AE47" s="268"/>
      <c r="AF47" s="268"/>
      <c r="AG47" s="269"/>
      <c r="AH47" s="80"/>
      <c r="AI47" s="272"/>
      <c r="AJ47" s="268"/>
      <c r="AK47" s="268"/>
      <c r="AL47" s="268"/>
      <c r="AM47" s="268"/>
      <c r="AN47" s="268"/>
      <c r="AO47" s="268"/>
      <c r="AP47" s="268"/>
      <c r="AQ47" s="269"/>
    </row>
    <row r="48" spans="1:99" s="21" customFormat="1" ht="13.5" customHeight="1" thickBot="1" x14ac:dyDescent="0.5">
      <c r="A48" s="280"/>
      <c r="B48" s="281"/>
      <c r="C48" s="270"/>
      <c r="D48" s="270"/>
      <c r="E48" s="270"/>
      <c r="F48" s="270"/>
      <c r="G48" s="270"/>
      <c r="H48" s="270"/>
      <c r="I48" s="270"/>
      <c r="J48" s="270"/>
      <c r="K48" s="288"/>
      <c r="L48" s="289"/>
      <c r="M48" s="289"/>
      <c r="N48" s="290"/>
      <c r="O48" s="276"/>
      <c r="P48" s="277"/>
      <c r="Q48" s="81" t="str">
        <f t="shared" si="0"/>
        <v xml:space="preserve">  </v>
      </c>
      <c r="R48" s="113" t="s">
        <v>12</v>
      </c>
      <c r="S48" s="82" t="str">
        <f t="shared" si="1"/>
        <v xml:space="preserve">  </v>
      </c>
      <c r="T48" s="276"/>
      <c r="U48" s="277"/>
      <c r="V48" s="114"/>
      <c r="W48" s="288"/>
      <c r="X48" s="289"/>
      <c r="Y48" s="290"/>
      <c r="Z48" s="270"/>
      <c r="AA48" s="270"/>
      <c r="AB48" s="270"/>
      <c r="AC48" s="270"/>
      <c r="AD48" s="270"/>
      <c r="AE48" s="270"/>
      <c r="AF48" s="270"/>
      <c r="AG48" s="271"/>
      <c r="AH48" s="80"/>
      <c r="AI48" s="273"/>
      <c r="AJ48" s="270"/>
      <c r="AK48" s="270"/>
      <c r="AL48" s="270"/>
      <c r="AM48" s="270"/>
      <c r="AN48" s="270"/>
      <c r="AO48" s="270"/>
      <c r="AP48" s="270"/>
      <c r="AQ48" s="271"/>
    </row>
    <row r="49" spans="1:100" s="21" customFormat="1" ht="6" customHeight="1" x14ac:dyDescent="0.45">
      <c r="C49" s="83"/>
      <c r="D49" s="4"/>
      <c r="E49" s="4"/>
      <c r="G49" s="4"/>
      <c r="I49" s="84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</row>
    <row r="50" spans="1:100" s="21" customFormat="1" ht="18" customHeight="1" x14ac:dyDescent="0.45">
      <c r="A50" s="251" t="s">
        <v>128</v>
      </c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</row>
    <row r="51" spans="1:100" s="21" customFormat="1" ht="6" customHeight="1" thickBot="1" x14ac:dyDescent="0.5"/>
    <row r="52" spans="1:100" s="21" customFormat="1" ht="15" customHeight="1" x14ac:dyDescent="0.45">
      <c r="A52" s="252"/>
      <c r="B52" s="253" t="s">
        <v>13</v>
      </c>
      <c r="C52" s="254"/>
      <c r="D52" s="255"/>
      <c r="E52" s="48"/>
      <c r="F52" s="258" t="str">
        <f>B56</f>
        <v>レッドビッキーズ　壱</v>
      </c>
      <c r="G52" s="258"/>
      <c r="H52" s="258"/>
      <c r="I52" s="258"/>
      <c r="J52" s="258"/>
      <c r="K52" s="258" t="str">
        <f>B62</f>
        <v>ノーティー　アト</v>
      </c>
      <c r="L52" s="258"/>
      <c r="M52" s="258"/>
      <c r="N52" s="258"/>
      <c r="O52" s="258"/>
      <c r="P52" s="258" t="str">
        <f>B68</f>
        <v>タッチダウン</v>
      </c>
      <c r="Q52" s="258"/>
      <c r="R52" s="258"/>
      <c r="S52" s="258"/>
      <c r="T52" s="258"/>
      <c r="U52" s="258" t="str">
        <f>B74</f>
        <v>クリーパー</v>
      </c>
      <c r="V52" s="258"/>
      <c r="W52" s="258"/>
      <c r="X52" s="258"/>
      <c r="Y52" s="258"/>
      <c r="Z52" s="258" t="str">
        <f>B80</f>
        <v>らららボンバーズＡ</v>
      </c>
      <c r="AA52" s="258"/>
      <c r="AB52" s="258"/>
      <c r="AC52" s="258"/>
      <c r="AD52" s="258"/>
      <c r="AE52" s="258" t="str">
        <f>B86</f>
        <v>エンドレス</v>
      </c>
      <c r="AF52" s="258"/>
      <c r="AG52" s="258"/>
      <c r="AH52" s="258"/>
      <c r="AI52" s="258"/>
      <c r="AJ52" s="253" t="s">
        <v>14</v>
      </c>
      <c r="AK52" s="254"/>
      <c r="AL52" s="260"/>
      <c r="AM52" s="261" t="s">
        <v>15</v>
      </c>
      <c r="AN52" s="254"/>
      <c r="AO52" s="260"/>
      <c r="AP52" s="262" t="s">
        <v>16</v>
      </c>
      <c r="AQ52" s="265" t="s">
        <v>17</v>
      </c>
      <c r="CV52" s="60"/>
    </row>
    <row r="53" spans="1:100" s="21" customFormat="1" ht="15" customHeight="1" x14ac:dyDescent="0.45">
      <c r="A53" s="252"/>
      <c r="B53" s="233"/>
      <c r="C53" s="197"/>
      <c r="D53" s="256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33"/>
      <c r="AK53" s="197"/>
      <c r="AL53" s="201"/>
      <c r="AM53" s="198"/>
      <c r="AN53" s="197"/>
      <c r="AO53" s="201"/>
      <c r="AP53" s="263"/>
      <c r="AQ53" s="266"/>
      <c r="CV53" s="60"/>
    </row>
    <row r="54" spans="1:100" s="21" customFormat="1" ht="15" customHeight="1" x14ac:dyDescent="0.45">
      <c r="A54" s="252"/>
      <c r="B54" s="233"/>
      <c r="C54" s="197"/>
      <c r="D54" s="256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33"/>
      <c r="AK54" s="197"/>
      <c r="AL54" s="201"/>
      <c r="AM54" s="198"/>
      <c r="AN54" s="197"/>
      <c r="AO54" s="201"/>
      <c r="AP54" s="263"/>
      <c r="AQ54" s="266"/>
      <c r="AS54" s="197" t="s">
        <v>18</v>
      </c>
      <c r="AT54" s="247" t="s">
        <v>19</v>
      </c>
      <c r="CV54" s="60"/>
    </row>
    <row r="55" spans="1:100" s="21" customFormat="1" ht="15" customHeight="1" x14ac:dyDescent="0.45">
      <c r="A55" s="252"/>
      <c r="B55" s="241"/>
      <c r="C55" s="242"/>
      <c r="D55" s="257"/>
      <c r="E55" s="51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41"/>
      <c r="AK55" s="242"/>
      <c r="AL55" s="243"/>
      <c r="AM55" s="244"/>
      <c r="AN55" s="242"/>
      <c r="AO55" s="243"/>
      <c r="AP55" s="264"/>
      <c r="AQ55" s="267"/>
      <c r="AS55" s="197"/>
      <c r="AT55" s="197"/>
      <c r="CV55" s="60"/>
    </row>
    <row r="56" spans="1:100" ht="18" customHeight="1" x14ac:dyDescent="0.45">
      <c r="A56" s="248"/>
      <c r="B56" s="214" t="str">
        <f>C5</f>
        <v>レッドビッキーズ　壱</v>
      </c>
      <c r="C56" s="215"/>
      <c r="D56" s="216"/>
      <c r="E56" s="221" t="str">
        <f>IF($CA$118="A",CC120,IF($CA$118="B",CF120,CI120))</f>
        <v/>
      </c>
      <c r="F56" s="249"/>
      <c r="G56" s="227"/>
      <c r="H56" s="227"/>
      <c r="I56" s="227"/>
      <c r="J56" s="228"/>
      <c r="K56" s="21">
        <f>COUNTIF(L59:L61,"○")</f>
        <v>2</v>
      </c>
      <c r="M56" s="115" t="s">
        <v>170</v>
      </c>
      <c r="O56" s="50">
        <f>COUNTIF(N59:N61,"○")</f>
        <v>1</v>
      </c>
      <c r="P56" s="21">
        <f>COUNTIF(Q59:Q61,"○")</f>
        <v>2</v>
      </c>
      <c r="R56" s="115" t="s">
        <v>107</v>
      </c>
      <c r="T56" s="50">
        <f>COUNTIF(S59:S61,"○")</f>
        <v>1</v>
      </c>
      <c r="U56" s="21">
        <f>COUNTIF(V59:V61,"○")</f>
        <v>1</v>
      </c>
      <c r="W56" s="115" t="s">
        <v>112</v>
      </c>
      <c r="Y56" s="50">
        <f>COUNTIF(X59:X61,"○")</f>
        <v>2</v>
      </c>
      <c r="Z56" s="21">
        <f>COUNTIF(AA59:AA61,"○")</f>
        <v>2</v>
      </c>
      <c r="AB56" s="115" t="s">
        <v>116</v>
      </c>
      <c r="AD56" s="50">
        <f>COUNTIF(AC59:AC61,"○")</f>
        <v>1</v>
      </c>
      <c r="AE56" s="104"/>
      <c r="AF56" s="104"/>
      <c r="AG56" s="104"/>
      <c r="AH56" s="104"/>
      <c r="AI56" s="86"/>
      <c r="AJ56" s="233">
        <f>COUNTIF(F57:AE57,"○")</f>
        <v>3</v>
      </c>
      <c r="AK56" s="197" t="s">
        <v>20</v>
      </c>
      <c r="AL56" s="201">
        <f>COUNTIF(J58:AI58,"○")</f>
        <v>1</v>
      </c>
      <c r="AM56" s="206">
        <f>IF(AO60=0,10,AM60/AO60)</f>
        <v>1.4</v>
      </c>
      <c r="AN56" s="207"/>
      <c r="AO56" s="208"/>
      <c r="AP56" s="210">
        <f>SUM(F59:F61,K59:K61,P59:P61,U59:U61,Z59:Z61,AE59:AE61)/SUM(J59:J61,O59:O61,T59:T61,Y59:Y61,AD59:AD61,AI59:AI61)</f>
        <v>1.111842105263158</v>
      </c>
      <c r="AQ56" s="246">
        <f>IF(AS$94=AS$93,RANK(BC56,BC$56:BC$89,0),"")</f>
        <v>3</v>
      </c>
      <c r="AS56" s="60">
        <f>SUM(AJ56:AL61)</f>
        <v>4</v>
      </c>
      <c r="AT56" s="60">
        <f>AU56-AV56</f>
        <v>0</v>
      </c>
      <c r="AU56" s="60">
        <f>SUM(F56:AI56)</f>
        <v>12</v>
      </c>
      <c r="AV56" s="60">
        <f>SUM(AM60:AO61)</f>
        <v>12</v>
      </c>
      <c r="AX56" s="197">
        <f>RANK(AJ56,AJ56:AJ91,1)</f>
        <v>4</v>
      </c>
      <c r="AY56" s="197">
        <f>RANK(BD56,BD56:BD91,1)</f>
        <v>4</v>
      </c>
      <c r="AZ56" s="197">
        <f>RANK(AP56,AP56:AP89,1)</f>
        <v>5</v>
      </c>
      <c r="BA56" s="197">
        <f>AX56*100</f>
        <v>400</v>
      </c>
      <c r="BB56" s="197">
        <f>AY56*10</f>
        <v>40</v>
      </c>
      <c r="BC56" s="197">
        <f>SUM(AZ56:BB61)</f>
        <v>445</v>
      </c>
      <c r="BD56" s="197">
        <f>AM56-AO56</f>
        <v>1.4</v>
      </c>
    </row>
    <row r="57" spans="1:100" ht="13.5" hidden="1" customHeight="1" x14ac:dyDescent="0.45">
      <c r="A57" s="248"/>
      <c r="B57" s="214"/>
      <c r="C57" s="215"/>
      <c r="D57" s="216"/>
      <c r="E57" s="221"/>
      <c r="F57" s="249"/>
      <c r="G57" s="227"/>
      <c r="H57" s="227"/>
      <c r="I57" s="227"/>
      <c r="J57" s="228"/>
      <c r="K57" s="21" t="str">
        <f>IF(K56&gt;O56,"○","　")</f>
        <v>○</v>
      </c>
      <c r="O57" s="50"/>
      <c r="P57" s="21" t="str">
        <f>IF(P56&gt;T56,"○","　")</f>
        <v>○</v>
      </c>
      <c r="T57" s="50"/>
      <c r="U57" s="21" t="str">
        <f>IF(U56&gt;Y56,"○","　")</f>
        <v>　</v>
      </c>
      <c r="Y57" s="50"/>
      <c r="Z57" s="21" t="str">
        <f>IF(Z56&gt;AD56,"○","　")</f>
        <v>○</v>
      </c>
      <c r="AD57" s="50"/>
      <c r="AE57" s="104"/>
      <c r="AF57" s="104"/>
      <c r="AG57" s="104"/>
      <c r="AH57" s="104"/>
      <c r="AI57" s="86"/>
      <c r="AJ57" s="233"/>
      <c r="AK57" s="197"/>
      <c r="AL57" s="201"/>
      <c r="AM57" s="206"/>
      <c r="AN57" s="207"/>
      <c r="AO57" s="208"/>
      <c r="AP57" s="210"/>
      <c r="AQ57" s="212"/>
      <c r="AX57" s="197"/>
      <c r="AY57" s="197"/>
      <c r="AZ57" s="197"/>
      <c r="BA57" s="197"/>
      <c r="BB57" s="197"/>
      <c r="BC57" s="197"/>
      <c r="BD57" s="197"/>
    </row>
    <row r="58" spans="1:100" ht="13.5" hidden="1" customHeight="1" x14ac:dyDescent="0.45">
      <c r="A58" s="248"/>
      <c r="B58" s="214"/>
      <c r="C58" s="215"/>
      <c r="D58" s="216"/>
      <c r="E58" s="221"/>
      <c r="F58" s="249"/>
      <c r="G58" s="227"/>
      <c r="H58" s="227"/>
      <c r="I58" s="227"/>
      <c r="J58" s="228"/>
      <c r="O58" s="50" t="str">
        <f>IF(O56&gt;K56,"○","　")</f>
        <v>　</v>
      </c>
      <c r="T58" s="50" t="str">
        <f>IF(T56&gt;P56,"○","　")</f>
        <v>　</v>
      </c>
      <c r="Y58" s="50" t="str">
        <f>IF(Y56&gt;U56,"○","　")</f>
        <v>○</v>
      </c>
      <c r="AD58" s="50" t="str">
        <f>IF(AD56&gt;Z56,"○","　")</f>
        <v>　</v>
      </c>
      <c r="AE58" s="104"/>
      <c r="AF58" s="104"/>
      <c r="AG58" s="104"/>
      <c r="AH58" s="104"/>
      <c r="AI58" s="86"/>
      <c r="AJ58" s="233"/>
      <c r="AK58" s="197"/>
      <c r="AL58" s="201"/>
      <c r="AM58" s="206"/>
      <c r="AN58" s="207"/>
      <c r="AO58" s="208"/>
      <c r="AP58" s="210"/>
      <c r="AQ58" s="212"/>
      <c r="AX58" s="197"/>
      <c r="AY58" s="197"/>
      <c r="AZ58" s="197"/>
      <c r="BA58" s="197"/>
      <c r="BB58" s="197"/>
      <c r="BC58" s="197"/>
      <c r="BD58" s="197"/>
    </row>
    <row r="59" spans="1:100" ht="18" customHeight="1" x14ac:dyDescent="0.45">
      <c r="A59" s="248"/>
      <c r="B59" s="214"/>
      <c r="C59" s="215"/>
      <c r="D59" s="216"/>
      <c r="E59" s="221"/>
      <c r="F59" s="249"/>
      <c r="G59" s="227"/>
      <c r="H59" s="227"/>
      <c r="I59" s="227"/>
      <c r="J59" s="228"/>
      <c r="K59" s="21">
        <f>O43</f>
        <v>15</v>
      </c>
      <c r="L59" s="21" t="str">
        <f>IF(K59&gt;O59,"○","　")</f>
        <v>○</v>
      </c>
      <c r="M59" s="21" t="s">
        <v>20</v>
      </c>
      <c r="N59" s="21" t="str">
        <f>IF(O59&gt;K59,"○","　")</f>
        <v>　</v>
      </c>
      <c r="O59" s="50">
        <f>T43</f>
        <v>13</v>
      </c>
      <c r="P59" s="21">
        <f>O12</f>
        <v>10</v>
      </c>
      <c r="Q59" s="21" t="str">
        <f>IF(P59&gt;T59,"○","　")</f>
        <v>　</v>
      </c>
      <c r="R59" s="21" t="s">
        <v>20</v>
      </c>
      <c r="S59" s="21" t="str">
        <f>IF(T59&gt;P59,"○","　")</f>
        <v>○</v>
      </c>
      <c r="T59" s="50">
        <f>T12</f>
        <v>15</v>
      </c>
      <c r="U59" s="21">
        <f>O31</f>
        <v>15</v>
      </c>
      <c r="V59" s="21" t="str">
        <f>IF(U59&gt;Y59,"○","　")</f>
        <v>○</v>
      </c>
      <c r="W59" s="21" t="s">
        <v>20</v>
      </c>
      <c r="X59" s="21" t="str">
        <f>IF(Y59&gt;U59,"○","　")</f>
        <v>　</v>
      </c>
      <c r="Y59" s="50">
        <f>T31</f>
        <v>13</v>
      </c>
      <c r="Z59" s="21">
        <f>O24</f>
        <v>13</v>
      </c>
      <c r="AA59" s="21" t="str">
        <f>IF(Z59&gt;AD59,"○","　")</f>
        <v>　</v>
      </c>
      <c r="AB59" s="21" t="s">
        <v>20</v>
      </c>
      <c r="AC59" s="21" t="str">
        <f>IF(AD59&gt;Z59,"○","　")</f>
        <v>○</v>
      </c>
      <c r="AD59" s="50">
        <f>T24</f>
        <v>15</v>
      </c>
      <c r="AE59" s="104"/>
      <c r="AF59" s="104"/>
      <c r="AG59" s="104"/>
      <c r="AH59" s="104"/>
      <c r="AI59" s="86"/>
      <c r="AJ59" s="233"/>
      <c r="AK59" s="197"/>
      <c r="AL59" s="201"/>
      <c r="AM59" s="206"/>
      <c r="AN59" s="207"/>
      <c r="AO59" s="208"/>
      <c r="AP59" s="210"/>
      <c r="AQ59" s="212"/>
      <c r="AX59" s="197"/>
      <c r="AY59" s="197"/>
      <c r="AZ59" s="197"/>
      <c r="BA59" s="197"/>
      <c r="BB59" s="197"/>
      <c r="BC59" s="197"/>
      <c r="BD59" s="197"/>
    </row>
    <row r="60" spans="1:100" ht="18" customHeight="1" x14ac:dyDescent="0.45">
      <c r="A60" s="248"/>
      <c r="B60" s="214"/>
      <c r="C60" s="215"/>
      <c r="D60" s="216"/>
      <c r="E60" s="221"/>
      <c r="F60" s="249"/>
      <c r="G60" s="227"/>
      <c r="H60" s="227"/>
      <c r="I60" s="227"/>
      <c r="J60" s="228"/>
      <c r="K60" s="21">
        <f>O44</f>
        <v>16</v>
      </c>
      <c r="L60" s="21" t="str">
        <f>IF(K60&gt;O60,"○","　")</f>
        <v>　</v>
      </c>
      <c r="M60" s="21" t="s">
        <v>21</v>
      </c>
      <c r="N60" s="21" t="str">
        <f>IF(O60&gt;K60,"○","　")</f>
        <v>○</v>
      </c>
      <c r="O60" s="50">
        <f>T44</f>
        <v>17</v>
      </c>
      <c r="P60" s="21">
        <f>O13</f>
        <v>17</v>
      </c>
      <c r="Q60" s="21" t="str">
        <f>IF(P60&gt;T60,"○","　")</f>
        <v>○</v>
      </c>
      <c r="R60" s="21" t="s">
        <v>21</v>
      </c>
      <c r="S60" s="21" t="str">
        <f>IF(T60&gt;P60,"○","　")</f>
        <v>　</v>
      </c>
      <c r="T60" s="50">
        <f>T13</f>
        <v>16</v>
      </c>
      <c r="U60" s="21">
        <f>O32</f>
        <v>13</v>
      </c>
      <c r="V60" s="21" t="str">
        <f>IF(U60&gt;Y60,"○","　")</f>
        <v>　</v>
      </c>
      <c r="W60" s="21" t="s">
        <v>21</v>
      </c>
      <c r="X60" s="21" t="str">
        <f>IF(Y60&gt;U60,"○","　")</f>
        <v>○</v>
      </c>
      <c r="Y60" s="50">
        <f>T32</f>
        <v>15</v>
      </c>
      <c r="Z60" s="21">
        <f>O25</f>
        <v>15</v>
      </c>
      <c r="AA60" s="21" t="str">
        <f>IF(Z60&gt;AD60,"○","　")</f>
        <v>○</v>
      </c>
      <c r="AB60" s="21" t="s">
        <v>21</v>
      </c>
      <c r="AC60" s="21" t="str">
        <f>IF(AD60&gt;Z60,"○","　")</f>
        <v>　</v>
      </c>
      <c r="AD60" s="50">
        <f>T25</f>
        <v>10</v>
      </c>
      <c r="AE60" s="104"/>
      <c r="AF60" s="104"/>
      <c r="AG60" s="104"/>
      <c r="AH60" s="104"/>
      <c r="AI60" s="86"/>
      <c r="AJ60" s="233"/>
      <c r="AK60" s="197"/>
      <c r="AL60" s="201"/>
      <c r="AM60" s="198">
        <f>SUM(F56,K56,P56,U56,Z56,AE56)</f>
        <v>7</v>
      </c>
      <c r="AN60" s="197" t="s">
        <v>21</v>
      </c>
      <c r="AO60" s="201">
        <f>SUM(J56,O56,T56,Y56,AD56,AI56)</f>
        <v>5</v>
      </c>
      <c r="AP60" s="210"/>
      <c r="AQ60" s="212"/>
      <c r="AX60" s="197"/>
      <c r="AY60" s="197"/>
      <c r="AZ60" s="197"/>
      <c r="BA60" s="197"/>
      <c r="BB60" s="197"/>
      <c r="BC60" s="197"/>
      <c r="BD60" s="197"/>
    </row>
    <row r="61" spans="1:100" ht="18" customHeight="1" x14ac:dyDescent="0.45">
      <c r="A61" s="248"/>
      <c r="B61" s="214"/>
      <c r="C61" s="215"/>
      <c r="D61" s="216"/>
      <c r="E61" s="237"/>
      <c r="F61" s="250"/>
      <c r="G61" s="239"/>
      <c r="H61" s="239"/>
      <c r="I61" s="239"/>
      <c r="J61" s="240"/>
      <c r="K61" s="21">
        <f>O45</f>
        <v>15</v>
      </c>
      <c r="L61" s="21" t="str">
        <f>IF(K61&gt;O61,"○","　")</f>
        <v>○</v>
      </c>
      <c r="M61" s="21" t="s">
        <v>21</v>
      </c>
      <c r="N61" s="21" t="str">
        <f>IF(O61&gt;K61,"○","　")</f>
        <v>　</v>
      </c>
      <c r="O61" s="50">
        <f>T45</f>
        <v>7</v>
      </c>
      <c r="P61" s="21">
        <f>O14</f>
        <v>15</v>
      </c>
      <c r="Q61" s="21" t="str">
        <f>IF(P61&gt;T61,"○","　")</f>
        <v>○</v>
      </c>
      <c r="R61" s="21" t="s">
        <v>21</v>
      </c>
      <c r="S61" s="21" t="str">
        <f>IF(T61&gt;P61,"○","　")</f>
        <v>　</v>
      </c>
      <c r="T61" s="50">
        <f>T14</f>
        <v>6</v>
      </c>
      <c r="U61" s="21">
        <f>O33</f>
        <v>10</v>
      </c>
      <c r="V61" s="21" t="str">
        <f>IF(U61&gt;Y61,"○","　")</f>
        <v>　</v>
      </c>
      <c r="W61" s="21" t="s">
        <v>21</v>
      </c>
      <c r="X61" s="21" t="str">
        <f>IF(Y61&gt;U61,"○","　")</f>
        <v>○</v>
      </c>
      <c r="Y61" s="50">
        <f>T33</f>
        <v>15</v>
      </c>
      <c r="Z61" s="21">
        <f>O26</f>
        <v>15</v>
      </c>
      <c r="AA61" s="21" t="str">
        <f>IF(Z61&gt;AD61,"○","　")</f>
        <v>○</v>
      </c>
      <c r="AB61" s="51" t="s">
        <v>21</v>
      </c>
      <c r="AC61" s="21" t="str">
        <f>IF(AD61&gt;Z61,"○","　")</f>
        <v>　</v>
      </c>
      <c r="AD61" s="50">
        <f>T26</f>
        <v>10</v>
      </c>
      <c r="AE61" s="87"/>
      <c r="AF61" s="87"/>
      <c r="AG61" s="87"/>
      <c r="AH61" s="87"/>
      <c r="AI61" s="88"/>
      <c r="AJ61" s="241"/>
      <c r="AK61" s="242"/>
      <c r="AL61" s="243"/>
      <c r="AM61" s="244"/>
      <c r="AN61" s="242"/>
      <c r="AO61" s="243"/>
      <c r="AP61" s="245"/>
      <c r="AQ61" s="212"/>
      <c r="AX61" s="197"/>
      <c r="AY61" s="197"/>
      <c r="AZ61" s="197"/>
      <c r="BA61" s="197"/>
      <c r="BB61" s="197"/>
      <c r="BC61" s="197"/>
      <c r="BD61" s="197"/>
    </row>
    <row r="62" spans="1:100" ht="18" customHeight="1" x14ac:dyDescent="0.45">
      <c r="A62" s="248"/>
      <c r="B62" s="214" t="str">
        <f>C6</f>
        <v>ノーティー　アト</v>
      </c>
      <c r="C62" s="215"/>
      <c r="D62" s="216"/>
      <c r="E62" s="220" t="str">
        <f>IF($CA$118="A",CC121,IF($CA$118="B",CF121,CI121))</f>
        <v/>
      </c>
      <c r="F62" s="53">
        <f>COUNTIF(G65:G67,"○")</f>
        <v>1</v>
      </c>
      <c r="G62" s="53"/>
      <c r="H62" s="53" t="str">
        <f>M56</f>
        <v>⑪</v>
      </c>
      <c r="I62" s="53"/>
      <c r="J62" s="53">
        <f>COUNTIF(I65:I67,"○")</f>
        <v>2</v>
      </c>
      <c r="K62" s="223"/>
      <c r="L62" s="224"/>
      <c r="M62" s="224"/>
      <c r="N62" s="224"/>
      <c r="O62" s="225"/>
      <c r="P62" s="89"/>
      <c r="Q62" s="89"/>
      <c r="R62" s="89"/>
      <c r="S62" s="89"/>
      <c r="T62" s="90"/>
      <c r="U62" s="53">
        <f>COUNTIF(V65:V67,"○")</f>
        <v>1</v>
      </c>
      <c r="V62" s="53"/>
      <c r="W62" s="91" t="s">
        <v>114</v>
      </c>
      <c r="X62" s="53"/>
      <c r="Y62" s="54">
        <f>COUNTIF(X65:X67,"○")</f>
        <v>2</v>
      </c>
      <c r="Z62" s="53">
        <f>COUNTIF(AA65:AA67,"○")</f>
        <v>2</v>
      </c>
      <c r="AA62" s="53"/>
      <c r="AB62" s="91" t="s">
        <v>109</v>
      </c>
      <c r="AC62" s="53"/>
      <c r="AD62" s="54">
        <f>COUNTIF(AC65:AC67,"○")</f>
        <v>1</v>
      </c>
      <c r="AE62" s="53">
        <f>COUNTIF(AF65:AF67,"○")</f>
        <v>0</v>
      </c>
      <c r="AF62" s="53"/>
      <c r="AG62" s="115" t="s">
        <v>108</v>
      </c>
      <c r="AH62" s="53"/>
      <c r="AI62" s="54">
        <f>COUNTIF(AH65:AH67,"○")</f>
        <v>2</v>
      </c>
      <c r="AJ62" s="232">
        <f>COUNTIF(F63:AE63,"○")</f>
        <v>1</v>
      </c>
      <c r="AK62" s="235" t="s">
        <v>21</v>
      </c>
      <c r="AL62" s="236">
        <f>COUNTIF(J64:AI64,"○")</f>
        <v>3</v>
      </c>
      <c r="AM62" s="203">
        <f>IF(AO66=0,10,AM66/AO66)</f>
        <v>0.5714285714285714</v>
      </c>
      <c r="AN62" s="204"/>
      <c r="AO62" s="205"/>
      <c r="AP62" s="209">
        <f>SUM(F65:F67,K65:K67,P65:P67,U65:U67,Z65:Z67,AE65:AE67)/SUM(J65:J67,O65:O67,T65:T67,Y65:Y67,AD65:AD67,AI65:AI67)</f>
        <v>0.92307692307692313</v>
      </c>
      <c r="AQ62" s="212">
        <f>IF(AS$94=AS$93,RANK(BC62,BC$56:BC$89,0),"")</f>
        <v>5</v>
      </c>
      <c r="AS62" s="60">
        <f>SUM(AJ62:AL67)</f>
        <v>4</v>
      </c>
      <c r="AT62" s="60">
        <f>AU62-AV62</f>
        <v>0</v>
      </c>
      <c r="AU62" s="60">
        <f>SUM(F62:AI62)</f>
        <v>11</v>
      </c>
      <c r="AV62" s="60">
        <f>SUM(AM66:AO67)</f>
        <v>11</v>
      </c>
      <c r="AX62" s="197">
        <f>RANK(AJ62,AJ56:AJ91,1)</f>
        <v>2</v>
      </c>
      <c r="AY62" s="197">
        <f>RANK(BD62,BD56:BD91,1)</f>
        <v>2</v>
      </c>
      <c r="AZ62" s="197">
        <f>RANK(AP62,AP56:AP89,1)</f>
        <v>2</v>
      </c>
      <c r="BA62" s="197">
        <f>AX62*100</f>
        <v>200</v>
      </c>
      <c r="BB62" s="197">
        <f>AY62*10</f>
        <v>20</v>
      </c>
      <c r="BC62" s="197">
        <f>SUM(AZ62:BB67)</f>
        <v>222</v>
      </c>
      <c r="BD62" s="197">
        <f>AM62-AO62</f>
        <v>0.5714285714285714</v>
      </c>
    </row>
    <row r="63" spans="1:100" ht="13.5" hidden="1" customHeight="1" x14ac:dyDescent="0.45">
      <c r="A63" s="248"/>
      <c r="B63" s="214"/>
      <c r="C63" s="215"/>
      <c r="D63" s="216"/>
      <c r="E63" s="221"/>
      <c r="F63" s="21" t="str">
        <f>IF(F62&gt;J62,"○","　")</f>
        <v>　</v>
      </c>
      <c r="K63" s="226"/>
      <c r="L63" s="227"/>
      <c r="M63" s="227"/>
      <c r="N63" s="227"/>
      <c r="O63" s="228"/>
      <c r="P63" s="104"/>
      <c r="Q63" s="104"/>
      <c r="R63" s="104"/>
      <c r="S63" s="104"/>
      <c r="T63" s="86"/>
      <c r="U63" s="21" t="str">
        <f>IF(U62&gt;Y62,"○","　")</f>
        <v>　</v>
      </c>
      <c r="Y63" s="50"/>
      <c r="Z63" s="21" t="str">
        <f>IF(Z62&gt;AD62,"○","　")</f>
        <v>○</v>
      </c>
      <c r="AD63" s="50"/>
      <c r="AE63" s="21" t="str">
        <f>IF(AE62&gt;AI62,"○","　")</f>
        <v>　</v>
      </c>
      <c r="AI63" s="50"/>
      <c r="AJ63" s="233"/>
      <c r="AK63" s="197"/>
      <c r="AL63" s="201"/>
      <c r="AM63" s="206"/>
      <c r="AN63" s="207"/>
      <c r="AO63" s="208"/>
      <c r="AP63" s="210"/>
      <c r="AQ63" s="212"/>
      <c r="AX63" s="197"/>
      <c r="AY63" s="197"/>
      <c r="AZ63" s="197"/>
      <c r="BA63" s="197"/>
      <c r="BB63" s="197"/>
      <c r="BC63" s="197"/>
      <c r="BD63" s="197"/>
    </row>
    <row r="64" spans="1:100" ht="13.5" hidden="1" customHeight="1" x14ac:dyDescent="0.45">
      <c r="A64" s="248"/>
      <c r="B64" s="214"/>
      <c r="C64" s="215"/>
      <c r="D64" s="216"/>
      <c r="E64" s="221"/>
      <c r="J64" s="21" t="str">
        <f>IF(J62&gt;F62,"○","　")</f>
        <v>○</v>
      </c>
      <c r="K64" s="226"/>
      <c r="L64" s="227"/>
      <c r="M64" s="227"/>
      <c r="N64" s="227"/>
      <c r="O64" s="228"/>
      <c r="P64" s="104"/>
      <c r="Q64" s="104"/>
      <c r="R64" s="104"/>
      <c r="S64" s="104"/>
      <c r="T64" s="86"/>
      <c r="Y64" s="50" t="str">
        <f>IF(Y62&gt;U62,"○","　")</f>
        <v>○</v>
      </c>
      <c r="AD64" s="50" t="str">
        <f>IF(AD62&gt;Z62,"○","　")</f>
        <v>　</v>
      </c>
      <c r="AI64" s="50" t="str">
        <f>IF(AI62&gt;AE62,"○","　")</f>
        <v>○</v>
      </c>
      <c r="AJ64" s="233"/>
      <c r="AK64" s="197"/>
      <c r="AL64" s="201"/>
      <c r="AM64" s="206"/>
      <c r="AN64" s="207"/>
      <c r="AO64" s="208"/>
      <c r="AP64" s="210"/>
      <c r="AQ64" s="212"/>
      <c r="AX64" s="197"/>
      <c r="AY64" s="197"/>
      <c r="AZ64" s="197"/>
      <c r="BA64" s="197"/>
      <c r="BB64" s="197"/>
      <c r="BC64" s="197"/>
      <c r="BD64" s="197"/>
    </row>
    <row r="65" spans="1:56" ht="18" customHeight="1" x14ac:dyDescent="0.45">
      <c r="A65" s="248"/>
      <c r="B65" s="214"/>
      <c r="C65" s="215"/>
      <c r="D65" s="216"/>
      <c r="E65" s="221"/>
      <c r="F65" s="21">
        <f>O59</f>
        <v>13</v>
      </c>
      <c r="G65" s="21" t="str">
        <f>IF(F65&gt;J65,"○","　")</f>
        <v>　</v>
      </c>
      <c r="H65" s="21" t="s">
        <v>20</v>
      </c>
      <c r="I65" s="21" t="str">
        <f>IF(J65&gt;F65,"○","　")</f>
        <v>○</v>
      </c>
      <c r="J65" s="21">
        <f>K59</f>
        <v>15</v>
      </c>
      <c r="K65" s="226"/>
      <c r="L65" s="227"/>
      <c r="M65" s="227"/>
      <c r="N65" s="227"/>
      <c r="O65" s="228"/>
      <c r="P65" s="104"/>
      <c r="Q65" s="104"/>
      <c r="R65" s="104"/>
      <c r="S65" s="104"/>
      <c r="T65" s="86"/>
      <c r="U65" s="21">
        <f>O15</f>
        <v>10</v>
      </c>
      <c r="V65" s="21" t="str">
        <f>IF(U65&gt;Y65,"○","　")</f>
        <v>　</v>
      </c>
      <c r="W65" s="21" t="s">
        <v>20</v>
      </c>
      <c r="X65" s="21" t="str">
        <f>IF(Y65&gt;U65,"○","　")</f>
        <v>○</v>
      </c>
      <c r="Y65" s="50">
        <f>T15</f>
        <v>15</v>
      </c>
      <c r="Z65" s="21">
        <f>O37</f>
        <v>16</v>
      </c>
      <c r="AA65" s="21" t="str">
        <f>IF(Z65&gt;AD65,"○","　")</f>
        <v>　</v>
      </c>
      <c r="AB65" s="21" t="s">
        <v>20</v>
      </c>
      <c r="AC65" s="21" t="str">
        <f>IF(AD65&gt;Z65,"○","　")</f>
        <v>○</v>
      </c>
      <c r="AD65" s="50">
        <f>T37</f>
        <v>17</v>
      </c>
      <c r="AE65" s="21">
        <f>O27</f>
        <v>10</v>
      </c>
      <c r="AF65" s="21" t="str">
        <f>IF(AE65&gt;AI65,"○","　")</f>
        <v>　</v>
      </c>
      <c r="AG65" s="21" t="s">
        <v>20</v>
      </c>
      <c r="AH65" s="21" t="str">
        <f>IF(AI65&gt;AE65,"○","　")</f>
        <v>○</v>
      </c>
      <c r="AI65" s="50">
        <f>T27</f>
        <v>15</v>
      </c>
      <c r="AJ65" s="233"/>
      <c r="AK65" s="197"/>
      <c r="AL65" s="201"/>
      <c r="AM65" s="206"/>
      <c r="AN65" s="207"/>
      <c r="AO65" s="208"/>
      <c r="AP65" s="210"/>
      <c r="AQ65" s="212"/>
      <c r="AX65" s="197"/>
      <c r="AY65" s="197"/>
      <c r="AZ65" s="197"/>
      <c r="BA65" s="197"/>
      <c r="BB65" s="197"/>
      <c r="BC65" s="197"/>
      <c r="BD65" s="197"/>
    </row>
    <row r="66" spans="1:56" ht="18" customHeight="1" x14ac:dyDescent="0.45">
      <c r="A66" s="248"/>
      <c r="B66" s="214"/>
      <c r="C66" s="215"/>
      <c r="D66" s="216"/>
      <c r="E66" s="221"/>
      <c r="F66" s="21">
        <f>O60</f>
        <v>17</v>
      </c>
      <c r="G66" s="21" t="str">
        <f>IF(F66&gt;J66,"○","　")</f>
        <v>○</v>
      </c>
      <c r="H66" s="21" t="s">
        <v>21</v>
      </c>
      <c r="I66" s="21" t="str">
        <f>IF(J66&gt;F66,"○","　")</f>
        <v>　</v>
      </c>
      <c r="J66" s="21">
        <f>K60</f>
        <v>16</v>
      </c>
      <c r="K66" s="226"/>
      <c r="L66" s="227"/>
      <c r="M66" s="227"/>
      <c r="N66" s="227"/>
      <c r="O66" s="228"/>
      <c r="P66" s="104"/>
      <c r="Q66" s="104"/>
      <c r="R66" s="104"/>
      <c r="S66" s="104"/>
      <c r="T66" s="86"/>
      <c r="U66" s="21">
        <f>O16</f>
        <v>15</v>
      </c>
      <c r="V66" s="21" t="str">
        <f>IF(U66&gt;Y66,"○","　")</f>
        <v>○</v>
      </c>
      <c r="W66" s="21" t="s">
        <v>21</v>
      </c>
      <c r="X66" s="21" t="str">
        <f>IF(Y66&gt;U66,"○","　")</f>
        <v>　</v>
      </c>
      <c r="Y66" s="50">
        <f>T16</f>
        <v>11</v>
      </c>
      <c r="Z66" s="21">
        <f>O38</f>
        <v>15</v>
      </c>
      <c r="AA66" s="21" t="str">
        <f>IF(Z66&gt;AD66,"○","　")</f>
        <v>○</v>
      </c>
      <c r="AB66" s="21" t="s">
        <v>21</v>
      </c>
      <c r="AC66" s="21" t="str">
        <f>IF(AD66&gt;Z66,"○","　")</f>
        <v>　</v>
      </c>
      <c r="AD66" s="50">
        <f>T38</f>
        <v>10</v>
      </c>
      <c r="AE66" s="21">
        <f>O28</f>
        <v>16</v>
      </c>
      <c r="AF66" s="21" t="str">
        <f>IF(AE66&gt;AI66,"○","　")</f>
        <v>　</v>
      </c>
      <c r="AG66" s="21" t="s">
        <v>21</v>
      </c>
      <c r="AH66" s="21" t="str">
        <f>IF(AI66&gt;AE66,"○","　")</f>
        <v>○</v>
      </c>
      <c r="AI66" s="50">
        <f>T28</f>
        <v>17</v>
      </c>
      <c r="AJ66" s="233"/>
      <c r="AK66" s="197"/>
      <c r="AL66" s="201"/>
      <c r="AM66" s="198">
        <f>SUM(F62,K62,P62,U62,Z62,AE62,)</f>
        <v>4</v>
      </c>
      <c r="AN66" s="197" t="s">
        <v>21</v>
      </c>
      <c r="AO66" s="201">
        <f>SUM(J62,O62,T62,Y62,AD62,AI62)</f>
        <v>7</v>
      </c>
      <c r="AP66" s="210"/>
      <c r="AQ66" s="212"/>
      <c r="AX66" s="197"/>
      <c r="AY66" s="197"/>
      <c r="AZ66" s="197"/>
      <c r="BA66" s="197"/>
      <c r="BB66" s="197"/>
      <c r="BC66" s="197"/>
      <c r="BD66" s="197"/>
    </row>
    <row r="67" spans="1:56" ht="18" customHeight="1" x14ac:dyDescent="0.45">
      <c r="A67" s="248"/>
      <c r="B67" s="214"/>
      <c r="C67" s="215"/>
      <c r="D67" s="216"/>
      <c r="E67" s="237"/>
      <c r="F67" s="51">
        <f>O61</f>
        <v>7</v>
      </c>
      <c r="G67" s="51" t="str">
        <f>IF(F67&gt;J67,"○","　")</f>
        <v>　</v>
      </c>
      <c r="H67" s="51" t="s">
        <v>21</v>
      </c>
      <c r="I67" s="51" t="str">
        <f>IF(J67&gt;F67,"○","　")</f>
        <v>○</v>
      </c>
      <c r="J67" s="51">
        <f>K61</f>
        <v>15</v>
      </c>
      <c r="K67" s="238"/>
      <c r="L67" s="239"/>
      <c r="M67" s="239"/>
      <c r="N67" s="239"/>
      <c r="O67" s="240"/>
      <c r="P67" s="87"/>
      <c r="Q67" s="87"/>
      <c r="R67" s="87"/>
      <c r="S67" s="87"/>
      <c r="T67" s="88"/>
      <c r="U67" s="21">
        <f>O17</f>
        <v>10</v>
      </c>
      <c r="V67" s="21" t="str">
        <f>IF(U67&gt;Y67,"○","　")</f>
        <v>　</v>
      </c>
      <c r="W67" s="21" t="s">
        <v>21</v>
      </c>
      <c r="X67" s="21" t="str">
        <f>IF(Y67&gt;U67,"○","　")</f>
        <v>○</v>
      </c>
      <c r="Y67" s="50">
        <f>T17</f>
        <v>15</v>
      </c>
      <c r="Z67" s="21">
        <f>O39</f>
        <v>15</v>
      </c>
      <c r="AA67" s="21" t="str">
        <f>IF(Z67&gt;AD67,"○","　")</f>
        <v>○</v>
      </c>
      <c r="AB67" s="21" t="s">
        <v>21</v>
      </c>
      <c r="AC67" s="21" t="str">
        <f>IF(AD67&gt;Z67,"○","　")</f>
        <v>　</v>
      </c>
      <c r="AD67" s="50">
        <f>T39</f>
        <v>10</v>
      </c>
      <c r="AE67" s="21">
        <f>O29</f>
        <v>0</v>
      </c>
      <c r="AF67" s="21" t="str">
        <f>IF(AE67&gt;AI67,"○","　")</f>
        <v>　</v>
      </c>
      <c r="AG67" s="51" t="s">
        <v>21</v>
      </c>
      <c r="AH67" s="21" t="str">
        <f>IF(AI67&gt;AE67,"○","　")</f>
        <v>　</v>
      </c>
      <c r="AI67" s="50">
        <f>T29</f>
        <v>0</v>
      </c>
      <c r="AJ67" s="241"/>
      <c r="AK67" s="242"/>
      <c r="AL67" s="243"/>
      <c r="AM67" s="244"/>
      <c r="AN67" s="242"/>
      <c r="AO67" s="243"/>
      <c r="AP67" s="245"/>
      <c r="AQ67" s="212"/>
      <c r="AX67" s="197"/>
      <c r="AY67" s="197"/>
      <c r="AZ67" s="197"/>
      <c r="BA67" s="197"/>
      <c r="BB67" s="197"/>
      <c r="BC67" s="197"/>
      <c r="BD67" s="197"/>
    </row>
    <row r="68" spans="1:56" ht="18" customHeight="1" x14ac:dyDescent="0.45">
      <c r="A68" s="248"/>
      <c r="B68" s="214" t="str">
        <f>C7</f>
        <v>タッチダウン</v>
      </c>
      <c r="C68" s="215"/>
      <c r="D68" s="216"/>
      <c r="E68" s="220" t="str">
        <f>IF($CA$118="A",CC122,IF($CA$118="B",CF122,CI122))</f>
        <v/>
      </c>
      <c r="F68" s="53">
        <f>COUNTIF(G71:G73,"○")</f>
        <v>1</v>
      </c>
      <c r="G68" s="53"/>
      <c r="H68" s="53" t="str">
        <f>R56</f>
        <v>①</v>
      </c>
      <c r="I68" s="53"/>
      <c r="J68" s="54">
        <f>COUNTIF(I71:I73,"○")</f>
        <v>2</v>
      </c>
      <c r="K68" s="89"/>
      <c r="L68" s="89"/>
      <c r="M68" s="89"/>
      <c r="N68" s="89"/>
      <c r="O68" s="90"/>
      <c r="P68" s="223"/>
      <c r="Q68" s="224"/>
      <c r="R68" s="224"/>
      <c r="S68" s="224"/>
      <c r="T68" s="225"/>
      <c r="U68" s="53">
        <f>COUNTIF(V71:V73,"○")</f>
        <v>2</v>
      </c>
      <c r="V68" s="53"/>
      <c r="W68" s="91" t="s">
        <v>113</v>
      </c>
      <c r="X68" s="53"/>
      <c r="Y68" s="54">
        <f>COUNTIF(X71:X73,"○")</f>
        <v>1</v>
      </c>
      <c r="Z68" s="53">
        <f>COUNTIF(AA71:AA73,"○")</f>
        <v>2</v>
      </c>
      <c r="AA68" s="53"/>
      <c r="AB68" s="91" t="s">
        <v>110</v>
      </c>
      <c r="AC68" s="53"/>
      <c r="AD68" s="54">
        <f>COUNTIF(AC71:AC73,"○")</f>
        <v>0</v>
      </c>
      <c r="AE68" s="53">
        <f>COUNTIF(AF71:AF73,"○")</f>
        <v>2</v>
      </c>
      <c r="AF68" s="53"/>
      <c r="AG68" s="115" t="s">
        <v>115</v>
      </c>
      <c r="AH68" s="53"/>
      <c r="AI68" s="54">
        <f>COUNTIF(AH71:AH73,"○")</f>
        <v>0</v>
      </c>
      <c r="AJ68" s="232">
        <f>COUNTIF(F69:AE69,"○")</f>
        <v>3</v>
      </c>
      <c r="AK68" s="235" t="s">
        <v>21</v>
      </c>
      <c r="AL68" s="236">
        <f>COUNTIF(J70:AI70,"○")</f>
        <v>1</v>
      </c>
      <c r="AM68" s="203">
        <f>IF(AO72=0,10,AM72/AO72)</f>
        <v>2.3333333333333335</v>
      </c>
      <c r="AN68" s="204"/>
      <c r="AO68" s="205"/>
      <c r="AP68" s="209">
        <f>SUM(F71:F73,K71:K73,P71:P73,U71:U73,Z71:Z73,AE71:AE73)/SUM(J71:J73,O71:O73,T71:T73,Y71:Y73,AD71:AD73,AI71:AI73)</f>
        <v>1.1085271317829457</v>
      </c>
      <c r="AQ68" s="212">
        <f>IF(AS$94=AS$93,RANK(BC68,BC$56:BC$89,0),"")</f>
        <v>1</v>
      </c>
      <c r="AS68" s="60">
        <f>SUM(AJ68:AL73)</f>
        <v>4</v>
      </c>
      <c r="AT68" s="60">
        <f>AU68-AV68</f>
        <v>0</v>
      </c>
      <c r="AU68" s="60">
        <f>SUM(F68:AI68)</f>
        <v>10</v>
      </c>
      <c r="AV68" s="60">
        <f>SUM(AM72:AO73)</f>
        <v>10</v>
      </c>
      <c r="AX68" s="197">
        <f>RANK(AJ68,AJ56:AJ91,1)</f>
        <v>4</v>
      </c>
      <c r="AY68" s="197">
        <f>RANK(BD68,BD56:BD91,1)</f>
        <v>6</v>
      </c>
      <c r="AZ68" s="197">
        <f>RANK(AP68,AP56:AP89,1)</f>
        <v>4</v>
      </c>
      <c r="BA68" s="197">
        <f>AX68*100</f>
        <v>400</v>
      </c>
      <c r="BB68" s="197">
        <f>AY68*10</f>
        <v>60</v>
      </c>
      <c r="BC68" s="197">
        <f>SUM(AZ68:BB73)</f>
        <v>464</v>
      </c>
      <c r="BD68" s="197">
        <f>AM68-AO68</f>
        <v>2.3333333333333335</v>
      </c>
    </row>
    <row r="69" spans="1:56" ht="13.5" hidden="1" customHeight="1" x14ac:dyDescent="0.45">
      <c r="A69" s="248"/>
      <c r="B69" s="214"/>
      <c r="C69" s="215"/>
      <c r="D69" s="216"/>
      <c r="E69" s="221"/>
      <c r="F69" s="21" t="str">
        <f>IF(F68&gt;J68,"○","　")</f>
        <v>　</v>
      </c>
      <c r="J69" s="50"/>
      <c r="K69" s="104"/>
      <c r="L69" s="104"/>
      <c r="M69" s="104"/>
      <c r="N69" s="104"/>
      <c r="O69" s="86"/>
      <c r="P69" s="226"/>
      <c r="Q69" s="227"/>
      <c r="R69" s="227"/>
      <c r="S69" s="227"/>
      <c r="T69" s="228"/>
      <c r="U69" s="21" t="str">
        <f>IF(U68&gt;Y68,"○","　")</f>
        <v>○</v>
      </c>
      <c r="Y69" s="50"/>
      <c r="Z69" s="21" t="str">
        <f>IF(Z68&gt;AD68,"○","　")</f>
        <v>○</v>
      </c>
      <c r="AD69" s="50"/>
      <c r="AE69" s="21" t="str">
        <f>IF(AE68&gt;AI68,"○","　")</f>
        <v>○</v>
      </c>
      <c r="AI69" s="50"/>
      <c r="AJ69" s="233"/>
      <c r="AK69" s="197"/>
      <c r="AL69" s="201"/>
      <c r="AM69" s="206"/>
      <c r="AN69" s="207"/>
      <c r="AO69" s="208"/>
      <c r="AP69" s="210"/>
      <c r="AQ69" s="212"/>
      <c r="AX69" s="197"/>
      <c r="AY69" s="197"/>
      <c r="AZ69" s="197"/>
      <c r="BA69" s="197"/>
      <c r="BB69" s="197"/>
      <c r="BC69" s="197"/>
      <c r="BD69" s="197"/>
    </row>
    <row r="70" spans="1:56" ht="13.5" hidden="1" customHeight="1" x14ac:dyDescent="0.45">
      <c r="A70" s="248"/>
      <c r="B70" s="214"/>
      <c r="C70" s="215"/>
      <c r="D70" s="216"/>
      <c r="E70" s="221"/>
      <c r="J70" s="50" t="str">
        <f>IF(J68&gt;F68,"○","　")</f>
        <v>○</v>
      </c>
      <c r="K70" s="104"/>
      <c r="L70" s="104"/>
      <c r="M70" s="104"/>
      <c r="N70" s="104"/>
      <c r="O70" s="86"/>
      <c r="P70" s="226"/>
      <c r="Q70" s="227"/>
      <c r="R70" s="227"/>
      <c r="S70" s="227"/>
      <c r="T70" s="228"/>
      <c r="Y70" s="50" t="str">
        <f>IF(Y68&gt;U68,"○","　")</f>
        <v>　</v>
      </c>
      <c r="AD70" s="50" t="str">
        <f>IF(AD68&gt;Z68,"○","　")</f>
        <v>　</v>
      </c>
      <c r="AI70" s="50" t="str">
        <f>IF(AI68&gt;AE68,"○","　")</f>
        <v>　</v>
      </c>
      <c r="AJ70" s="233"/>
      <c r="AK70" s="197"/>
      <c r="AL70" s="201"/>
      <c r="AM70" s="206"/>
      <c r="AN70" s="207"/>
      <c r="AO70" s="208"/>
      <c r="AP70" s="210"/>
      <c r="AQ70" s="212"/>
      <c r="AX70" s="197"/>
      <c r="AY70" s="197"/>
      <c r="AZ70" s="197"/>
      <c r="BA70" s="197"/>
      <c r="BB70" s="197"/>
      <c r="BC70" s="197"/>
      <c r="BD70" s="197"/>
    </row>
    <row r="71" spans="1:56" ht="18" customHeight="1" x14ac:dyDescent="0.45">
      <c r="A71" s="248"/>
      <c r="B71" s="214"/>
      <c r="C71" s="215"/>
      <c r="D71" s="216"/>
      <c r="E71" s="221"/>
      <c r="F71" s="21">
        <f>T59</f>
        <v>15</v>
      </c>
      <c r="G71" s="21" t="str">
        <f>IF(F71&gt;J71,"○","　")</f>
        <v>○</v>
      </c>
      <c r="H71" s="21" t="s">
        <v>20</v>
      </c>
      <c r="I71" s="21" t="str">
        <f>IF(J71&gt;F71,"○","　")</f>
        <v>　</v>
      </c>
      <c r="J71" s="50">
        <f>P59</f>
        <v>10</v>
      </c>
      <c r="K71" s="104"/>
      <c r="L71" s="104"/>
      <c r="M71" s="104"/>
      <c r="N71" s="104"/>
      <c r="O71" s="86"/>
      <c r="P71" s="226"/>
      <c r="Q71" s="227"/>
      <c r="R71" s="227"/>
      <c r="S71" s="227"/>
      <c r="T71" s="228"/>
      <c r="U71" s="21">
        <f>O40</f>
        <v>13</v>
      </c>
      <c r="V71" s="21" t="str">
        <f>IF(U71&gt;Y71,"○","　")</f>
        <v>　</v>
      </c>
      <c r="W71" s="21" t="s">
        <v>20</v>
      </c>
      <c r="X71" s="21" t="str">
        <f>IF(Y71&gt;U71,"○","　")</f>
        <v>○</v>
      </c>
      <c r="Y71" s="50">
        <f>T40</f>
        <v>15</v>
      </c>
      <c r="Z71" s="21">
        <f>O18</f>
        <v>15</v>
      </c>
      <c r="AA71" s="21" t="str">
        <f>IF(Z71&gt;AD71,"○","　")</f>
        <v>○</v>
      </c>
      <c r="AB71" s="21" t="s">
        <v>20</v>
      </c>
      <c r="AC71" s="21" t="str">
        <f>IF(AD71&gt;Z71,"○","　")</f>
        <v>　</v>
      </c>
      <c r="AD71" s="50">
        <f>T18</f>
        <v>10</v>
      </c>
      <c r="AE71" s="21">
        <f>O34</f>
        <v>15</v>
      </c>
      <c r="AF71" s="21" t="str">
        <f>IF(AE71&gt;AI71,"○","　")</f>
        <v>○</v>
      </c>
      <c r="AG71" s="21" t="s">
        <v>20</v>
      </c>
      <c r="AH71" s="21" t="str">
        <f>IF(AI71&gt;AE71,"○","　")</f>
        <v>　</v>
      </c>
      <c r="AI71" s="50">
        <f>T34</f>
        <v>13</v>
      </c>
      <c r="AJ71" s="233"/>
      <c r="AK71" s="197"/>
      <c r="AL71" s="201"/>
      <c r="AM71" s="206"/>
      <c r="AN71" s="207"/>
      <c r="AO71" s="208"/>
      <c r="AP71" s="210"/>
      <c r="AQ71" s="212"/>
      <c r="AX71" s="197"/>
      <c r="AY71" s="197"/>
      <c r="AZ71" s="197"/>
      <c r="BA71" s="197"/>
      <c r="BB71" s="197"/>
      <c r="BC71" s="197"/>
      <c r="BD71" s="197"/>
    </row>
    <row r="72" spans="1:56" ht="18" customHeight="1" x14ac:dyDescent="0.45">
      <c r="A72" s="248"/>
      <c r="B72" s="214"/>
      <c r="C72" s="215"/>
      <c r="D72" s="216"/>
      <c r="E72" s="221"/>
      <c r="F72" s="21">
        <f>T60</f>
        <v>16</v>
      </c>
      <c r="G72" s="21" t="str">
        <f>IF(F72&gt;J72,"○","　")</f>
        <v>　</v>
      </c>
      <c r="H72" s="21" t="s">
        <v>21</v>
      </c>
      <c r="I72" s="21" t="str">
        <f>IF(J72&gt;F72,"○","　")</f>
        <v>○</v>
      </c>
      <c r="J72" s="50">
        <f>P60</f>
        <v>17</v>
      </c>
      <c r="K72" s="104"/>
      <c r="L72" s="104"/>
      <c r="M72" s="104"/>
      <c r="N72" s="104"/>
      <c r="O72" s="86"/>
      <c r="P72" s="226"/>
      <c r="Q72" s="227"/>
      <c r="R72" s="227"/>
      <c r="S72" s="227"/>
      <c r="T72" s="228"/>
      <c r="U72" s="21">
        <f>O41</f>
        <v>15</v>
      </c>
      <c r="V72" s="21" t="str">
        <f>IF(U72&gt;Y72,"○","　")</f>
        <v>○</v>
      </c>
      <c r="W72" s="21" t="s">
        <v>21</v>
      </c>
      <c r="X72" s="21" t="str">
        <f>IF(Y72&gt;U72,"○","　")</f>
        <v>　</v>
      </c>
      <c r="Y72" s="50">
        <f>T41</f>
        <v>13</v>
      </c>
      <c r="Z72" s="21">
        <f>O19</f>
        <v>15</v>
      </c>
      <c r="AA72" s="21" t="str">
        <f>IF(Z72&gt;AD72,"○","　")</f>
        <v>○</v>
      </c>
      <c r="AB72" s="21" t="s">
        <v>21</v>
      </c>
      <c r="AC72" s="21" t="str">
        <f>IF(AD72&gt;Z72,"○","　")</f>
        <v>　</v>
      </c>
      <c r="AD72" s="50">
        <f>T19</f>
        <v>7</v>
      </c>
      <c r="AE72" s="21">
        <f>O35</f>
        <v>16</v>
      </c>
      <c r="AF72" s="21" t="str">
        <f>IF(AE72&gt;AI72,"○","　")</f>
        <v>○</v>
      </c>
      <c r="AG72" s="21" t="s">
        <v>21</v>
      </c>
      <c r="AH72" s="21" t="str">
        <f>IF(AI72&gt;AE72,"○","　")</f>
        <v>　</v>
      </c>
      <c r="AI72" s="50">
        <f>T35</f>
        <v>14</v>
      </c>
      <c r="AJ72" s="233"/>
      <c r="AK72" s="197"/>
      <c r="AL72" s="201"/>
      <c r="AM72" s="198">
        <f>SUM(F68,K68,P68,U68,Z68,AE68,)</f>
        <v>7</v>
      </c>
      <c r="AN72" s="197" t="s">
        <v>21</v>
      </c>
      <c r="AO72" s="201">
        <f>SUM(J68,O68,T68,Y68,AD68,AI68)</f>
        <v>3</v>
      </c>
      <c r="AP72" s="210"/>
      <c r="AQ72" s="212"/>
      <c r="AX72" s="197"/>
      <c r="AY72" s="197"/>
      <c r="AZ72" s="197"/>
      <c r="BA72" s="197"/>
      <c r="BB72" s="197"/>
      <c r="BC72" s="197"/>
      <c r="BD72" s="197"/>
    </row>
    <row r="73" spans="1:56" ht="18" customHeight="1" x14ac:dyDescent="0.45">
      <c r="A73" s="248"/>
      <c r="B73" s="214"/>
      <c r="C73" s="215"/>
      <c r="D73" s="216"/>
      <c r="E73" s="237"/>
      <c r="F73" s="51">
        <f>T61</f>
        <v>6</v>
      </c>
      <c r="G73" s="51" t="str">
        <f>IF(F73&gt;J73,"○","　")</f>
        <v>　</v>
      </c>
      <c r="H73" s="51" t="s">
        <v>21</v>
      </c>
      <c r="I73" s="51" t="str">
        <f>IF(J73&gt;F73,"○","　")</f>
        <v>○</v>
      </c>
      <c r="J73" s="52">
        <f>P61</f>
        <v>15</v>
      </c>
      <c r="K73" s="87"/>
      <c r="L73" s="87"/>
      <c r="M73" s="87"/>
      <c r="N73" s="87"/>
      <c r="O73" s="88"/>
      <c r="P73" s="238"/>
      <c r="Q73" s="239"/>
      <c r="R73" s="239"/>
      <c r="S73" s="239"/>
      <c r="T73" s="240"/>
      <c r="U73" s="21">
        <f>O42</f>
        <v>17</v>
      </c>
      <c r="V73" s="21" t="str">
        <f>IF(U73&gt;Y73,"○","　")</f>
        <v>○</v>
      </c>
      <c r="W73" s="21" t="s">
        <v>21</v>
      </c>
      <c r="X73" s="21" t="str">
        <f>IF(Y73&gt;U73,"○","　")</f>
        <v>　</v>
      </c>
      <c r="Y73" s="50">
        <f>T42</f>
        <v>15</v>
      </c>
      <c r="Z73" s="21">
        <f>O20</f>
        <v>0</v>
      </c>
      <c r="AA73" s="21" t="str">
        <f>IF(Z73&gt;AD73,"○","　")</f>
        <v>　</v>
      </c>
      <c r="AB73" s="21" t="s">
        <v>21</v>
      </c>
      <c r="AC73" s="21" t="str">
        <f>IF(AD73&gt;Z73,"○","　")</f>
        <v>　</v>
      </c>
      <c r="AD73" s="50">
        <f>T20</f>
        <v>0</v>
      </c>
      <c r="AE73" s="21">
        <f>O36</f>
        <v>0</v>
      </c>
      <c r="AF73" s="21" t="str">
        <f>IF(AE73&gt;AI73,"○","　")</f>
        <v>　</v>
      </c>
      <c r="AG73" s="51" t="s">
        <v>21</v>
      </c>
      <c r="AH73" s="21" t="str">
        <f>IF(AI73&gt;AE73,"○","　")</f>
        <v>　</v>
      </c>
      <c r="AI73" s="50">
        <f>T36</f>
        <v>0</v>
      </c>
      <c r="AJ73" s="241"/>
      <c r="AK73" s="242"/>
      <c r="AL73" s="243"/>
      <c r="AM73" s="244"/>
      <c r="AN73" s="242"/>
      <c r="AO73" s="243"/>
      <c r="AP73" s="245"/>
      <c r="AQ73" s="212"/>
      <c r="AX73" s="197"/>
      <c r="AY73" s="197"/>
      <c r="AZ73" s="197"/>
      <c r="BA73" s="197"/>
      <c r="BB73" s="197"/>
      <c r="BC73" s="197"/>
      <c r="BD73" s="197"/>
    </row>
    <row r="74" spans="1:56" ht="18" customHeight="1" x14ac:dyDescent="0.45">
      <c r="A74" s="248"/>
      <c r="B74" s="214" t="str">
        <f>P5</f>
        <v>クリーパー</v>
      </c>
      <c r="C74" s="215"/>
      <c r="D74" s="216"/>
      <c r="E74" s="220" t="str">
        <f>IF($CA$118="A",CC123,IF($CA$118="B",CF123,CI123))</f>
        <v/>
      </c>
      <c r="F74" s="53">
        <f>COUNTIF(G77:G79,"○")</f>
        <v>2</v>
      </c>
      <c r="G74" s="53"/>
      <c r="H74" s="53" t="str">
        <f>W56</f>
        <v>⑦</v>
      </c>
      <c r="I74" s="53"/>
      <c r="J74" s="54">
        <f>COUNTIF(I77:I79,"○")</f>
        <v>1</v>
      </c>
      <c r="K74" s="53">
        <f>COUNTIF(L77:L79,"○")</f>
        <v>2</v>
      </c>
      <c r="L74" s="53"/>
      <c r="M74" s="53" t="str">
        <f>W62</f>
        <v>②</v>
      </c>
      <c r="N74" s="53"/>
      <c r="O74" s="54">
        <f>COUNTIF(N77:N79,"○")</f>
        <v>1</v>
      </c>
      <c r="P74" s="53">
        <f>COUNTIF(Q77:Q79,"○")</f>
        <v>1</v>
      </c>
      <c r="Q74" s="53"/>
      <c r="R74" s="53" t="str">
        <f>W68</f>
        <v>⑩</v>
      </c>
      <c r="S74" s="53"/>
      <c r="T74" s="54">
        <f>COUNTIF(S77:S79,"○")</f>
        <v>2</v>
      </c>
      <c r="U74" s="223"/>
      <c r="V74" s="224"/>
      <c r="W74" s="224"/>
      <c r="X74" s="224"/>
      <c r="Y74" s="225"/>
      <c r="Z74" s="89"/>
      <c r="AA74" s="89"/>
      <c r="AB74" s="89"/>
      <c r="AC74" s="89"/>
      <c r="AD74" s="90"/>
      <c r="AE74" s="53">
        <f>COUNTIF(AF77:AF79,"○")</f>
        <v>2</v>
      </c>
      <c r="AF74" s="53"/>
      <c r="AG74" s="115" t="s">
        <v>111</v>
      </c>
      <c r="AH74" s="53"/>
      <c r="AI74" s="54">
        <f>COUNTIF(AH77:AH79,"○")</f>
        <v>0</v>
      </c>
      <c r="AJ74" s="232">
        <f>COUNTIF(F75:AE75,"○")</f>
        <v>3</v>
      </c>
      <c r="AK74" s="235" t="s">
        <v>21</v>
      </c>
      <c r="AL74" s="236">
        <f>COUNTIF(J76:AI76,"○")</f>
        <v>1</v>
      </c>
      <c r="AM74" s="203">
        <f>IF(AO78=0,10,AM78/AO78)</f>
        <v>1.75</v>
      </c>
      <c r="AN74" s="204"/>
      <c r="AO74" s="205"/>
      <c r="AP74" s="209">
        <f>SUM(F77:F79,K77:K79,P77:P79,U77:U79,Z77:Z79,AE77:AE79)/SUM(J77:J79,O77:O79,T77:T79,Y77:Y79,AD77:AD79,AI77:AI79)</f>
        <v>1.1214285714285714</v>
      </c>
      <c r="AQ74" s="212">
        <f>IF(AS$94=AS$93,RANK(BC74,BC$56:BC$89,0),"")</f>
        <v>2</v>
      </c>
      <c r="AS74" s="60">
        <f>SUM(AJ74:AL79)</f>
        <v>4</v>
      </c>
      <c r="AT74" s="60">
        <f>AU74-AV74</f>
        <v>0</v>
      </c>
      <c r="AU74" s="60">
        <f>SUM(F74:AI74)</f>
        <v>11</v>
      </c>
      <c r="AV74" s="60">
        <f>SUM(AM78:AO79)</f>
        <v>11</v>
      </c>
      <c r="AX74" s="197">
        <f>RANK(AJ74,AJ56:AJ91,1)</f>
        <v>4</v>
      </c>
      <c r="AY74" s="197">
        <f>RANK(BD74,BD56:BD91,1)</f>
        <v>5</v>
      </c>
      <c r="AZ74" s="197">
        <f>RANK(AP74,AP56:AP89,1)</f>
        <v>6</v>
      </c>
      <c r="BA74" s="197">
        <f>AX74*100</f>
        <v>400</v>
      </c>
      <c r="BB74" s="197">
        <f>AY74*10</f>
        <v>50</v>
      </c>
      <c r="BC74" s="197">
        <f>SUM(AZ74:BB79)</f>
        <v>456</v>
      </c>
      <c r="BD74" s="197">
        <f>AM74-AO74</f>
        <v>1.75</v>
      </c>
    </row>
    <row r="75" spans="1:56" ht="13.5" hidden="1" customHeight="1" x14ac:dyDescent="0.45">
      <c r="A75" s="248"/>
      <c r="B75" s="214"/>
      <c r="C75" s="215"/>
      <c r="D75" s="216"/>
      <c r="E75" s="221"/>
      <c r="F75" s="21" t="str">
        <f>IF(F74&gt;J74,"○","　")</f>
        <v>○</v>
      </c>
      <c r="J75" s="50"/>
      <c r="K75" s="21" t="str">
        <f>IF(K74&gt;O74,"○","　")</f>
        <v>○</v>
      </c>
      <c r="O75" s="50"/>
      <c r="P75" s="21" t="str">
        <f>IF(P74&gt;T74,"○","　")</f>
        <v>　</v>
      </c>
      <c r="T75" s="50"/>
      <c r="U75" s="226"/>
      <c r="V75" s="227"/>
      <c r="W75" s="227"/>
      <c r="X75" s="227"/>
      <c r="Y75" s="228"/>
      <c r="Z75" s="104"/>
      <c r="AA75" s="104"/>
      <c r="AB75" s="104"/>
      <c r="AC75" s="104"/>
      <c r="AD75" s="86"/>
      <c r="AE75" s="21" t="str">
        <f>IF(AE74&gt;AI74,"○","　")</f>
        <v>○</v>
      </c>
      <c r="AI75" s="50"/>
      <c r="AJ75" s="233"/>
      <c r="AK75" s="197"/>
      <c r="AL75" s="201"/>
      <c r="AM75" s="206"/>
      <c r="AN75" s="207"/>
      <c r="AO75" s="208"/>
      <c r="AP75" s="210"/>
      <c r="AQ75" s="212"/>
      <c r="AX75" s="197"/>
      <c r="AY75" s="197"/>
      <c r="AZ75" s="197"/>
      <c r="BA75" s="197"/>
      <c r="BB75" s="197"/>
      <c r="BC75" s="197"/>
      <c r="BD75" s="197"/>
    </row>
    <row r="76" spans="1:56" ht="13.5" hidden="1" customHeight="1" x14ac:dyDescent="0.45">
      <c r="A76" s="248"/>
      <c r="B76" s="214"/>
      <c r="C76" s="215"/>
      <c r="D76" s="216"/>
      <c r="E76" s="221"/>
      <c r="J76" s="50" t="str">
        <f>IF(J74&gt;F74,"○","　")</f>
        <v>　</v>
      </c>
      <c r="O76" s="50" t="str">
        <f>IF(O74&gt;K74,"○","　")</f>
        <v>　</v>
      </c>
      <c r="T76" s="50" t="str">
        <f>IF(T74&gt;P74,"○","　")</f>
        <v>○</v>
      </c>
      <c r="U76" s="226"/>
      <c r="V76" s="227"/>
      <c r="W76" s="227"/>
      <c r="X76" s="227"/>
      <c r="Y76" s="228"/>
      <c r="Z76" s="104"/>
      <c r="AA76" s="104"/>
      <c r="AB76" s="104"/>
      <c r="AC76" s="104"/>
      <c r="AD76" s="86"/>
      <c r="AI76" s="50" t="str">
        <f>IF(AI74&gt;AE74,"○","　")</f>
        <v>　</v>
      </c>
      <c r="AJ76" s="233"/>
      <c r="AK76" s="197"/>
      <c r="AL76" s="201"/>
      <c r="AM76" s="206"/>
      <c r="AN76" s="207"/>
      <c r="AO76" s="208"/>
      <c r="AP76" s="210"/>
      <c r="AQ76" s="212"/>
      <c r="AX76" s="197"/>
      <c r="AY76" s="197"/>
      <c r="AZ76" s="197"/>
      <c r="BA76" s="197"/>
      <c r="BB76" s="197"/>
      <c r="BC76" s="197"/>
      <c r="BD76" s="197"/>
    </row>
    <row r="77" spans="1:56" ht="18" customHeight="1" x14ac:dyDescent="0.45">
      <c r="A77" s="248"/>
      <c r="B77" s="214"/>
      <c r="C77" s="215"/>
      <c r="D77" s="216"/>
      <c r="E77" s="221"/>
      <c r="F77" s="21">
        <f>Y59</f>
        <v>13</v>
      </c>
      <c r="G77" s="21" t="str">
        <f>IF(F77&gt;J77,"○","　")</f>
        <v>　</v>
      </c>
      <c r="H77" s="21" t="s">
        <v>20</v>
      </c>
      <c r="I77" s="21" t="str">
        <f>IF(J77&gt;F77,"○","　")</f>
        <v>○</v>
      </c>
      <c r="J77" s="50">
        <f>U59</f>
        <v>15</v>
      </c>
      <c r="K77" s="21">
        <f>Y65</f>
        <v>15</v>
      </c>
      <c r="L77" s="21" t="str">
        <f>IF(K77&gt;O77,"○","　")</f>
        <v>○</v>
      </c>
      <c r="M77" s="21" t="s">
        <v>20</v>
      </c>
      <c r="N77" s="21" t="str">
        <f>IF(O77&gt;K77,"○","　")</f>
        <v>　</v>
      </c>
      <c r="O77" s="50">
        <f>U65</f>
        <v>10</v>
      </c>
      <c r="P77" s="21">
        <f>Y71</f>
        <v>15</v>
      </c>
      <c r="Q77" s="21" t="str">
        <f>IF(P77&gt;T77,"○","　")</f>
        <v>○</v>
      </c>
      <c r="R77" s="21" t="s">
        <v>20</v>
      </c>
      <c r="S77" s="21" t="str">
        <f>IF(T77&gt;P77,"○","　")</f>
        <v>　</v>
      </c>
      <c r="T77" s="50">
        <f>U71</f>
        <v>13</v>
      </c>
      <c r="U77" s="226"/>
      <c r="V77" s="227"/>
      <c r="W77" s="227"/>
      <c r="X77" s="227"/>
      <c r="Y77" s="228"/>
      <c r="Z77" s="104"/>
      <c r="AA77" s="104"/>
      <c r="AB77" s="104"/>
      <c r="AC77" s="104"/>
      <c r="AD77" s="86"/>
      <c r="AE77" s="21">
        <f>O21</f>
        <v>15</v>
      </c>
      <c r="AF77" s="21" t="str">
        <f>IF(AE77&gt;AI77,"○","　")</f>
        <v>○</v>
      </c>
      <c r="AG77" s="21" t="s">
        <v>20</v>
      </c>
      <c r="AH77" s="21" t="str">
        <f>IF(AI77&gt;AE77,"○","　")</f>
        <v>　</v>
      </c>
      <c r="AI77" s="50">
        <f>T21</f>
        <v>11</v>
      </c>
      <c r="AJ77" s="233"/>
      <c r="AK77" s="197"/>
      <c r="AL77" s="201"/>
      <c r="AM77" s="206"/>
      <c r="AN77" s="207"/>
      <c r="AO77" s="208"/>
      <c r="AP77" s="210"/>
      <c r="AQ77" s="212"/>
      <c r="AX77" s="197"/>
      <c r="AY77" s="197"/>
      <c r="AZ77" s="197"/>
      <c r="BA77" s="197"/>
      <c r="BB77" s="197"/>
      <c r="BC77" s="197"/>
      <c r="BD77" s="197"/>
    </row>
    <row r="78" spans="1:56" ht="18" customHeight="1" x14ac:dyDescent="0.45">
      <c r="A78" s="248"/>
      <c r="B78" s="214"/>
      <c r="C78" s="215"/>
      <c r="D78" s="216"/>
      <c r="E78" s="221"/>
      <c r="F78" s="21">
        <f>Y60</f>
        <v>15</v>
      </c>
      <c r="G78" s="21" t="str">
        <f>IF(F78&gt;J78,"○","　")</f>
        <v>○</v>
      </c>
      <c r="H78" s="21" t="s">
        <v>21</v>
      </c>
      <c r="I78" s="21" t="str">
        <f>IF(J78&gt;F78,"○","　")</f>
        <v>　</v>
      </c>
      <c r="J78" s="50">
        <f>U60</f>
        <v>13</v>
      </c>
      <c r="K78" s="21">
        <f>Y66</f>
        <v>11</v>
      </c>
      <c r="L78" s="21" t="str">
        <f>IF(K78&gt;O78,"○","　")</f>
        <v>　</v>
      </c>
      <c r="M78" s="21" t="s">
        <v>21</v>
      </c>
      <c r="N78" s="21" t="str">
        <f>IF(O78&gt;K78,"○","　")</f>
        <v>○</v>
      </c>
      <c r="O78" s="50">
        <f>U66</f>
        <v>15</v>
      </c>
      <c r="P78" s="21">
        <f>Y72</f>
        <v>13</v>
      </c>
      <c r="Q78" s="21" t="str">
        <f>IF(P78&gt;T78,"○","　")</f>
        <v>　</v>
      </c>
      <c r="R78" s="21" t="s">
        <v>21</v>
      </c>
      <c r="S78" s="21" t="str">
        <f>IF(T78&gt;P78,"○","　")</f>
        <v>○</v>
      </c>
      <c r="T78" s="50">
        <f>U72</f>
        <v>15</v>
      </c>
      <c r="U78" s="226"/>
      <c r="V78" s="227"/>
      <c r="W78" s="227"/>
      <c r="X78" s="227"/>
      <c r="Y78" s="228"/>
      <c r="Z78" s="104"/>
      <c r="AA78" s="104"/>
      <c r="AB78" s="104"/>
      <c r="AC78" s="104"/>
      <c r="AD78" s="86"/>
      <c r="AE78" s="21">
        <f>O22</f>
        <v>15</v>
      </c>
      <c r="AF78" s="21" t="str">
        <f>IF(AE78&gt;AI78,"○","　")</f>
        <v>○</v>
      </c>
      <c r="AG78" s="21" t="s">
        <v>21</v>
      </c>
      <c r="AH78" s="21" t="str">
        <f>IF(AI78&gt;AE78,"○","　")</f>
        <v>　</v>
      </c>
      <c r="AI78" s="50">
        <f>T22</f>
        <v>11</v>
      </c>
      <c r="AJ78" s="233"/>
      <c r="AK78" s="197"/>
      <c r="AL78" s="201"/>
      <c r="AM78" s="198">
        <f>SUM(F74,K74,P74,U74,Z74,AE74,)</f>
        <v>7</v>
      </c>
      <c r="AN78" s="197" t="s">
        <v>21</v>
      </c>
      <c r="AO78" s="201">
        <f>SUM(J74,O74,T74,Y74,AD74,AI74)</f>
        <v>4</v>
      </c>
      <c r="AP78" s="210"/>
      <c r="AQ78" s="212"/>
      <c r="AX78" s="197"/>
      <c r="AY78" s="197"/>
      <c r="AZ78" s="197"/>
      <c r="BA78" s="197"/>
      <c r="BB78" s="197"/>
      <c r="BC78" s="197"/>
      <c r="BD78" s="197"/>
    </row>
    <row r="79" spans="1:56" ht="18" customHeight="1" x14ac:dyDescent="0.45">
      <c r="A79" s="248"/>
      <c r="B79" s="214"/>
      <c r="C79" s="215"/>
      <c r="D79" s="216"/>
      <c r="E79" s="237"/>
      <c r="F79" s="51">
        <f>Y61</f>
        <v>15</v>
      </c>
      <c r="G79" s="51" t="str">
        <f>IF(F79&gt;J79,"○","　")</f>
        <v>○</v>
      </c>
      <c r="H79" s="51" t="s">
        <v>21</v>
      </c>
      <c r="I79" s="51" t="str">
        <f>IF(J79&gt;F79,"○","　")</f>
        <v>　</v>
      </c>
      <c r="J79" s="52">
        <f>U61</f>
        <v>10</v>
      </c>
      <c r="K79" s="51">
        <f>Y67</f>
        <v>15</v>
      </c>
      <c r="L79" s="51" t="str">
        <f>IF(K79&gt;O79,"○","　")</f>
        <v>○</v>
      </c>
      <c r="M79" s="51" t="s">
        <v>21</v>
      </c>
      <c r="N79" s="51" t="str">
        <f>IF(O79&gt;K79,"○","　")</f>
        <v>　</v>
      </c>
      <c r="O79" s="52">
        <f>U67</f>
        <v>10</v>
      </c>
      <c r="P79" s="51">
        <f>Y73</f>
        <v>15</v>
      </c>
      <c r="Q79" s="51" t="str">
        <f>IF(P79&gt;T79,"○","　")</f>
        <v>　</v>
      </c>
      <c r="R79" s="51" t="s">
        <v>21</v>
      </c>
      <c r="S79" s="51" t="str">
        <f>IF(T79&gt;P79,"○","　")</f>
        <v>○</v>
      </c>
      <c r="T79" s="52">
        <f>U73</f>
        <v>17</v>
      </c>
      <c r="U79" s="238"/>
      <c r="V79" s="239"/>
      <c r="W79" s="239"/>
      <c r="X79" s="239"/>
      <c r="Y79" s="240"/>
      <c r="Z79" s="87"/>
      <c r="AA79" s="87"/>
      <c r="AB79" s="87"/>
      <c r="AC79" s="87"/>
      <c r="AD79" s="88"/>
      <c r="AE79" s="21">
        <f>O23</f>
        <v>0</v>
      </c>
      <c r="AF79" s="21" t="str">
        <f>IF(AE79&gt;AI79,"○","　")</f>
        <v>　</v>
      </c>
      <c r="AG79" s="21" t="s">
        <v>21</v>
      </c>
      <c r="AH79" s="21" t="str">
        <f>IF(AI79&gt;AE79,"○","　")</f>
        <v>　</v>
      </c>
      <c r="AI79" s="50">
        <f>T23</f>
        <v>0</v>
      </c>
      <c r="AJ79" s="241"/>
      <c r="AK79" s="242"/>
      <c r="AL79" s="243"/>
      <c r="AM79" s="244"/>
      <c r="AN79" s="242"/>
      <c r="AO79" s="243"/>
      <c r="AP79" s="245"/>
      <c r="AQ79" s="212"/>
      <c r="AX79" s="197"/>
      <c r="AY79" s="197"/>
      <c r="AZ79" s="197"/>
      <c r="BA79" s="197"/>
      <c r="BB79" s="197"/>
      <c r="BC79" s="197"/>
      <c r="BD79" s="197"/>
    </row>
    <row r="80" spans="1:56" ht="18" customHeight="1" x14ac:dyDescent="0.45">
      <c r="A80" s="248"/>
      <c r="B80" s="214" t="str">
        <f>P6</f>
        <v>らららボンバーズＡ</v>
      </c>
      <c r="C80" s="215"/>
      <c r="D80" s="216"/>
      <c r="E80" s="220" t="str">
        <f>IF($CA$118="A",CC124,IF(CA$118="B",CF124,CI124))</f>
        <v/>
      </c>
      <c r="F80" s="53">
        <f>COUNTIF(G83:G85,"○")</f>
        <v>1</v>
      </c>
      <c r="G80" s="53"/>
      <c r="H80" s="53" t="str">
        <f>AB56</f>
        <v>⑤</v>
      </c>
      <c r="I80" s="53"/>
      <c r="J80" s="54">
        <f>COUNTIF(I83:I85,"○")</f>
        <v>2</v>
      </c>
      <c r="K80" s="53">
        <f>COUNTIF(L83:L85,"○")</f>
        <v>1</v>
      </c>
      <c r="L80" s="53"/>
      <c r="M80" s="53" t="str">
        <f>AB62</f>
        <v>⑨</v>
      </c>
      <c r="N80" s="53"/>
      <c r="O80" s="54">
        <f>COUNTIF(N83:N85,"○")</f>
        <v>2</v>
      </c>
      <c r="P80" s="53">
        <f>COUNTIF(Q83:Q85,"○")</f>
        <v>0</v>
      </c>
      <c r="Q80" s="53"/>
      <c r="R80" s="53" t="str">
        <f>AB68</f>
        <v>③</v>
      </c>
      <c r="S80" s="53"/>
      <c r="T80" s="54">
        <f>COUNTIF(S83:S85,"○")</f>
        <v>2</v>
      </c>
      <c r="U80" s="89"/>
      <c r="V80" s="89"/>
      <c r="W80" s="89"/>
      <c r="X80" s="89"/>
      <c r="Y80" s="90"/>
      <c r="Z80" s="223"/>
      <c r="AA80" s="224"/>
      <c r="AB80" s="224"/>
      <c r="AC80" s="224"/>
      <c r="AD80" s="225"/>
      <c r="AE80" s="53">
        <f>COUNTIF(AF83:AF85,"○")</f>
        <v>0</v>
      </c>
      <c r="AF80" s="53"/>
      <c r="AG80" s="91" t="s">
        <v>171</v>
      </c>
      <c r="AH80" s="53"/>
      <c r="AI80" s="54">
        <f>COUNTIF(AH83:AH85,"○")</f>
        <v>2</v>
      </c>
      <c r="AJ80" s="232">
        <f>COUNTIF(F81:AE81,"○")</f>
        <v>0</v>
      </c>
      <c r="AK80" s="235" t="s">
        <v>21</v>
      </c>
      <c r="AL80" s="236">
        <f>COUNTIF(J82:AI82,"○")</f>
        <v>4</v>
      </c>
      <c r="AM80" s="203">
        <f>IF(AO84=0,10,AM84/AO84)</f>
        <v>0.25</v>
      </c>
      <c r="AN80" s="204"/>
      <c r="AO80" s="205"/>
      <c r="AP80" s="209">
        <f>SUM(F83:F85,K83:K85,P83:P85,U83:U85,Z83:Z85,AE83:AE85)/SUM(J83:J85,O83:O85,T83:T85,Y83:Y85,AD83:AD85,AI83:AI85)</f>
        <v>0.73154362416107388</v>
      </c>
      <c r="AQ80" s="212">
        <f>IF(AS$94=AS$93,RANK(BC80,BC$56:BC$89,0),"")</f>
        <v>6</v>
      </c>
      <c r="AS80" s="60">
        <f>SUM(AJ80:AL85)</f>
        <v>4</v>
      </c>
      <c r="AT80" s="60">
        <f>AU80-AV80</f>
        <v>0</v>
      </c>
      <c r="AU80" s="60">
        <f>SUM(F80:AI80)</f>
        <v>10</v>
      </c>
      <c r="AV80" s="60">
        <f>SUM(AM84:AO85)</f>
        <v>10</v>
      </c>
      <c r="AX80" s="197">
        <f>RANK(AJ80,AJ56:AJ91,1)</f>
        <v>1</v>
      </c>
      <c r="AY80" s="197">
        <f>RANK(BD80,BD56:BD91,1)</f>
        <v>1</v>
      </c>
      <c r="AZ80" s="197">
        <f>RANK(AP80,AP56:AP89,1)</f>
        <v>1</v>
      </c>
      <c r="BA80" s="197">
        <f>AX80*100</f>
        <v>100</v>
      </c>
      <c r="BB80" s="197">
        <f>AY80*10</f>
        <v>10</v>
      </c>
      <c r="BC80" s="197">
        <f>SUM(AZ80:BB85)</f>
        <v>111</v>
      </c>
      <c r="BD80" s="197">
        <f>AM80-AO80</f>
        <v>0.25</v>
      </c>
    </row>
    <row r="81" spans="1:56" ht="13.5" hidden="1" customHeight="1" x14ac:dyDescent="0.45">
      <c r="A81" s="248"/>
      <c r="B81" s="214"/>
      <c r="C81" s="215"/>
      <c r="D81" s="216"/>
      <c r="E81" s="221"/>
      <c r="F81" s="21" t="str">
        <f>IF(F80&gt;J80,"○","　")</f>
        <v>　</v>
      </c>
      <c r="J81" s="50"/>
      <c r="K81" s="21" t="str">
        <f>IF(K80&gt;O80,"○","　")</f>
        <v>　</v>
      </c>
      <c r="O81" s="50"/>
      <c r="P81" s="21" t="str">
        <f>IF(P80&gt;T80,"○","　")</f>
        <v>　</v>
      </c>
      <c r="T81" s="50"/>
      <c r="U81" s="104"/>
      <c r="V81" s="104"/>
      <c r="W81" s="104"/>
      <c r="X81" s="104"/>
      <c r="Y81" s="86"/>
      <c r="Z81" s="226"/>
      <c r="AA81" s="227"/>
      <c r="AB81" s="227"/>
      <c r="AC81" s="227"/>
      <c r="AD81" s="228"/>
      <c r="AE81" s="21" t="str">
        <f>IF(AE80&gt;AI80,"○","　")</f>
        <v>　</v>
      </c>
      <c r="AI81" s="50"/>
      <c r="AJ81" s="233"/>
      <c r="AK81" s="197"/>
      <c r="AL81" s="201"/>
      <c r="AM81" s="206"/>
      <c r="AN81" s="207"/>
      <c r="AO81" s="208"/>
      <c r="AP81" s="210"/>
      <c r="AQ81" s="212"/>
      <c r="AX81" s="197"/>
      <c r="AY81" s="197"/>
      <c r="AZ81" s="197"/>
      <c r="BA81" s="197"/>
      <c r="BB81" s="197"/>
      <c r="BC81" s="197"/>
      <c r="BD81" s="197"/>
    </row>
    <row r="82" spans="1:56" ht="13.5" hidden="1" customHeight="1" x14ac:dyDescent="0.45">
      <c r="A82" s="248"/>
      <c r="B82" s="214"/>
      <c r="C82" s="215"/>
      <c r="D82" s="216"/>
      <c r="E82" s="221"/>
      <c r="J82" s="50" t="str">
        <f>IF(J80&gt;F80,"○","　")</f>
        <v>○</v>
      </c>
      <c r="O82" s="50" t="str">
        <f>IF(O80&gt;K80,"○","　")</f>
        <v>○</v>
      </c>
      <c r="T82" s="50" t="str">
        <f>IF(T80&gt;P80,"○","　")</f>
        <v>○</v>
      </c>
      <c r="U82" s="104"/>
      <c r="V82" s="104"/>
      <c r="W82" s="104"/>
      <c r="X82" s="104"/>
      <c r="Y82" s="86"/>
      <c r="Z82" s="226"/>
      <c r="AA82" s="227"/>
      <c r="AB82" s="227"/>
      <c r="AC82" s="227"/>
      <c r="AD82" s="228"/>
      <c r="AI82" s="50" t="str">
        <f>IF(AI80&gt;AE80,"○","　")</f>
        <v>○</v>
      </c>
      <c r="AJ82" s="233"/>
      <c r="AK82" s="197"/>
      <c r="AL82" s="201"/>
      <c r="AM82" s="206"/>
      <c r="AN82" s="207"/>
      <c r="AO82" s="208"/>
      <c r="AP82" s="210"/>
      <c r="AQ82" s="212"/>
      <c r="AX82" s="197"/>
      <c r="AY82" s="197"/>
      <c r="AZ82" s="197"/>
      <c r="BA82" s="197"/>
      <c r="BB82" s="197"/>
      <c r="BC82" s="197"/>
      <c r="BD82" s="197"/>
    </row>
    <row r="83" spans="1:56" ht="18" customHeight="1" x14ac:dyDescent="0.45">
      <c r="A83" s="248"/>
      <c r="B83" s="214"/>
      <c r="C83" s="215"/>
      <c r="D83" s="216"/>
      <c r="E83" s="221"/>
      <c r="F83" s="21">
        <f>AD59</f>
        <v>15</v>
      </c>
      <c r="G83" s="21" t="str">
        <f>IF(F83&gt;J83,"○","　")</f>
        <v>○</v>
      </c>
      <c r="H83" s="21" t="s">
        <v>20</v>
      </c>
      <c r="I83" s="21" t="str">
        <f>IF(J83&gt;F83,"○","　")</f>
        <v>　</v>
      </c>
      <c r="J83" s="50">
        <f>Z59</f>
        <v>13</v>
      </c>
      <c r="K83" s="21">
        <f>AD65</f>
        <v>17</v>
      </c>
      <c r="L83" s="21" t="str">
        <f>IF(K83&gt;O83,"○","　")</f>
        <v>○</v>
      </c>
      <c r="M83" s="21" t="s">
        <v>20</v>
      </c>
      <c r="N83" s="21" t="str">
        <f>IF(O83&gt;K83,"○","　")</f>
        <v>　</v>
      </c>
      <c r="O83" s="50">
        <f>Z65</f>
        <v>16</v>
      </c>
      <c r="P83" s="21">
        <f>AD71</f>
        <v>10</v>
      </c>
      <c r="Q83" s="21" t="str">
        <f>IF(P83&gt;T83,"○","　")</f>
        <v>　</v>
      </c>
      <c r="R83" s="21" t="s">
        <v>20</v>
      </c>
      <c r="S83" s="21" t="str">
        <f>IF(T83&gt;P83,"○","　")</f>
        <v>○</v>
      </c>
      <c r="T83" s="50">
        <f>Z71</f>
        <v>15</v>
      </c>
      <c r="U83" s="104"/>
      <c r="V83" s="104"/>
      <c r="W83" s="104"/>
      <c r="X83" s="104"/>
      <c r="Y83" s="86"/>
      <c r="Z83" s="226"/>
      <c r="AA83" s="227"/>
      <c r="AB83" s="227"/>
      <c r="AC83" s="227"/>
      <c r="AD83" s="228"/>
      <c r="AE83" s="21">
        <f>O46</f>
        <v>13</v>
      </c>
      <c r="AF83" s="21" t="str">
        <f>IF(AE83&gt;AI83,"○","　")</f>
        <v>　</v>
      </c>
      <c r="AG83" s="21" t="s">
        <v>20</v>
      </c>
      <c r="AH83" s="21" t="str">
        <f>IF(AI83&gt;AE83,"○","　")</f>
        <v>○</v>
      </c>
      <c r="AI83" s="50">
        <f>T46</f>
        <v>15</v>
      </c>
      <c r="AJ83" s="233"/>
      <c r="AK83" s="197"/>
      <c r="AL83" s="201"/>
      <c r="AM83" s="206"/>
      <c r="AN83" s="207"/>
      <c r="AO83" s="208"/>
      <c r="AP83" s="210"/>
      <c r="AQ83" s="212"/>
      <c r="AX83" s="197"/>
      <c r="AY83" s="197"/>
      <c r="AZ83" s="197"/>
      <c r="BA83" s="197"/>
      <c r="BB83" s="197"/>
      <c r="BC83" s="197"/>
      <c r="BD83" s="197"/>
    </row>
    <row r="84" spans="1:56" ht="18" customHeight="1" x14ac:dyDescent="0.45">
      <c r="A84" s="248"/>
      <c r="B84" s="214"/>
      <c r="C84" s="215"/>
      <c r="D84" s="216"/>
      <c r="E84" s="221"/>
      <c r="F84" s="21">
        <f>AD60</f>
        <v>10</v>
      </c>
      <c r="G84" s="21" t="str">
        <f>IF(F84&gt;J84,"○","　")</f>
        <v>　</v>
      </c>
      <c r="H84" s="21" t="s">
        <v>21</v>
      </c>
      <c r="I84" s="21" t="str">
        <f>IF(J84&gt;F84,"○","　")</f>
        <v>○</v>
      </c>
      <c r="J84" s="50">
        <f>Z60</f>
        <v>15</v>
      </c>
      <c r="K84" s="21">
        <f>AD66</f>
        <v>10</v>
      </c>
      <c r="L84" s="21" t="str">
        <f>IF(K84&gt;O84,"○","　")</f>
        <v>　</v>
      </c>
      <c r="M84" s="21" t="s">
        <v>21</v>
      </c>
      <c r="N84" s="21" t="str">
        <f>IF(O84&gt;K84,"○","　")</f>
        <v>○</v>
      </c>
      <c r="O84" s="50">
        <f>Z66</f>
        <v>15</v>
      </c>
      <c r="P84" s="21">
        <f>AD72</f>
        <v>7</v>
      </c>
      <c r="Q84" s="21" t="str">
        <f>IF(P84&gt;T84,"○","　")</f>
        <v>　</v>
      </c>
      <c r="R84" s="21" t="s">
        <v>21</v>
      </c>
      <c r="S84" s="21" t="str">
        <f>IF(T84&gt;P84,"○","　")</f>
        <v>○</v>
      </c>
      <c r="T84" s="50">
        <f>Z72</f>
        <v>15</v>
      </c>
      <c r="U84" s="104"/>
      <c r="V84" s="104"/>
      <c r="W84" s="104"/>
      <c r="X84" s="104"/>
      <c r="Y84" s="86"/>
      <c r="Z84" s="226"/>
      <c r="AA84" s="227"/>
      <c r="AB84" s="227"/>
      <c r="AC84" s="227"/>
      <c r="AD84" s="228"/>
      <c r="AE84" s="21">
        <f>O47</f>
        <v>7</v>
      </c>
      <c r="AF84" s="21" t="str">
        <f>IF(AE84&gt;AI84,"○","　")</f>
        <v>　</v>
      </c>
      <c r="AG84" s="21" t="s">
        <v>21</v>
      </c>
      <c r="AH84" s="21" t="str">
        <f>IF(AI84&gt;AE84,"○","　")</f>
        <v>○</v>
      </c>
      <c r="AI84" s="50">
        <f>T47</f>
        <v>15</v>
      </c>
      <c r="AJ84" s="233"/>
      <c r="AK84" s="197"/>
      <c r="AL84" s="201"/>
      <c r="AM84" s="198">
        <f>SUM(F80,K80,P80,U80,Z80,AE80,)</f>
        <v>2</v>
      </c>
      <c r="AN84" s="197" t="s">
        <v>21</v>
      </c>
      <c r="AO84" s="201">
        <f>SUM(J80,O80,T80,Y80,AD80,AI80)</f>
        <v>8</v>
      </c>
      <c r="AP84" s="210"/>
      <c r="AQ84" s="212"/>
      <c r="AX84" s="197"/>
      <c r="AY84" s="197"/>
      <c r="AZ84" s="197"/>
      <c r="BA84" s="197"/>
      <c r="BB84" s="197"/>
      <c r="BC84" s="197"/>
      <c r="BD84" s="197"/>
    </row>
    <row r="85" spans="1:56" ht="18" customHeight="1" x14ac:dyDescent="0.45">
      <c r="A85" s="248"/>
      <c r="B85" s="214"/>
      <c r="C85" s="215"/>
      <c r="D85" s="216"/>
      <c r="E85" s="237"/>
      <c r="F85" s="51">
        <f>AD61</f>
        <v>10</v>
      </c>
      <c r="G85" s="51" t="str">
        <f>IF(F85&gt;J85,"○","　")</f>
        <v>　</v>
      </c>
      <c r="H85" s="51" t="s">
        <v>21</v>
      </c>
      <c r="I85" s="51" t="str">
        <f>IF(J85&gt;F85,"○","　")</f>
        <v>○</v>
      </c>
      <c r="J85" s="52">
        <f>Z61</f>
        <v>15</v>
      </c>
      <c r="K85" s="51">
        <f>AD67</f>
        <v>10</v>
      </c>
      <c r="L85" s="51" t="str">
        <f>IF(K85&gt;O85,"○","　")</f>
        <v>　</v>
      </c>
      <c r="M85" s="51" t="s">
        <v>21</v>
      </c>
      <c r="N85" s="51" t="str">
        <f>IF(O85&gt;K85,"○","　")</f>
        <v>○</v>
      </c>
      <c r="O85" s="52">
        <f>Z67</f>
        <v>15</v>
      </c>
      <c r="P85" s="51">
        <f>AD73</f>
        <v>0</v>
      </c>
      <c r="Q85" s="51" t="str">
        <f>IF(P85&gt;T85,"○","　")</f>
        <v>　</v>
      </c>
      <c r="R85" s="51" t="s">
        <v>21</v>
      </c>
      <c r="S85" s="51" t="str">
        <f>IF(T85&gt;P85,"○","　")</f>
        <v>　</v>
      </c>
      <c r="T85" s="52">
        <f>Z73</f>
        <v>0</v>
      </c>
      <c r="U85" s="87"/>
      <c r="V85" s="87"/>
      <c r="W85" s="87"/>
      <c r="X85" s="87"/>
      <c r="Y85" s="88"/>
      <c r="Z85" s="238"/>
      <c r="AA85" s="239"/>
      <c r="AB85" s="239"/>
      <c r="AC85" s="239"/>
      <c r="AD85" s="240"/>
      <c r="AE85" s="21">
        <f>O48</f>
        <v>0</v>
      </c>
      <c r="AF85" s="21" t="str">
        <f>IF(AE85&gt;AI85,"○","　")</f>
        <v>　</v>
      </c>
      <c r="AG85" s="21" t="s">
        <v>21</v>
      </c>
      <c r="AH85" s="21" t="str">
        <f>IF(AI85&gt;AE85,"○","　")</f>
        <v>　</v>
      </c>
      <c r="AI85" s="50">
        <f>T48</f>
        <v>0</v>
      </c>
      <c r="AJ85" s="241"/>
      <c r="AK85" s="242"/>
      <c r="AL85" s="243"/>
      <c r="AM85" s="244"/>
      <c r="AN85" s="242"/>
      <c r="AO85" s="243"/>
      <c r="AP85" s="245"/>
      <c r="AQ85" s="212"/>
      <c r="AX85" s="197"/>
      <c r="AY85" s="197"/>
      <c r="AZ85" s="197"/>
      <c r="BA85" s="197"/>
      <c r="BB85" s="197"/>
      <c r="BC85" s="197"/>
      <c r="BD85" s="197"/>
    </row>
    <row r="86" spans="1:56" ht="18" customHeight="1" x14ac:dyDescent="0.45">
      <c r="A86" s="248"/>
      <c r="B86" s="214" t="str">
        <f>P7</f>
        <v>エンドレス</v>
      </c>
      <c r="C86" s="215"/>
      <c r="D86" s="216"/>
      <c r="E86" s="220" t="str">
        <f>IF($CA$118="A",CC125,IF($CA$118="B",CF125,CI125))</f>
        <v/>
      </c>
      <c r="F86" s="89"/>
      <c r="G86" s="89"/>
      <c r="H86" s="89"/>
      <c r="I86" s="89"/>
      <c r="J86" s="90"/>
      <c r="K86" s="53">
        <f>COUNTIF(L89:L91,"○")</f>
        <v>2</v>
      </c>
      <c r="L86" s="53"/>
      <c r="M86" s="53" t="str">
        <f>AG62</f>
        <v>⑥</v>
      </c>
      <c r="N86" s="53"/>
      <c r="O86" s="54">
        <f>COUNTIF(N89:N91,"○")</f>
        <v>0</v>
      </c>
      <c r="P86" s="53">
        <f>COUNTIF(Q89:Q91,"○")</f>
        <v>0</v>
      </c>
      <c r="Q86" s="53"/>
      <c r="R86" s="53" t="str">
        <f>AG68</f>
        <v>⑧</v>
      </c>
      <c r="S86" s="53"/>
      <c r="T86" s="54">
        <f>COUNTIF(S89:S91,"○")</f>
        <v>2</v>
      </c>
      <c r="U86" s="53">
        <f>COUNTIF(V89:V91,"○")</f>
        <v>0</v>
      </c>
      <c r="V86" s="53"/>
      <c r="W86" s="53" t="str">
        <f>AG74</f>
        <v>④</v>
      </c>
      <c r="X86" s="53"/>
      <c r="Y86" s="54">
        <f>COUNTIF(X89:X91,"○")</f>
        <v>2</v>
      </c>
      <c r="Z86" s="53">
        <f>COUNTIF(AA89:AA91,"○")</f>
        <v>2</v>
      </c>
      <c r="AA86" s="53"/>
      <c r="AB86" s="53" t="str">
        <f>AG80</f>
        <v>⑫</v>
      </c>
      <c r="AC86" s="53"/>
      <c r="AD86" s="53">
        <f>COUNTIF(AC89:AC91,"○")</f>
        <v>0</v>
      </c>
      <c r="AE86" s="223"/>
      <c r="AF86" s="224"/>
      <c r="AG86" s="224"/>
      <c r="AH86" s="224"/>
      <c r="AI86" s="225"/>
      <c r="AJ86" s="232">
        <f>COUNTIF(F87:AE87,"○")</f>
        <v>2</v>
      </c>
      <c r="AK86" s="235" t="s">
        <v>21</v>
      </c>
      <c r="AL86" s="236">
        <f>COUNTIF(J88:AI88,"○")</f>
        <v>2</v>
      </c>
      <c r="AM86" s="203">
        <f>IF(AO90=0,10,AM90/AO90)</f>
        <v>1</v>
      </c>
      <c r="AN86" s="204"/>
      <c r="AO86" s="205"/>
      <c r="AP86" s="209">
        <f>SUM(F89:F91,K89:K91,P89:P91,U89:U91,Z89:Z91,AE89:AE91)/SUM(J89:J91,O89:O91,T89:T91,Y89:Y91,AD89:AD91,AI89:AI91)</f>
        <v>1.0373831775700935</v>
      </c>
      <c r="AQ86" s="212">
        <f>IF(AS$94=AS$93,RANK(BC86,BC$56:BC$89,0),"")</f>
        <v>4</v>
      </c>
      <c r="AS86" s="60">
        <f>SUM(AJ86:AL91)</f>
        <v>4</v>
      </c>
      <c r="AT86" s="60">
        <f>AU86-AV86</f>
        <v>0</v>
      </c>
      <c r="AU86" s="60">
        <f>SUM(F86:AI86)</f>
        <v>8</v>
      </c>
      <c r="AV86" s="60">
        <f>SUM(AM90:AO91)</f>
        <v>8</v>
      </c>
      <c r="AX86" s="197">
        <f>RANK(AJ86,AJ56:AJ91,1)</f>
        <v>3</v>
      </c>
      <c r="AY86" s="197">
        <f>RANK(BD86,BD56:BD91,1)</f>
        <v>3</v>
      </c>
      <c r="AZ86" s="197">
        <f>RANK(AP86,AP56:AP89,1)</f>
        <v>3</v>
      </c>
      <c r="BA86" s="197">
        <f>AX86*100</f>
        <v>300</v>
      </c>
      <c r="BB86" s="197">
        <f>AY86*10</f>
        <v>30</v>
      </c>
      <c r="BC86" s="197">
        <f>SUM(AZ86:BB91)</f>
        <v>333</v>
      </c>
      <c r="BD86" s="197">
        <f>AM86-AO86</f>
        <v>1</v>
      </c>
    </row>
    <row r="87" spans="1:56" ht="13.5" hidden="1" customHeight="1" x14ac:dyDescent="0.45">
      <c r="A87" s="248"/>
      <c r="B87" s="214"/>
      <c r="C87" s="215"/>
      <c r="D87" s="216"/>
      <c r="E87" s="221"/>
      <c r="F87" s="104"/>
      <c r="G87" s="104"/>
      <c r="H87" s="104"/>
      <c r="I87" s="104"/>
      <c r="J87" s="86"/>
      <c r="K87" s="21" t="str">
        <f>IF(K86&gt;O86,"○","　")</f>
        <v>○</v>
      </c>
      <c r="O87" s="50"/>
      <c r="P87" s="21" t="str">
        <f>IF(P86&gt;T86,"○","　")</f>
        <v>　</v>
      </c>
      <c r="T87" s="50"/>
      <c r="U87" s="21" t="str">
        <f>IF(U86&gt;Y86,"○","　")</f>
        <v>　</v>
      </c>
      <c r="Y87" s="50"/>
      <c r="Z87" s="21" t="str">
        <f>IF(Z86&gt;AD86,"○","　")</f>
        <v>○</v>
      </c>
      <c r="AD87" s="50"/>
      <c r="AE87" s="226"/>
      <c r="AF87" s="227"/>
      <c r="AG87" s="227"/>
      <c r="AH87" s="227"/>
      <c r="AI87" s="228"/>
      <c r="AJ87" s="233"/>
      <c r="AK87" s="197"/>
      <c r="AL87" s="201"/>
      <c r="AM87" s="206"/>
      <c r="AN87" s="207"/>
      <c r="AO87" s="208"/>
      <c r="AP87" s="210"/>
      <c r="AQ87" s="212"/>
      <c r="AX87" s="197"/>
      <c r="AY87" s="197"/>
      <c r="AZ87" s="197"/>
      <c r="BA87" s="197"/>
      <c r="BB87" s="197"/>
      <c r="BC87" s="197"/>
      <c r="BD87" s="197"/>
    </row>
    <row r="88" spans="1:56" ht="13.5" hidden="1" customHeight="1" x14ac:dyDescent="0.45">
      <c r="A88" s="248"/>
      <c r="B88" s="214"/>
      <c r="C88" s="215"/>
      <c r="D88" s="216"/>
      <c r="E88" s="221"/>
      <c r="F88" s="104"/>
      <c r="G88" s="104"/>
      <c r="H88" s="104"/>
      <c r="I88" s="104"/>
      <c r="J88" s="86"/>
      <c r="O88" s="50" t="str">
        <f>IF(O86&gt;K86,"○","　")</f>
        <v>　</v>
      </c>
      <c r="T88" s="50" t="str">
        <f>IF(T86&gt;P86,"○","　")</f>
        <v>○</v>
      </c>
      <c r="Y88" s="50" t="str">
        <f>IF(Y86&gt;U86,"○","　")</f>
        <v>○</v>
      </c>
      <c r="AD88" s="50" t="str">
        <f>IF(AD86&gt;Z86,"○","　")</f>
        <v>　</v>
      </c>
      <c r="AE88" s="226"/>
      <c r="AF88" s="227"/>
      <c r="AG88" s="227"/>
      <c r="AH88" s="227"/>
      <c r="AI88" s="228"/>
      <c r="AJ88" s="233"/>
      <c r="AK88" s="197"/>
      <c r="AL88" s="201"/>
      <c r="AM88" s="206"/>
      <c r="AN88" s="207"/>
      <c r="AO88" s="208"/>
      <c r="AP88" s="210"/>
      <c r="AQ88" s="212"/>
      <c r="AX88" s="197"/>
      <c r="AY88" s="197"/>
      <c r="AZ88" s="197"/>
      <c r="BA88" s="197"/>
      <c r="BB88" s="197"/>
      <c r="BC88" s="197"/>
      <c r="BD88" s="197"/>
    </row>
    <row r="89" spans="1:56" ht="18" customHeight="1" x14ac:dyDescent="0.45">
      <c r="A89" s="248"/>
      <c r="B89" s="214"/>
      <c r="C89" s="215"/>
      <c r="D89" s="216"/>
      <c r="E89" s="221"/>
      <c r="F89" s="104"/>
      <c r="G89" s="104"/>
      <c r="H89" s="104"/>
      <c r="I89" s="104"/>
      <c r="J89" s="86"/>
      <c r="K89" s="21">
        <f>AI65</f>
        <v>15</v>
      </c>
      <c r="L89" s="21" t="str">
        <f>IF(K89&gt;O89,"○","　")</f>
        <v>○</v>
      </c>
      <c r="M89" s="21" t="s">
        <v>20</v>
      </c>
      <c r="N89" s="21" t="str">
        <f>IF(O89&gt;K89,"○","　")</f>
        <v>　</v>
      </c>
      <c r="O89" s="50">
        <f>AE65</f>
        <v>10</v>
      </c>
      <c r="P89" s="21">
        <f>AI71</f>
        <v>13</v>
      </c>
      <c r="Q89" s="21" t="str">
        <f>IF(P89&gt;T89,"○","　")</f>
        <v>　</v>
      </c>
      <c r="R89" s="21" t="s">
        <v>20</v>
      </c>
      <c r="S89" s="21" t="str">
        <f>IF(T89&gt;P89,"○","　")</f>
        <v>○</v>
      </c>
      <c r="T89" s="50">
        <f>AE71</f>
        <v>15</v>
      </c>
      <c r="U89" s="21">
        <f>AI77</f>
        <v>11</v>
      </c>
      <c r="V89" s="21" t="str">
        <f>IF(U89&gt;Y89,"○","　")</f>
        <v>　</v>
      </c>
      <c r="W89" s="21" t="s">
        <v>20</v>
      </c>
      <c r="X89" s="21" t="str">
        <f>IF(Y89&gt;U89,"○","　")</f>
        <v>○</v>
      </c>
      <c r="Y89" s="50">
        <f>AE77</f>
        <v>15</v>
      </c>
      <c r="Z89" s="21">
        <f>AI83</f>
        <v>15</v>
      </c>
      <c r="AA89" s="21" t="str">
        <f>IF(Z89&gt;AD89,"○","　")</f>
        <v>○</v>
      </c>
      <c r="AB89" s="21" t="s">
        <v>20</v>
      </c>
      <c r="AC89" s="21" t="str">
        <f>IF(AD89&gt;Z89,"○","　")</f>
        <v>　</v>
      </c>
      <c r="AD89" s="50">
        <f>AE83</f>
        <v>13</v>
      </c>
      <c r="AE89" s="226"/>
      <c r="AF89" s="227"/>
      <c r="AG89" s="227"/>
      <c r="AH89" s="227"/>
      <c r="AI89" s="228"/>
      <c r="AJ89" s="233"/>
      <c r="AK89" s="197"/>
      <c r="AL89" s="201"/>
      <c r="AM89" s="206"/>
      <c r="AN89" s="207"/>
      <c r="AO89" s="208"/>
      <c r="AP89" s="210"/>
      <c r="AQ89" s="212"/>
      <c r="AX89" s="197"/>
      <c r="AY89" s="197"/>
      <c r="AZ89" s="197"/>
      <c r="BA89" s="197"/>
      <c r="BB89" s="197"/>
      <c r="BC89" s="197"/>
      <c r="BD89" s="197"/>
    </row>
    <row r="90" spans="1:56" ht="18" customHeight="1" x14ac:dyDescent="0.45">
      <c r="A90" s="248"/>
      <c r="B90" s="214"/>
      <c r="C90" s="215"/>
      <c r="D90" s="216"/>
      <c r="E90" s="221"/>
      <c r="F90" s="104"/>
      <c r="G90" s="104"/>
      <c r="H90" s="104"/>
      <c r="I90" s="104"/>
      <c r="J90" s="86"/>
      <c r="K90" s="21">
        <f>AI66</f>
        <v>17</v>
      </c>
      <c r="L90" s="21" t="str">
        <f>IF(K90&gt;O90,"○","　")</f>
        <v>○</v>
      </c>
      <c r="M90" s="21" t="s">
        <v>21</v>
      </c>
      <c r="N90" s="21" t="str">
        <f>IF(O90&gt;K90,"○","　")</f>
        <v>　</v>
      </c>
      <c r="O90" s="50">
        <f>AE66</f>
        <v>16</v>
      </c>
      <c r="P90" s="21">
        <f>AI72</f>
        <v>14</v>
      </c>
      <c r="Q90" s="21" t="str">
        <f>IF(P90&gt;T90,"○","　")</f>
        <v>　</v>
      </c>
      <c r="R90" s="21" t="s">
        <v>21</v>
      </c>
      <c r="S90" s="21" t="str">
        <f>IF(T90&gt;P90,"○","　")</f>
        <v>○</v>
      </c>
      <c r="T90" s="50">
        <f>AE72</f>
        <v>16</v>
      </c>
      <c r="U90" s="21">
        <f>AI78</f>
        <v>11</v>
      </c>
      <c r="V90" s="21" t="str">
        <f>IF(U90&gt;Y90,"○","　")</f>
        <v>　</v>
      </c>
      <c r="W90" s="21" t="s">
        <v>21</v>
      </c>
      <c r="X90" s="21" t="str">
        <f>IF(Y90&gt;U90,"○","　")</f>
        <v>○</v>
      </c>
      <c r="Y90" s="50">
        <f>AE78</f>
        <v>15</v>
      </c>
      <c r="Z90" s="21">
        <f>AI84</f>
        <v>15</v>
      </c>
      <c r="AA90" s="21" t="str">
        <f>IF(Z90&gt;AD90,"○","　")</f>
        <v>○</v>
      </c>
      <c r="AB90" s="21" t="s">
        <v>21</v>
      </c>
      <c r="AC90" s="21" t="str">
        <f>IF(AD90&gt;Z90,"○","　")</f>
        <v>　</v>
      </c>
      <c r="AD90" s="50">
        <f>AE84</f>
        <v>7</v>
      </c>
      <c r="AE90" s="226"/>
      <c r="AF90" s="227"/>
      <c r="AG90" s="227"/>
      <c r="AH90" s="227"/>
      <c r="AI90" s="228"/>
      <c r="AJ90" s="233"/>
      <c r="AK90" s="197"/>
      <c r="AL90" s="201"/>
      <c r="AM90" s="198">
        <f>SUM(F86,K86,P86,U86,Z86,AE86,)</f>
        <v>4</v>
      </c>
      <c r="AN90" s="197" t="s">
        <v>21</v>
      </c>
      <c r="AO90" s="201">
        <f>SUM(J86,O86,T86,Y86,AD86,AI86)</f>
        <v>4</v>
      </c>
      <c r="AP90" s="210"/>
      <c r="AQ90" s="212"/>
      <c r="AX90" s="197"/>
      <c r="AY90" s="197"/>
      <c r="AZ90" s="197"/>
      <c r="BA90" s="197"/>
      <c r="BB90" s="197"/>
      <c r="BC90" s="197"/>
      <c r="BD90" s="197"/>
    </row>
    <row r="91" spans="1:56" ht="18" customHeight="1" thickBot="1" x14ac:dyDescent="0.5">
      <c r="A91" s="248"/>
      <c r="B91" s="217"/>
      <c r="C91" s="218"/>
      <c r="D91" s="219"/>
      <c r="E91" s="222"/>
      <c r="F91" s="92"/>
      <c r="G91" s="92"/>
      <c r="H91" s="92"/>
      <c r="I91" s="92"/>
      <c r="J91" s="93"/>
      <c r="K91" s="55">
        <f>AI67</f>
        <v>0</v>
      </c>
      <c r="L91" s="55" t="str">
        <f>IF(K91&gt;O91,"○","　")</f>
        <v>　</v>
      </c>
      <c r="M91" s="55" t="s">
        <v>21</v>
      </c>
      <c r="N91" s="55" t="str">
        <f>IF(O91&gt;K91,"○","　")</f>
        <v>　</v>
      </c>
      <c r="O91" s="56">
        <f>AE67</f>
        <v>0</v>
      </c>
      <c r="P91" s="55">
        <f>AI73</f>
        <v>0</v>
      </c>
      <c r="Q91" s="55" t="str">
        <f>IF(P91&gt;T91,"○","　")</f>
        <v>　</v>
      </c>
      <c r="R91" s="55" t="s">
        <v>21</v>
      </c>
      <c r="S91" s="55" t="str">
        <f>IF(T91&gt;P91,"○","　")</f>
        <v>　</v>
      </c>
      <c r="T91" s="56">
        <f>AE73</f>
        <v>0</v>
      </c>
      <c r="U91" s="55">
        <f>AI79</f>
        <v>0</v>
      </c>
      <c r="V91" s="55" t="str">
        <f>IF(U91&gt;Y91,"○","　")</f>
        <v>　</v>
      </c>
      <c r="W91" s="55" t="s">
        <v>21</v>
      </c>
      <c r="X91" s="55" t="str">
        <f>IF(Y91&gt;U91,"○","　")</f>
        <v>　</v>
      </c>
      <c r="Y91" s="56">
        <f>AE79</f>
        <v>0</v>
      </c>
      <c r="Z91" s="55">
        <f>AI85</f>
        <v>0</v>
      </c>
      <c r="AA91" s="55" t="str">
        <f>IF(Z91&gt;AD91,"○","　")</f>
        <v>　</v>
      </c>
      <c r="AB91" s="55" t="s">
        <v>21</v>
      </c>
      <c r="AC91" s="55" t="str">
        <f>IF(AD91&gt;Z91,"○","　")</f>
        <v>　</v>
      </c>
      <c r="AD91" s="56">
        <f>AE85</f>
        <v>0</v>
      </c>
      <c r="AE91" s="229"/>
      <c r="AF91" s="230"/>
      <c r="AG91" s="230"/>
      <c r="AH91" s="230"/>
      <c r="AI91" s="231"/>
      <c r="AJ91" s="234"/>
      <c r="AK91" s="200"/>
      <c r="AL91" s="202"/>
      <c r="AM91" s="199"/>
      <c r="AN91" s="200"/>
      <c r="AO91" s="202"/>
      <c r="AP91" s="211"/>
      <c r="AQ91" s="213"/>
      <c r="AX91" s="197"/>
      <c r="AY91" s="197"/>
      <c r="AZ91" s="197"/>
      <c r="BA91" s="197"/>
      <c r="BB91" s="197"/>
      <c r="BC91" s="197"/>
      <c r="BD91" s="197"/>
    </row>
    <row r="92" spans="1:56" ht="3.6" customHeight="1" x14ac:dyDescent="0.45"/>
    <row r="93" spans="1:56" hidden="1" x14ac:dyDescent="0.45">
      <c r="F93" s="94">
        <v>1</v>
      </c>
      <c r="G93" s="94"/>
      <c r="H93" s="94">
        <v>2</v>
      </c>
      <c r="I93" s="94"/>
      <c r="J93" s="94">
        <v>3</v>
      </c>
      <c r="K93" s="94">
        <v>4</v>
      </c>
      <c r="L93" s="94"/>
      <c r="M93" s="94">
        <v>5</v>
      </c>
      <c r="N93" s="94"/>
      <c r="O93" s="94">
        <v>6</v>
      </c>
      <c r="P93" s="94">
        <v>7</v>
      </c>
      <c r="Q93" s="94"/>
      <c r="R93" s="94">
        <v>8</v>
      </c>
      <c r="S93" s="94"/>
      <c r="T93" s="94">
        <v>9</v>
      </c>
      <c r="U93" s="94">
        <v>10</v>
      </c>
      <c r="W93" s="94">
        <v>11</v>
      </c>
      <c r="Y93" s="94">
        <v>12</v>
      </c>
      <c r="AS93" s="60">
        <v>24</v>
      </c>
    </row>
    <row r="94" spans="1:56" hidden="1" x14ac:dyDescent="0.45">
      <c r="F94" s="95">
        <f>SUM(AE77:AE79,AI77:AI79)</f>
        <v>52</v>
      </c>
      <c r="G94" s="95" t="e">
        <f>SUM(#REF!)</f>
        <v>#REF!</v>
      </c>
      <c r="H94" s="95">
        <f>SUM(Z71:Z73,AD71:AD73)</f>
        <v>47</v>
      </c>
      <c r="I94" s="95" t="e">
        <f>SUM(#REF!)</f>
        <v>#REF!</v>
      </c>
      <c r="J94" s="95">
        <f>SUM(K59:K61,O59:O61)</f>
        <v>83</v>
      </c>
      <c r="K94" s="95">
        <f>SUM(AE71:AE73,AI71:AI73)</f>
        <v>58</v>
      </c>
      <c r="L94" s="95" t="e">
        <f>SUM(#REF!)</f>
        <v>#REF!</v>
      </c>
      <c r="M94" s="95">
        <f>SUM(U59:U61,Y59:Y61)</f>
        <v>81</v>
      </c>
      <c r="N94" s="95" t="e">
        <f>SUM(#REF!)</f>
        <v>#REF!</v>
      </c>
      <c r="O94" s="95">
        <f>SUM(Z65:Z67,AD65:AD67)</f>
        <v>83</v>
      </c>
      <c r="P94" s="95">
        <f>SUM(U71:U73,Y71:Y73)</f>
        <v>88</v>
      </c>
      <c r="Q94" s="95" t="e">
        <f>SUM(#REF!)</f>
        <v>#REF!</v>
      </c>
      <c r="R94" s="95">
        <f>SUM(AE65:AE67,AI65:AI67)</f>
        <v>58</v>
      </c>
      <c r="S94" s="95" t="e">
        <f>SUM(#REF!)</f>
        <v>#REF!</v>
      </c>
      <c r="T94" s="95">
        <f>SUM(Z59:Z61,AD59:AD61)</f>
        <v>78</v>
      </c>
      <c r="U94" s="95">
        <f>SUM(U65:U67,Y65:Y67)</f>
        <v>76</v>
      </c>
      <c r="W94" s="95">
        <f>SUM(AE83:AE85,AI83:AI85)</f>
        <v>50</v>
      </c>
      <c r="Y94" s="95">
        <f>SUM(P59:P61,T59:T61)</f>
        <v>79</v>
      </c>
      <c r="AS94" s="60">
        <f>SUM(AS56:AS91)</f>
        <v>24</v>
      </c>
    </row>
    <row r="95" spans="1:56" hidden="1" x14ac:dyDescent="0.45"/>
    <row r="96" spans="1:56" hidden="1" x14ac:dyDescent="0.45"/>
    <row r="97" hidden="1" x14ac:dyDescent="0.45"/>
    <row r="116" spans="1:137" x14ac:dyDescent="0.45">
      <c r="CA116" s="60" t="s">
        <v>22</v>
      </c>
      <c r="CD116" s="60" t="s">
        <v>23</v>
      </c>
      <c r="CG116" s="60" t="s">
        <v>24</v>
      </c>
    </row>
    <row r="117" spans="1:137" x14ac:dyDescent="0.45">
      <c r="F117" s="94">
        <v>1</v>
      </c>
      <c r="G117" s="94"/>
      <c r="H117" s="94">
        <v>2</v>
      </c>
      <c r="I117" s="94"/>
      <c r="J117" s="94">
        <v>3</v>
      </c>
      <c r="K117" s="94">
        <v>4</v>
      </c>
      <c r="L117" s="94"/>
      <c r="M117" s="94">
        <v>5</v>
      </c>
      <c r="N117" s="94"/>
      <c r="O117" s="94">
        <v>6</v>
      </c>
      <c r="P117" s="94">
        <v>7</v>
      </c>
      <c r="Q117" s="94"/>
      <c r="R117" s="94">
        <v>8</v>
      </c>
      <c r="S117" s="94"/>
      <c r="T117" s="94">
        <v>9</v>
      </c>
      <c r="U117" s="94">
        <v>10</v>
      </c>
      <c r="W117" s="94">
        <v>11</v>
      </c>
      <c r="Y117" s="94">
        <v>12</v>
      </c>
      <c r="CA117" s="60" t="s">
        <v>4</v>
      </c>
      <c r="CD117" s="60" t="s">
        <v>4</v>
      </c>
      <c r="CG117" s="60" t="s">
        <v>4</v>
      </c>
    </row>
    <row r="118" spans="1:137" x14ac:dyDescent="0.45">
      <c r="F118" s="95">
        <f t="shared" ref="F118:U118" si="2">F94</f>
        <v>52</v>
      </c>
      <c r="G118" s="95" t="e">
        <f t="shared" si="2"/>
        <v>#REF!</v>
      </c>
      <c r="H118" s="95">
        <f t="shared" si="2"/>
        <v>47</v>
      </c>
      <c r="I118" s="95" t="e">
        <f t="shared" si="2"/>
        <v>#REF!</v>
      </c>
      <c r="J118" s="95">
        <f t="shared" si="2"/>
        <v>83</v>
      </c>
      <c r="K118" s="95">
        <f t="shared" si="2"/>
        <v>58</v>
      </c>
      <c r="L118" s="95" t="e">
        <f t="shared" si="2"/>
        <v>#REF!</v>
      </c>
      <c r="M118" s="95">
        <f t="shared" si="2"/>
        <v>81</v>
      </c>
      <c r="N118" s="95" t="e">
        <f t="shared" si="2"/>
        <v>#REF!</v>
      </c>
      <c r="O118" s="95">
        <f t="shared" si="2"/>
        <v>83</v>
      </c>
      <c r="P118" s="95">
        <f t="shared" si="2"/>
        <v>88</v>
      </c>
      <c r="Q118" s="95" t="e">
        <f t="shared" si="2"/>
        <v>#REF!</v>
      </c>
      <c r="R118" s="95">
        <f t="shared" si="2"/>
        <v>58</v>
      </c>
      <c r="S118" s="95" t="e">
        <f t="shared" si="2"/>
        <v>#REF!</v>
      </c>
      <c r="T118" s="95">
        <f t="shared" si="2"/>
        <v>78</v>
      </c>
      <c r="U118" s="95">
        <f t="shared" si="2"/>
        <v>76</v>
      </c>
      <c r="W118" s="95">
        <f>W94</f>
        <v>50</v>
      </c>
      <c r="Y118" s="95">
        <f>Y94</f>
        <v>79</v>
      </c>
      <c r="CA118" s="96" t="str">
        <f>IF(CA119&lt;7,"A",IF(CA119&gt;12,"C","B"))</f>
        <v>A</v>
      </c>
      <c r="CB118" s="96"/>
      <c r="CC118" s="96"/>
      <c r="CD118" s="21"/>
      <c r="CE118" s="21"/>
      <c r="CF118" s="21"/>
      <c r="CG118" s="21"/>
      <c r="CH118" s="21"/>
      <c r="CI118" s="21"/>
    </row>
    <row r="119" spans="1:137" x14ac:dyDescent="0.45">
      <c r="CA119" s="97">
        <f>C42</f>
        <v>0</v>
      </c>
      <c r="CB119" s="97"/>
      <c r="CC119" s="97"/>
      <c r="CD119" s="97">
        <f>CA119</f>
        <v>0</v>
      </c>
      <c r="CE119" s="97"/>
      <c r="CF119" s="97"/>
      <c r="CG119" s="97">
        <f>CA119</f>
        <v>0</v>
      </c>
      <c r="CH119" s="97"/>
      <c r="CI119" s="97"/>
      <c r="CL119" s="60">
        <v>1</v>
      </c>
      <c r="CO119" s="60">
        <v>2</v>
      </c>
      <c r="CR119" s="60">
        <v>3</v>
      </c>
      <c r="CU119" s="60">
        <v>4</v>
      </c>
      <c r="CX119" s="60">
        <v>5</v>
      </c>
      <c r="DA119" s="60">
        <v>6</v>
      </c>
      <c r="DD119" s="60">
        <v>7</v>
      </c>
      <c r="DG119" s="60">
        <v>8</v>
      </c>
      <c r="DJ119" s="60">
        <v>9</v>
      </c>
      <c r="DM119" s="60">
        <v>10</v>
      </c>
      <c r="DP119" s="60">
        <v>11</v>
      </c>
      <c r="DS119" s="60">
        <v>12</v>
      </c>
      <c r="DV119" s="60">
        <v>13</v>
      </c>
      <c r="DY119" s="60">
        <v>14</v>
      </c>
      <c r="EB119" s="60">
        <v>15</v>
      </c>
      <c r="EE119" s="60">
        <v>16</v>
      </c>
    </row>
    <row r="120" spans="1:137" x14ac:dyDescent="0.45">
      <c r="BZ120" s="60">
        <v>1</v>
      </c>
      <c r="CA120" s="60" t="str">
        <f t="shared" ref="CA120:CC125" si="3">IF($CA$119=1,CL120,IF($CA$119=2,CO120,IF($CA$119=3,CR120,IF($CA$119=4,CU120,IF($CA$119=5,CX120,IF($CA$119=6,DA120,""))))))</f>
        <v/>
      </c>
      <c r="CB120" s="60" t="str">
        <f t="shared" si="3"/>
        <v/>
      </c>
      <c r="CC120" s="60" t="str">
        <f t="shared" si="3"/>
        <v/>
      </c>
      <c r="CD120" s="60" t="str">
        <f t="shared" ref="CD120:CF131" si="4">IF($CA$119=7,DD120,IF($CA$119=8,DG120,IF($CA$119=9,DJ120,IF($CA$119=10,DM120,IF($CA$119=11,DP120,IF($CA$119=12,DS120,""))))))</f>
        <v/>
      </c>
      <c r="CE120" s="60" t="str">
        <f t="shared" si="4"/>
        <v/>
      </c>
      <c r="CF120" s="60" t="str">
        <f t="shared" si="4"/>
        <v/>
      </c>
      <c r="CG120" s="60" t="str">
        <f t="shared" ref="CG120:CI130" si="5">IF($CA$119=13,DV120,IF($CA$119=14,DY120,IF($CA$119=15,EB120,IF($CA$119=16,EE120,""))))</f>
        <v/>
      </c>
      <c r="CH120" s="60" t="str">
        <f t="shared" si="5"/>
        <v/>
      </c>
      <c r="CI120" s="60" t="str">
        <f t="shared" si="5"/>
        <v/>
      </c>
      <c r="CL120" s="60">
        <v>1</v>
      </c>
      <c r="CM120" s="60" t="s">
        <v>25</v>
      </c>
      <c r="CN120" s="60" t="s">
        <v>26</v>
      </c>
      <c r="CO120" s="60">
        <v>1</v>
      </c>
      <c r="CP120" s="60" t="s">
        <v>27</v>
      </c>
      <c r="CQ120" s="60" t="s">
        <v>28</v>
      </c>
      <c r="CR120" s="60">
        <v>1</v>
      </c>
      <c r="CS120" s="60" t="s">
        <v>29</v>
      </c>
      <c r="CT120" s="60" t="s">
        <v>28</v>
      </c>
      <c r="CU120" s="60">
        <v>1</v>
      </c>
      <c r="CV120" s="60" t="s">
        <v>30</v>
      </c>
      <c r="CW120" s="60" t="s">
        <v>31</v>
      </c>
      <c r="CX120" s="60">
        <v>1</v>
      </c>
      <c r="CY120" s="60" t="s">
        <v>32</v>
      </c>
      <c r="CZ120" s="60" t="s">
        <v>33</v>
      </c>
      <c r="DA120" s="60" t="s">
        <v>34</v>
      </c>
      <c r="DB120" s="60" t="s">
        <v>35</v>
      </c>
      <c r="DC120" s="60" t="s">
        <v>36</v>
      </c>
      <c r="DD120" s="60" t="s">
        <v>37</v>
      </c>
      <c r="DE120" s="60" t="s">
        <v>27</v>
      </c>
      <c r="DF120" s="60" t="s">
        <v>28</v>
      </c>
      <c r="DG120" s="60" t="s">
        <v>38</v>
      </c>
      <c r="DH120" s="60" t="s">
        <v>39</v>
      </c>
      <c r="DI120" s="60" t="s">
        <v>40</v>
      </c>
      <c r="DJ120" s="60" t="s">
        <v>41</v>
      </c>
      <c r="DK120" s="60" t="s">
        <v>39</v>
      </c>
      <c r="DL120" s="60" t="s">
        <v>40</v>
      </c>
      <c r="DM120" s="60" t="s">
        <v>42</v>
      </c>
      <c r="DN120" s="60" t="s">
        <v>43</v>
      </c>
      <c r="DO120" s="60" t="s">
        <v>36</v>
      </c>
      <c r="DP120" s="60">
        <v>0</v>
      </c>
      <c r="DQ120" s="60">
        <v>0</v>
      </c>
      <c r="DR120" s="60">
        <v>0</v>
      </c>
      <c r="DS120" s="60">
        <v>0</v>
      </c>
      <c r="DT120" s="60">
        <v>0</v>
      </c>
      <c r="DU120" s="60">
        <v>0</v>
      </c>
      <c r="DV120" s="60" t="s">
        <v>42</v>
      </c>
      <c r="DW120" s="60" t="s">
        <v>43</v>
      </c>
      <c r="DX120" s="60" t="s">
        <v>36</v>
      </c>
      <c r="DY120" s="60">
        <v>0</v>
      </c>
      <c r="DZ120" s="60">
        <v>0</v>
      </c>
      <c r="EA120" s="60">
        <v>0</v>
      </c>
      <c r="EB120" s="60">
        <v>0</v>
      </c>
      <c r="EC120" s="60">
        <v>0</v>
      </c>
      <c r="ED120" s="60">
        <v>0</v>
      </c>
      <c r="EE120" s="60">
        <v>0</v>
      </c>
      <c r="EF120" s="60">
        <v>0</v>
      </c>
      <c r="EG120" s="60">
        <v>0</v>
      </c>
    </row>
    <row r="121" spans="1:137" x14ac:dyDescent="0.45">
      <c r="BZ121" s="60">
        <v>2</v>
      </c>
      <c r="CA121" s="60" t="str">
        <f t="shared" si="3"/>
        <v/>
      </c>
      <c r="CB121" s="60" t="str">
        <f t="shared" si="3"/>
        <v/>
      </c>
      <c r="CC121" s="60" t="str">
        <f t="shared" si="3"/>
        <v/>
      </c>
      <c r="CD121" s="60" t="str">
        <f t="shared" si="4"/>
        <v/>
      </c>
      <c r="CE121" s="60" t="str">
        <f t="shared" si="4"/>
        <v/>
      </c>
      <c r="CF121" s="60" t="str">
        <f t="shared" si="4"/>
        <v/>
      </c>
      <c r="CG121" s="60" t="str">
        <f t="shared" si="5"/>
        <v/>
      </c>
      <c r="CH121" s="60" t="str">
        <f t="shared" si="5"/>
        <v/>
      </c>
      <c r="CI121" s="60" t="str">
        <f t="shared" si="5"/>
        <v/>
      </c>
      <c r="CL121" s="60">
        <v>2</v>
      </c>
      <c r="CM121" s="60" t="s">
        <v>44</v>
      </c>
      <c r="CN121" s="60" t="s">
        <v>36</v>
      </c>
      <c r="CO121" s="60">
        <v>2</v>
      </c>
      <c r="CP121" s="60" t="s">
        <v>43</v>
      </c>
      <c r="CQ121" s="60" t="s">
        <v>36</v>
      </c>
      <c r="CR121" s="60">
        <v>2</v>
      </c>
      <c r="CS121" s="60" t="s">
        <v>45</v>
      </c>
      <c r="CT121" s="60" t="s">
        <v>28</v>
      </c>
      <c r="CU121" s="60">
        <v>2</v>
      </c>
      <c r="CV121" s="60" t="s">
        <v>46</v>
      </c>
      <c r="CW121" s="60" t="s">
        <v>28</v>
      </c>
      <c r="CX121" s="60">
        <v>2</v>
      </c>
      <c r="CY121" s="60" t="s">
        <v>47</v>
      </c>
      <c r="CZ121" s="60" t="s">
        <v>48</v>
      </c>
      <c r="DA121" s="60" t="s">
        <v>49</v>
      </c>
      <c r="DB121" s="60" t="s">
        <v>50</v>
      </c>
      <c r="DC121" s="60" t="s">
        <v>28</v>
      </c>
      <c r="DD121" s="60" t="s">
        <v>51</v>
      </c>
      <c r="DE121" s="60" t="s">
        <v>25</v>
      </c>
      <c r="DF121" s="60" t="s">
        <v>26</v>
      </c>
      <c r="DG121" s="60" t="s">
        <v>52</v>
      </c>
      <c r="DH121" s="60" t="s">
        <v>25</v>
      </c>
      <c r="DI121" s="60" t="s">
        <v>26</v>
      </c>
      <c r="DJ121" s="60" t="s">
        <v>53</v>
      </c>
      <c r="DK121" s="60" t="s">
        <v>54</v>
      </c>
      <c r="DL121" s="60" t="s">
        <v>26</v>
      </c>
      <c r="DM121" s="60" t="s">
        <v>55</v>
      </c>
      <c r="DN121" s="60" t="s">
        <v>56</v>
      </c>
      <c r="DO121" s="60" t="s">
        <v>57</v>
      </c>
      <c r="DP121" s="60">
        <v>0</v>
      </c>
      <c r="DQ121" s="60">
        <v>0</v>
      </c>
      <c r="DR121" s="60">
        <v>0</v>
      </c>
      <c r="DS121" s="60">
        <v>0</v>
      </c>
      <c r="DT121" s="60">
        <v>0</v>
      </c>
      <c r="DU121" s="60">
        <v>0</v>
      </c>
      <c r="DV121" s="60" t="s">
        <v>55</v>
      </c>
      <c r="DW121" s="60" t="s">
        <v>56</v>
      </c>
      <c r="DX121" s="60" t="s">
        <v>57</v>
      </c>
      <c r="DY121" s="60">
        <v>0</v>
      </c>
      <c r="DZ121" s="60">
        <v>0</v>
      </c>
      <c r="EA121" s="60">
        <v>0</v>
      </c>
      <c r="EB121" s="60">
        <v>0</v>
      </c>
      <c r="EC121" s="60">
        <v>0</v>
      </c>
      <c r="ED121" s="60">
        <v>0</v>
      </c>
      <c r="EE121" s="60">
        <v>0</v>
      </c>
      <c r="EF121" s="60">
        <v>0</v>
      </c>
      <c r="EG121" s="60">
        <v>0</v>
      </c>
    </row>
    <row r="122" spans="1:137" x14ac:dyDescent="0.45">
      <c r="BZ122" s="60">
        <v>3</v>
      </c>
      <c r="CA122" s="60" t="str">
        <f t="shared" si="3"/>
        <v/>
      </c>
      <c r="CB122" s="60" t="str">
        <f t="shared" si="3"/>
        <v/>
      </c>
      <c r="CC122" s="60" t="str">
        <f t="shared" si="3"/>
        <v/>
      </c>
      <c r="CD122" s="60" t="str">
        <f t="shared" si="4"/>
        <v/>
      </c>
      <c r="CE122" s="60" t="str">
        <f t="shared" si="4"/>
        <v/>
      </c>
      <c r="CF122" s="60" t="str">
        <f t="shared" si="4"/>
        <v/>
      </c>
      <c r="CG122" s="60" t="str">
        <f t="shared" si="5"/>
        <v/>
      </c>
      <c r="CH122" s="60" t="str">
        <f t="shared" si="5"/>
        <v/>
      </c>
      <c r="CI122" s="60" t="str">
        <f t="shared" si="5"/>
        <v/>
      </c>
      <c r="CL122" s="60">
        <v>3</v>
      </c>
      <c r="CM122" s="60" t="s">
        <v>58</v>
      </c>
      <c r="CN122" s="60" t="s">
        <v>59</v>
      </c>
      <c r="CO122" s="60">
        <v>3</v>
      </c>
      <c r="CP122" s="60" t="s">
        <v>60</v>
      </c>
      <c r="CQ122" s="60" t="s">
        <v>59</v>
      </c>
      <c r="CR122" s="60">
        <v>3</v>
      </c>
      <c r="CS122" s="60" t="s">
        <v>61</v>
      </c>
      <c r="CT122" s="60" t="s">
        <v>62</v>
      </c>
      <c r="CU122" s="60">
        <v>3</v>
      </c>
      <c r="CV122" s="60" t="s">
        <v>63</v>
      </c>
      <c r="CW122" s="60" t="s">
        <v>33</v>
      </c>
      <c r="CX122" s="60">
        <v>3</v>
      </c>
      <c r="CY122" s="60" t="s">
        <v>64</v>
      </c>
      <c r="CZ122" s="60" t="s">
        <v>26</v>
      </c>
      <c r="DA122" s="60" t="s">
        <v>65</v>
      </c>
      <c r="DB122" s="60" t="s">
        <v>66</v>
      </c>
      <c r="DC122" s="60" t="s">
        <v>28</v>
      </c>
      <c r="DD122" s="60" t="s">
        <v>67</v>
      </c>
      <c r="DE122" s="60" t="s">
        <v>68</v>
      </c>
      <c r="DF122" s="60" t="s">
        <v>33</v>
      </c>
      <c r="DG122" s="60" t="s">
        <v>69</v>
      </c>
      <c r="DH122" s="60" t="s">
        <v>70</v>
      </c>
      <c r="DI122" s="60" t="s">
        <v>62</v>
      </c>
      <c r="DJ122" s="60" t="s">
        <v>71</v>
      </c>
      <c r="DK122" s="60" t="s">
        <v>72</v>
      </c>
      <c r="DL122" s="60" t="s">
        <v>73</v>
      </c>
      <c r="DM122" s="60" t="s">
        <v>74</v>
      </c>
      <c r="DN122" s="60" t="s">
        <v>56</v>
      </c>
      <c r="DO122" s="60" t="s">
        <v>57</v>
      </c>
      <c r="DP122" s="60">
        <v>0</v>
      </c>
      <c r="DQ122" s="60">
        <v>0</v>
      </c>
      <c r="DR122" s="60">
        <v>0</v>
      </c>
      <c r="DS122" s="60">
        <v>0</v>
      </c>
      <c r="DT122" s="60">
        <v>0</v>
      </c>
      <c r="DU122" s="60">
        <v>0</v>
      </c>
      <c r="DV122" s="60" t="s">
        <v>74</v>
      </c>
      <c r="DW122" s="60" t="s">
        <v>56</v>
      </c>
      <c r="DX122" s="60" t="s">
        <v>57</v>
      </c>
      <c r="DY122" s="60">
        <v>0</v>
      </c>
      <c r="DZ122" s="60">
        <v>0</v>
      </c>
      <c r="EA122" s="60">
        <v>0</v>
      </c>
      <c r="EB122" s="60">
        <v>0</v>
      </c>
      <c r="EC122" s="60">
        <v>0</v>
      </c>
      <c r="ED122" s="60">
        <v>0</v>
      </c>
      <c r="EE122" s="60">
        <v>0</v>
      </c>
      <c r="EF122" s="60">
        <v>0</v>
      </c>
      <c r="EG122" s="60">
        <v>0</v>
      </c>
    </row>
    <row r="123" spans="1:137" x14ac:dyDescent="0.45">
      <c r="A123" s="21"/>
      <c r="B123" s="21"/>
      <c r="BZ123" s="60">
        <v>4</v>
      </c>
      <c r="CA123" s="60" t="str">
        <f t="shared" si="3"/>
        <v/>
      </c>
      <c r="CB123" s="60" t="str">
        <f t="shared" si="3"/>
        <v/>
      </c>
      <c r="CC123" s="60" t="str">
        <f t="shared" si="3"/>
        <v/>
      </c>
      <c r="CD123" s="60" t="str">
        <f t="shared" si="4"/>
        <v/>
      </c>
      <c r="CE123" s="60" t="str">
        <f t="shared" si="4"/>
        <v/>
      </c>
      <c r="CF123" s="60" t="str">
        <f t="shared" si="4"/>
        <v/>
      </c>
      <c r="CG123" s="60" t="str">
        <f t="shared" si="5"/>
        <v/>
      </c>
      <c r="CH123" s="60" t="str">
        <f t="shared" si="5"/>
        <v/>
      </c>
      <c r="CI123" s="60" t="str">
        <f t="shared" si="5"/>
        <v/>
      </c>
      <c r="CL123" s="60">
        <v>4</v>
      </c>
      <c r="CM123" s="60" t="s">
        <v>75</v>
      </c>
      <c r="CN123" s="60" t="s">
        <v>76</v>
      </c>
      <c r="CO123" s="60">
        <v>4</v>
      </c>
      <c r="CP123" s="60" t="s">
        <v>77</v>
      </c>
      <c r="CQ123" s="60" t="s">
        <v>48</v>
      </c>
      <c r="CR123" s="60">
        <v>4</v>
      </c>
      <c r="CS123" s="60" t="s">
        <v>78</v>
      </c>
      <c r="CT123" s="60" t="s">
        <v>31</v>
      </c>
      <c r="CU123" s="60">
        <v>4</v>
      </c>
      <c r="CV123" s="60" t="s">
        <v>79</v>
      </c>
      <c r="CW123" s="60" t="s">
        <v>80</v>
      </c>
      <c r="CX123" s="60">
        <v>4</v>
      </c>
      <c r="CY123" s="60" t="s">
        <v>81</v>
      </c>
      <c r="CZ123" s="60" t="s">
        <v>57</v>
      </c>
      <c r="DA123" s="60" t="s">
        <v>82</v>
      </c>
      <c r="DB123" s="60" t="s">
        <v>83</v>
      </c>
      <c r="DC123" s="60" t="s">
        <v>73</v>
      </c>
      <c r="DD123" s="60" t="s">
        <v>84</v>
      </c>
      <c r="DE123" s="60" t="s">
        <v>85</v>
      </c>
      <c r="DF123" s="60" t="s">
        <v>86</v>
      </c>
      <c r="DG123" s="60" t="s">
        <v>87</v>
      </c>
      <c r="DH123" s="60" t="s">
        <v>60</v>
      </c>
      <c r="DI123" s="60" t="s">
        <v>59</v>
      </c>
      <c r="DJ123" s="60" t="s">
        <v>88</v>
      </c>
      <c r="DK123" s="60" t="s">
        <v>47</v>
      </c>
      <c r="DL123" s="60" t="s">
        <v>48</v>
      </c>
      <c r="DM123" s="60" t="s">
        <v>89</v>
      </c>
      <c r="DN123" s="60" t="s">
        <v>90</v>
      </c>
      <c r="DO123" s="60" t="s">
        <v>59</v>
      </c>
      <c r="DP123" s="60">
        <v>0</v>
      </c>
      <c r="DQ123" s="60">
        <v>0</v>
      </c>
      <c r="DR123" s="60">
        <v>0</v>
      </c>
      <c r="DS123" s="60">
        <v>0</v>
      </c>
      <c r="DT123" s="60">
        <v>0</v>
      </c>
      <c r="DU123" s="60">
        <v>0</v>
      </c>
      <c r="DV123" s="60" t="s">
        <v>89</v>
      </c>
      <c r="DW123" s="60" t="s">
        <v>90</v>
      </c>
      <c r="DX123" s="60" t="s">
        <v>59</v>
      </c>
      <c r="DY123" s="60">
        <v>0</v>
      </c>
      <c r="DZ123" s="60">
        <v>0</v>
      </c>
      <c r="EA123" s="60">
        <v>0</v>
      </c>
      <c r="EB123" s="60">
        <v>0</v>
      </c>
      <c r="EC123" s="60">
        <v>0</v>
      </c>
      <c r="ED123" s="60">
        <v>0</v>
      </c>
      <c r="EE123" s="60">
        <v>0</v>
      </c>
      <c r="EF123" s="60">
        <v>0</v>
      </c>
      <c r="EG123" s="60">
        <v>0</v>
      </c>
    </row>
    <row r="124" spans="1:137" x14ac:dyDescent="0.45">
      <c r="A124" s="21"/>
      <c r="B124" s="21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BZ124" s="60">
        <v>5</v>
      </c>
      <c r="CA124" s="60" t="str">
        <f t="shared" si="3"/>
        <v/>
      </c>
      <c r="CB124" s="60" t="str">
        <f t="shared" si="3"/>
        <v/>
      </c>
      <c r="CC124" s="60" t="str">
        <f t="shared" si="3"/>
        <v/>
      </c>
      <c r="CD124" s="60" t="str">
        <f t="shared" si="4"/>
        <v/>
      </c>
      <c r="CE124" s="60" t="str">
        <f t="shared" si="4"/>
        <v/>
      </c>
      <c r="CF124" s="60" t="str">
        <f t="shared" si="4"/>
        <v/>
      </c>
      <c r="CG124" s="60" t="str">
        <f t="shared" si="5"/>
        <v/>
      </c>
      <c r="CH124" s="60" t="str">
        <f t="shared" si="5"/>
        <v/>
      </c>
      <c r="CI124" s="60" t="str">
        <f t="shared" si="5"/>
        <v/>
      </c>
      <c r="CL124" s="60">
        <v>0</v>
      </c>
      <c r="CM124" s="60" t="s">
        <v>91</v>
      </c>
      <c r="CN124" s="60" t="s">
        <v>86</v>
      </c>
      <c r="CO124" s="60">
        <v>0</v>
      </c>
      <c r="CP124" s="60">
        <v>0</v>
      </c>
      <c r="CQ124" s="60">
        <v>0</v>
      </c>
      <c r="CR124" s="60">
        <v>0</v>
      </c>
      <c r="CS124" s="60">
        <v>0</v>
      </c>
      <c r="CT124" s="60">
        <v>0</v>
      </c>
      <c r="CU124" s="60">
        <v>5</v>
      </c>
      <c r="CV124" s="60" t="s">
        <v>54</v>
      </c>
      <c r="CW124" s="60" t="s">
        <v>26</v>
      </c>
      <c r="CX124" s="60">
        <v>5</v>
      </c>
      <c r="CY124" s="60" t="s">
        <v>92</v>
      </c>
      <c r="CZ124" s="60" t="s">
        <v>93</v>
      </c>
      <c r="DA124" s="60" t="s">
        <v>94</v>
      </c>
      <c r="DB124" s="60" t="s">
        <v>95</v>
      </c>
      <c r="DC124" s="60" t="s">
        <v>36</v>
      </c>
      <c r="DD124" s="60">
        <v>0</v>
      </c>
      <c r="DE124" s="60">
        <v>0</v>
      </c>
      <c r="DF124" s="60">
        <v>0</v>
      </c>
      <c r="DG124" s="60">
        <v>0</v>
      </c>
      <c r="DH124" s="60">
        <v>0</v>
      </c>
      <c r="DI124" s="60">
        <v>0</v>
      </c>
      <c r="DJ124" s="60" t="s">
        <v>96</v>
      </c>
      <c r="DK124" s="60" t="s">
        <v>68</v>
      </c>
      <c r="DL124" s="60" t="s">
        <v>33</v>
      </c>
      <c r="DM124" s="60" t="s">
        <v>97</v>
      </c>
      <c r="DN124" s="60" t="s">
        <v>78</v>
      </c>
      <c r="DO124" s="60" t="s">
        <v>31</v>
      </c>
      <c r="DP124" s="60">
        <v>0</v>
      </c>
      <c r="DQ124" s="60">
        <v>0</v>
      </c>
      <c r="DR124" s="60">
        <v>0</v>
      </c>
      <c r="DS124" s="60">
        <v>0</v>
      </c>
      <c r="DT124" s="60">
        <v>0</v>
      </c>
      <c r="DU124" s="60">
        <v>0</v>
      </c>
      <c r="DV124" s="60" t="s">
        <v>97</v>
      </c>
      <c r="DW124" s="60" t="s">
        <v>78</v>
      </c>
      <c r="DX124" s="60" t="s">
        <v>31</v>
      </c>
      <c r="DY124" s="60">
        <v>0</v>
      </c>
      <c r="DZ124" s="60">
        <v>0</v>
      </c>
      <c r="EA124" s="60">
        <v>0</v>
      </c>
      <c r="EB124" s="60">
        <v>0</v>
      </c>
      <c r="EC124" s="60">
        <v>0</v>
      </c>
      <c r="ED124" s="60">
        <v>0</v>
      </c>
      <c r="EE124" s="60">
        <v>0</v>
      </c>
      <c r="EF124" s="60">
        <v>0</v>
      </c>
      <c r="EG124" s="60">
        <v>0</v>
      </c>
    </row>
    <row r="125" spans="1:137" x14ac:dyDescent="0.45">
      <c r="A125" s="21"/>
      <c r="B125" s="21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BZ125" s="60">
        <v>6</v>
      </c>
      <c r="CA125" s="60" t="str">
        <f t="shared" si="3"/>
        <v/>
      </c>
      <c r="CB125" s="60" t="str">
        <f t="shared" si="3"/>
        <v/>
      </c>
      <c r="CC125" s="60" t="str">
        <f t="shared" si="3"/>
        <v/>
      </c>
      <c r="CD125" s="60" t="str">
        <f t="shared" si="4"/>
        <v/>
      </c>
      <c r="CE125" s="60" t="str">
        <f t="shared" si="4"/>
        <v/>
      </c>
      <c r="CF125" s="60" t="str">
        <f t="shared" si="4"/>
        <v/>
      </c>
      <c r="CG125" s="60" t="str">
        <f t="shared" si="5"/>
        <v/>
      </c>
      <c r="CH125" s="60" t="str">
        <f t="shared" si="5"/>
        <v/>
      </c>
      <c r="CI125" s="60" t="str">
        <f t="shared" si="5"/>
        <v/>
      </c>
      <c r="CL125" s="60">
        <v>0</v>
      </c>
      <c r="CM125" s="60">
        <v>0</v>
      </c>
      <c r="CN125" s="60">
        <v>0</v>
      </c>
      <c r="CO125" s="60">
        <v>0</v>
      </c>
      <c r="CP125" s="60">
        <v>0</v>
      </c>
      <c r="CQ125" s="60">
        <v>0</v>
      </c>
      <c r="CR125" s="60">
        <v>0</v>
      </c>
      <c r="CS125" s="60">
        <v>0</v>
      </c>
      <c r="CT125" s="60">
        <v>0</v>
      </c>
      <c r="CU125" s="60">
        <v>0</v>
      </c>
      <c r="CV125" s="60">
        <v>0</v>
      </c>
      <c r="CW125" s="60">
        <v>0</v>
      </c>
      <c r="CX125" s="60">
        <v>6</v>
      </c>
      <c r="CY125" s="60">
        <v>0</v>
      </c>
      <c r="CZ125" s="60">
        <v>0</v>
      </c>
      <c r="DA125" s="60">
        <v>0</v>
      </c>
      <c r="DB125" s="60">
        <v>0</v>
      </c>
      <c r="DC125" s="60">
        <v>0</v>
      </c>
      <c r="DD125" s="60">
        <v>0</v>
      </c>
      <c r="DE125" s="60">
        <v>0</v>
      </c>
      <c r="DF125" s="60">
        <v>0</v>
      </c>
      <c r="DG125" s="60">
        <v>0</v>
      </c>
      <c r="DH125" s="60">
        <v>0</v>
      </c>
      <c r="DI125" s="60">
        <v>0</v>
      </c>
      <c r="DJ125" s="60">
        <v>0</v>
      </c>
      <c r="DK125" s="60">
        <v>0</v>
      </c>
      <c r="DL125" s="60">
        <v>0</v>
      </c>
      <c r="DM125" s="60">
        <v>0</v>
      </c>
      <c r="DN125" s="60">
        <v>0</v>
      </c>
      <c r="DO125" s="60">
        <v>0</v>
      </c>
      <c r="DP125" s="60">
        <v>0</v>
      </c>
      <c r="DQ125" s="60">
        <v>0</v>
      </c>
      <c r="DR125" s="60">
        <v>0</v>
      </c>
      <c r="DS125" s="60">
        <v>0</v>
      </c>
      <c r="DT125" s="60">
        <v>0</v>
      </c>
      <c r="DU125" s="60">
        <v>0</v>
      </c>
      <c r="DV125" s="60">
        <v>0</v>
      </c>
      <c r="DW125" s="60">
        <v>0</v>
      </c>
      <c r="DX125" s="60">
        <v>0</v>
      </c>
      <c r="DY125" s="60">
        <v>0</v>
      </c>
      <c r="DZ125" s="60">
        <v>0</v>
      </c>
      <c r="EA125" s="60">
        <v>0</v>
      </c>
      <c r="EB125" s="60">
        <v>0</v>
      </c>
      <c r="EC125" s="60">
        <v>0</v>
      </c>
      <c r="ED125" s="60">
        <v>0</v>
      </c>
      <c r="EE125" s="60">
        <v>0</v>
      </c>
      <c r="EF125" s="60">
        <v>0</v>
      </c>
      <c r="EG125" s="60">
        <v>0</v>
      </c>
    </row>
    <row r="126" spans="1:137" x14ac:dyDescent="0.45">
      <c r="A126" s="21"/>
      <c r="B126" s="21"/>
      <c r="BZ126" s="60">
        <v>7</v>
      </c>
      <c r="CA126" s="60" t="str">
        <f>IF($CA$119=1,$CL126,IF($CA$119=2,$CO126,IF($CA$119=3,$CR126,IF($CA$119=4,$CU126,IF($CA$119=5,$CX126,IF($CA$119=6,$DA126,""))))))</f>
        <v/>
      </c>
      <c r="CB126" s="60" t="str">
        <f>IF($CA$119=1,$CL126,IF($CA$119=2,$CO126,IF($CA$119=3,$CR126,IF($CA$119=4,$CU126,IF($CA$119=5,$CX126,IF($CA$119=6,$DA126,""))))))</f>
        <v/>
      </c>
      <c r="CC126" s="60" t="str">
        <f>IF($CA$119=1,$CL126,IF($CA$119=2,$CO126,IF($CA$119=3,$CR126,IF($CA$119=4,$CU126,IF($CA$119=5,$CX126,IF($CA$119=6,$DA126,""))))))</f>
        <v/>
      </c>
      <c r="CD126" s="60" t="str">
        <f t="shared" si="4"/>
        <v/>
      </c>
      <c r="CE126" s="60" t="str">
        <f t="shared" si="4"/>
        <v/>
      </c>
      <c r="CF126" s="60" t="str">
        <f t="shared" si="4"/>
        <v/>
      </c>
      <c r="CG126" s="60" t="str">
        <f t="shared" si="5"/>
        <v/>
      </c>
      <c r="CH126" s="60" t="str">
        <f t="shared" si="5"/>
        <v/>
      </c>
      <c r="CI126" s="60" t="str">
        <f t="shared" si="5"/>
        <v/>
      </c>
      <c r="CL126" s="60">
        <v>0</v>
      </c>
      <c r="CM126" s="60">
        <v>0</v>
      </c>
      <c r="CN126" s="60">
        <v>0</v>
      </c>
      <c r="CO126" s="60">
        <v>0</v>
      </c>
      <c r="CP126" s="60">
        <v>0</v>
      </c>
      <c r="CQ126" s="60">
        <v>0</v>
      </c>
      <c r="CR126" s="60">
        <v>0</v>
      </c>
      <c r="CS126" s="60">
        <v>0</v>
      </c>
      <c r="CT126" s="60">
        <v>0</v>
      </c>
      <c r="CU126" s="60">
        <v>0</v>
      </c>
      <c r="CV126" s="60">
        <v>0</v>
      </c>
      <c r="CW126" s="60">
        <v>0</v>
      </c>
      <c r="CX126" s="60">
        <v>0</v>
      </c>
      <c r="CY126" s="60">
        <v>0</v>
      </c>
      <c r="CZ126" s="60">
        <v>0</v>
      </c>
      <c r="DA126" s="60">
        <v>0</v>
      </c>
      <c r="DB126" s="60">
        <v>0</v>
      </c>
      <c r="DC126" s="60">
        <v>0</v>
      </c>
      <c r="DD126" s="60">
        <v>0</v>
      </c>
      <c r="DE126" s="60">
        <v>0</v>
      </c>
      <c r="DF126" s="60">
        <v>0</v>
      </c>
      <c r="DG126" s="60">
        <v>0</v>
      </c>
      <c r="DH126" s="60">
        <v>0</v>
      </c>
      <c r="DI126" s="60">
        <v>0</v>
      </c>
      <c r="DJ126" s="60">
        <v>0</v>
      </c>
      <c r="DK126" s="60">
        <v>0</v>
      </c>
      <c r="DL126" s="60">
        <v>0</v>
      </c>
      <c r="DM126" s="60">
        <v>0</v>
      </c>
      <c r="DN126" s="60">
        <v>0</v>
      </c>
      <c r="DO126" s="60">
        <v>0</v>
      </c>
      <c r="DP126" s="60">
        <v>0</v>
      </c>
      <c r="DQ126" s="60">
        <v>0</v>
      </c>
      <c r="DR126" s="60">
        <v>0</v>
      </c>
      <c r="DS126" s="60">
        <v>0</v>
      </c>
      <c r="DT126" s="60">
        <v>0</v>
      </c>
      <c r="DU126" s="60">
        <v>0</v>
      </c>
      <c r="DV126" s="60">
        <v>0</v>
      </c>
      <c r="DW126" s="60">
        <v>0</v>
      </c>
      <c r="DX126" s="60">
        <v>0</v>
      </c>
      <c r="DY126" s="60">
        <v>0</v>
      </c>
      <c r="DZ126" s="60">
        <v>0</v>
      </c>
      <c r="EA126" s="60">
        <v>0</v>
      </c>
      <c r="EB126" s="60">
        <v>0</v>
      </c>
      <c r="EC126" s="60">
        <v>0</v>
      </c>
      <c r="ED126" s="60">
        <v>0</v>
      </c>
      <c r="EE126" s="60">
        <v>0</v>
      </c>
      <c r="EF126" s="60">
        <v>0</v>
      </c>
      <c r="EG126" s="60">
        <v>0</v>
      </c>
    </row>
    <row r="127" spans="1:137" x14ac:dyDescent="0.45">
      <c r="BZ127" s="60">
        <v>8</v>
      </c>
      <c r="CA127" s="60" t="str">
        <f t="shared" ref="CA127:CC131" si="6">IF($CA$119=1,CL127,IF($CA$119=2,CO127,IF($CA$119=3,CR127,IF($CA$119=4,CU127,IF($CA$119=5,CX127,IF($CA$119=6,DA127,""))))))</f>
        <v/>
      </c>
      <c r="CB127" s="60" t="str">
        <f t="shared" si="6"/>
        <v/>
      </c>
      <c r="CC127" s="60" t="str">
        <f t="shared" si="6"/>
        <v/>
      </c>
      <c r="CD127" s="60" t="str">
        <f t="shared" si="4"/>
        <v/>
      </c>
      <c r="CE127" s="60" t="str">
        <f t="shared" si="4"/>
        <v/>
      </c>
      <c r="CF127" s="60" t="str">
        <f t="shared" si="4"/>
        <v/>
      </c>
      <c r="CG127" s="60" t="str">
        <f t="shared" si="5"/>
        <v/>
      </c>
      <c r="CH127" s="60" t="str">
        <f t="shared" si="5"/>
        <v/>
      </c>
      <c r="CI127" s="60" t="str">
        <f t="shared" si="5"/>
        <v/>
      </c>
      <c r="CL127" s="60">
        <v>0</v>
      </c>
      <c r="CM127" s="60">
        <v>0</v>
      </c>
      <c r="CN127" s="60">
        <v>0</v>
      </c>
      <c r="CO127" s="60">
        <v>0</v>
      </c>
      <c r="CP127" s="60">
        <v>0</v>
      </c>
      <c r="CQ127" s="60">
        <v>0</v>
      </c>
      <c r="CR127" s="60">
        <v>0</v>
      </c>
      <c r="CS127" s="60">
        <v>0</v>
      </c>
      <c r="CT127" s="60">
        <v>0</v>
      </c>
      <c r="CU127" s="60">
        <v>0</v>
      </c>
      <c r="CV127" s="60">
        <v>0</v>
      </c>
      <c r="CW127" s="60">
        <v>0</v>
      </c>
      <c r="CX127" s="60">
        <v>0</v>
      </c>
      <c r="CY127" s="60">
        <v>0</v>
      </c>
      <c r="CZ127" s="60">
        <v>0</v>
      </c>
      <c r="DA127" s="60">
        <v>0</v>
      </c>
      <c r="DB127" s="60">
        <v>0</v>
      </c>
      <c r="DC127" s="60">
        <v>0</v>
      </c>
      <c r="DD127" s="60">
        <v>0</v>
      </c>
      <c r="DE127" s="60">
        <v>0</v>
      </c>
      <c r="DF127" s="60">
        <v>0</v>
      </c>
      <c r="DG127" s="60">
        <v>0</v>
      </c>
      <c r="DH127" s="60">
        <v>0</v>
      </c>
      <c r="DI127" s="60">
        <v>0</v>
      </c>
      <c r="DJ127" s="60">
        <v>0</v>
      </c>
      <c r="DK127" s="60">
        <v>0</v>
      </c>
      <c r="DL127" s="60">
        <v>0</v>
      </c>
      <c r="DM127" s="60">
        <v>0</v>
      </c>
      <c r="DN127" s="60">
        <v>0</v>
      </c>
      <c r="DO127" s="60">
        <v>0</v>
      </c>
      <c r="DP127" s="60">
        <v>0</v>
      </c>
      <c r="DQ127" s="60">
        <v>0</v>
      </c>
      <c r="DR127" s="60">
        <v>0</v>
      </c>
      <c r="DS127" s="60">
        <v>0</v>
      </c>
      <c r="DT127" s="60">
        <v>0</v>
      </c>
      <c r="DU127" s="60">
        <v>0</v>
      </c>
      <c r="DV127" s="60">
        <v>0</v>
      </c>
      <c r="DW127" s="60">
        <v>0</v>
      </c>
      <c r="DX127" s="60">
        <v>0</v>
      </c>
      <c r="DY127" s="60">
        <v>0</v>
      </c>
      <c r="DZ127" s="60">
        <v>0</v>
      </c>
      <c r="EA127" s="60">
        <v>0</v>
      </c>
      <c r="EB127" s="60">
        <v>0</v>
      </c>
      <c r="EC127" s="60">
        <v>0</v>
      </c>
      <c r="ED127" s="60">
        <v>0</v>
      </c>
      <c r="EE127" s="60">
        <v>0</v>
      </c>
      <c r="EF127" s="60">
        <v>0</v>
      </c>
      <c r="EG127" s="60">
        <v>0</v>
      </c>
    </row>
    <row r="128" spans="1:137" x14ac:dyDescent="0.45">
      <c r="BZ128" s="60">
        <v>9</v>
      </c>
      <c r="CA128" s="60" t="str">
        <f t="shared" si="6"/>
        <v/>
      </c>
      <c r="CB128" s="60" t="str">
        <f t="shared" si="6"/>
        <v/>
      </c>
      <c r="CC128" s="60" t="str">
        <f t="shared" si="6"/>
        <v/>
      </c>
      <c r="CD128" s="60" t="str">
        <f t="shared" si="4"/>
        <v/>
      </c>
      <c r="CE128" s="60" t="str">
        <f t="shared" si="4"/>
        <v/>
      </c>
      <c r="CF128" s="60" t="str">
        <f t="shared" si="4"/>
        <v/>
      </c>
      <c r="CG128" s="60" t="str">
        <f t="shared" si="5"/>
        <v/>
      </c>
      <c r="CH128" s="60" t="str">
        <f t="shared" si="5"/>
        <v/>
      </c>
      <c r="CI128" s="60" t="str">
        <f t="shared" si="5"/>
        <v/>
      </c>
      <c r="CL128" s="60">
        <v>0</v>
      </c>
      <c r="CM128" s="60">
        <v>0</v>
      </c>
      <c r="CN128" s="60">
        <v>0</v>
      </c>
      <c r="CO128" s="60">
        <v>0</v>
      </c>
      <c r="CP128" s="60">
        <v>0</v>
      </c>
      <c r="CQ128" s="60">
        <v>0</v>
      </c>
      <c r="CR128" s="60">
        <v>0</v>
      </c>
      <c r="CS128" s="60">
        <v>0</v>
      </c>
      <c r="CT128" s="60">
        <v>0</v>
      </c>
      <c r="CU128" s="60">
        <v>0</v>
      </c>
      <c r="CV128" s="60">
        <v>0</v>
      </c>
      <c r="CW128" s="60">
        <v>0</v>
      </c>
      <c r="CX128" s="60">
        <v>0</v>
      </c>
      <c r="CY128" s="60">
        <v>0</v>
      </c>
      <c r="CZ128" s="60">
        <v>0</v>
      </c>
      <c r="DA128" s="60">
        <v>0</v>
      </c>
      <c r="DB128" s="60">
        <v>0</v>
      </c>
      <c r="DC128" s="60">
        <v>0</v>
      </c>
      <c r="DD128" s="60">
        <v>0</v>
      </c>
      <c r="DE128" s="60">
        <v>0</v>
      </c>
      <c r="DF128" s="60">
        <v>0</v>
      </c>
      <c r="DG128" s="60">
        <v>0</v>
      </c>
      <c r="DH128" s="60">
        <v>0</v>
      </c>
      <c r="DI128" s="60">
        <v>0</v>
      </c>
      <c r="DJ128" s="60">
        <v>0</v>
      </c>
      <c r="DK128" s="60">
        <v>0</v>
      </c>
      <c r="DL128" s="60">
        <v>0</v>
      </c>
      <c r="DM128" s="60">
        <v>0</v>
      </c>
      <c r="DN128" s="60">
        <v>0</v>
      </c>
      <c r="DO128" s="60">
        <v>0</v>
      </c>
      <c r="DP128" s="60">
        <v>0</v>
      </c>
      <c r="DQ128" s="60">
        <v>0</v>
      </c>
      <c r="DR128" s="60">
        <v>0</v>
      </c>
      <c r="DS128" s="60">
        <v>0</v>
      </c>
      <c r="DT128" s="60">
        <v>0</v>
      </c>
      <c r="DU128" s="60">
        <v>0</v>
      </c>
      <c r="DV128" s="60">
        <v>0</v>
      </c>
      <c r="DW128" s="60">
        <v>0</v>
      </c>
      <c r="DX128" s="60">
        <v>0</v>
      </c>
      <c r="DY128" s="60">
        <v>0</v>
      </c>
      <c r="DZ128" s="60">
        <v>0</v>
      </c>
      <c r="EA128" s="60">
        <v>0</v>
      </c>
      <c r="EB128" s="60">
        <v>0</v>
      </c>
      <c r="EC128" s="60">
        <v>0</v>
      </c>
      <c r="ED128" s="60">
        <v>0</v>
      </c>
      <c r="EE128" s="60">
        <v>0</v>
      </c>
      <c r="EF128" s="60">
        <v>0</v>
      </c>
      <c r="EG128" s="60">
        <v>0</v>
      </c>
    </row>
    <row r="129" spans="78:137" x14ac:dyDescent="0.45">
      <c r="BZ129" s="60">
        <v>10</v>
      </c>
      <c r="CA129" s="60" t="str">
        <f t="shared" si="6"/>
        <v/>
      </c>
      <c r="CB129" s="60" t="str">
        <f t="shared" si="6"/>
        <v/>
      </c>
      <c r="CC129" s="60" t="str">
        <f t="shared" si="6"/>
        <v/>
      </c>
      <c r="CD129" s="60" t="str">
        <f t="shared" si="4"/>
        <v/>
      </c>
      <c r="CE129" s="60" t="str">
        <f t="shared" si="4"/>
        <v/>
      </c>
      <c r="CF129" s="60" t="str">
        <f t="shared" si="4"/>
        <v/>
      </c>
      <c r="CG129" s="60" t="str">
        <f t="shared" si="5"/>
        <v/>
      </c>
      <c r="CH129" s="60" t="str">
        <f t="shared" si="5"/>
        <v/>
      </c>
      <c r="CI129" s="60" t="str">
        <f t="shared" si="5"/>
        <v/>
      </c>
      <c r="CL129" s="60">
        <v>0</v>
      </c>
      <c r="CM129" s="60">
        <v>0</v>
      </c>
      <c r="CN129" s="60">
        <v>0</v>
      </c>
      <c r="CO129" s="60">
        <v>0</v>
      </c>
      <c r="CP129" s="60">
        <v>0</v>
      </c>
      <c r="CQ129" s="60">
        <v>0</v>
      </c>
      <c r="CR129" s="60">
        <v>0</v>
      </c>
      <c r="CS129" s="60">
        <v>0</v>
      </c>
      <c r="CT129" s="60">
        <v>0</v>
      </c>
      <c r="CU129" s="60">
        <v>0</v>
      </c>
      <c r="CV129" s="60">
        <v>0</v>
      </c>
      <c r="CW129" s="60">
        <v>0</v>
      </c>
      <c r="CX129" s="60">
        <v>0</v>
      </c>
      <c r="CY129" s="60">
        <v>0</v>
      </c>
      <c r="CZ129" s="60">
        <v>0</v>
      </c>
      <c r="DA129" s="60">
        <v>0</v>
      </c>
      <c r="DB129" s="60">
        <v>0</v>
      </c>
      <c r="DC129" s="60">
        <v>0</v>
      </c>
      <c r="DD129" s="60">
        <v>0</v>
      </c>
      <c r="DE129" s="60">
        <v>0</v>
      </c>
      <c r="DF129" s="60">
        <v>0</v>
      </c>
      <c r="DG129" s="60">
        <v>0</v>
      </c>
      <c r="DH129" s="60">
        <v>0</v>
      </c>
      <c r="DI129" s="60">
        <v>0</v>
      </c>
      <c r="DJ129" s="60">
        <v>0</v>
      </c>
      <c r="DK129" s="60">
        <v>0</v>
      </c>
      <c r="DL129" s="60">
        <v>0</v>
      </c>
      <c r="DM129" s="60">
        <v>0</v>
      </c>
      <c r="DN129" s="60">
        <v>0</v>
      </c>
      <c r="DO129" s="60">
        <v>0</v>
      </c>
      <c r="DP129" s="60">
        <v>0</v>
      </c>
      <c r="DQ129" s="60">
        <v>0</v>
      </c>
      <c r="DR129" s="60">
        <v>0</v>
      </c>
      <c r="DS129" s="60">
        <v>0</v>
      </c>
      <c r="DT129" s="60">
        <v>0</v>
      </c>
      <c r="DU129" s="60">
        <v>0</v>
      </c>
      <c r="DV129" s="60">
        <v>0</v>
      </c>
      <c r="DW129" s="60">
        <v>0</v>
      </c>
      <c r="DX129" s="60">
        <v>0</v>
      </c>
      <c r="DY129" s="60">
        <v>0</v>
      </c>
      <c r="DZ129" s="60">
        <v>0</v>
      </c>
      <c r="EA129" s="60">
        <v>0</v>
      </c>
      <c r="EB129" s="60">
        <v>0</v>
      </c>
      <c r="EC129" s="60">
        <v>0</v>
      </c>
      <c r="ED129" s="60">
        <v>0</v>
      </c>
      <c r="EE129" s="60">
        <v>0</v>
      </c>
      <c r="EF129" s="60">
        <v>0</v>
      </c>
      <c r="EG129" s="60">
        <v>0</v>
      </c>
    </row>
    <row r="130" spans="78:137" x14ac:dyDescent="0.45">
      <c r="BZ130" s="60">
        <v>11</v>
      </c>
      <c r="CA130" s="60" t="str">
        <f t="shared" si="6"/>
        <v/>
      </c>
      <c r="CB130" s="60" t="str">
        <f t="shared" si="6"/>
        <v/>
      </c>
      <c r="CC130" s="60" t="str">
        <f t="shared" si="6"/>
        <v/>
      </c>
      <c r="CD130" s="60" t="str">
        <f t="shared" si="4"/>
        <v/>
      </c>
      <c r="CE130" s="60" t="str">
        <f t="shared" si="4"/>
        <v/>
      </c>
      <c r="CF130" s="60" t="str">
        <f t="shared" si="4"/>
        <v/>
      </c>
      <c r="CG130" s="60" t="str">
        <f t="shared" si="5"/>
        <v/>
      </c>
      <c r="CH130" s="60" t="str">
        <f t="shared" si="5"/>
        <v/>
      </c>
      <c r="CI130" s="60" t="str">
        <f t="shared" si="5"/>
        <v/>
      </c>
      <c r="CL130" s="60">
        <v>0</v>
      </c>
      <c r="CM130" s="60">
        <v>0</v>
      </c>
      <c r="CN130" s="60">
        <v>0</v>
      </c>
      <c r="CO130" s="60">
        <v>0</v>
      </c>
      <c r="CP130" s="60">
        <v>0</v>
      </c>
      <c r="CQ130" s="60">
        <v>0</v>
      </c>
      <c r="CR130" s="60">
        <v>0</v>
      </c>
      <c r="CS130" s="60">
        <v>0</v>
      </c>
      <c r="CT130" s="60">
        <v>0</v>
      </c>
      <c r="CU130" s="60">
        <v>0</v>
      </c>
      <c r="CV130" s="60">
        <v>0</v>
      </c>
      <c r="CW130" s="60">
        <v>0</v>
      </c>
      <c r="CX130" s="60">
        <v>0</v>
      </c>
      <c r="CY130" s="60">
        <v>0</v>
      </c>
      <c r="CZ130" s="60">
        <v>0</v>
      </c>
      <c r="DA130" s="60">
        <v>0</v>
      </c>
      <c r="DB130" s="60">
        <v>0</v>
      </c>
      <c r="DC130" s="60">
        <v>0</v>
      </c>
      <c r="DD130" s="60">
        <v>0</v>
      </c>
      <c r="DE130" s="60">
        <v>0</v>
      </c>
      <c r="DF130" s="60">
        <v>0</v>
      </c>
      <c r="DG130" s="60">
        <v>0</v>
      </c>
      <c r="DH130" s="60">
        <v>0</v>
      </c>
      <c r="DI130" s="60">
        <v>0</v>
      </c>
      <c r="DJ130" s="60">
        <v>0</v>
      </c>
      <c r="DK130" s="60">
        <v>0</v>
      </c>
      <c r="DL130" s="60">
        <v>0</v>
      </c>
      <c r="DM130" s="60">
        <v>0</v>
      </c>
      <c r="DN130" s="60">
        <v>0</v>
      </c>
      <c r="DO130" s="60">
        <v>0</v>
      </c>
      <c r="DP130" s="60">
        <v>0</v>
      </c>
      <c r="DQ130" s="60">
        <v>0</v>
      </c>
      <c r="DR130" s="60">
        <v>0</v>
      </c>
      <c r="DS130" s="60">
        <v>0</v>
      </c>
      <c r="DT130" s="60">
        <v>0</v>
      </c>
      <c r="DU130" s="60">
        <v>0</v>
      </c>
      <c r="DV130" s="60">
        <v>0</v>
      </c>
      <c r="DW130" s="60">
        <v>0</v>
      </c>
      <c r="DX130" s="60">
        <v>0</v>
      </c>
      <c r="DY130" s="60">
        <v>0</v>
      </c>
      <c r="DZ130" s="60">
        <v>0</v>
      </c>
      <c r="EA130" s="60">
        <v>0</v>
      </c>
      <c r="EB130" s="60">
        <v>0</v>
      </c>
      <c r="EC130" s="60">
        <v>0</v>
      </c>
      <c r="ED130" s="60">
        <v>0</v>
      </c>
      <c r="EE130" s="60">
        <v>0</v>
      </c>
      <c r="EF130" s="60">
        <v>0</v>
      </c>
      <c r="EG130" s="60">
        <v>0</v>
      </c>
    </row>
    <row r="131" spans="78:137" x14ac:dyDescent="0.45">
      <c r="BZ131" s="60">
        <v>12</v>
      </c>
      <c r="CA131" s="60" t="str">
        <f t="shared" si="6"/>
        <v/>
      </c>
      <c r="CB131" s="60" t="str">
        <f t="shared" si="6"/>
        <v/>
      </c>
      <c r="CC131" s="60" t="str">
        <f t="shared" si="6"/>
        <v/>
      </c>
      <c r="CD131" s="60" t="str">
        <f t="shared" si="4"/>
        <v/>
      </c>
      <c r="CE131" s="60" t="str">
        <f t="shared" si="4"/>
        <v/>
      </c>
      <c r="CF131" s="60" t="str">
        <f t="shared" si="4"/>
        <v/>
      </c>
      <c r="CL131" s="60">
        <v>0</v>
      </c>
      <c r="CM131" s="60">
        <v>0</v>
      </c>
      <c r="CN131" s="60">
        <v>0</v>
      </c>
      <c r="CO131" s="60">
        <v>0</v>
      </c>
      <c r="CP131" s="60">
        <v>0</v>
      </c>
      <c r="CQ131" s="60">
        <v>0</v>
      </c>
      <c r="CR131" s="60">
        <v>0</v>
      </c>
      <c r="CS131" s="60">
        <v>0</v>
      </c>
      <c r="CT131" s="60">
        <v>0</v>
      </c>
      <c r="CU131" s="60">
        <v>0</v>
      </c>
      <c r="CV131" s="60">
        <v>0</v>
      </c>
      <c r="CW131" s="60">
        <v>0</v>
      </c>
      <c r="CX131" s="60">
        <v>0</v>
      </c>
      <c r="CY131" s="60">
        <v>0</v>
      </c>
      <c r="CZ131" s="60">
        <v>0</v>
      </c>
      <c r="DA131" s="60">
        <v>0</v>
      </c>
      <c r="DB131" s="60">
        <v>0</v>
      </c>
      <c r="DC131" s="60">
        <v>0</v>
      </c>
      <c r="DD131" s="60">
        <v>0</v>
      </c>
      <c r="DE131" s="60">
        <v>0</v>
      </c>
      <c r="DF131" s="60">
        <v>0</v>
      </c>
      <c r="DG131" s="60">
        <v>0</v>
      </c>
      <c r="DH131" s="60">
        <v>0</v>
      </c>
      <c r="DI131" s="60">
        <v>0</v>
      </c>
      <c r="DJ131" s="60">
        <v>0</v>
      </c>
      <c r="DK131" s="60">
        <v>0</v>
      </c>
      <c r="DL131" s="60">
        <v>0</v>
      </c>
      <c r="DM131" s="60">
        <v>0</v>
      </c>
      <c r="DN131" s="60">
        <v>0</v>
      </c>
      <c r="DO131" s="60">
        <v>0</v>
      </c>
      <c r="DP131" s="60">
        <v>0</v>
      </c>
      <c r="DQ131" s="60">
        <v>0</v>
      </c>
      <c r="DR131" s="60">
        <v>0</v>
      </c>
      <c r="DS131" s="60">
        <v>0</v>
      </c>
      <c r="DT131" s="60">
        <v>0</v>
      </c>
      <c r="DU131" s="60">
        <v>0</v>
      </c>
      <c r="DV131" s="60">
        <v>0</v>
      </c>
      <c r="DW131" s="60">
        <v>0</v>
      </c>
      <c r="DX131" s="60">
        <v>0</v>
      </c>
      <c r="DY131" s="60">
        <v>0</v>
      </c>
      <c r="DZ131" s="60">
        <v>0</v>
      </c>
      <c r="EA131" s="60">
        <v>0</v>
      </c>
      <c r="EB131" s="60">
        <v>0</v>
      </c>
      <c r="EC131" s="60">
        <v>0</v>
      </c>
      <c r="ED131" s="60">
        <v>0</v>
      </c>
      <c r="EE131" s="60">
        <v>0</v>
      </c>
      <c r="EF131" s="60">
        <v>0</v>
      </c>
      <c r="EG131" s="60">
        <v>0</v>
      </c>
    </row>
    <row r="133" spans="78:137" x14ac:dyDescent="0.45">
      <c r="BZ133" s="60" t="s">
        <v>98</v>
      </c>
      <c r="CA133" s="60" t="s">
        <v>129</v>
      </c>
      <c r="CD133" s="60" t="s">
        <v>129</v>
      </c>
      <c r="CG133" s="60" t="s">
        <v>129</v>
      </c>
    </row>
    <row r="134" spans="78:137" x14ac:dyDescent="0.45">
      <c r="BZ134" s="60" t="s">
        <v>99</v>
      </c>
      <c r="CA134" s="60" t="s">
        <v>129</v>
      </c>
      <c r="CD134" s="60" t="s">
        <v>129</v>
      </c>
      <c r="CG134" s="60" t="s">
        <v>129</v>
      </c>
    </row>
    <row r="135" spans="78:137" x14ac:dyDescent="0.45">
      <c r="BZ135" s="60" t="s">
        <v>100</v>
      </c>
      <c r="CA135" s="60" t="s">
        <v>129</v>
      </c>
      <c r="CD135" s="60" t="s">
        <v>129</v>
      </c>
      <c r="CG135" s="60" t="s">
        <v>129</v>
      </c>
    </row>
    <row r="136" spans="78:137" x14ac:dyDescent="0.45">
      <c r="BZ136" s="60" t="s">
        <v>101</v>
      </c>
      <c r="CA136" s="60" t="s">
        <v>129</v>
      </c>
      <c r="CD136" s="60" t="s">
        <v>129</v>
      </c>
      <c r="CG136" s="60" t="s">
        <v>129</v>
      </c>
    </row>
    <row r="137" spans="78:137" x14ac:dyDescent="0.45">
      <c r="BZ137" s="60" t="s">
        <v>102</v>
      </c>
      <c r="CA137" s="60" t="s">
        <v>129</v>
      </c>
      <c r="CD137" s="60" t="s">
        <v>129</v>
      </c>
      <c r="CG137" s="60" t="s">
        <v>129</v>
      </c>
    </row>
    <row r="138" spans="78:137" x14ac:dyDescent="0.45">
      <c r="BZ138" s="60" t="s">
        <v>103</v>
      </c>
      <c r="CA138" s="60" t="s">
        <v>129</v>
      </c>
      <c r="CD138" s="60" t="s">
        <v>129</v>
      </c>
      <c r="CG138" s="60" t="s">
        <v>129</v>
      </c>
    </row>
  </sheetData>
  <mergeCells count="303">
    <mergeCell ref="A4:B4"/>
    <mergeCell ref="C4:L4"/>
    <mergeCell ref="M4:O4"/>
    <mergeCell ref="P4:Y4"/>
    <mergeCell ref="A5:B5"/>
    <mergeCell ref="M5:O5"/>
    <mergeCell ref="A6:B6"/>
    <mergeCell ref="M6:O6"/>
    <mergeCell ref="A7:B7"/>
    <mergeCell ref="M7:O7"/>
    <mergeCell ref="A9:AQ9"/>
    <mergeCell ref="A11:B11"/>
    <mergeCell ref="C11:J11"/>
    <mergeCell ref="K11:Y11"/>
    <mergeCell ref="Z11:AG11"/>
    <mergeCell ref="AI11:AQ11"/>
    <mergeCell ref="Z12:AG14"/>
    <mergeCell ref="AI12:AM14"/>
    <mergeCell ref="AN12:AQ14"/>
    <mergeCell ref="O13:P13"/>
    <mergeCell ref="T13:U13"/>
    <mergeCell ref="O14:P14"/>
    <mergeCell ref="T14:U14"/>
    <mergeCell ref="A12:B14"/>
    <mergeCell ref="C12:J14"/>
    <mergeCell ref="K12:N14"/>
    <mergeCell ref="O12:P12"/>
    <mergeCell ref="T12:U12"/>
    <mergeCell ref="W12:Y14"/>
    <mergeCell ref="Z15:AG17"/>
    <mergeCell ref="AI15:AM17"/>
    <mergeCell ref="AN15:AQ17"/>
    <mergeCell ref="O16:P16"/>
    <mergeCell ref="T16:U16"/>
    <mergeCell ref="O17:P17"/>
    <mergeCell ref="T17:U17"/>
    <mergeCell ref="A15:B17"/>
    <mergeCell ref="C15:J17"/>
    <mergeCell ref="K15:N17"/>
    <mergeCell ref="O15:P15"/>
    <mergeCell ref="T15:U15"/>
    <mergeCell ref="W15:Y17"/>
    <mergeCell ref="Z18:AG20"/>
    <mergeCell ref="AI18:AM20"/>
    <mergeCell ref="AN18:AQ20"/>
    <mergeCell ref="O19:P19"/>
    <mergeCell ref="T19:U19"/>
    <mergeCell ref="O20:P20"/>
    <mergeCell ref="T20:U20"/>
    <mergeCell ref="A18:B20"/>
    <mergeCell ref="C18:J20"/>
    <mergeCell ref="K18:N20"/>
    <mergeCell ref="O18:P18"/>
    <mergeCell ref="T18:U18"/>
    <mergeCell ref="W18:Y20"/>
    <mergeCell ref="Z21:AG23"/>
    <mergeCell ref="AI21:AM23"/>
    <mergeCell ref="AN21:AQ23"/>
    <mergeCell ref="O22:P22"/>
    <mergeCell ref="T22:U22"/>
    <mergeCell ref="O23:P23"/>
    <mergeCell ref="T23:U23"/>
    <mergeCell ref="A21:B23"/>
    <mergeCell ref="C21:J23"/>
    <mergeCell ref="K21:N23"/>
    <mergeCell ref="O21:P21"/>
    <mergeCell ref="T21:U21"/>
    <mergeCell ref="W21:Y23"/>
    <mergeCell ref="Z24:AG26"/>
    <mergeCell ref="AI24:AM26"/>
    <mergeCell ref="AN24:AQ26"/>
    <mergeCell ref="O25:P25"/>
    <mergeCell ref="T25:U25"/>
    <mergeCell ref="O26:P26"/>
    <mergeCell ref="T26:U26"/>
    <mergeCell ref="A24:B26"/>
    <mergeCell ref="C24:J26"/>
    <mergeCell ref="K24:N26"/>
    <mergeCell ref="O24:P24"/>
    <mergeCell ref="T24:U24"/>
    <mergeCell ref="W24:Y26"/>
    <mergeCell ref="Z27:AG29"/>
    <mergeCell ref="AI27:AM29"/>
    <mergeCell ref="AN27:AQ29"/>
    <mergeCell ref="O28:P28"/>
    <mergeCell ref="T28:U28"/>
    <mergeCell ref="O29:P29"/>
    <mergeCell ref="T29:U29"/>
    <mergeCell ref="A27:B29"/>
    <mergeCell ref="C27:J29"/>
    <mergeCell ref="K27:N29"/>
    <mergeCell ref="O27:P27"/>
    <mergeCell ref="T27:U27"/>
    <mergeCell ref="W27:Y29"/>
    <mergeCell ref="A34:B36"/>
    <mergeCell ref="C34:J36"/>
    <mergeCell ref="K34:N36"/>
    <mergeCell ref="O34:P34"/>
    <mergeCell ref="T34:U34"/>
    <mergeCell ref="A30:AQ30"/>
    <mergeCell ref="A31:B33"/>
    <mergeCell ref="C31:J33"/>
    <mergeCell ref="K31:N33"/>
    <mergeCell ref="O31:P31"/>
    <mergeCell ref="T31:U31"/>
    <mergeCell ref="W31:Y33"/>
    <mergeCell ref="Z31:AG33"/>
    <mergeCell ref="AI31:AM33"/>
    <mergeCell ref="AN31:AQ33"/>
    <mergeCell ref="W34:Y36"/>
    <mergeCell ref="Z34:AG36"/>
    <mergeCell ref="AI34:AM36"/>
    <mergeCell ref="AN34:AQ36"/>
    <mergeCell ref="O35:P35"/>
    <mergeCell ref="T35:U35"/>
    <mergeCell ref="O36:P36"/>
    <mergeCell ref="T36:U36"/>
    <mergeCell ref="O32:P32"/>
    <mergeCell ref="T32:U32"/>
    <mergeCell ref="O33:P33"/>
    <mergeCell ref="T33:U33"/>
    <mergeCell ref="Z37:AG39"/>
    <mergeCell ref="AI37:AM39"/>
    <mergeCell ref="AN37:AQ39"/>
    <mergeCell ref="O38:P38"/>
    <mergeCell ref="T38:U38"/>
    <mergeCell ref="O39:P39"/>
    <mergeCell ref="T39:U39"/>
    <mergeCell ref="A37:B39"/>
    <mergeCell ref="C37:J39"/>
    <mergeCell ref="K37:N39"/>
    <mergeCell ref="O37:P37"/>
    <mergeCell ref="T37:U37"/>
    <mergeCell ref="W37:Y39"/>
    <mergeCell ref="Z40:AG42"/>
    <mergeCell ref="AI40:AM42"/>
    <mergeCell ref="AN40:AQ42"/>
    <mergeCell ref="O41:P41"/>
    <mergeCell ref="T41:U41"/>
    <mergeCell ref="O42:P42"/>
    <mergeCell ref="T42:U42"/>
    <mergeCell ref="A40:B42"/>
    <mergeCell ref="C40:J42"/>
    <mergeCell ref="K40:N42"/>
    <mergeCell ref="O40:P40"/>
    <mergeCell ref="T40:U40"/>
    <mergeCell ref="W40:Y42"/>
    <mergeCell ref="Z43:AG45"/>
    <mergeCell ref="AI43:AM45"/>
    <mergeCell ref="AN43:AQ45"/>
    <mergeCell ref="O44:P44"/>
    <mergeCell ref="T44:U44"/>
    <mergeCell ref="O45:P45"/>
    <mergeCell ref="T45:U45"/>
    <mergeCell ref="A43:B45"/>
    <mergeCell ref="C43:J45"/>
    <mergeCell ref="K43:N45"/>
    <mergeCell ref="O43:P43"/>
    <mergeCell ref="T43:U43"/>
    <mergeCell ref="W43:Y45"/>
    <mergeCell ref="Z46:AG48"/>
    <mergeCell ref="AI46:AM48"/>
    <mergeCell ref="AN46:AQ48"/>
    <mergeCell ref="O47:P47"/>
    <mergeCell ref="T47:U47"/>
    <mergeCell ref="O48:P48"/>
    <mergeCell ref="T48:U48"/>
    <mergeCell ref="A46:B48"/>
    <mergeCell ref="C46:J48"/>
    <mergeCell ref="K46:N48"/>
    <mergeCell ref="O46:P46"/>
    <mergeCell ref="T46:U46"/>
    <mergeCell ref="W46:Y48"/>
    <mergeCell ref="A50:AQ50"/>
    <mergeCell ref="A52:A55"/>
    <mergeCell ref="B52:D55"/>
    <mergeCell ref="F52:J55"/>
    <mergeCell ref="K52:O55"/>
    <mergeCell ref="P52:T55"/>
    <mergeCell ref="U52:Y55"/>
    <mergeCell ref="Z52:AD55"/>
    <mergeCell ref="AE52:AI55"/>
    <mergeCell ref="AJ52:AL55"/>
    <mergeCell ref="AM52:AO55"/>
    <mergeCell ref="AP52:AP55"/>
    <mergeCell ref="AQ52:AQ55"/>
    <mergeCell ref="AS54:AS55"/>
    <mergeCell ref="AT54:AT55"/>
    <mergeCell ref="A56:A91"/>
    <mergeCell ref="B56:D61"/>
    <mergeCell ref="E56:E61"/>
    <mergeCell ref="F56:J61"/>
    <mergeCell ref="AJ56:AJ61"/>
    <mergeCell ref="BB56:BB61"/>
    <mergeCell ref="BC56:BC61"/>
    <mergeCell ref="B62:D67"/>
    <mergeCell ref="E62:E67"/>
    <mergeCell ref="K62:O67"/>
    <mergeCell ref="AJ62:AJ67"/>
    <mergeCell ref="AK62:AK67"/>
    <mergeCell ref="AL62:AL67"/>
    <mergeCell ref="BA62:BA67"/>
    <mergeCell ref="BB62:BB67"/>
    <mergeCell ref="BC62:BC67"/>
    <mergeCell ref="B74:D79"/>
    <mergeCell ref="E74:E79"/>
    <mergeCell ref="U74:Y79"/>
    <mergeCell ref="AJ74:AJ79"/>
    <mergeCell ref="AK74:AK79"/>
    <mergeCell ref="AL74:AL79"/>
    <mergeCell ref="BD56:BD61"/>
    <mergeCell ref="AK56:AK61"/>
    <mergeCell ref="AL56:AL61"/>
    <mergeCell ref="AM56:AO59"/>
    <mergeCell ref="AP56:AP61"/>
    <mergeCell ref="AQ56:AQ61"/>
    <mergeCell ref="AX56:AX61"/>
    <mergeCell ref="AM60:AM61"/>
    <mergeCell ref="AN60:AN61"/>
    <mergeCell ref="AO60:AO61"/>
    <mergeCell ref="AY56:AY61"/>
    <mergeCell ref="AZ56:AZ61"/>
    <mergeCell ref="BA56:BA61"/>
    <mergeCell ref="BD62:BD67"/>
    <mergeCell ref="AM66:AM67"/>
    <mergeCell ref="AN66:AN67"/>
    <mergeCell ref="AO66:AO67"/>
    <mergeCell ref="AM62:AO65"/>
    <mergeCell ref="AP62:AP67"/>
    <mergeCell ref="AQ62:AQ67"/>
    <mergeCell ref="AX62:AX67"/>
    <mergeCell ref="AY62:AY67"/>
    <mergeCell ref="AZ62:AZ67"/>
    <mergeCell ref="BD68:BD73"/>
    <mergeCell ref="AM72:AM73"/>
    <mergeCell ref="AN72:AN73"/>
    <mergeCell ref="AO72:AO73"/>
    <mergeCell ref="AM68:AO71"/>
    <mergeCell ref="AP68:AP73"/>
    <mergeCell ref="AQ68:AQ73"/>
    <mergeCell ref="AX68:AX73"/>
    <mergeCell ref="AY68:AY73"/>
    <mergeCell ref="AZ68:AZ73"/>
    <mergeCell ref="BA68:BA73"/>
    <mergeCell ref="BB68:BB73"/>
    <mergeCell ref="BC68:BC73"/>
    <mergeCell ref="B68:D73"/>
    <mergeCell ref="E68:E73"/>
    <mergeCell ref="P68:T73"/>
    <mergeCell ref="AJ68:AJ73"/>
    <mergeCell ref="AK68:AK73"/>
    <mergeCell ref="AL68:AL73"/>
    <mergeCell ref="BA74:BA79"/>
    <mergeCell ref="BB74:BB79"/>
    <mergeCell ref="BC74:BC79"/>
    <mergeCell ref="BD74:BD79"/>
    <mergeCell ref="AM78:AM79"/>
    <mergeCell ref="AN78:AN79"/>
    <mergeCell ref="AO78:AO79"/>
    <mergeCell ref="AM74:AO77"/>
    <mergeCell ref="AP74:AP79"/>
    <mergeCell ref="AQ74:AQ79"/>
    <mergeCell ref="AX74:AX79"/>
    <mergeCell ref="AY74:AY79"/>
    <mergeCell ref="AZ74:AZ79"/>
    <mergeCell ref="BD80:BD85"/>
    <mergeCell ref="AM84:AM85"/>
    <mergeCell ref="AN84:AN85"/>
    <mergeCell ref="AO84:AO85"/>
    <mergeCell ref="AM80:AO83"/>
    <mergeCell ref="AP80:AP85"/>
    <mergeCell ref="AQ80:AQ85"/>
    <mergeCell ref="AX80:AX85"/>
    <mergeCell ref="AY80:AY85"/>
    <mergeCell ref="AZ80:AZ85"/>
    <mergeCell ref="B86:D91"/>
    <mergeCell ref="E86:E91"/>
    <mergeCell ref="AE86:AI91"/>
    <mergeCell ref="AJ86:AJ91"/>
    <mergeCell ref="AK86:AK91"/>
    <mergeCell ref="AL86:AL91"/>
    <mergeCell ref="BA80:BA85"/>
    <mergeCell ref="BB80:BB85"/>
    <mergeCell ref="BC80:BC85"/>
    <mergeCell ref="B80:D85"/>
    <mergeCell ref="E80:E85"/>
    <mergeCell ref="Z80:AD85"/>
    <mergeCell ref="AJ80:AJ85"/>
    <mergeCell ref="AK80:AK85"/>
    <mergeCell ref="AL80:AL85"/>
    <mergeCell ref="BA86:BA91"/>
    <mergeCell ref="BB86:BB91"/>
    <mergeCell ref="BC86:BC91"/>
    <mergeCell ref="BD86:BD91"/>
    <mergeCell ref="AM90:AM91"/>
    <mergeCell ref="AN90:AN91"/>
    <mergeCell ref="AO90:AO91"/>
    <mergeCell ref="AM86:AO89"/>
    <mergeCell ref="AP86:AP91"/>
    <mergeCell ref="AQ86:AQ91"/>
    <mergeCell ref="AX86:AX91"/>
    <mergeCell ref="AY86:AY91"/>
    <mergeCell ref="AZ86:AZ91"/>
  </mergeCells>
  <phoneticPr fontId="2"/>
  <conditionalFormatting sqref="F65:F67 J65:J67 F71:F73 J71:J73 F77:F79 J77:K79 O77:P79 T77:T79 F83:F85 J83:K85 O83:P85 T83:T85 K89:K91 O89:P91 T89:U91 Y89:Z91 AD89:AD91">
    <cfRule type="cellIs" dxfId="28" priority="4" stopIfTrue="1" operator="equal">
      <formula>0</formula>
    </cfRule>
  </conditionalFormatting>
  <conditionalFormatting sqref="F94:U94 W94 Y94 F118:U118 W118 Y118">
    <cfRule type="cellIs" dxfId="27" priority="3" stopIfTrue="1" operator="greaterThan">
      <formula>0</formula>
    </cfRule>
  </conditionalFormatting>
  <conditionalFormatting sqref="AS56 AS62 AS68 AS74 AS80 AS86">
    <cfRule type="cellIs" dxfId="26" priority="1" stopIfTrue="1" operator="notEqual">
      <formula>3</formula>
    </cfRule>
  </conditionalFormatting>
  <conditionalFormatting sqref="AT56 AT62 AT68 AT74 AT80 AT86">
    <cfRule type="cellIs" dxfId="25" priority="2" stopIfTrue="1" operator="notEqual">
      <formula>0</formula>
    </cfRule>
  </conditionalFormatting>
  <pageMargins left="0.6692913385826772" right="0.19685039370078741" top="0.39370078740157483" bottom="0.27559055118110237" header="0.51181102362204722" footer="0.19685039370078741"/>
  <pageSetup paperSize="9" scale="65" orientation="portrait" horizontalDpi="4294967293" r:id="rId1"/>
  <headerFooter alignWithMargins="0"/>
  <rowBreaks count="1" manualBreakCount="1">
    <brk id="91" max="42" man="1"/>
  </rowBreaks>
  <colBreaks count="1" manualBreakCount="1">
    <brk id="4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4CD8-FA6C-4298-93BA-DE6EE634ACD1}">
  <sheetPr>
    <tabColor theme="9" tint="-0.249977111117893"/>
  </sheetPr>
  <dimension ref="A1:EG138"/>
  <sheetViews>
    <sheetView view="pageBreakPreview" zoomScaleNormal="75" workbookViewId="0"/>
  </sheetViews>
  <sheetFormatPr defaultColWidth="8.09765625" defaultRowHeight="13.2" x14ac:dyDescent="0.45"/>
  <cols>
    <col min="1" max="2" width="3.5" style="60" customWidth="1"/>
    <col min="3" max="3" width="3.5" style="21" customWidth="1"/>
    <col min="4" max="4" width="3.69921875" style="21" customWidth="1"/>
    <col min="5" max="5" width="5.59765625" style="21" hidden="1" customWidth="1"/>
    <col min="6" max="6" width="3.5" style="21" customWidth="1"/>
    <col min="7" max="7" width="3.5" style="21" hidden="1" customWidth="1"/>
    <col min="8" max="8" width="3.5" style="21" customWidth="1"/>
    <col min="9" max="9" width="3.5" style="21" hidden="1" customWidth="1"/>
    <col min="10" max="11" width="3.5" style="21" customWidth="1"/>
    <col min="12" max="12" width="3.5" style="21" hidden="1" customWidth="1"/>
    <col min="13" max="13" width="3.5" style="21" customWidth="1"/>
    <col min="14" max="14" width="3.09765625" style="21" hidden="1" customWidth="1"/>
    <col min="15" max="16" width="3.5" style="21" customWidth="1"/>
    <col min="17" max="17" width="3.09765625" style="21" hidden="1" customWidth="1"/>
    <col min="18" max="18" width="3.5" style="21" customWidth="1"/>
    <col min="19" max="19" width="4" style="21" hidden="1" customWidth="1"/>
    <col min="20" max="21" width="3.5" style="21" customWidth="1"/>
    <col min="22" max="22" width="3.5" style="21" hidden="1" customWidth="1"/>
    <col min="23" max="23" width="3.5" style="21" customWidth="1"/>
    <col min="24" max="24" width="3.5" style="21" hidden="1" customWidth="1"/>
    <col min="25" max="26" width="3.5" style="21" customWidth="1"/>
    <col min="27" max="27" width="3.5" style="21" hidden="1" customWidth="1"/>
    <col min="28" max="28" width="3.5" style="21" customWidth="1"/>
    <col min="29" max="29" width="3.5" style="21" hidden="1" customWidth="1"/>
    <col min="30" max="31" width="3.5" style="21" customWidth="1"/>
    <col min="32" max="32" width="3.5" style="21" hidden="1" customWidth="1"/>
    <col min="33" max="33" width="3.5" style="21" customWidth="1"/>
    <col min="34" max="34" width="3.5" style="21" hidden="1" customWidth="1"/>
    <col min="35" max="41" width="3.5" style="21" customWidth="1"/>
    <col min="42" max="42" width="6.296875" style="21" customWidth="1"/>
    <col min="43" max="43" width="4.19921875" style="21" customWidth="1"/>
    <col min="44" max="44" width="3" style="60" hidden="1" customWidth="1"/>
    <col min="45" max="49" width="5.09765625" style="60" hidden="1" customWidth="1"/>
    <col min="50" max="56" width="8.09765625" style="60" hidden="1" customWidth="1"/>
    <col min="57" max="57" width="15.8984375" style="60" hidden="1" customWidth="1"/>
    <col min="58" max="58" width="17" style="60" customWidth="1"/>
    <col min="59" max="77" width="8.09765625" style="60"/>
    <col min="78" max="78" width="5.296875" style="60" customWidth="1"/>
    <col min="79" max="256" width="8.09765625" style="60"/>
    <col min="257" max="259" width="3.5" style="60" customWidth="1"/>
    <col min="260" max="260" width="3.69921875" style="60" customWidth="1"/>
    <col min="261" max="261" width="0" style="60" hidden="1" customWidth="1"/>
    <col min="262" max="262" width="3.5" style="60" customWidth="1"/>
    <col min="263" max="263" width="0" style="60" hidden="1" customWidth="1"/>
    <col min="264" max="264" width="3.5" style="60" customWidth="1"/>
    <col min="265" max="265" width="0" style="60" hidden="1" customWidth="1"/>
    <col min="266" max="267" width="3.5" style="60" customWidth="1"/>
    <col min="268" max="268" width="0" style="60" hidden="1" customWidth="1"/>
    <col min="269" max="269" width="3.5" style="60" customWidth="1"/>
    <col min="270" max="270" width="0" style="60" hidden="1" customWidth="1"/>
    <col min="271" max="272" width="3.5" style="60" customWidth="1"/>
    <col min="273" max="273" width="0" style="60" hidden="1" customWidth="1"/>
    <col min="274" max="274" width="3.5" style="60" customWidth="1"/>
    <col min="275" max="275" width="0" style="60" hidden="1" customWidth="1"/>
    <col min="276" max="277" width="3.5" style="60" customWidth="1"/>
    <col min="278" max="278" width="0" style="60" hidden="1" customWidth="1"/>
    <col min="279" max="279" width="3.5" style="60" customWidth="1"/>
    <col min="280" max="280" width="0" style="60" hidden="1" customWidth="1"/>
    <col min="281" max="282" width="3.5" style="60" customWidth="1"/>
    <col min="283" max="283" width="0" style="60" hidden="1" customWidth="1"/>
    <col min="284" max="284" width="3.5" style="60" customWidth="1"/>
    <col min="285" max="285" width="0" style="60" hidden="1" customWidth="1"/>
    <col min="286" max="287" width="3.5" style="60" customWidth="1"/>
    <col min="288" max="288" width="0" style="60" hidden="1" customWidth="1"/>
    <col min="289" max="289" width="3.5" style="60" customWidth="1"/>
    <col min="290" max="290" width="0" style="60" hidden="1" customWidth="1"/>
    <col min="291" max="297" width="3.5" style="60" customWidth="1"/>
    <col min="298" max="298" width="6.296875" style="60" customWidth="1"/>
    <col min="299" max="299" width="4.19921875" style="60" customWidth="1"/>
    <col min="300" max="300" width="3" style="60" customWidth="1"/>
    <col min="301" max="312" width="0" style="60" hidden="1" customWidth="1"/>
    <col min="313" max="313" width="15.8984375" style="60" customWidth="1"/>
    <col min="314" max="314" width="17" style="60" customWidth="1"/>
    <col min="315" max="333" width="8.09765625" style="60"/>
    <col min="334" max="334" width="5.296875" style="60" customWidth="1"/>
    <col min="335" max="512" width="8.09765625" style="60"/>
    <col min="513" max="515" width="3.5" style="60" customWidth="1"/>
    <col min="516" max="516" width="3.69921875" style="60" customWidth="1"/>
    <col min="517" max="517" width="0" style="60" hidden="1" customWidth="1"/>
    <col min="518" max="518" width="3.5" style="60" customWidth="1"/>
    <col min="519" max="519" width="0" style="60" hidden="1" customWidth="1"/>
    <col min="520" max="520" width="3.5" style="60" customWidth="1"/>
    <col min="521" max="521" width="0" style="60" hidden="1" customWidth="1"/>
    <col min="522" max="523" width="3.5" style="60" customWidth="1"/>
    <col min="524" max="524" width="0" style="60" hidden="1" customWidth="1"/>
    <col min="525" max="525" width="3.5" style="60" customWidth="1"/>
    <col min="526" max="526" width="0" style="60" hidden="1" customWidth="1"/>
    <col min="527" max="528" width="3.5" style="60" customWidth="1"/>
    <col min="529" max="529" width="0" style="60" hidden="1" customWidth="1"/>
    <col min="530" max="530" width="3.5" style="60" customWidth="1"/>
    <col min="531" max="531" width="0" style="60" hidden="1" customWidth="1"/>
    <col min="532" max="533" width="3.5" style="60" customWidth="1"/>
    <col min="534" max="534" width="0" style="60" hidden="1" customWidth="1"/>
    <col min="535" max="535" width="3.5" style="60" customWidth="1"/>
    <col min="536" max="536" width="0" style="60" hidden="1" customWidth="1"/>
    <col min="537" max="538" width="3.5" style="60" customWidth="1"/>
    <col min="539" max="539" width="0" style="60" hidden="1" customWidth="1"/>
    <col min="540" max="540" width="3.5" style="60" customWidth="1"/>
    <col min="541" max="541" width="0" style="60" hidden="1" customWidth="1"/>
    <col min="542" max="543" width="3.5" style="60" customWidth="1"/>
    <col min="544" max="544" width="0" style="60" hidden="1" customWidth="1"/>
    <col min="545" max="545" width="3.5" style="60" customWidth="1"/>
    <col min="546" max="546" width="0" style="60" hidden="1" customWidth="1"/>
    <col min="547" max="553" width="3.5" style="60" customWidth="1"/>
    <col min="554" max="554" width="6.296875" style="60" customWidth="1"/>
    <col min="555" max="555" width="4.19921875" style="60" customWidth="1"/>
    <col min="556" max="556" width="3" style="60" customWidth="1"/>
    <col min="557" max="568" width="0" style="60" hidden="1" customWidth="1"/>
    <col min="569" max="569" width="15.8984375" style="60" customWidth="1"/>
    <col min="570" max="570" width="17" style="60" customWidth="1"/>
    <col min="571" max="589" width="8.09765625" style="60"/>
    <col min="590" max="590" width="5.296875" style="60" customWidth="1"/>
    <col min="591" max="768" width="8.09765625" style="60"/>
    <col min="769" max="771" width="3.5" style="60" customWidth="1"/>
    <col min="772" max="772" width="3.69921875" style="60" customWidth="1"/>
    <col min="773" max="773" width="0" style="60" hidden="1" customWidth="1"/>
    <col min="774" max="774" width="3.5" style="60" customWidth="1"/>
    <col min="775" max="775" width="0" style="60" hidden="1" customWidth="1"/>
    <col min="776" max="776" width="3.5" style="60" customWidth="1"/>
    <col min="777" max="777" width="0" style="60" hidden="1" customWidth="1"/>
    <col min="778" max="779" width="3.5" style="60" customWidth="1"/>
    <col min="780" max="780" width="0" style="60" hidden="1" customWidth="1"/>
    <col min="781" max="781" width="3.5" style="60" customWidth="1"/>
    <col min="782" max="782" width="0" style="60" hidden="1" customWidth="1"/>
    <col min="783" max="784" width="3.5" style="60" customWidth="1"/>
    <col min="785" max="785" width="0" style="60" hidden="1" customWidth="1"/>
    <col min="786" max="786" width="3.5" style="60" customWidth="1"/>
    <col min="787" max="787" width="0" style="60" hidden="1" customWidth="1"/>
    <col min="788" max="789" width="3.5" style="60" customWidth="1"/>
    <col min="790" max="790" width="0" style="60" hidden="1" customWidth="1"/>
    <col min="791" max="791" width="3.5" style="60" customWidth="1"/>
    <col min="792" max="792" width="0" style="60" hidden="1" customWidth="1"/>
    <col min="793" max="794" width="3.5" style="60" customWidth="1"/>
    <col min="795" max="795" width="0" style="60" hidden="1" customWidth="1"/>
    <col min="796" max="796" width="3.5" style="60" customWidth="1"/>
    <col min="797" max="797" width="0" style="60" hidden="1" customWidth="1"/>
    <col min="798" max="799" width="3.5" style="60" customWidth="1"/>
    <col min="800" max="800" width="0" style="60" hidden="1" customWidth="1"/>
    <col min="801" max="801" width="3.5" style="60" customWidth="1"/>
    <col min="802" max="802" width="0" style="60" hidden="1" customWidth="1"/>
    <col min="803" max="809" width="3.5" style="60" customWidth="1"/>
    <col min="810" max="810" width="6.296875" style="60" customWidth="1"/>
    <col min="811" max="811" width="4.19921875" style="60" customWidth="1"/>
    <col min="812" max="812" width="3" style="60" customWidth="1"/>
    <col min="813" max="824" width="0" style="60" hidden="1" customWidth="1"/>
    <col min="825" max="825" width="15.8984375" style="60" customWidth="1"/>
    <col min="826" max="826" width="17" style="60" customWidth="1"/>
    <col min="827" max="845" width="8.09765625" style="60"/>
    <col min="846" max="846" width="5.296875" style="60" customWidth="1"/>
    <col min="847" max="1024" width="8.09765625" style="60"/>
    <col min="1025" max="1027" width="3.5" style="60" customWidth="1"/>
    <col min="1028" max="1028" width="3.69921875" style="60" customWidth="1"/>
    <col min="1029" max="1029" width="0" style="60" hidden="1" customWidth="1"/>
    <col min="1030" max="1030" width="3.5" style="60" customWidth="1"/>
    <col min="1031" max="1031" width="0" style="60" hidden="1" customWidth="1"/>
    <col min="1032" max="1032" width="3.5" style="60" customWidth="1"/>
    <col min="1033" max="1033" width="0" style="60" hidden="1" customWidth="1"/>
    <col min="1034" max="1035" width="3.5" style="60" customWidth="1"/>
    <col min="1036" max="1036" width="0" style="60" hidden="1" customWidth="1"/>
    <col min="1037" max="1037" width="3.5" style="60" customWidth="1"/>
    <col min="1038" max="1038" width="0" style="60" hidden="1" customWidth="1"/>
    <col min="1039" max="1040" width="3.5" style="60" customWidth="1"/>
    <col min="1041" max="1041" width="0" style="60" hidden="1" customWidth="1"/>
    <col min="1042" max="1042" width="3.5" style="60" customWidth="1"/>
    <col min="1043" max="1043" width="0" style="60" hidden="1" customWidth="1"/>
    <col min="1044" max="1045" width="3.5" style="60" customWidth="1"/>
    <col min="1046" max="1046" width="0" style="60" hidden="1" customWidth="1"/>
    <col min="1047" max="1047" width="3.5" style="60" customWidth="1"/>
    <col min="1048" max="1048" width="0" style="60" hidden="1" customWidth="1"/>
    <col min="1049" max="1050" width="3.5" style="60" customWidth="1"/>
    <col min="1051" max="1051" width="0" style="60" hidden="1" customWidth="1"/>
    <col min="1052" max="1052" width="3.5" style="60" customWidth="1"/>
    <col min="1053" max="1053" width="0" style="60" hidden="1" customWidth="1"/>
    <col min="1054" max="1055" width="3.5" style="60" customWidth="1"/>
    <col min="1056" max="1056" width="0" style="60" hidden="1" customWidth="1"/>
    <col min="1057" max="1057" width="3.5" style="60" customWidth="1"/>
    <col min="1058" max="1058" width="0" style="60" hidden="1" customWidth="1"/>
    <col min="1059" max="1065" width="3.5" style="60" customWidth="1"/>
    <col min="1066" max="1066" width="6.296875" style="60" customWidth="1"/>
    <col min="1067" max="1067" width="4.19921875" style="60" customWidth="1"/>
    <col min="1068" max="1068" width="3" style="60" customWidth="1"/>
    <col min="1069" max="1080" width="0" style="60" hidden="1" customWidth="1"/>
    <col min="1081" max="1081" width="15.8984375" style="60" customWidth="1"/>
    <col min="1082" max="1082" width="17" style="60" customWidth="1"/>
    <col min="1083" max="1101" width="8.09765625" style="60"/>
    <col min="1102" max="1102" width="5.296875" style="60" customWidth="1"/>
    <col min="1103" max="1280" width="8.09765625" style="60"/>
    <col min="1281" max="1283" width="3.5" style="60" customWidth="1"/>
    <col min="1284" max="1284" width="3.69921875" style="60" customWidth="1"/>
    <col min="1285" max="1285" width="0" style="60" hidden="1" customWidth="1"/>
    <col min="1286" max="1286" width="3.5" style="60" customWidth="1"/>
    <col min="1287" max="1287" width="0" style="60" hidden="1" customWidth="1"/>
    <col min="1288" max="1288" width="3.5" style="60" customWidth="1"/>
    <col min="1289" max="1289" width="0" style="60" hidden="1" customWidth="1"/>
    <col min="1290" max="1291" width="3.5" style="60" customWidth="1"/>
    <col min="1292" max="1292" width="0" style="60" hidden="1" customWidth="1"/>
    <col min="1293" max="1293" width="3.5" style="60" customWidth="1"/>
    <col min="1294" max="1294" width="0" style="60" hidden="1" customWidth="1"/>
    <col min="1295" max="1296" width="3.5" style="60" customWidth="1"/>
    <col min="1297" max="1297" width="0" style="60" hidden="1" customWidth="1"/>
    <col min="1298" max="1298" width="3.5" style="60" customWidth="1"/>
    <col min="1299" max="1299" width="0" style="60" hidden="1" customWidth="1"/>
    <col min="1300" max="1301" width="3.5" style="60" customWidth="1"/>
    <col min="1302" max="1302" width="0" style="60" hidden="1" customWidth="1"/>
    <col min="1303" max="1303" width="3.5" style="60" customWidth="1"/>
    <col min="1304" max="1304" width="0" style="60" hidden="1" customWidth="1"/>
    <col min="1305" max="1306" width="3.5" style="60" customWidth="1"/>
    <col min="1307" max="1307" width="0" style="60" hidden="1" customWidth="1"/>
    <col min="1308" max="1308" width="3.5" style="60" customWidth="1"/>
    <col min="1309" max="1309" width="0" style="60" hidden="1" customWidth="1"/>
    <col min="1310" max="1311" width="3.5" style="60" customWidth="1"/>
    <col min="1312" max="1312" width="0" style="60" hidden="1" customWidth="1"/>
    <col min="1313" max="1313" width="3.5" style="60" customWidth="1"/>
    <col min="1314" max="1314" width="0" style="60" hidden="1" customWidth="1"/>
    <col min="1315" max="1321" width="3.5" style="60" customWidth="1"/>
    <col min="1322" max="1322" width="6.296875" style="60" customWidth="1"/>
    <col min="1323" max="1323" width="4.19921875" style="60" customWidth="1"/>
    <col min="1324" max="1324" width="3" style="60" customWidth="1"/>
    <col min="1325" max="1336" width="0" style="60" hidden="1" customWidth="1"/>
    <col min="1337" max="1337" width="15.8984375" style="60" customWidth="1"/>
    <col min="1338" max="1338" width="17" style="60" customWidth="1"/>
    <col min="1339" max="1357" width="8.09765625" style="60"/>
    <col min="1358" max="1358" width="5.296875" style="60" customWidth="1"/>
    <col min="1359" max="1536" width="8.09765625" style="60"/>
    <col min="1537" max="1539" width="3.5" style="60" customWidth="1"/>
    <col min="1540" max="1540" width="3.69921875" style="60" customWidth="1"/>
    <col min="1541" max="1541" width="0" style="60" hidden="1" customWidth="1"/>
    <col min="1542" max="1542" width="3.5" style="60" customWidth="1"/>
    <col min="1543" max="1543" width="0" style="60" hidden="1" customWidth="1"/>
    <col min="1544" max="1544" width="3.5" style="60" customWidth="1"/>
    <col min="1545" max="1545" width="0" style="60" hidden="1" customWidth="1"/>
    <col min="1546" max="1547" width="3.5" style="60" customWidth="1"/>
    <col min="1548" max="1548" width="0" style="60" hidden="1" customWidth="1"/>
    <col min="1549" max="1549" width="3.5" style="60" customWidth="1"/>
    <col min="1550" max="1550" width="0" style="60" hidden="1" customWidth="1"/>
    <col min="1551" max="1552" width="3.5" style="60" customWidth="1"/>
    <col min="1553" max="1553" width="0" style="60" hidden="1" customWidth="1"/>
    <col min="1554" max="1554" width="3.5" style="60" customWidth="1"/>
    <col min="1555" max="1555" width="0" style="60" hidden="1" customWidth="1"/>
    <col min="1556" max="1557" width="3.5" style="60" customWidth="1"/>
    <col min="1558" max="1558" width="0" style="60" hidden="1" customWidth="1"/>
    <col min="1559" max="1559" width="3.5" style="60" customWidth="1"/>
    <col min="1560" max="1560" width="0" style="60" hidden="1" customWidth="1"/>
    <col min="1561" max="1562" width="3.5" style="60" customWidth="1"/>
    <col min="1563" max="1563" width="0" style="60" hidden="1" customWidth="1"/>
    <col min="1564" max="1564" width="3.5" style="60" customWidth="1"/>
    <col min="1565" max="1565" width="0" style="60" hidden="1" customWidth="1"/>
    <col min="1566" max="1567" width="3.5" style="60" customWidth="1"/>
    <col min="1568" max="1568" width="0" style="60" hidden="1" customWidth="1"/>
    <col min="1569" max="1569" width="3.5" style="60" customWidth="1"/>
    <col min="1570" max="1570" width="0" style="60" hidden="1" customWidth="1"/>
    <col min="1571" max="1577" width="3.5" style="60" customWidth="1"/>
    <col min="1578" max="1578" width="6.296875" style="60" customWidth="1"/>
    <col min="1579" max="1579" width="4.19921875" style="60" customWidth="1"/>
    <col min="1580" max="1580" width="3" style="60" customWidth="1"/>
    <col min="1581" max="1592" width="0" style="60" hidden="1" customWidth="1"/>
    <col min="1593" max="1593" width="15.8984375" style="60" customWidth="1"/>
    <col min="1594" max="1594" width="17" style="60" customWidth="1"/>
    <col min="1595" max="1613" width="8.09765625" style="60"/>
    <col min="1614" max="1614" width="5.296875" style="60" customWidth="1"/>
    <col min="1615" max="1792" width="8.09765625" style="60"/>
    <col min="1793" max="1795" width="3.5" style="60" customWidth="1"/>
    <col min="1796" max="1796" width="3.69921875" style="60" customWidth="1"/>
    <col min="1797" max="1797" width="0" style="60" hidden="1" customWidth="1"/>
    <col min="1798" max="1798" width="3.5" style="60" customWidth="1"/>
    <col min="1799" max="1799" width="0" style="60" hidden="1" customWidth="1"/>
    <col min="1800" max="1800" width="3.5" style="60" customWidth="1"/>
    <col min="1801" max="1801" width="0" style="60" hidden="1" customWidth="1"/>
    <col min="1802" max="1803" width="3.5" style="60" customWidth="1"/>
    <col min="1804" max="1804" width="0" style="60" hidden="1" customWidth="1"/>
    <col min="1805" max="1805" width="3.5" style="60" customWidth="1"/>
    <col min="1806" max="1806" width="0" style="60" hidden="1" customWidth="1"/>
    <col min="1807" max="1808" width="3.5" style="60" customWidth="1"/>
    <col min="1809" max="1809" width="0" style="60" hidden="1" customWidth="1"/>
    <col min="1810" max="1810" width="3.5" style="60" customWidth="1"/>
    <col min="1811" max="1811" width="0" style="60" hidden="1" customWidth="1"/>
    <col min="1812" max="1813" width="3.5" style="60" customWidth="1"/>
    <col min="1814" max="1814" width="0" style="60" hidden="1" customWidth="1"/>
    <col min="1815" max="1815" width="3.5" style="60" customWidth="1"/>
    <col min="1816" max="1816" width="0" style="60" hidden="1" customWidth="1"/>
    <col min="1817" max="1818" width="3.5" style="60" customWidth="1"/>
    <col min="1819" max="1819" width="0" style="60" hidden="1" customWidth="1"/>
    <col min="1820" max="1820" width="3.5" style="60" customWidth="1"/>
    <col min="1821" max="1821" width="0" style="60" hidden="1" customWidth="1"/>
    <col min="1822" max="1823" width="3.5" style="60" customWidth="1"/>
    <col min="1824" max="1824" width="0" style="60" hidden="1" customWidth="1"/>
    <col min="1825" max="1825" width="3.5" style="60" customWidth="1"/>
    <col min="1826" max="1826" width="0" style="60" hidden="1" customWidth="1"/>
    <col min="1827" max="1833" width="3.5" style="60" customWidth="1"/>
    <col min="1834" max="1834" width="6.296875" style="60" customWidth="1"/>
    <col min="1835" max="1835" width="4.19921875" style="60" customWidth="1"/>
    <col min="1836" max="1836" width="3" style="60" customWidth="1"/>
    <col min="1837" max="1848" width="0" style="60" hidden="1" customWidth="1"/>
    <col min="1849" max="1849" width="15.8984375" style="60" customWidth="1"/>
    <col min="1850" max="1850" width="17" style="60" customWidth="1"/>
    <col min="1851" max="1869" width="8.09765625" style="60"/>
    <col min="1870" max="1870" width="5.296875" style="60" customWidth="1"/>
    <col min="1871" max="2048" width="8.09765625" style="60"/>
    <col min="2049" max="2051" width="3.5" style="60" customWidth="1"/>
    <col min="2052" max="2052" width="3.69921875" style="60" customWidth="1"/>
    <col min="2053" max="2053" width="0" style="60" hidden="1" customWidth="1"/>
    <col min="2054" max="2054" width="3.5" style="60" customWidth="1"/>
    <col min="2055" max="2055" width="0" style="60" hidden="1" customWidth="1"/>
    <col min="2056" max="2056" width="3.5" style="60" customWidth="1"/>
    <col min="2057" max="2057" width="0" style="60" hidden="1" customWidth="1"/>
    <col min="2058" max="2059" width="3.5" style="60" customWidth="1"/>
    <col min="2060" max="2060" width="0" style="60" hidden="1" customWidth="1"/>
    <col min="2061" max="2061" width="3.5" style="60" customWidth="1"/>
    <col min="2062" max="2062" width="0" style="60" hidden="1" customWidth="1"/>
    <col min="2063" max="2064" width="3.5" style="60" customWidth="1"/>
    <col min="2065" max="2065" width="0" style="60" hidden="1" customWidth="1"/>
    <col min="2066" max="2066" width="3.5" style="60" customWidth="1"/>
    <col min="2067" max="2067" width="0" style="60" hidden="1" customWidth="1"/>
    <col min="2068" max="2069" width="3.5" style="60" customWidth="1"/>
    <col min="2070" max="2070" width="0" style="60" hidden="1" customWidth="1"/>
    <col min="2071" max="2071" width="3.5" style="60" customWidth="1"/>
    <col min="2072" max="2072" width="0" style="60" hidden="1" customWidth="1"/>
    <col min="2073" max="2074" width="3.5" style="60" customWidth="1"/>
    <col min="2075" max="2075" width="0" style="60" hidden="1" customWidth="1"/>
    <col min="2076" max="2076" width="3.5" style="60" customWidth="1"/>
    <col min="2077" max="2077" width="0" style="60" hidden="1" customWidth="1"/>
    <col min="2078" max="2079" width="3.5" style="60" customWidth="1"/>
    <col min="2080" max="2080" width="0" style="60" hidden="1" customWidth="1"/>
    <col min="2081" max="2081" width="3.5" style="60" customWidth="1"/>
    <col min="2082" max="2082" width="0" style="60" hidden="1" customWidth="1"/>
    <col min="2083" max="2089" width="3.5" style="60" customWidth="1"/>
    <col min="2090" max="2090" width="6.296875" style="60" customWidth="1"/>
    <col min="2091" max="2091" width="4.19921875" style="60" customWidth="1"/>
    <col min="2092" max="2092" width="3" style="60" customWidth="1"/>
    <col min="2093" max="2104" width="0" style="60" hidden="1" customWidth="1"/>
    <col min="2105" max="2105" width="15.8984375" style="60" customWidth="1"/>
    <col min="2106" max="2106" width="17" style="60" customWidth="1"/>
    <col min="2107" max="2125" width="8.09765625" style="60"/>
    <col min="2126" max="2126" width="5.296875" style="60" customWidth="1"/>
    <col min="2127" max="2304" width="8.09765625" style="60"/>
    <col min="2305" max="2307" width="3.5" style="60" customWidth="1"/>
    <col min="2308" max="2308" width="3.69921875" style="60" customWidth="1"/>
    <col min="2309" max="2309" width="0" style="60" hidden="1" customWidth="1"/>
    <col min="2310" max="2310" width="3.5" style="60" customWidth="1"/>
    <col min="2311" max="2311" width="0" style="60" hidden="1" customWidth="1"/>
    <col min="2312" max="2312" width="3.5" style="60" customWidth="1"/>
    <col min="2313" max="2313" width="0" style="60" hidden="1" customWidth="1"/>
    <col min="2314" max="2315" width="3.5" style="60" customWidth="1"/>
    <col min="2316" max="2316" width="0" style="60" hidden="1" customWidth="1"/>
    <col min="2317" max="2317" width="3.5" style="60" customWidth="1"/>
    <col min="2318" max="2318" width="0" style="60" hidden="1" customWidth="1"/>
    <col min="2319" max="2320" width="3.5" style="60" customWidth="1"/>
    <col min="2321" max="2321" width="0" style="60" hidden="1" customWidth="1"/>
    <col min="2322" max="2322" width="3.5" style="60" customWidth="1"/>
    <col min="2323" max="2323" width="0" style="60" hidden="1" customWidth="1"/>
    <col min="2324" max="2325" width="3.5" style="60" customWidth="1"/>
    <col min="2326" max="2326" width="0" style="60" hidden="1" customWidth="1"/>
    <col min="2327" max="2327" width="3.5" style="60" customWidth="1"/>
    <col min="2328" max="2328" width="0" style="60" hidden="1" customWidth="1"/>
    <col min="2329" max="2330" width="3.5" style="60" customWidth="1"/>
    <col min="2331" max="2331" width="0" style="60" hidden="1" customWidth="1"/>
    <col min="2332" max="2332" width="3.5" style="60" customWidth="1"/>
    <col min="2333" max="2333" width="0" style="60" hidden="1" customWidth="1"/>
    <col min="2334" max="2335" width="3.5" style="60" customWidth="1"/>
    <col min="2336" max="2336" width="0" style="60" hidden="1" customWidth="1"/>
    <col min="2337" max="2337" width="3.5" style="60" customWidth="1"/>
    <col min="2338" max="2338" width="0" style="60" hidden="1" customWidth="1"/>
    <col min="2339" max="2345" width="3.5" style="60" customWidth="1"/>
    <col min="2346" max="2346" width="6.296875" style="60" customWidth="1"/>
    <col min="2347" max="2347" width="4.19921875" style="60" customWidth="1"/>
    <col min="2348" max="2348" width="3" style="60" customWidth="1"/>
    <col min="2349" max="2360" width="0" style="60" hidden="1" customWidth="1"/>
    <col min="2361" max="2361" width="15.8984375" style="60" customWidth="1"/>
    <col min="2362" max="2362" width="17" style="60" customWidth="1"/>
    <col min="2363" max="2381" width="8.09765625" style="60"/>
    <col min="2382" max="2382" width="5.296875" style="60" customWidth="1"/>
    <col min="2383" max="2560" width="8.09765625" style="60"/>
    <col min="2561" max="2563" width="3.5" style="60" customWidth="1"/>
    <col min="2564" max="2564" width="3.69921875" style="60" customWidth="1"/>
    <col min="2565" max="2565" width="0" style="60" hidden="1" customWidth="1"/>
    <col min="2566" max="2566" width="3.5" style="60" customWidth="1"/>
    <col min="2567" max="2567" width="0" style="60" hidden="1" customWidth="1"/>
    <col min="2568" max="2568" width="3.5" style="60" customWidth="1"/>
    <col min="2569" max="2569" width="0" style="60" hidden="1" customWidth="1"/>
    <col min="2570" max="2571" width="3.5" style="60" customWidth="1"/>
    <col min="2572" max="2572" width="0" style="60" hidden="1" customWidth="1"/>
    <col min="2573" max="2573" width="3.5" style="60" customWidth="1"/>
    <col min="2574" max="2574" width="0" style="60" hidden="1" customWidth="1"/>
    <col min="2575" max="2576" width="3.5" style="60" customWidth="1"/>
    <col min="2577" max="2577" width="0" style="60" hidden="1" customWidth="1"/>
    <col min="2578" max="2578" width="3.5" style="60" customWidth="1"/>
    <col min="2579" max="2579" width="0" style="60" hidden="1" customWidth="1"/>
    <col min="2580" max="2581" width="3.5" style="60" customWidth="1"/>
    <col min="2582" max="2582" width="0" style="60" hidden="1" customWidth="1"/>
    <col min="2583" max="2583" width="3.5" style="60" customWidth="1"/>
    <col min="2584" max="2584" width="0" style="60" hidden="1" customWidth="1"/>
    <col min="2585" max="2586" width="3.5" style="60" customWidth="1"/>
    <col min="2587" max="2587" width="0" style="60" hidden="1" customWidth="1"/>
    <col min="2588" max="2588" width="3.5" style="60" customWidth="1"/>
    <col min="2589" max="2589" width="0" style="60" hidden="1" customWidth="1"/>
    <col min="2590" max="2591" width="3.5" style="60" customWidth="1"/>
    <col min="2592" max="2592" width="0" style="60" hidden="1" customWidth="1"/>
    <col min="2593" max="2593" width="3.5" style="60" customWidth="1"/>
    <col min="2594" max="2594" width="0" style="60" hidden="1" customWidth="1"/>
    <col min="2595" max="2601" width="3.5" style="60" customWidth="1"/>
    <col min="2602" max="2602" width="6.296875" style="60" customWidth="1"/>
    <col min="2603" max="2603" width="4.19921875" style="60" customWidth="1"/>
    <col min="2604" max="2604" width="3" style="60" customWidth="1"/>
    <col min="2605" max="2616" width="0" style="60" hidden="1" customWidth="1"/>
    <col min="2617" max="2617" width="15.8984375" style="60" customWidth="1"/>
    <col min="2618" max="2618" width="17" style="60" customWidth="1"/>
    <col min="2619" max="2637" width="8.09765625" style="60"/>
    <col min="2638" max="2638" width="5.296875" style="60" customWidth="1"/>
    <col min="2639" max="2816" width="8.09765625" style="60"/>
    <col min="2817" max="2819" width="3.5" style="60" customWidth="1"/>
    <col min="2820" max="2820" width="3.69921875" style="60" customWidth="1"/>
    <col min="2821" max="2821" width="0" style="60" hidden="1" customWidth="1"/>
    <col min="2822" max="2822" width="3.5" style="60" customWidth="1"/>
    <col min="2823" max="2823" width="0" style="60" hidden="1" customWidth="1"/>
    <col min="2824" max="2824" width="3.5" style="60" customWidth="1"/>
    <col min="2825" max="2825" width="0" style="60" hidden="1" customWidth="1"/>
    <col min="2826" max="2827" width="3.5" style="60" customWidth="1"/>
    <col min="2828" max="2828" width="0" style="60" hidden="1" customWidth="1"/>
    <col min="2829" max="2829" width="3.5" style="60" customWidth="1"/>
    <col min="2830" max="2830" width="0" style="60" hidden="1" customWidth="1"/>
    <col min="2831" max="2832" width="3.5" style="60" customWidth="1"/>
    <col min="2833" max="2833" width="0" style="60" hidden="1" customWidth="1"/>
    <col min="2834" max="2834" width="3.5" style="60" customWidth="1"/>
    <col min="2835" max="2835" width="0" style="60" hidden="1" customWidth="1"/>
    <col min="2836" max="2837" width="3.5" style="60" customWidth="1"/>
    <col min="2838" max="2838" width="0" style="60" hidden="1" customWidth="1"/>
    <col min="2839" max="2839" width="3.5" style="60" customWidth="1"/>
    <col min="2840" max="2840" width="0" style="60" hidden="1" customWidth="1"/>
    <col min="2841" max="2842" width="3.5" style="60" customWidth="1"/>
    <col min="2843" max="2843" width="0" style="60" hidden="1" customWidth="1"/>
    <col min="2844" max="2844" width="3.5" style="60" customWidth="1"/>
    <col min="2845" max="2845" width="0" style="60" hidden="1" customWidth="1"/>
    <col min="2846" max="2847" width="3.5" style="60" customWidth="1"/>
    <col min="2848" max="2848" width="0" style="60" hidden="1" customWidth="1"/>
    <col min="2849" max="2849" width="3.5" style="60" customWidth="1"/>
    <col min="2850" max="2850" width="0" style="60" hidden="1" customWidth="1"/>
    <col min="2851" max="2857" width="3.5" style="60" customWidth="1"/>
    <col min="2858" max="2858" width="6.296875" style="60" customWidth="1"/>
    <col min="2859" max="2859" width="4.19921875" style="60" customWidth="1"/>
    <col min="2860" max="2860" width="3" style="60" customWidth="1"/>
    <col min="2861" max="2872" width="0" style="60" hidden="1" customWidth="1"/>
    <col min="2873" max="2873" width="15.8984375" style="60" customWidth="1"/>
    <col min="2874" max="2874" width="17" style="60" customWidth="1"/>
    <col min="2875" max="2893" width="8.09765625" style="60"/>
    <col min="2894" max="2894" width="5.296875" style="60" customWidth="1"/>
    <col min="2895" max="3072" width="8.09765625" style="60"/>
    <col min="3073" max="3075" width="3.5" style="60" customWidth="1"/>
    <col min="3076" max="3076" width="3.69921875" style="60" customWidth="1"/>
    <col min="3077" max="3077" width="0" style="60" hidden="1" customWidth="1"/>
    <col min="3078" max="3078" width="3.5" style="60" customWidth="1"/>
    <col min="3079" max="3079" width="0" style="60" hidden="1" customWidth="1"/>
    <col min="3080" max="3080" width="3.5" style="60" customWidth="1"/>
    <col min="3081" max="3081" width="0" style="60" hidden="1" customWidth="1"/>
    <col min="3082" max="3083" width="3.5" style="60" customWidth="1"/>
    <col min="3084" max="3084" width="0" style="60" hidden="1" customWidth="1"/>
    <col min="3085" max="3085" width="3.5" style="60" customWidth="1"/>
    <col min="3086" max="3086" width="0" style="60" hidden="1" customWidth="1"/>
    <col min="3087" max="3088" width="3.5" style="60" customWidth="1"/>
    <col min="3089" max="3089" width="0" style="60" hidden="1" customWidth="1"/>
    <col min="3090" max="3090" width="3.5" style="60" customWidth="1"/>
    <col min="3091" max="3091" width="0" style="60" hidden="1" customWidth="1"/>
    <col min="3092" max="3093" width="3.5" style="60" customWidth="1"/>
    <col min="3094" max="3094" width="0" style="60" hidden="1" customWidth="1"/>
    <col min="3095" max="3095" width="3.5" style="60" customWidth="1"/>
    <col min="3096" max="3096" width="0" style="60" hidden="1" customWidth="1"/>
    <col min="3097" max="3098" width="3.5" style="60" customWidth="1"/>
    <col min="3099" max="3099" width="0" style="60" hidden="1" customWidth="1"/>
    <col min="3100" max="3100" width="3.5" style="60" customWidth="1"/>
    <col min="3101" max="3101" width="0" style="60" hidden="1" customWidth="1"/>
    <col min="3102" max="3103" width="3.5" style="60" customWidth="1"/>
    <col min="3104" max="3104" width="0" style="60" hidden="1" customWidth="1"/>
    <col min="3105" max="3105" width="3.5" style="60" customWidth="1"/>
    <col min="3106" max="3106" width="0" style="60" hidden="1" customWidth="1"/>
    <col min="3107" max="3113" width="3.5" style="60" customWidth="1"/>
    <col min="3114" max="3114" width="6.296875" style="60" customWidth="1"/>
    <col min="3115" max="3115" width="4.19921875" style="60" customWidth="1"/>
    <col min="3116" max="3116" width="3" style="60" customWidth="1"/>
    <col min="3117" max="3128" width="0" style="60" hidden="1" customWidth="1"/>
    <col min="3129" max="3129" width="15.8984375" style="60" customWidth="1"/>
    <col min="3130" max="3130" width="17" style="60" customWidth="1"/>
    <col min="3131" max="3149" width="8.09765625" style="60"/>
    <col min="3150" max="3150" width="5.296875" style="60" customWidth="1"/>
    <col min="3151" max="3328" width="8.09765625" style="60"/>
    <col min="3329" max="3331" width="3.5" style="60" customWidth="1"/>
    <col min="3332" max="3332" width="3.69921875" style="60" customWidth="1"/>
    <col min="3333" max="3333" width="0" style="60" hidden="1" customWidth="1"/>
    <col min="3334" max="3334" width="3.5" style="60" customWidth="1"/>
    <col min="3335" max="3335" width="0" style="60" hidden="1" customWidth="1"/>
    <col min="3336" max="3336" width="3.5" style="60" customWidth="1"/>
    <col min="3337" max="3337" width="0" style="60" hidden="1" customWidth="1"/>
    <col min="3338" max="3339" width="3.5" style="60" customWidth="1"/>
    <col min="3340" max="3340" width="0" style="60" hidden="1" customWidth="1"/>
    <col min="3341" max="3341" width="3.5" style="60" customWidth="1"/>
    <col min="3342" max="3342" width="0" style="60" hidden="1" customWidth="1"/>
    <col min="3343" max="3344" width="3.5" style="60" customWidth="1"/>
    <col min="3345" max="3345" width="0" style="60" hidden="1" customWidth="1"/>
    <col min="3346" max="3346" width="3.5" style="60" customWidth="1"/>
    <col min="3347" max="3347" width="0" style="60" hidden="1" customWidth="1"/>
    <col min="3348" max="3349" width="3.5" style="60" customWidth="1"/>
    <col min="3350" max="3350" width="0" style="60" hidden="1" customWidth="1"/>
    <col min="3351" max="3351" width="3.5" style="60" customWidth="1"/>
    <col min="3352" max="3352" width="0" style="60" hidden="1" customWidth="1"/>
    <col min="3353" max="3354" width="3.5" style="60" customWidth="1"/>
    <col min="3355" max="3355" width="0" style="60" hidden="1" customWidth="1"/>
    <col min="3356" max="3356" width="3.5" style="60" customWidth="1"/>
    <col min="3357" max="3357" width="0" style="60" hidden="1" customWidth="1"/>
    <col min="3358" max="3359" width="3.5" style="60" customWidth="1"/>
    <col min="3360" max="3360" width="0" style="60" hidden="1" customWidth="1"/>
    <col min="3361" max="3361" width="3.5" style="60" customWidth="1"/>
    <col min="3362" max="3362" width="0" style="60" hidden="1" customWidth="1"/>
    <col min="3363" max="3369" width="3.5" style="60" customWidth="1"/>
    <col min="3370" max="3370" width="6.296875" style="60" customWidth="1"/>
    <col min="3371" max="3371" width="4.19921875" style="60" customWidth="1"/>
    <col min="3372" max="3372" width="3" style="60" customWidth="1"/>
    <col min="3373" max="3384" width="0" style="60" hidden="1" customWidth="1"/>
    <col min="3385" max="3385" width="15.8984375" style="60" customWidth="1"/>
    <col min="3386" max="3386" width="17" style="60" customWidth="1"/>
    <col min="3387" max="3405" width="8.09765625" style="60"/>
    <col min="3406" max="3406" width="5.296875" style="60" customWidth="1"/>
    <col min="3407" max="3584" width="8.09765625" style="60"/>
    <col min="3585" max="3587" width="3.5" style="60" customWidth="1"/>
    <col min="3588" max="3588" width="3.69921875" style="60" customWidth="1"/>
    <col min="3589" max="3589" width="0" style="60" hidden="1" customWidth="1"/>
    <col min="3590" max="3590" width="3.5" style="60" customWidth="1"/>
    <col min="3591" max="3591" width="0" style="60" hidden="1" customWidth="1"/>
    <col min="3592" max="3592" width="3.5" style="60" customWidth="1"/>
    <col min="3593" max="3593" width="0" style="60" hidden="1" customWidth="1"/>
    <col min="3594" max="3595" width="3.5" style="60" customWidth="1"/>
    <col min="3596" max="3596" width="0" style="60" hidden="1" customWidth="1"/>
    <col min="3597" max="3597" width="3.5" style="60" customWidth="1"/>
    <col min="3598" max="3598" width="0" style="60" hidden="1" customWidth="1"/>
    <col min="3599" max="3600" width="3.5" style="60" customWidth="1"/>
    <col min="3601" max="3601" width="0" style="60" hidden="1" customWidth="1"/>
    <col min="3602" max="3602" width="3.5" style="60" customWidth="1"/>
    <col min="3603" max="3603" width="0" style="60" hidden="1" customWidth="1"/>
    <col min="3604" max="3605" width="3.5" style="60" customWidth="1"/>
    <col min="3606" max="3606" width="0" style="60" hidden="1" customWidth="1"/>
    <col min="3607" max="3607" width="3.5" style="60" customWidth="1"/>
    <col min="3608" max="3608" width="0" style="60" hidden="1" customWidth="1"/>
    <col min="3609" max="3610" width="3.5" style="60" customWidth="1"/>
    <col min="3611" max="3611" width="0" style="60" hidden="1" customWidth="1"/>
    <col min="3612" max="3612" width="3.5" style="60" customWidth="1"/>
    <col min="3613" max="3613" width="0" style="60" hidden="1" customWidth="1"/>
    <col min="3614" max="3615" width="3.5" style="60" customWidth="1"/>
    <col min="3616" max="3616" width="0" style="60" hidden="1" customWidth="1"/>
    <col min="3617" max="3617" width="3.5" style="60" customWidth="1"/>
    <col min="3618" max="3618" width="0" style="60" hidden="1" customWidth="1"/>
    <col min="3619" max="3625" width="3.5" style="60" customWidth="1"/>
    <col min="3626" max="3626" width="6.296875" style="60" customWidth="1"/>
    <col min="3627" max="3627" width="4.19921875" style="60" customWidth="1"/>
    <col min="3628" max="3628" width="3" style="60" customWidth="1"/>
    <col min="3629" max="3640" width="0" style="60" hidden="1" customWidth="1"/>
    <col min="3641" max="3641" width="15.8984375" style="60" customWidth="1"/>
    <col min="3642" max="3642" width="17" style="60" customWidth="1"/>
    <col min="3643" max="3661" width="8.09765625" style="60"/>
    <col min="3662" max="3662" width="5.296875" style="60" customWidth="1"/>
    <col min="3663" max="3840" width="8.09765625" style="60"/>
    <col min="3841" max="3843" width="3.5" style="60" customWidth="1"/>
    <col min="3844" max="3844" width="3.69921875" style="60" customWidth="1"/>
    <col min="3845" max="3845" width="0" style="60" hidden="1" customWidth="1"/>
    <col min="3846" max="3846" width="3.5" style="60" customWidth="1"/>
    <col min="3847" max="3847" width="0" style="60" hidden="1" customWidth="1"/>
    <col min="3848" max="3848" width="3.5" style="60" customWidth="1"/>
    <col min="3849" max="3849" width="0" style="60" hidden="1" customWidth="1"/>
    <col min="3850" max="3851" width="3.5" style="60" customWidth="1"/>
    <col min="3852" max="3852" width="0" style="60" hidden="1" customWidth="1"/>
    <col min="3853" max="3853" width="3.5" style="60" customWidth="1"/>
    <col min="3854" max="3854" width="0" style="60" hidden="1" customWidth="1"/>
    <col min="3855" max="3856" width="3.5" style="60" customWidth="1"/>
    <col min="3857" max="3857" width="0" style="60" hidden="1" customWidth="1"/>
    <col min="3858" max="3858" width="3.5" style="60" customWidth="1"/>
    <col min="3859" max="3859" width="0" style="60" hidden="1" customWidth="1"/>
    <col min="3860" max="3861" width="3.5" style="60" customWidth="1"/>
    <col min="3862" max="3862" width="0" style="60" hidden="1" customWidth="1"/>
    <col min="3863" max="3863" width="3.5" style="60" customWidth="1"/>
    <col min="3864" max="3864" width="0" style="60" hidden="1" customWidth="1"/>
    <col min="3865" max="3866" width="3.5" style="60" customWidth="1"/>
    <col min="3867" max="3867" width="0" style="60" hidden="1" customWidth="1"/>
    <col min="3868" max="3868" width="3.5" style="60" customWidth="1"/>
    <col min="3869" max="3869" width="0" style="60" hidden="1" customWidth="1"/>
    <col min="3870" max="3871" width="3.5" style="60" customWidth="1"/>
    <col min="3872" max="3872" width="0" style="60" hidden="1" customWidth="1"/>
    <col min="3873" max="3873" width="3.5" style="60" customWidth="1"/>
    <col min="3874" max="3874" width="0" style="60" hidden="1" customWidth="1"/>
    <col min="3875" max="3881" width="3.5" style="60" customWidth="1"/>
    <col min="3882" max="3882" width="6.296875" style="60" customWidth="1"/>
    <col min="3883" max="3883" width="4.19921875" style="60" customWidth="1"/>
    <col min="3884" max="3884" width="3" style="60" customWidth="1"/>
    <col min="3885" max="3896" width="0" style="60" hidden="1" customWidth="1"/>
    <col min="3897" max="3897" width="15.8984375" style="60" customWidth="1"/>
    <col min="3898" max="3898" width="17" style="60" customWidth="1"/>
    <col min="3899" max="3917" width="8.09765625" style="60"/>
    <col min="3918" max="3918" width="5.296875" style="60" customWidth="1"/>
    <col min="3919" max="4096" width="8.09765625" style="60"/>
    <col min="4097" max="4099" width="3.5" style="60" customWidth="1"/>
    <col min="4100" max="4100" width="3.69921875" style="60" customWidth="1"/>
    <col min="4101" max="4101" width="0" style="60" hidden="1" customWidth="1"/>
    <col min="4102" max="4102" width="3.5" style="60" customWidth="1"/>
    <col min="4103" max="4103" width="0" style="60" hidden="1" customWidth="1"/>
    <col min="4104" max="4104" width="3.5" style="60" customWidth="1"/>
    <col min="4105" max="4105" width="0" style="60" hidden="1" customWidth="1"/>
    <col min="4106" max="4107" width="3.5" style="60" customWidth="1"/>
    <col min="4108" max="4108" width="0" style="60" hidden="1" customWidth="1"/>
    <col min="4109" max="4109" width="3.5" style="60" customWidth="1"/>
    <col min="4110" max="4110" width="0" style="60" hidden="1" customWidth="1"/>
    <col min="4111" max="4112" width="3.5" style="60" customWidth="1"/>
    <col min="4113" max="4113" width="0" style="60" hidden="1" customWidth="1"/>
    <col min="4114" max="4114" width="3.5" style="60" customWidth="1"/>
    <col min="4115" max="4115" width="0" style="60" hidden="1" customWidth="1"/>
    <col min="4116" max="4117" width="3.5" style="60" customWidth="1"/>
    <col min="4118" max="4118" width="0" style="60" hidden="1" customWidth="1"/>
    <col min="4119" max="4119" width="3.5" style="60" customWidth="1"/>
    <col min="4120" max="4120" width="0" style="60" hidden="1" customWidth="1"/>
    <col min="4121" max="4122" width="3.5" style="60" customWidth="1"/>
    <col min="4123" max="4123" width="0" style="60" hidden="1" customWidth="1"/>
    <col min="4124" max="4124" width="3.5" style="60" customWidth="1"/>
    <col min="4125" max="4125" width="0" style="60" hidden="1" customWidth="1"/>
    <col min="4126" max="4127" width="3.5" style="60" customWidth="1"/>
    <col min="4128" max="4128" width="0" style="60" hidden="1" customWidth="1"/>
    <col min="4129" max="4129" width="3.5" style="60" customWidth="1"/>
    <col min="4130" max="4130" width="0" style="60" hidden="1" customWidth="1"/>
    <col min="4131" max="4137" width="3.5" style="60" customWidth="1"/>
    <col min="4138" max="4138" width="6.296875" style="60" customWidth="1"/>
    <col min="4139" max="4139" width="4.19921875" style="60" customWidth="1"/>
    <col min="4140" max="4140" width="3" style="60" customWidth="1"/>
    <col min="4141" max="4152" width="0" style="60" hidden="1" customWidth="1"/>
    <col min="4153" max="4153" width="15.8984375" style="60" customWidth="1"/>
    <col min="4154" max="4154" width="17" style="60" customWidth="1"/>
    <col min="4155" max="4173" width="8.09765625" style="60"/>
    <col min="4174" max="4174" width="5.296875" style="60" customWidth="1"/>
    <col min="4175" max="4352" width="8.09765625" style="60"/>
    <col min="4353" max="4355" width="3.5" style="60" customWidth="1"/>
    <col min="4356" max="4356" width="3.69921875" style="60" customWidth="1"/>
    <col min="4357" max="4357" width="0" style="60" hidden="1" customWidth="1"/>
    <col min="4358" max="4358" width="3.5" style="60" customWidth="1"/>
    <col min="4359" max="4359" width="0" style="60" hidden="1" customWidth="1"/>
    <col min="4360" max="4360" width="3.5" style="60" customWidth="1"/>
    <col min="4361" max="4361" width="0" style="60" hidden="1" customWidth="1"/>
    <col min="4362" max="4363" width="3.5" style="60" customWidth="1"/>
    <col min="4364" max="4364" width="0" style="60" hidden="1" customWidth="1"/>
    <col min="4365" max="4365" width="3.5" style="60" customWidth="1"/>
    <col min="4366" max="4366" width="0" style="60" hidden="1" customWidth="1"/>
    <col min="4367" max="4368" width="3.5" style="60" customWidth="1"/>
    <col min="4369" max="4369" width="0" style="60" hidden="1" customWidth="1"/>
    <col min="4370" max="4370" width="3.5" style="60" customWidth="1"/>
    <col min="4371" max="4371" width="0" style="60" hidden="1" customWidth="1"/>
    <col min="4372" max="4373" width="3.5" style="60" customWidth="1"/>
    <col min="4374" max="4374" width="0" style="60" hidden="1" customWidth="1"/>
    <col min="4375" max="4375" width="3.5" style="60" customWidth="1"/>
    <col min="4376" max="4376" width="0" style="60" hidden="1" customWidth="1"/>
    <col min="4377" max="4378" width="3.5" style="60" customWidth="1"/>
    <col min="4379" max="4379" width="0" style="60" hidden="1" customWidth="1"/>
    <col min="4380" max="4380" width="3.5" style="60" customWidth="1"/>
    <col min="4381" max="4381" width="0" style="60" hidden="1" customWidth="1"/>
    <col min="4382" max="4383" width="3.5" style="60" customWidth="1"/>
    <col min="4384" max="4384" width="0" style="60" hidden="1" customWidth="1"/>
    <col min="4385" max="4385" width="3.5" style="60" customWidth="1"/>
    <col min="4386" max="4386" width="0" style="60" hidden="1" customWidth="1"/>
    <col min="4387" max="4393" width="3.5" style="60" customWidth="1"/>
    <col min="4394" max="4394" width="6.296875" style="60" customWidth="1"/>
    <col min="4395" max="4395" width="4.19921875" style="60" customWidth="1"/>
    <col min="4396" max="4396" width="3" style="60" customWidth="1"/>
    <col min="4397" max="4408" width="0" style="60" hidden="1" customWidth="1"/>
    <col min="4409" max="4409" width="15.8984375" style="60" customWidth="1"/>
    <col min="4410" max="4410" width="17" style="60" customWidth="1"/>
    <col min="4411" max="4429" width="8.09765625" style="60"/>
    <col min="4430" max="4430" width="5.296875" style="60" customWidth="1"/>
    <col min="4431" max="4608" width="8.09765625" style="60"/>
    <col min="4609" max="4611" width="3.5" style="60" customWidth="1"/>
    <col min="4612" max="4612" width="3.69921875" style="60" customWidth="1"/>
    <col min="4613" max="4613" width="0" style="60" hidden="1" customWidth="1"/>
    <col min="4614" max="4614" width="3.5" style="60" customWidth="1"/>
    <col min="4615" max="4615" width="0" style="60" hidden="1" customWidth="1"/>
    <col min="4616" max="4616" width="3.5" style="60" customWidth="1"/>
    <col min="4617" max="4617" width="0" style="60" hidden="1" customWidth="1"/>
    <col min="4618" max="4619" width="3.5" style="60" customWidth="1"/>
    <col min="4620" max="4620" width="0" style="60" hidden="1" customWidth="1"/>
    <col min="4621" max="4621" width="3.5" style="60" customWidth="1"/>
    <col min="4622" max="4622" width="0" style="60" hidden="1" customWidth="1"/>
    <col min="4623" max="4624" width="3.5" style="60" customWidth="1"/>
    <col min="4625" max="4625" width="0" style="60" hidden="1" customWidth="1"/>
    <col min="4626" max="4626" width="3.5" style="60" customWidth="1"/>
    <col min="4627" max="4627" width="0" style="60" hidden="1" customWidth="1"/>
    <col min="4628" max="4629" width="3.5" style="60" customWidth="1"/>
    <col min="4630" max="4630" width="0" style="60" hidden="1" customWidth="1"/>
    <col min="4631" max="4631" width="3.5" style="60" customWidth="1"/>
    <col min="4632" max="4632" width="0" style="60" hidden="1" customWidth="1"/>
    <col min="4633" max="4634" width="3.5" style="60" customWidth="1"/>
    <col min="4635" max="4635" width="0" style="60" hidden="1" customWidth="1"/>
    <col min="4636" max="4636" width="3.5" style="60" customWidth="1"/>
    <col min="4637" max="4637" width="0" style="60" hidden="1" customWidth="1"/>
    <col min="4638" max="4639" width="3.5" style="60" customWidth="1"/>
    <col min="4640" max="4640" width="0" style="60" hidden="1" customWidth="1"/>
    <col min="4641" max="4641" width="3.5" style="60" customWidth="1"/>
    <col min="4642" max="4642" width="0" style="60" hidden="1" customWidth="1"/>
    <col min="4643" max="4649" width="3.5" style="60" customWidth="1"/>
    <col min="4650" max="4650" width="6.296875" style="60" customWidth="1"/>
    <col min="4651" max="4651" width="4.19921875" style="60" customWidth="1"/>
    <col min="4652" max="4652" width="3" style="60" customWidth="1"/>
    <col min="4653" max="4664" width="0" style="60" hidden="1" customWidth="1"/>
    <col min="4665" max="4665" width="15.8984375" style="60" customWidth="1"/>
    <col min="4666" max="4666" width="17" style="60" customWidth="1"/>
    <col min="4667" max="4685" width="8.09765625" style="60"/>
    <col min="4686" max="4686" width="5.296875" style="60" customWidth="1"/>
    <col min="4687" max="4864" width="8.09765625" style="60"/>
    <col min="4865" max="4867" width="3.5" style="60" customWidth="1"/>
    <col min="4868" max="4868" width="3.69921875" style="60" customWidth="1"/>
    <col min="4869" max="4869" width="0" style="60" hidden="1" customWidth="1"/>
    <col min="4870" max="4870" width="3.5" style="60" customWidth="1"/>
    <col min="4871" max="4871" width="0" style="60" hidden="1" customWidth="1"/>
    <col min="4872" max="4872" width="3.5" style="60" customWidth="1"/>
    <col min="4873" max="4873" width="0" style="60" hidden="1" customWidth="1"/>
    <col min="4874" max="4875" width="3.5" style="60" customWidth="1"/>
    <col min="4876" max="4876" width="0" style="60" hidden="1" customWidth="1"/>
    <col min="4877" max="4877" width="3.5" style="60" customWidth="1"/>
    <col min="4878" max="4878" width="0" style="60" hidden="1" customWidth="1"/>
    <col min="4879" max="4880" width="3.5" style="60" customWidth="1"/>
    <col min="4881" max="4881" width="0" style="60" hidden="1" customWidth="1"/>
    <col min="4882" max="4882" width="3.5" style="60" customWidth="1"/>
    <col min="4883" max="4883" width="0" style="60" hidden="1" customWidth="1"/>
    <col min="4884" max="4885" width="3.5" style="60" customWidth="1"/>
    <col min="4886" max="4886" width="0" style="60" hidden="1" customWidth="1"/>
    <col min="4887" max="4887" width="3.5" style="60" customWidth="1"/>
    <col min="4888" max="4888" width="0" style="60" hidden="1" customWidth="1"/>
    <col min="4889" max="4890" width="3.5" style="60" customWidth="1"/>
    <col min="4891" max="4891" width="0" style="60" hidden="1" customWidth="1"/>
    <col min="4892" max="4892" width="3.5" style="60" customWidth="1"/>
    <col min="4893" max="4893" width="0" style="60" hidden="1" customWidth="1"/>
    <col min="4894" max="4895" width="3.5" style="60" customWidth="1"/>
    <col min="4896" max="4896" width="0" style="60" hidden="1" customWidth="1"/>
    <col min="4897" max="4897" width="3.5" style="60" customWidth="1"/>
    <col min="4898" max="4898" width="0" style="60" hidden="1" customWidth="1"/>
    <col min="4899" max="4905" width="3.5" style="60" customWidth="1"/>
    <col min="4906" max="4906" width="6.296875" style="60" customWidth="1"/>
    <col min="4907" max="4907" width="4.19921875" style="60" customWidth="1"/>
    <col min="4908" max="4908" width="3" style="60" customWidth="1"/>
    <col min="4909" max="4920" width="0" style="60" hidden="1" customWidth="1"/>
    <col min="4921" max="4921" width="15.8984375" style="60" customWidth="1"/>
    <col min="4922" max="4922" width="17" style="60" customWidth="1"/>
    <col min="4923" max="4941" width="8.09765625" style="60"/>
    <col min="4942" max="4942" width="5.296875" style="60" customWidth="1"/>
    <col min="4943" max="5120" width="8.09765625" style="60"/>
    <col min="5121" max="5123" width="3.5" style="60" customWidth="1"/>
    <col min="5124" max="5124" width="3.69921875" style="60" customWidth="1"/>
    <col min="5125" max="5125" width="0" style="60" hidden="1" customWidth="1"/>
    <col min="5126" max="5126" width="3.5" style="60" customWidth="1"/>
    <col min="5127" max="5127" width="0" style="60" hidden="1" customWidth="1"/>
    <col min="5128" max="5128" width="3.5" style="60" customWidth="1"/>
    <col min="5129" max="5129" width="0" style="60" hidden="1" customWidth="1"/>
    <col min="5130" max="5131" width="3.5" style="60" customWidth="1"/>
    <col min="5132" max="5132" width="0" style="60" hidden="1" customWidth="1"/>
    <col min="5133" max="5133" width="3.5" style="60" customWidth="1"/>
    <col min="5134" max="5134" width="0" style="60" hidden="1" customWidth="1"/>
    <col min="5135" max="5136" width="3.5" style="60" customWidth="1"/>
    <col min="5137" max="5137" width="0" style="60" hidden="1" customWidth="1"/>
    <col min="5138" max="5138" width="3.5" style="60" customWidth="1"/>
    <col min="5139" max="5139" width="0" style="60" hidden="1" customWidth="1"/>
    <col min="5140" max="5141" width="3.5" style="60" customWidth="1"/>
    <col min="5142" max="5142" width="0" style="60" hidden="1" customWidth="1"/>
    <col min="5143" max="5143" width="3.5" style="60" customWidth="1"/>
    <col min="5144" max="5144" width="0" style="60" hidden="1" customWidth="1"/>
    <col min="5145" max="5146" width="3.5" style="60" customWidth="1"/>
    <col min="5147" max="5147" width="0" style="60" hidden="1" customWidth="1"/>
    <col min="5148" max="5148" width="3.5" style="60" customWidth="1"/>
    <col min="5149" max="5149" width="0" style="60" hidden="1" customWidth="1"/>
    <col min="5150" max="5151" width="3.5" style="60" customWidth="1"/>
    <col min="5152" max="5152" width="0" style="60" hidden="1" customWidth="1"/>
    <col min="5153" max="5153" width="3.5" style="60" customWidth="1"/>
    <col min="5154" max="5154" width="0" style="60" hidden="1" customWidth="1"/>
    <col min="5155" max="5161" width="3.5" style="60" customWidth="1"/>
    <col min="5162" max="5162" width="6.296875" style="60" customWidth="1"/>
    <col min="5163" max="5163" width="4.19921875" style="60" customWidth="1"/>
    <col min="5164" max="5164" width="3" style="60" customWidth="1"/>
    <col min="5165" max="5176" width="0" style="60" hidden="1" customWidth="1"/>
    <col min="5177" max="5177" width="15.8984375" style="60" customWidth="1"/>
    <col min="5178" max="5178" width="17" style="60" customWidth="1"/>
    <col min="5179" max="5197" width="8.09765625" style="60"/>
    <col min="5198" max="5198" width="5.296875" style="60" customWidth="1"/>
    <col min="5199" max="5376" width="8.09765625" style="60"/>
    <col min="5377" max="5379" width="3.5" style="60" customWidth="1"/>
    <col min="5380" max="5380" width="3.69921875" style="60" customWidth="1"/>
    <col min="5381" max="5381" width="0" style="60" hidden="1" customWidth="1"/>
    <col min="5382" max="5382" width="3.5" style="60" customWidth="1"/>
    <col min="5383" max="5383" width="0" style="60" hidden="1" customWidth="1"/>
    <col min="5384" max="5384" width="3.5" style="60" customWidth="1"/>
    <col min="5385" max="5385" width="0" style="60" hidden="1" customWidth="1"/>
    <col min="5386" max="5387" width="3.5" style="60" customWidth="1"/>
    <col min="5388" max="5388" width="0" style="60" hidden="1" customWidth="1"/>
    <col min="5389" max="5389" width="3.5" style="60" customWidth="1"/>
    <col min="5390" max="5390" width="0" style="60" hidden="1" customWidth="1"/>
    <col min="5391" max="5392" width="3.5" style="60" customWidth="1"/>
    <col min="5393" max="5393" width="0" style="60" hidden="1" customWidth="1"/>
    <col min="5394" max="5394" width="3.5" style="60" customWidth="1"/>
    <col min="5395" max="5395" width="0" style="60" hidden="1" customWidth="1"/>
    <col min="5396" max="5397" width="3.5" style="60" customWidth="1"/>
    <col min="5398" max="5398" width="0" style="60" hidden="1" customWidth="1"/>
    <col min="5399" max="5399" width="3.5" style="60" customWidth="1"/>
    <col min="5400" max="5400" width="0" style="60" hidden="1" customWidth="1"/>
    <col min="5401" max="5402" width="3.5" style="60" customWidth="1"/>
    <col min="5403" max="5403" width="0" style="60" hidden="1" customWidth="1"/>
    <col min="5404" max="5404" width="3.5" style="60" customWidth="1"/>
    <col min="5405" max="5405" width="0" style="60" hidden="1" customWidth="1"/>
    <col min="5406" max="5407" width="3.5" style="60" customWidth="1"/>
    <col min="5408" max="5408" width="0" style="60" hidden="1" customWidth="1"/>
    <col min="5409" max="5409" width="3.5" style="60" customWidth="1"/>
    <col min="5410" max="5410" width="0" style="60" hidden="1" customWidth="1"/>
    <col min="5411" max="5417" width="3.5" style="60" customWidth="1"/>
    <col min="5418" max="5418" width="6.296875" style="60" customWidth="1"/>
    <col min="5419" max="5419" width="4.19921875" style="60" customWidth="1"/>
    <col min="5420" max="5420" width="3" style="60" customWidth="1"/>
    <col min="5421" max="5432" width="0" style="60" hidden="1" customWidth="1"/>
    <col min="5433" max="5433" width="15.8984375" style="60" customWidth="1"/>
    <col min="5434" max="5434" width="17" style="60" customWidth="1"/>
    <col min="5435" max="5453" width="8.09765625" style="60"/>
    <col min="5454" max="5454" width="5.296875" style="60" customWidth="1"/>
    <col min="5455" max="5632" width="8.09765625" style="60"/>
    <col min="5633" max="5635" width="3.5" style="60" customWidth="1"/>
    <col min="5636" max="5636" width="3.69921875" style="60" customWidth="1"/>
    <col min="5637" max="5637" width="0" style="60" hidden="1" customWidth="1"/>
    <col min="5638" max="5638" width="3.5" style="60" customWidth="1"/>
    <col min="5639" max="5639" width="0" style="60" hidden="1" customWidth="1"/>
    <col min="5640" max="5640" width="3.5" style="60" customWidth="1"/>
    <col min="5641" max="5641" width="0" style="60" hidden="1" customWidth="1"/>
    <col min="5642" max="5643" width="3.5" style="60" customWidth="1"/>
    <col min="5644" max="5644" width="0" style="60" hidden="1" customWidth="1"/>
    <col min="5645" max="5645" width="3.5" style="60" customWidth="1"/>
    <col min="5646" max="5646" width="0" style="60" hidden="1" customWidth="1"/>
    <col min="5647" max="5648" width="3.5" style="60" customWidth="1"/>
    <col min="5649" max="5649" width="0" style="60" hidden="1" customWidth="1"/>
    <col min="5650" max="5650" width="3.5" style="60" customWidth="1"/>
    <col min="5651" max="5651" width="0" style="60" hidden="1" customWidth="1"/>
    <col min="5652" max="5653" width="3.5" style="60" customWidth="1"/>
    <col min="5654" max="5654" width="0" style="60" hidden="1" customWidth="1"/>
    <col min="5655" max="5655" width="3.5" style="60" customWidth="1"/>
    <col min="5656" max="5656" width="0" style="60" hidden="1" customWidth="1"/>
    <col min="5657" max="5658" width="3.5" style="60" customWidth="1"/>
    <col min="5659" max="5659" width="0" style="60" hidden="1" customWidth="1"/>
    <col min="5660" max="5660" width="3.5" style="60" customWidth="1"/>
    <col min="5661" max="5661" width="0" style="60" hidden="1" customWidth="1"/>
    <col min="5662" max="5663" width="3.5" style="60" customWidth="1"/>
    <col min="5664" max="5664" width="0" style="60" hidden="1" customWidth="1"/>
    <col min="5665" max="5665" width="3.5" style="60" customWidth="1"/>
    <col min="5666" max="5666" width="0" style="60" hidden="1" customWidth="1"/>
    <col min="5667" max="5673" width="3.5" style="60" customWidth="1"/>
    <col min="5674" max="5674" width="6.296875" style="60" customWidth="1"/>
    <col min="5675" max="5675" width="4.19921875" style="60" customWidth="1"/>
    <col min="5676" max="5676" width="3" style="60" customWidth="1"/>
    <col min="5677" max="5688" width="0" style="60" hidden="1" customWidth="1"/>
    <col min="5689" max="5689" width="15.8984375" style="60" customWidth="1"/>
    <col min="5690" max="5690" width="17" style="60" customWidth="1"/>
    <col min="5691" max="5709" width="8.09765625" style="60"/>
    <col min="5710" max="5710" width="5.296875" style="60" customWidth="1"/>
    <col min="5711" max="5888" width="8.09765625" style="60"/>
    <col min="5889" max="5891" width="3.5" style="60" customWidth="1"/>
    <col min="5892" max="5892" width="3.69921875" style="60" customWidth="1"/>
    <col min="5893" max="5893" width="0" style="60" hidden="1" customWidth="1"/>
    <col min="5894" max="5894" width="3.5" style="60" customWidth="1"/>
    <col min="5895" max="5895" width="0" style="60" hidden="1" customWidth="1"/>
    <col min="5896" max="5896" width="3.5" style="60" customWidth="1"/>
    <col min="5897" max="5897" width="0" style="60" hidden="1" customWidth="1"/>
    <col min="5898" max="5899" width="3.5" style="60" customWidth="1"/>
    <col min="5900" max="5900" width="0" style="60" hidden="1" customWidth="1"/>
    <col min="5901" max="5901" width="3.5" style="60" customWidth="1"/>
    <col min="5902" max="5902" width="0" style="60" hidden="1" customWidth="1"/>
    <col min="5903" max="5904" width="3.5" style="60" customWidth="1"/>
    <col min="5905" max="5905" width="0" style="60" hidden="1" customWidth="1"/>
    <col min="5906" max="5906" width="3.5" style="60" customWidth="1"/>
    <col min="5907" max="5907" width="0" style="60" hidden="1" customWidth="1"/>
    <col min="5908" max="5909" width="3.5" style="60" customWidth="1"/>
    <col min="5910" max="5910" width="0" style="60" hidden="1" customWidth="1"/>
    <col min="5911" max="5911" width="3.5" style="60" customWidth="1"/>
    <col min="5912" max="5912" width="0" style="60" hidden="1" customWidth="1"/>
    <col min="5913" max="5914" width="3.5" style="60" customWidth="1"/>
    <col min="5915" max="5915" width="0" style="60" hidden="1" customWidth="1"/>
    <col min="5916" max="5916" width="3.5" style="60" customWidth="1"/>
    <col min="5917" max="5917" width="0" style="60" hidden="1" customWidth="1"/>
    <col min="5918" max="5919" width="3.5" style="60" customWidth="1"/>
    <col min="5920" max="5920" width="0" style="60" hidden="1" customWidth="1"/>
    <col min="5921" max="5921" width="3.5" style="60" customWidth="1"/>
    <col min="5922" max="5922" width="0" style="60" hidden="1" customWidth="1"/>
    <col min="5923" max="5929" width="3.5" style="60" customWidth="1"/>
    <col min="5930" max="5930" width="6.296875" style="60" customWidth="1"/>
    <col min="5931" max="5931" width="4.19921875" style="60" customWidth="1"/>
    <col min="5932" max="5932" width="3" style="60" customWidth="1"/>
    <col min="5933" max="5944" width="0" style="60" hidden="1" customWidth="1"/>
    <col min="5945" max="5945" width="15.8984375" style="60" customWidth="1"/>
    <col min="5946" max="5946" width="17" style="60" customWidth="1"/>
    <col min="5947" max="5965" width="8.09765625" style="60"/>
    <col min="5966" max="5966" width="5.296875" style="60" customWidth="1"/>
    <col min="5967" max="6144" width="8.09765625" style="60"/>
    <col min="6145" max="6147" width="3.5" style="60" customWidth="1"/>
    <col min="6148" max="6148" width="3.69921875" style="60" customWidth="1"/>
    <col min="6149" max="6149" width="0" style="60" hidden="1" customWidth="1"/>
    <col min="6150" max="6150" width="3.5" style="60" customWidth="1"/>
    <col min="6151" max="6151" width="0" style="60" hidden="1" customWidth="1"/>
    <col min="6152" max="6152" width="3.5" style="60" customWidth="1"/>
    <col min="6153" max="6153" width="0" style="60" hidden="1" customWidth="1"/>
    <col min="6154" max="6155" width="3.5" style="60" customWidth="1"/>
    <col min="6156" max="6156" width="0" style="60" hidden="1" customWidth="1"/>
    <col min="6157" max="6157" width="3.5" style="60" customWidth="1"/>
    <col min="6158" max="6158" width="0" style="60" hidden="1" customWidth="1"/>
    <col min="6159" max="6160" width="3.5" style="60" customWidth="1"/>
    <col min="6161" max="6161" width="0" style="60" hidden="1" customWidth="1"/>
    <col min="6162" max="6162" width="3.5" style="60" customWidth="1"/>
    <col min="6163" max="6163" width="0" style="60" hidden="1" customWidth="1"/>
    <col min="6164" max="6165" width="3.5" style="60" customWidth="1"/>
    <col min="6166" max="6166" width="0" style="60" hidden="1" customWidth="1"/>
    <col min="6167" max="6167" width="3.5" style="60" customWidth="1"/>
    <col min="6168" max="6168" width="0" style="60" hidden="1" customWidth="1"/>
    <col min="6169" max="6170" width="3.5" style="60" customWidth="1"/>
    <col min="6171" max="6171" width="0" style="60" hidden="1" customWidth="1"/>
    <col min="6172" max="6172" width="3.5" style="60" customWidth="1"/>
    <col min="6173" max="6173" width="0" style="60" hidden="1" customWidth="1"/>
    <col min="6174" max="6175" width="3.5" style="60" customWidth="1"/>
    <col min="6176" max="6176" width="0" style="60" hidden="1" customWidth="1"/>
    <col min="6177" max="6177" width="3.5" style="60" customWidth="1"/>
    <col min="6178" max="6178" width="0" style="60" hidden="1" customWidth="1"/>
    <col min="6179" max="6185" width="3.5" style="60" customWidth="1"/>
    <col min="6186" max="6186" width="6.296875" style="60" customWidth="1"/>
    <col min="6187" max="6187" width="4.19921875" style="60" customWidth="1"/>
    <col min="6188" max="6188" width="3" style="60" customWidth="1"/>
    <col min="6189" max="6200" width="0" style="60" hidden="1" customWidth="1"/>
    <col min="6201" max="6201" width="15.8984375" style="60" customWidth="1"/>
    <col min="6202" max="6202" width="17" style="60" customWidth="1"/>
    <col min="6203" max="6221" width="8.09765625" style="60"/>
    <col min="6222" max="6222" width="5.296875" style="60" customWidth="1"/>
    <col min="6223" max="6400" width="8.09765625" style="60"/>
    <col min="6401" max="6403" width="3.5" style="60" customWidth="1"/>
    <col min="6404" max="6404" width="3.69921875" style="60" customWidth="1"/>
    <col min="6405" max="6405" width="0" style="60" hidden="1" customWidth="1"/>
    <col min="6406" max="6406" width="3.5" style="60" customWidth="1"/>
    <col min="6407" max="6407" width="0" style="60" hidden="1" customWidth="1"/>
    <col min="6408" max="6408" width="3.5" style="60" customWidth="1"/>
    <col min="6409" max="6409" width="0" style="60" hidden="1" customWidth="1"/>
    <col min="6410" max="6411" width="3.5" style="60" customWidth="1"/>
    <col min="6412" max="6412" width="0" style="60" hidden="1" customWidth="1"/>
    <col min="6413" max="6413" width="3.5" style="60" customWidth="1"/>
    <col min="6414" max="6414" width="0" style="60" hidden="1" customWidth="1"/>
    <col min="6415" max="6416" width="3.5" style="60" customWidth="1"/>
    <col min="6417" max="6417" width="0" style="60" hidden="1" customWidth="1"/>
    <col min="6418" max="6418" width="3.5" style="60" customWidth="1"/>
    <col min="6419" max="6419" width="0" style="60" hidden="1" customWidth="1"/>
    <col min="6420" max="6421" width="3.5" style="60" customWidth="1"/>
    <col min="6422" max="6422" width="0" style="60" hidden="1" customWidth="1"/>
    <col min="6423" max="6423" width="3.5" style="60" customWidth="1"/>
    <col min="6424" max="6424" width="0" style="60" hidden="1" customWidth="1"/>
    <col min="6425" max="6426" width="3.5" style="60" customWidth="1"/>
    <col min="6427" max="6427" width="0" style="60" hidden="1" customWidth="1"/>
    <col min="6428" max="6428" width="3.5" style="60" customWidth="1"/>
    <col min="6429" max="6429" width="0" style="60" hidden="1" customWidth="1"/>
    <col min="6430" max="6431" width="3.5" style="60" customWidth="1"/>
    <col min="6432" max="6432" width="0" style="60" hidden="1" customWidth="1"/>
    <col min="6433" max="6433" width="3.5" style="60" customWidth="1"/>
    <col min="6434" max="6434" width="0" style="60" hidden="1" customWidth="1"/>
    <col min="6435" max="6441" width="3.5" style="60" customWidth="1"/>
    <col min="6442" max="6442" width="6.296875" style="60" customWidth="1"/>
    <col min="6443" max="6443" width="4.19921875" style="60" customWidth="1"/>
    <col min="6444" max="6444" width="3" style="60" customWidth="1"/>
    <col min="6445" max="6456" width="0" style="60" hidden="1" customWidth="1"/>
    <col min="6457" max="6457" width="15.8984375" style="60" customWidth="1"/>
    <col min="6458" max="6458" width="17" style="60" customWidth="1"/>
    <col min="6459" max="6477" width="8.09765625" style="60"/>
    <col min="6478" max="6478" width="5.296875" style="60" customWidth="1"/>
    <col min="6479" max="6656" width="8.09765625" style="60"/>
    <col min="6657" max="6659" width="3.5" style="60" customWidth="1"/>
    <col min="6660" max="6660" width="3.69921875" style="60" customWidth="1"/>
    <col min="6661" max="6661" width="0" style="60" hidden="1" customWidth="1"/>
    <col min="6662" max="6662" width="3.5" style="60" customWidth="1"/>
    <col min="6663" max="6663" width="0" style="60" hidden="1" customWidth="1"/>
    <col min="6664" max="6664" width="3.5" style="60" customWidth="1"/>
    <col min="6665" max="6665" width="0" style="60" hidden="1" customWidth="1"/>
    <col min="6666" max="6667" width="3.5" style="60" customWidth="1"/>
    <col min="6668" max="6668" width="0" style="60" hidden="1" customWidth="1"/>
    <col min="6669" max="6669" width="3.5" style="60" customWidth="1"/>
    <col min="6670" max="6670" width="0" style="60" hidden="1" customWidth="1"/>
    <col min="6671" max="6672" width="3.5" style="60" customWidth="1"/>
    <col min="6673" max="6673" width="0" style="60" hidden="1" customWidth="1"/>
    <col min="6674" max="6674" width="3.5" style="60" customWidth="1"/>
    <col min="6675" max="6675" width="0" style="60" hidden="1" customWidth="1"/>
    <col min="6676" max="6677" width="3.5" style="60" customWidth="1"/>
    <col min="6678" max="6678" width="0" style="60" hidden="1" customWidth="1"/>
    <col min="6679" max="6679" width="3.5" style="60" customWidth="1"/>
    <col min="6680" max="6680" width="0" style="60" hidden="1" customWidth="1"/>
    <col min="6681" max="6682" width="3.5" style="60" customWidth="1"/>
    <col min="6683" max="6683" width="0" style="60" hidden="1" customWidth="1"/>
    <col min="6684" max="6684" width="3.5" style="60" customWidth="1"/>
    <col min="6685" max="6685" width="0" style="60" hidden="1" customWidth="1"/>
    <col min="6686" max="6687" width="3.5" style="60" customWidth="1"/>
    <col min="6688" max="6688" width="0" style="60" hidden="1" customWidth="1"/>
    <col min="6689" max="6689" width="3.5" style="60" customWidth="1"/>
    <col min="6690" max="6690" width="0" style="60" hidden="1" customWidth="1"/>
    <col min="6691" max="6697" width="3.5" style="60" customWidth="1"/>
    <col min="6698" max="6698" width="6.296875" style="60" customWidth="1"/>
    <col min="6699" max="6699" width="4.19921875" style="60" customWidth="1"/>
    <col min="6700" max="6700" width="3" style="60" customWidth="1"/>
    <col min="6701" max="6712" width="0" style="60" hidden="1" customWidth="1"/>
    <col min="6713" max="6713" width="15.8984375" style="60" customWidth="1"/>
    <col min="6714" max="6714" width="17" style="60" customWidth="1"/>
    <col min="6715" max="6733" width="8.09765625" style="60"/>
    <col min="6734" max="6734" width="5.296875" style="60" customWidth="1"/>
    <col min="6735" max="6912" width="8.09765625" style="60"/>
    <col min="6913" max="6915" width="3.5" style="60" customWidth="1"/>
    <col min="6916" max="6916" width="3.69921875" style="60" customWidth="1"/>
    <col min="6917" max="6917" width="0" style="60" hidden="1" customWidth="1"/>
    <col min="6918" max="6918" width="3.5" style="60" customWidth="1"/>
    <col min="6919" max="6919" width="0" style="60" hidden="1" customWidth="1"/>
    <col min="6920" max="6920" width="3.5" style="60" customWidth="1"/>
    <col min="6921" max="6921" width="0" style="60" hidden="1" customWidth="1"/>
    <col min="6922" max="6923" width="3.5" style="60" customWidth="1"/>
    <col min="6924" max="6924" width="0" style="60" hidden="1" customWidth="1"/>
    <col min="6925" max="6925" width="3.5" style="60" customWidth="1"/>
    <col min="6926" max="6926" width="0" style="60" hidden="1" customWidth="1"/>
    <col min="6927" max="6928" width="3.5" style="60" customWidth="1"/>
    <col min="6929" max="6929" width="0" style="60" hidden="1" customWidth="1"/>
    <col min="6930" max="6930" width="3.5" style="60" customWidth="1"/>
    <col min="6931" max="6931" width="0" style="60" hidden="1" customWidth="1"/>
    <col min="6932" max="6933" width="3.5" style="60" customWidth="1"/>
    <col min="6934" max="6934" width="0" style="60" hidden="1" customWidth="1"/>
    <col min="6935" max="6935" width="3.5" style="60" customWidth="1"/>
    <col min="6936" max="6936" width="0" style="60" hidden="1" customWidth="1"/>
    <col min="6937" max="6938" width="3.5" style="60" customWidth="1"/>
    <col min="6939" max="6939" width="0" style="60" hidden="1" customWidth="1"/>
    <col min="6940" max="6940" width="3.5" style="60" customWidth="1"/>
    <col min="6941" max="6941" width="0" style="60" hidden="1" customWidth="1"/>
    <col min="6942" max="6943" width="3.5" style="60" customWidth="1"/>
    <col min="6944" max="6944" width="0" style="60" hidden="1" customWidth="1"/>
    <col min="6945" max="6945" width="3.5" style="60" customWidth="1"/>
    <col min="6946" max="6946" width="0" style="60" hidden="1" customWidth="1"/>
    <col min="6947" max="6953" width="3.5" style="60" customWidth="1"/>
    <col min="6954" max="6954" width="6.296875" style="60" customWidth="1"/>
    <col min="6955" max="6955" width="4.19921875" style="60" customWidth="1"/>
    <col min="6956" max="6956" width="3" style="60" customWidth="1"/>
    <col min="6957" max="6968" width="0" style="60" hidden="1" customWidth="1"/>
    <col min="6969" max="6969" width="15.8984375" style="60" customWidth="1"/>
    <col min="6970" max="6970" width="17" style="60" customWidth="1"/>
    <col min="6971" max="6989" width="8.09765625" style="60"/>
    <col min="6990" max="6990" width="5.296875" style="60" customWidth="1"/>
    <col min="6991" max="7168" width="8.09765625" style="60"/>
    <col min="7169" max="7171" width="3.5" style="60" customWidth="1"/>
    <col min="7172" max="7172" width="3.69921875" style="60" customWidth="1"/>
    <col min="7173" max="7173" width="0" style="60" hidden="1" customWidth="1"/>
    <col min="7174" max="7174" width="3.5" style="60" customWidth="1"/>
    <col min="7175" max="7175" width="0" style="60" hidden="1" customWidth="1"/>
    <col min="7176" max="7176" width="3.5" style="60" customWidth="1"/>
    <col min="7177" max="7177" width="0" style="60" hidden="1" customWidth="1"/>
    <col min="7178" max="7179" width="3.5" style="60" customWidth="1"/>
    <col min="7180" max="7180" width="0" style="60" hidden="1" customWidth="1"/>
    <col min="7181" max="7181" width="3.5" style="60" customWidth="1"/>
    <col min="7182" max="7182" width="0" style="60" hidden="1" customWidth="1"/>
    <col min="7183" max="7184" width="3.5" style="60" customWidth="1"/>
    <col min="7185" max="7185" width="0" style="60" hidden="1" customWidth="1"/>
    <col min="7186" max="7186" width="3.5" style="60" customWidth="1"/>
    <col min="7187" max="7187" width="0" style="60" hidden="1" customWidth="1"/>
    <col min="7188" max="7189" width="3.5" style="60" customWidth="1"/>
    <col min="7190" max="7190" width="0" style="60" hidden="1" customWidth="1"/>
    <col min="7191" max="7191" width="3.5" style="60" customWidth="1"/>
    <col min="7192" max="7192" width="0" style="60" hidden="1" customWidth="1"/>
    <col min="7193" max="7194" width="3.5" style="60" customWidth="1"/>
    <col min="7195" max="7195" width="0" style="60" hidden="1" customWidth="1"/>
    <col min="7196" max="7196" width="3.5" style="60" customWidth="1"/>
    <col min="7197" max="7197" width="0" style="60" hidden="1" customWidth="1"/>
    <col min="7198" max="7199" width="3.5" style="60" customWidth="1"/>
    <col min="7200" max="7200" width="0" style="60" hidden="1" customWidth="1"/>
    <col min="7201" max="7201" width="3.5" style="60" customWidth="1"/>
    <col min="7202" max="7202" width="0" style="60" hidden="1" customWidth="1"/>
    <col min="7203" max="7209" width="3.5" style="60" customWidth="1"/>
    <col min="7210" max="7210" width="6.296875" style="60" customWidth="1"/>
    <col min="7211" max="7211" width="4.19921875" style="60" customWidth="1"/>
    <col min="7212" max="7212" width="3" style="60" customWidth="1"/>
    <col min="7213" max="7224" width="0" style="60" hidden="1" customWidth="1"/>
    <col min="7225" max="7225" width="15.8984375" style="60" customWidth="1"/>
    <col min="7226" max="7226" width="17" style="60" customWidth="1"/>
    <col min="7227" max="7245" width="8.09765625" style="60"/>
    <col min="7246" max="7246" width="5.296875" style="60" customWidth="1"/>
    <col min="7247" max="7424" width="8.09765625" style="60"/>
    <col min="7425" max="7427" width="3.5" style="60" customWidth="1"/>
    <col min="7428" max="7428" width="3.69921875" style="60" customWidth="1"/>
    <col min="7429" max="7429" width="0" style="60" hidden="1" customWidth="1"/>
    <col min="7430" max="7430" width="3.5" style="60" customWidth="1"/>
    <col min="7431" max="7431" width="0" style="60" hidden="1" customWidth="1"/>
    <col min="7432" max="7432" width="3.5" style="60" customWidth="1"/>
    <col min="7433" max="7433" width="0" style="60" hidden="1" customWidth="1"/>
    <col min="7434" max="7435" width="3.5" style="60" customWidth="1"/>
    <col min="7436" max="7436" width="0" style="60" hidden="1" customWidth="1"/>
    <col min="7437" max="7437" width="3.5" style="60" customWidth="1"/>
    <col min="7438" max="7438" width="0" style="60" hidden="1" customWidth="1"/>
    <col min="7439" max="7440" width="3.5" style="60" customWidth="1"/>
    <col min="7441" max="7441" width="0" style="60" hidden="1" customWidth="1"/>
    <col min="7442" max="7442" width="3.5" style="60" customWidth="1"/>
    <col min="7443" max="7443" width="0" style="60" hidden="1" customWidth="1"/>
    <col min="7444" max="7445" width="3.5" style="60" customWidth="1"/>
    <col min="7446" max="7446" width="0" style="60" hidden="1" customWidth="1"/>
    <col min="7447" max="7447" width="3.5" style="60" customWidth="1"/>
    <col min="7448" max="7448" width="0" style="60" hidden="1" customWidth="1"/>
    <col min="7449" max="7450" width="3.5" style="60" customWidth="1"/>
    <col min="7451" max="7451" width="0" style="60" hidden="1" customWidth="1"/>
    <col min="7452" max="7452" width="3.5" style="60" customWidth="1"/>
    <col min="7453" max="7453" width="0" style="60" hidden="1" customWidth="1"/>
    <col min="7454" max="7455" width="3.5" style="60" customWidth="1"/>
    <col min="7456" max="7456" width="0" style="60" hidden="1" customWidth="1"/>
    <col min="7457" max="7457" width="3.5" style="60" customWidth="1"/>
    <col min="7458" max="7458" width="0" style="60" hidden="1" customWidth="1"/>
    <col min="7459" max="7465" width="3.5" style="60" customWidth="1"/>
    <col min="7466" max="7466" width="6.296875" style="60" customWidth="1"/>
    <col min="7467" max="7467" width="4.19921875" style="60" customWidth="1"/>
    <col min="7468" max="7468" width="3" style="60" customWidth="1"/>
    <col min="7469" max="7480" width="0" style="60" hidden="1" customWidth="1"/>
    <col min="7481" max="7481" width="15.8984375" style="60" customWidth="1"/>
    <col min="7482" max="7482" width="17" style="60" customWidth="1"/>
    <col min="7483" max="7501" width="8.09765625" style="60"/>
    <col min="7502" max="7502" width="5.296875" style="60" customWidth="1"/>
    <col min="7503" max="7680" width="8.09765625" style="60"/>
    <col min="7681" max="7683" width="3.5" style="60" customWidth="1"/>
    <col min="7684" max="7684" width="3.69921875" style="60" customWidth="1"/>
    <col min="7685" max="7685" width="0" style="60" hidden="1" customWidth="1"/>
    <col min="7686" max="7686" width="3.5" style="60" customWidth="1"/>
    <col min="7687" max="7687" width="0" style="60" hidden="1" customWidth="1"/>
    <col min="7688" max="7688" width="3.5" style="60" customWidth="1"/>
    <col min="7689" max="7689" width="0" style="60" hidden="1" customWidth="1"/>
    <col min="7690" max="7691" width="3.5" style="60" customWidth="1"/>
    <col min="7692" max="7692" width="0" style="60" hidden="1" customWidth="1"/>
    <col min="7693" max="7693" width="3.5" style="60" customWidth="1"/>
    <col min="7694" max="7694" width="0" style="60" hidden="1" customWidth="1"/>
    <col min="7695" max="7696" width="3.5" style="60" customWidth="1"/>
    <col min="7697" max="7697" width="0" style="60" hidden="1" customWidth="1"/>
    <col min="7698" max="7698" width="3.5" style="60" customWidth="1"/>
    <col min="7699" max="7699" width="0" style="60" hidden="1" customWidth="1"/>
    <col min="7700" max="7701" width="3.5" style="60" customWidth="1"/>
    <col min="7702" max="7702" width="0" style="60" hidden="1" customWidth="1"/>
    <col min="7703" max="7703" width="3.5" style="60" customWidth="1"/>
    <col min="7704" max="7704" width="0" style="60" hidden="1" customWidth="1"/>
    <col min="7705" max="7706" width="3.5" style="60" customWidth="1"/>
    <col min="7707" max="7707" width="0" style="60" hidden="1" customWidth="1"/>
    <col min="7708" max="7708" width="3.5" style="60" customWidth="1"/>
    <col min="7709" max="7709" width="0" style="60" hidden="1" customWidth="1"/>
    <col min="7710" max="7711" width="3.5" style="60" customWidth="1"/>
    <col min="7712" max="7712" width="0" style="60" hidden="1" customWidth="1"/>
    <col min="7713" max="7713" width="3.5" style="60" customWidth="1"/>
    <col min="7714" max="7714" width="0" style="60" hidden="1" customWidth="1"/>
    <col min="7715" max="7721" width="3.5" style="60" customWidth="1"/>
    <col min="7722" max="7722" width="6.296875" style="60" customWidth="1"/>
    <col min="7723" max="7723" width="4.19921875" style="60" customWidth="1"/>
    <col min="7724" max="7724" width="3" style="60" customWidth="1"/>
    <col min="7725" max="7736" width="0" style="60" hidden="1" customWidth="1"/>
    <col min="7737" max="7737" width="15.8984375" style="60" customWidth="1"/>
    <col min="7738" max="7738" width="17" style="60" customWidth="1"/>
    <col min="7739" max="7757" width="8.09765625" style="60"/>
    <col min="7758" max="7758" width="5.296875" style="60" customWidth="1"/>
    <col min="7759" max="7936" width="8.09765625" style="60"/>
    <col min="7937" max="7939" width="3.5" style="60" customWidth="1"/>
    <col min="7940" max="7940" width="3.69921875" style="60" customWidth="1"/>
    <col min="7941" max="7941" width="0" style="60" hidden="1" customWidth="1"/>
    <col min="7942" max="7942" width="3.5" style="60" customWidth="1"/>
    <col min="7943" max="7943" width="0" style="60" hidden="1" customWidth="1"/>
    <col min="7944" max="7944" width="3.5" style="60" customWidth="1"/>
    <col min="7945" max="7945" width="0" style="60" hidden="1" customWidth="1"/>
    <col min="7946" max="7947" width="3.5" style="60" customWidth="1"/>
    <col min="7948" max="7948" width="0" style="60" hidden="1" customWidth="1"/>
    <col min="7949" max="7949" width="3.5" style="60" customWidth="1"/>
    <col min="7950" max="7950" width="0" style="60" hidden="1" customWidth="1"/>
    <col min="7951" max="7952" width="3.5" style="60" customWidth="1"/>
    <col min="7953" max="7953" width="0" style="60" hidden="1" customWidth="1"/>
    <col min="7954" max="7954" width="3.5" style="60" customWidth="1"/>
    <col min="7955" max="7955" width="0" style="60" hidden="1" customWidth="1"/>
    <col min="7956" max="7957" width="3.5" style="60" customWidth="1"/>
    <col min="7958" max="7958" width="0" style="60" hidden="1" customWidth="1"/>
    <col min="7959" max="7959" width="3.5" style="60" customWidth="1"/>
    <col min="7960" max="7960" width="0" style="60" hidden="1" customWidth="1"/>
    <col min="7961" max="7962" width="3.5" style="60" customWidth="1"/>
    <col min="7963" max="7963" width="0" style="60" hidden="1" customWidth="1"/>
    <col min="7964" max="7964" width="3.5" style="60" customWidth="1"/>
    <col min="7965" max="7965" width="0" style="60" hidden="1" customWidth="1"/>
    <col min="7966" max="7967" width="3.5" style="60" customWidth="1"/>
    <col min="7968" max="7968" width="0" style="60" hidden="1" customWidth="1"/>
    <col min="7969" max="7969" width="3.5" style="60" customWidth="1"/>
    <col min="7970" max="7970" width="0" style="60" hidden="1" customWidth="1"/>
    <col min="7971" max="7977" width="3.5" style="60" customWidth="1"/>
    <col min="7978" max="7978" width="6.296875" style="60" customWidth="1"/>
    <col min="7979" max="7979" width="4.19921875" style="60" customWidth="1"/>
    <col min="7980" max="7980" width="3" style="60" customWidth="1"/>
    <col min="7981" max="7992" width="0" style="60" hidden="1" customWidth="1"/>
    <col min="7993" max="7993" width="15.8984375" style="60" customWidth="1"/>
    <col min="7994" max="7994" width="17" style="60" customWidth="1"/>
    <col min="7995" max="8013" width="8.09765625" style="60"/>
    <col min="8014" max="8014" width="5.296875" style="60" customWidth="1"/>
    <col min="8015" max="8192" width="8.09765625" style="60"/>
    <col min="8193" max="8195" width="3.5" style="60" customWidth="1"/>
    <col min="8196" max="8196" width="3.69921875" style="60" customWidth="1"/>
    <col min="8197" max="8197" width="0" style="60" hidden="1" customWidth="1"/>
    <col min="8198" max="8198" width="3.5" style="60" customWidth="1"/>
    <col min="8199" max="8199" width="0" style="60" hidden="1" customWidth="1"/>
    <col min="8200" max="8200" width="3.5" style="60" customWidth="1"/>
    <col min="8201" max="8201" width="0" style="60" hidden="1" customWidth="1"/>
    <col min="8202" max="8203" width="3.5" style="60" customWidth="1"/>
    <col min="8204" max="8204" width="0" style="60" hidden="1" customWidth="1"/>
    <col min="8205" max="8205" width="3.5" style="60" customWidth="1"/>
    <col min="8206" max="8206" width="0" style="60" hidden="1" customWidth="1"/>
    <col min="8207" max="8208" width="3.5" style="60" customWidth="1"/>
    <col min="8209" max="8209" width="0" style="60" hidden="1" customWidth="1"/>
    <col min="8210" max="8210" width="3.5" style="60" customWidth="1"/>
    <col min="8211" max="8211" width="0" style="60" hidden="1" customWidth="1"/>
    <col min="8212" max="8213" width="3.5" style="60" customWidth="1"/>
    <col min="8214" max="8214" width="0" style="60" hidden="1" customWidth="1"/>
    <col min="8215" max="8215" width="3.5" style="60" customWidth="1"/>
    <col min="8216" max="8216" width="0" style="60" hidden="1" customWidth="1"/>
    <col min="8217" max="8218" width="3.5" style="60" customWidth="1"/>
    <col min="8219" max="8219" width="0" style="60" hidden="1" customWidth="1"/>
    <col min="8220" max="8220" width="3.5" style="60" customWidth="1"/>
    <col min="8221" max="8221" width="0" style="60" hidden="1" customWidth="1"/>
    <col min="8222" max="8223" width="3.5" style="60" customWidth="1"/>
    <col min="8224" max="8224" width="0" style="60" hidden="1" customWidth="1"/>
    <col min="8225" max="8225" width="3.5" style="60" customWidth="1"/>
    <col min="8226" max="8226" width="0" style="60" hidden="1" customWidth="1"/>
    <col min="8227" max="8233" width="3.5" style="60" customWidth="1"/>
    <col min="8234" max="8234" width="6.296875" style="60" customWidth="1"/>
    <col min="8235" max="8235" width="4.19921875" style="60" customWidth="1"/>
    <col min="8236" max="8236" width="3" style="60" customWidth="1"/>
    <col min="8237" max="8248" width="0" style="60" hidden="1" customWidth="1"/>
    <col min="8249" max="8249" width="15.8984375" style="60" customWidth="1"/>
    <col min="8250" max="8250" width="17" style="60" customWidth="1"/>
    <col min="8251" max="8269" width="8.09765625" style="60"/>
    <col min="8270" max="8270" width="5.296875" style="60" customWidth="1"/>
    <col min="8271" max="8448" width="8.09765625" style="60"/>
    <col min="8449" max="8451" width="3.5" style="60" customWidth="1"/>
    <col min="8452" max="8452" width="3.69921875" style="60" customWidth="1"/>
    <col min="8453" max="8453" width="0" style="60" hidden="1" customWidth="1"/>
    <col min="8454" max="8454" width="3.5" style="60" customWidth="1"/>
    <col min="8455" max="8455" width="0" style="60" hidden="1" customWidth="1"/>
    <col min="8456" max="8456" width="3.5" style="60" customWidth="1"/>
    <col min="8457" max="8457" width="0" style="60" hidden="1" customWidth="1"/>
    <col min="8458" max="8459" width="3.5" style="60" customWidth="1"/>
    <col min="8460" max="8460" width="0" style="60" hidden="1" customWidth="1"/>
    <col min="8461" max="8461" width="3.5" style="60" customWidth="1"/>
    <col min="8462" max="8462" width="0" style="60" hidden="1" customWidth="1"/>
    <col min="8463" max="8464" width="3.5" style="60" customWidth="1"/>
    <col min="8465" max="8465" width="0" style="60" hidden="1" customWidth="1"/>
    <col min="8466" max="8466" width="3.5" style="60" customWidth="1"/>
    <col min="8467" max="8467" width="0" style="60" hidden="1" customWidth="1"/>
    <col min="8468" max="8469" width="3.5" style="60" customWidth="1"/>
    <col min="8470" max="8470" width="0" style="60" hidden="1" customWidth="1"/>
    <col min="8471" max="8471" width="3.5" style="60" customWidth="1"/>
    <col min="8472" max="8472" width="0" style="60" hidden="1" customWidth="1"/>
    <col min="8473" max="8474" width="3.5" style="60" customWidth="1"/>
    <col min="8475" max="8475" width="0" style="60" hidden="1" customWidth="1"/>
    <col min="8476" max="8476" width="3.5" style="60" customWidth="1"/>
    <col min="8477" max="8477" width="0" style="60" hidden="1" customWidth="1"/>
    <col min="8478" max="8479" width="3.5" style="60" customWidth="1"/>
    <col min="8480" max="8480" width="0" style="60" hidden="1" customWidth="1"/>
    <col min="8481" max="8481" width="3.5" style="60" customWidth="1"/>
    <col min="8482" max="8482" width="0" style="60" hidden="1" customWidth="1"/>
    <col min="8483" max="8489" width="3.5" style="60" customWidth="1"/>
    <col min="8490" max="8490" width="6.296875" style="60" customWidth="1"/>
    <col min="8491" max="8491" width="4.19921875" style="60" customWidth="1"/>
    <col min="8492" max="8492" width="3" style="60" customWidth="1"/>
    <col min="8493" max="8504" width="0" style="60" hidden="1" customWidth="1"/>
    <col min="8505" max="8505" width="15.8984375" style="60" customWidth="1"/>
    <col min="8506" max="8506" width="17" style="60" customWidth="1"/>
    <col min="8507" max="8525" width="8.09765625" style="60"/>
    <col min="8526" max="8526" width="5.296875" style="60" customWidth="1"/>
    <col min="8527" max="8704" width="8.09765625" style="60"/>
    <col min="8705" max="8707" width="3.5" style="60" customWidth="1"/>
    <col min="8708" max="8708" width="3.69921875" style="60" customWidth="1"/>
    <col min="8709" max="8709" width="0" style="60" hidden="1" customWidth="1"/>
    <col min="8710" max="8710" width="3.5" style="60" customWidth="1"/>
    <col min="8711" max="8711" width="0" style="60" hidden="1" customWidth="1"/>
    <col min="8712" max="8712" width="3.5" style="60" customWidth="1"/>
    <col min="8713" max="8713" width="0" style="60" hidden="1" customWidth="1"/>
    <col min="8714" max="8715" width="3.5" style="60" customWidth="1"/>
    <col min="8716" max="8716" width="0" style="60" hidden="1" customWidth="1"/>
    <col min="8717" max="8717" width="3.5" style="60" customWidth="1"/>
    <col min="8718" max="8718" width="0" style="60" hidden="1" customWidth="1"/>
    <col min="8719" max="8720" width="3.5" style="60" customWidth="1"/>
    <col min="8721" max="8721" width="0" style="60" hidden="1" customWidth="1"/>
    <col min="8722" max="8722" width="3.5" style="60" customWidth="1"/>
    <col min="8723" max="8723" width="0" style="60" hidden="1" customWidth="1"/>
    <col min="8724" max="8725" width="3.5" style="60" customWidth="1"/>
    <col min="8726" max="8726" width="0" style="60" hidden="1" customWidth="1"/>
    <col min="8727" max="8727" width="3.5" style="60" customWidth="1"/>
    <col min="8728" max="8728" width="0" style="60" hidden="1" customWidth="1"/>
    <col min="8729" max="8730" width="3.5" style="60" customWidth="1"/>
    <col min="8731" max="8731" width="0" style="60" hidden="1" customWidth="1"/>
    <col min="8732" max="8732" width="3.5" style="60" customWidth="1"/>
    <col min="8733" max="8733" width="0" style="60" hidden="1" customWidth="1"/>
    <col min="8734" max="8735" width="3.5" style="60" customWidth="1"/>
    <col min="8736" max="8736" width="0" style="60" hidden="1" customWidth="1"/>
    <col min="8737" max="8737" width="3.5" style="60" customWidth="1"/>
    <col min="8738" max="8738" width="0" style="60" hidden="1" customWidth="1"/>
    <col min="8739" max="8745" width="3.5" style="60" customWidth="1"/>
    <col min="8746" max="8746" width="6.296875" style="60" customWidth="1"/>
    <col min="8747" max="8747" width="4.19921875" style="60" customWidth="1"/>
    <col min="8748" max="8748" width="3" style="60" customWidth="1"/>
    <col min="8749" max="8760" width="0" style="60" hidden="1" customWidth="1"/>
    <col min="8761" max="8761" width="15.8984375" style="60" customWidth="1"/>
    <col min="8762" max="8762" width="17" style="60" customWidth="1"/>
    <col min="8763" max="8781" width="8.09765625" style="60"/>
    <col min="8782" max="8782" width="5.296875" style="60" customWidth="1"/>
    <col min="8783" max="8960" width="8.09765625" style="60"/>
    <col min="8961" max="8963" width="3.5" style="60" customWidth="1"/>
    <col min="8964" max="8964" width="3.69921875" style="60" customWidth="1"/>
    <col min="8965" max="8965" width="0" style="60" hidden="1" customWidth="1"/>
    <col min="8966" max="8966" width="3.5" style="60" customWidth="1"/>
    <col min="8967" max="8967" width="0" style="60" hidden="1" customWidth="1"/>
    <col min="8968" max="8968" width="3.5" style="60" customWidth="1"/>
    <col min="8969" max="8969" width="0" style="60" hidden="1" customWidth="1"/>
    <col min="8970" max="8971" width="3.5" style="60" customWidth="1"/>
    <col min="8972" max="8972" width="0" style="60" hidden="1" customWidth="1"/>
    <col min="8973" max="8973" width="3.5" style="60" customWidth="1"/>
    <col min="8974" max="8974" width="0" style="60" hidden="1" customWidth="1"/>
    <col min="8975" max="8976" width="3.5" style="60" customWidth="1"/>
    <col min="8977" max="8977" width="0" style="60" hidden="1" customWidth="1"/>
    <col min="8978" max="8978" width="3.5" style="60" customWidth="1"/>
    <col min="8979" max="8979" width="0" style="60" hidden="1" customWidth="1"/>
    <col min="8980" max="8981" width="3.5" style="60" customWidth="1"/>
    <col min="8982" max="8982" width="0" style="60" hidden="1" customWidth="1"/>
    <col min="8983" max="8983" width="3.5" style="60" customWidth="1"/>
    <col min="8984" max="8984" width="0" style="60" hidden="1" customWidth="1"/>
    <col min="8985" max="8986" width="3.5" style="60" customWidth="1"/>
    <col min="8987" max="8987" width="0" style="60" hidden="1" customWidth="1"/>
    <col min="8988" max="8988" width="3.5" style="60" customWidth="1"/>
    <col min="8989" max="8989" width="0" style="60" hidden="1" customWidth="1"/>
    <col min="8990" max="8991" width="3.5" style="60" customWidth="1"/>
    <col min="8992" max="8992" width="0" style="60" hidden="1" customWidth="1"/>
    <col min="8993" max="8993" width="3.5" style="60" customWidth="1"/>
    <col min="8994" max="8994" width="0" style="60" hidden="1" customWidth="1"/>
    <col min="8995" max="9001" width="3.5" style="60" customWidth="1"/>
    <col min="9002" max="9002" width="6.296875" style="60" customWidth="1"/>
    <col min="9003" max="9003" width="4.19921875" style="60" customWidth="1"/>
    <col min="9004" max="9004" width="3" style="60" customWidth="1"/>
    <col min="9005" max="9016" width="0" style="60" hidden="1" customWidth="1"/>
    <col min="9017" max="9017" width="15.8984375" style="60" customWidth="1"/>
    <col min="9018" max="9018" width="17" style="60" customWidth="1"/>
    <col min="9019" max="9037" width="8.09765625" style="60"/>
    <col min="9038" max="9038" width="5.296875" style="60" customWidth="1"/>
    <col min="9039" max="9216" width="8.09765625" style="60"/>
    <col min="9217" max="9219" width="3.5" style="60" customWidth="1"/>
    <col min="9220" max="9220" width="3.69921875" style="60" customWidth="1"/>
    <col min="9221" max="9221" width="0" style="60" hidden="1" customWidth="1"/>
    <col min="9222" max="9222" width="3.5" style="60" customWidth="1"/>
    <col min="9223" max="9223" width="0" style="60" hidden="1" customWidth="1"/>
    <col min="9224" max="9224" width="3.5" style="60" customWidth="1"/>
    <col min="9225" max="9225" width="0" style="60" hidden="1" customWidth="1"/>
    <col min="9226" max="9227" width="3.5" style="60" customWidth="1"/>
    <col min="9228" max="9228" width="0" style="60" hidden="1" customWidth="1"/>
    <col min="9229" max="9229" width="3.5" style="60" customWidth="1"/>
    <col min="9230" max="9230" width="0" style="60" hidden="1" customWidth="1"/>
    <col min="9231" max="9232" width="3.5" style="60" customWidth="1"/>
    <col min="9233" max="9233" width="0" style="60" hidden="1" customWidth="1"/>
    <col min="9234" max="9234" width="3.5" style="60" customWidth="1"/>
    <col min="9235" max="9235" width="0" style="60" hidden="1" customWidth="1"/>
    <col min="9236" max="9237" width="3.5" style="60" customWidth="1"/>
    <col min="9238" max="9238" width="0" style="60" hidden="1" customWidth="1"/>
    <col min="9239" max="9239" width="3.5" style="60" customWidth="1"/>
    <col min="9240" max="9240" width="0" style="60" hidden="1" customWidth="1"/>
    <col min="9241" max="9242" width="3.5" style="60" customWidth="1"/>
    <col min="9243" max="9243" width="0" style="60" hidden="1" customWidth="1"/>
    <col min="9244" max="9244" width="3.5" style="60" customWidth="1"/>
    <col min="9245" max="9245" width="0" style="60" hidden="1" customWidth="1"/>
    <col min="9246" max="9247" width="3.5" style="60" customWidth="1"/>
    <col min="9248" max="9248" width="0" style="60" hidden="1" customWidth="1"/>
    <col min="9249" max="9249" width="3.5" style="60" customWidth="1"/>
    <col min="9250" max="9250" width="0" style="60" hidden="1" customWidth="1"/>
    <col min="9251" max="9257" width="3.5" style="60" customWidth="1"/>
    <col min="9258" max="9258" width="6.296875" style="60" customWidth="1"/>
    <col min="9259" max="9259" width="4.19921875" style="60" customWidth="1"/>
    <col min="9260" max="9260" width="3" style="60" customWidth="1"/>
    <col min="9261" max="9272" width="0" style="60" hidden="1" customWidth="1"/>
    <col min="9273" max="9273" width="15.8984375" style="60" customWidth="1"/>
    <col min="9274" max="9274" width="17" style="60" customWidth="1"/>
    <col min="9275" max="9293" width="8.09765625" style="60"/>
    <col min="9294" max="9294" width="5.296875" style="60" customWidth="1"/>
    <col min="9295" max="9472" width="8.09765625" style="60"/>
    <col min="9473" max="9475" width="3.5" style="60" customWidth="1"/>
    <col min="9476" max="9476" width="3.69921875" style="60" customWidth="1"/>
    <col min="9477" max="9477" width="0" style="60" hidden="1" customWidth="1"/>
    <col min="9478" max="9478" width="3.5" style="60" customWidth="1"/>
    <col min="9479" max="9479" width="0" style="60" hidden="1" customWidth="1"/>
    <col min="9480" max="9480" width="3.5" style="60" customWidth="1"/>
    <col min="9481" max="9481" width="0" style="60" hidden="1" customWidth="1"/>
    <col min="9482" max="9483" width="3.5" style="60" customWidth="1"/>
    <col min="9484" max="9484" width="0" style="60" hidden="1" customWidth="1"/>
    <col min="9485" max="9485" width="3.5" style="60" customWidth="1"/>
    <col min="9486" max="9486" width="0" style="60" hidden="1" customWidth="1"/>
    <col min="9487" max="9488" width="3.5" style="60" customWidth="1"/>
    <col min="9489" max="9489" width="0" style="60" hidden="1" customWidth="1"/>
    <col min="9490" max="9490" width="3.5" style="60" customWidth="1"/>
    <col min="9491" max="9491" width="0" style="60" hidden="1" customWidth="1"/>
    <col min="9492" max="9493" width="3.5" style="60" customWidth="1"/>
    <col min="9494" max="9494" width="0" style="60" hidden="1" customWidth="1"/>
    <col min="9495" max="9495" width="3.5" style="60" customWidth="1"/>
    <col min="9496" max="9496" width="0" style="60" hidden="1" customWidth="1"/>
    <col min="9497" max="9498" width="3.5" style="60" customWidth="1"/>
    <col min="9499" max="9499" width="0" style="60" hidden="1" customWidth="1"/>
    <col min="9500" max="9500" width="3.5" style="60" customWidth="1"/>
    <col min="9501" max="9501" width="0" style="60" hidden="1" customWidth="1"/>
    <col min="9502" max="9503" width="3.5" style="60" customWidth="1"/>
    <col min="9504" max="9504" width="0" style="60" hidden="1" customWidth="1"/>
    <col min="9505" max="9505" width="3.5" style="60" customWidth="1"/>
    <col min="9506" max="9506" width="0" style="60" hidden="1" customWidth="1"/>
    <col min="9507" max="9513" width="3.5" style="60" customWidth="1"/>
    <col min="9514" max="9514" width="6.296875" style="60" customWidth="1"/>
    <col min="9515" max="9515" width="4.19921875" style="60" customWidth="1"/>
    <col min="9516" max="9516" width="3" style="60" customWidth="1"/>
    <col min="9517" max="9528" width="0" style="60" hidden="1" customWidth="1"/>
    <col min="9529" max="9529" width="15.8984375" style="60" customWidth="1"/>
    <col min="9530" max="9530" width="17" style="60" customWidth="1"/>
    <col min="9531" max="9549" width="8.09765625" style="60"/>
    <col min="9550" max="9550" width="5.296875" style="60" customWidth="1"/>
    <col min="9551" max="9728" width="8.09765625" style="60"/>
    <col min="9729" max="9731" width="3.5" style="60" customWidth="1"/>
    <col min="9732" max="9732" width="3.69921875" style="60" customWidth="1"/>
    <col min="9733" max="9733" width="0" style="60" hidden="1" customWidth="1"/>
    <col min="9734" max="9734" width="3.5" style="60" customWidth="1"/>
    <col min="9735" max="9735" width="0" style="60" hidden="1" customWidth="1"/>
    <col min="9736" max="9736" width="3.5" style="60" customWidth="1"/>
    <col min="9737" max="9737" width="0" style="60" hidden="1" customWidth="1"/>
    <col min="9738" max="9739" width="3.5" style="60" customWidth="1"/>
    <col min="9740" max="9740" width="0" style="60" hidden="1" customWidth="1"/>
    <col min="9741" max="9741" width="3.5" style="60" customWidth="1"/>
    <col min="9742" max="9742" width="0" style="60" hidden="1" customWidth="1"/>
    <col min="9743" max="9744" width="3.5" style="60" customWidth="1"/>
    <col min="9745" max="9745" width="0" style="60" hidden="1" customWidth="1"/>
    <col min="9746" max="9746" width="3.5" style="60" customWidth="1"/>
    <col min="9747" max="9747" width="0" style="60" hidden="1" customWidth="1"/>
    <col min="9748" max="9749" width="3.5" style="60" customWidth="1"/>
    <col min="9750" max="9750" width="0" style="60" hidden="1" customWidth="1"/>
    <col min="9751" max="9751" width="3.5" style="60" customWidth="1"/>
    <col min="9752" max="9752" width="0" style="60" hidden="1" customWidth="1"/>
    <col min="9753" max="9754" width="3.5" style="60" customWidth="1"/>
    <col min="9755" max="9755" width="0" style="60" hidden="1" customWidth="1"/>
    <col min="9756" max="9756" width="3.5" style="60" customWidth="1"/>
    <col min="9757" max="9757" width="0" style="60" hidden="1" customWidth="1"/>
    <col min="9758" max="9759" width="3.5" style="60" customWidth="1"/>
    <col min="9760" max="9760" width="0" style="60" hidden="1" customWidth="1"/>
    <col min="9761" max="9761" width="3.5" style="60" customWidth="1"/>
    <col min="9762" max="9762" width="0" style="60" hidden="1" customWidth="1"/>
    <col min="9763" max="9769" width="3.5" style="60" customWidth="1"/>
    <col min="9770" max="9770" width="6.296875" style="60" customWidth="1"/>
    <col min="9771" max="9771" width="4.19921875" style="60" customWidth="1"/>
    <col min="9772" max="9772" width="3" style="60" customWidth="1"/>
    <col min="9773" max="9784" width="0" style="60" hidden="1" customWidth="1"/>
    <col min="9785" max="9785" width="15.8984375" style="60" customWidth="1"/>
    <col min="9786" max="9786" width="17" style="60" customWidth="1"/>
    <col min="9787" max="9805" width="8.09765625" style="60"/>
    <col min="9806" max="9806" width="5.296875" style="60" customWidth="1"/>
    <col min="9807" max="9984" width="8.09765625" style="60"/>
    <col min="9985" max="9987" width="3.5" style="60" customWidth="1"/>
    <col min="9988" max="9988" width="3.69921875" style="60" customWidth="1"/>
    <col min="9989" max="9989" width="0" style="60" hidden="1" customWidth="1"/>
    <col min="9990" max="9990" width="3.5" style="60" customWidth="1"/>
    <col min="9991" max="9991" width="0" style="60" hidden="1" customWidth="1"/>
    <col min="9992" max="9992" width="3.5" style="60" customWidth="1"/>
    <col min="9993" max="9993" width="0" style="60" hidden="1" customWidth="1"/>
    <col min="9994" max="9995" width="3.5" style="60" customWidth="1"/>
    <col min="9996" max="9996" width="0" style="60" hidden="1" customWidth="1"/>
    <col min="9997" max="9997" width="3.5" style="60" customWidth="1"/>
    <col min="9998" max="9998" width="0" style="60" hidden="1" customWidth="1"/>
    <col min="9999" max="10000" width="3.5" style="60" customWidth="1"/>
    <col min="10001" max="10001" width="0" style="60" hidden="1" customWidth="1"/>
    <col min="10002" max="10002" width="3.5" style="60" customWidth="1"/>
    <col min="10003" max="10003" width="0" style="60" hidden="1" customWidth="1"/>
    <col min="10004" max="10005" width="3.5" style="60" customWidth="1"/>
    <col min="10006" max="10006" width="0" style="60" hidden="1" customWidth="1"/>
    <col min="10007" max="10007" width="3.5" style="60" customWidth="1"/>
    <col min="10008" max="10008" width="0" style="60" hidden="1" customWidth="1"/>
    <col min="10009" max="10010" width="3.5" style="60" customWidth="1"/>
    <col min="10011" max="10011" width="0" style="60" hidden="1" customWidth="1"/>
    <col min="10012" max="10012" width="3.5" style="60" customWidth="1"/>
    <col min="10013" max="10013" width="0" style="60" hidden="1" customWidth="1"/>
    <col min="10014" max="10015" width="3.5" style="60" customWidth="1"/>
    <col min="10016" max="10016" width="0" style="60" hidden="1" customWidth="1"/>
    <col min="10017" max="10017" width="3.5" style="60" customWidth="1"/>
    <col min="10018" max="10018" width="0" style="60" hidden="1" customWidth="1"/>
    <col min="10019" max="10025" width="3.5" style="60" customWidth="1"/>
    <col min="10026" max="10026" width="6.296875" style="60" customWidth="1"/>
    <col min="10027" max="10027" width="4.19921875" style="60" customWidth="1"/>
    <col min="10028" max="10028" width="3" style="60" customWidth="1"/>
    <col min="10029" max="10040" width="0" style="60" hidden="1" customWidth="1"/>
    <col min="10041" max="10041" width="15.8984375" style="60" customWidth="1"/>
    <col min="10042" max="10042" width="17" style="60" customWidth="1"/>
    <col min="10043" max="10061" width="8.09765625" style="60"/>
    <col min="10062" max="10062" width="5.296875" style="60" customWidth="1"/>
    <col min="10063" max="10240" width="8.09765625" style="60"/>
    <col min="10241" max="10243" width="3.5" style="60" customWidth="1"/>
    <col min="10244" max="10244" width="3.69921875" style="60" customWidth="1"/>
    <col min="10245" max="10245" width="0" style="60" hidden="1" customWidth="1"/>
    <col min="10246" max="10246" width="3.5" style="60" customWidth="1"/>
    <col min="10247" max="10247" width="0" style="60" hidden="1" customWidth="1"/>
    <col min="10248" max="10248" width="3.5" style="60" customWidth="1"/>
    <col min="10249" max="10249" width="0" style="60" hidden="1" customWidth="1"/>
    <col min="10250" max="10251" width="3.5" style="60" customWidth="1"/>
    <col min="10252" max="10252" width="0" style="60" hidden="1" customWidth="1"/>
    <col min="10253" max="10253" width="3.5" style="60" customWidth="1"/>
    <col min="10254" max="10254" width="0" style="60" hidden="1" customWidth="1"/>
    <col min="10255" max="10256" width="3.5" style="60" customWidth="1"/>
    <col min="10257" max="10257" width="0" style="60" hidden="1" customWidth="1"/>
    <col min="10258" max="10258" width="3.5" style="60" customWidth="1"/>
    <col min="10259" max="10259" width="0" style="60" hidden="1" customWidth="1"/>
    <col min="10260" max="10261" width="3.5" style="60" customWidth="1"/>
    <col min="10262" max="10262" width="0" style="60" hidden="1" customWidth="1"/>
    <col min="10263" max="10263" width="3.5" style="60" customWidth="1"/>
    <col min="10264" max="10264" width="0" style="60" hidden="1" customWidth="1"/>
    <col min="10265" max="10266" width="3.5" style="60" customWidth="1"/>
    <col min="10267" max="10267" width="0" style="60" hidden="1" customWidth="1"/>
    <col min="10268" max="10268" width="3.5" style="60" customWidth="1"/>
    <col min="10269" max="10269" width="0" style="60" hidden="1" customWidth="1"/>
    <col min="10270" max="10271" width="3.5" style="60" customWidth="1"/>
    <col min="10272" max="10272" width="0" style="60" hidden="1" customWidth="1"/>
    <col min="10273" max="10273" width="3.5" style="60" customWidth="1"/>
    <col min="10274" max="10274" width="0" style="60" hidden="1" customWidth="1"/>
    <col min="10275" max="10281" width="3.5" style="60" customWidth="1"/>
    <col min="10282" max="10282" width="6.296875" style="60" customWidth="1"/>
    <col min="10283" max="10283" width="4.19921875" style="60" customWidth="1"/>
    <col min="10284" max="10284" width="3" style="60" customWidth="1"/>
    <col min="10285" max="10296" width="0" style="60" hidden="1" customWidth="1"/>
    <col min="10297" max="10297" width="15.8984375" style="60" customWidth="1"/>
    <col min="10298" max="10298" width="17" style="60" customWidth="1"/>
    <col min="10299" max="10317" width="8.09765625" style="60"/>
    <col min="10318" max="10318" width="5.296875" style="60" customWidth="1"/>
    <col min="10319" max="10496" width="8.09765625" style="60"/>
    <col min="10497" max="10499" width="3.5" style="60" customWidth="1"/>
    <col min="10500" max="10500" width="3.69921875" style="60" customWidth="1"/>
    <col min="10501" max="10501" width="0" style="60" hidden="1" customWidth="1"/>
    <col min="10502" max="10502" width="3.5" style="60" customWidth="1"/>
    <col min="10503" max="10503" width="0" style="60" hidden="1" customWidth="1"/>
    <col min="10504" max="10504" width="3.5" style="60" customWidth="1"/>
    <col min="10505" max="10505" width="0" style="60" hidden="1" customWidth="1"/>
    <col min="10506" max="10507" width="3.5" style="60" customWidth="1"/>
    <col min="10508" max="10508" width="0" style="60" hidden="1" customWidth="1"/>
    <col min="10509" max="10509" width="3.5" style="60" customWidth="1"/>
    <col min="10510" max="10510" width="0" style="60" hidden="1" customWidth="1"/>
    <col min="10511" max="10512" width="3.5" style="60" customWidth="1"/>
    <col min="10513" max="10513" width="0" style="60" hidden="1" customWidth="1"/>
    <col min="10514" max="10514" width="3.5" style="60" customWidth="1"/>
    <col min="10515" max="10515" width="0" style="60" hidden="1" customWidth="1"/>
    <col min="10516" max="10517" width="3.5" style="60" customWidth="1"/>
    <col min="10518" max="10518" width="0" style="60" hidden="1" customWidth="1"/>
    <col min="10519" max="10519" width="3.5" style="60" customWidth="1"/>
    <col min="10520" max="10520" width="0" style="60" hidden="1" customWidth="1"/>
    <col min="10521" max="10522" width="3.5" style="60" customWidth="1"/>
    <col min="10523" max="10523" width="0" style="60" hidden="1" customWidth="1"/>
    <col min="10524" max="10524" width="3.5" style="60" customWidth="1"/>
    <col min="10525" max="10525" width="0" style="60" hidden="1" customWidth="1"/>
    <col min="10526" max="10527" width="3.5" style="60" customWidth="1"/>
    <col min="10528" max="10528" width="0" style="60" hidden="1" customWidth="1"/>
    <col min="10529" max="10529" width="3.5" style="60" customWidth="1"/>
    <col min="10530" max="10530" width="0" style="60" hidden="1" customWidth="1"/>
    <col min="10531" max="10537" width="3.5" style="60" customWidth="1"/>
    <col min="10538" max="10538" width="6.296875" style="60" customWidth="1"/>
    <col min="10539" max="10539" width="4.19921875" style="60" customWidth="1"/>
    <col min="10540" max="10540" width="3" style="60" customWidth="1"/>
    <col min="10541" max="10552" width="0" style="60" hidden="1" customWidth="1"/>
    <col min="10553" max="10553" width="15.8984375" style="60" customWidth="1"/>
    <col min="10554" max="10554" width="17" style="60" customWidth="1"/>
    <col min="10555" max="10573" width="8.09765625" style="60"/>
    <col min="10574" max="10574" width="5.296875" style="60" customWidth="1"/>
    <col min="10575" max="10752" width="8.09765625" style="60"/>
    <col min="10753" max="10755" width="3.5" style="60" customWidth="1"/>
    <col min="10756" max="10756" width="3.69921875" style="60" customWidth="1"/>
    <col min="10757" max="10757" width="0" style="60" hidden="1" customWidth="1"/>
    <col min="10758" max="10758" width="3.5" style="60" customWidth="1"/>
    <col min="10759" max="10759" width="0" style="60" hidden="1" customWidth="1"/>
    <col min="10760" max="10760" width="3.5" style="60" customWidth="1"/>
    <col min="10761" max="10761" width="0" style="60" hidden="1" customWidth="1"/>
    <col min="10762" max="10763" width="3.5" style="60" customWidth="1"/>
    <col min="10764" max="10764" width="0" style="60" hidden="1" customWidth="1"/>
    <col min="10765" max="10765" width="3.5" style="60" customWidth="1"/>
    <col min="10766" max="10766" width="0" style="60" hidden="1" customWidth="1"/>
    <col min="10767" max="10768" width="3.5" style="60" customWidth="1"/>
    <col min="10769" max="10769" width="0" style="60" hidden="1" customWidth="1"/>
    <col min="10770" max="10770" width="3.5" style="60" customWidth="1"/>
    <col min="10771" max="10771" width="0" style="60" hidden="1" customWidth="1"/>
    <col min="10772" max="10773" width="3.5" style="60" customWidth="1"/>
    <col min="10774" max="10774" width="0" style="60" hidden="1" customWidth="1"/>
    <col min="10775" max="10775" width="3.5" style="60" customWidth="1"/>
    <col min="10776" max="10776" width="0" style="60" hidden="1" customWidth="1"/>
    <col min="10777" max="10778" width="3.5" style="60" customWidth="1"/>
    <col min="10779" max="10779" width="0" style="60" hidden="1" customWidth="1"/>
    <col min="10780" max="10780" width="3.5" style="60" customWidth="1"/>
    <col min="10781" max="10781" width="0" style="60" hidden="1" customWidth="1"/>
    <col min="10782" max="10783" width="3.5" style="60" customWidth="1"/>
    <col min="10784" max="10784" width="0" style="60" hidden="1" customWidth="1"/>
    <col min="10785" max="10785" width="3.5" style="60" customWidth="1"/>
    <col min="10786" max="10786" width="0" style="60" hidden="1" customWidth="1"/>
    <col min="10787" max="10793" width="3.5" style="60" customWidth="1"/>
    <col min="10794" max="10794" width="6.296875" style="60" customWidth="1"/>
    <col min="10795" max="10795" width="4.19921875" style="60" customWidth="1"/>
    <col min="10796" max="10796" width="3" style="60" customWidth="1"/>
    <col min="10797" max="10808" width="0" style="60" hidden="1" customWidth="1"/>
    <col min="10809" max="10809" width="15.8984375" style="60" customWidth="1"/>
    <col min="10810" max="10810" width="17" style="60" customWidth="1"/>
    <col min="10811" max="10829" width="8.09765625" style="60"/>
    <col min="10830" max="10830" width="5.296875" style="60" customWidth="1"/>
    <col min="10831" max="11008" width="8.09765625" style="60"/>
    <col min="11009" max="11011" width="3.5" style="60" customWidth="1"/>
    <col min="11012" max="11012" width="3.69921875" style="60" customWidth="1"/>
    <col min="11013" max="11013" width="0" style="60" hidden="1" customWidth="1"/>
    <col min="11014" max="11014" width="3.5" style="60" customWidth="1"/>
    <col min="11015" max="11015" width="0" style="60" hidden="1" customWidth="1"/>
    <col min="11016" max="11016" width="3.5" style="60" customWidth="1"/>
    <col min="11017" max="11017" width="0" style="60" hidden="1" customWidth="1"/>
    <col min="11018" max="11019" width="3.5" style="60" customWidth="1"/>
    <col min="11020" max="11020" width="0" style="60" hidden="1" customWidth="1"/>
    <col min="11021" max="11021" width="3.5" style="60" customWidth="1"/>
    <col min="11022" max="11022" width="0" style="60" hidden="1" customWidth="1"/>
    <col min="11023" max="11024" width="3.5" style="60" customWidth="1"/>
    <col min="11025" max="11025" width="0" style="60" hidden="1" customWidth="1"/>
    <col min="11026" max="11026" width="3.5" style="60" customWidth="1"/>
    <col min="11027" max="11027" width="0" style="60" hidden="1" customWidth="1"/>
    <col min="11028" max="11029" width="3.5" style="60" customWidth="1"/>
    <col min="11030" max="11030" width="0" style="60" hidden="1" customWidth="1"/>
    <col min="11031" max="11031" width="3.5" style="60" customWidth="1"/>
    <col min="11032" max="11032" width="0" style="60" hidden="1" customWidth="1"/>
    <col min="11033" max="11034" width="3.5" style="60" customWidth="1"/>
    <col min="11035" max="11035" width="0" style="60" hidden="1" customWidth="1"/>
    <col min="11036" max="11036" width="3.5" style="60" customWidth="1"/>
    <col min="11037" max="11037" width="0" style="60" hidden="1" customWidth="1"/>
    <col min="11038" max="11039" width="3.5" style="60" customWidth="1"/>
    <col min="11040" max="11040" width="0" style="60" hidden="1" customWidth="1"/>
    <col min="11041" max="11041" width="3.5" style="60" customWidth="1"/>
    <col min="11042" max="11042" width="0" style="60" hidden="1" customWidth="1"/>
    <col min="11043" max="11049" width="3.5" style="60" customWidth="1"/>
    <col min="11050" max="11050" width="6.296875" style="60" customWidth="1"/>
    <col min="11051" max="11051" width="4.19921875" style="60" customWidth="1"/>
    <col min="11052" max="11052" width="3" style="60" customWidth="1"/>
    <col min="11053" max="11064" width="0" style="60" hidden="1" customWidth="1"/>
    <col min="11065" max="11065" width="15.8984375" style="60" customWidth="1"/>
    <col min="11066" max="11066" width="17" style="60" customWidth="1"/>
    <col min="11067" max="11085" width="8.09765625" style="60"/>
    <col min="11086" max="11086" width="5.296875" style="60" customWidth="1"/>
    <col min="11087" max="11264" width="8.09765625" style="60"/>
    <col min="11265" max="11267" width="3.5" style="60" customWidth="1"/>
    <col min="11268" max="11268" width="3.69921875" style="60" customWidth="1"/>
    <col min="11269" max="11269" width="0" style="60" hidden="1" customWidth="1"/>
    <col min="11270" max="11270" width="3.5" style="60" customWidth="1"/>
    <col min="11271" max="11271" width="0" style="60" hidden="1" customWidth="1"/>
    <col min="11272" max="11272" width="3.5" style="60" customWidth="1"/>
    <col min="11273" max="11273" width="0" style="60" hidden="1" customWidth="1"/>
    <col min="11274" max="11275" width="3.5" style="60" customWidth="1"/>
    <col min="11276" max="11276" width="0" style="60" hidden="1" customWidth="1"/>
    <col min="11277" max="11277" width="3.5" style="60" customWidth="1"/>
    <col min="11278" max="11278" width="0" style="60" hidden="1" customWidth="1"/>
    <col min="11279" max="11280" width="3.5" style="60" customWidth="1"/>
    <col min="11281" max="11281" width="0" style="60" hidden="1" customWidth="1"/>
    <col min="11282" max="11282" width="3.5" style="60" customWidth="1"/>
    <col min="11283" max="11283" width="0" style="60" hidden="1" customWidth="1"/>
    <col min="11284" max="11285" width="3.5" style="60" customWidth="1"/>
    <col min="11286" max="11286" width="0" style="60" hidden="1" customWidth="1"/>
    <col min="11287" max="11287" width="3.5" style="60" customWidth="1"/>
    <col min="11288" max="11288" width="0" style="60" hidden="1" customWidth="1"/>
    <col min="11289" max="11290" width="3.5" style="60" customWidth="1"/>
    <col min="11291" max="11291" width="0" style="60" hidden="1" customWidth="1"/>
    <col min="11292" max="11292" width="3.5" style="60" customWidth="1"/>
    <col min="11293" max="11293" width="0" style="60" hidden="1" customWidth="1"/>
    <col min="11294" max="11295" width="3.5" style="60" customWidth="1"/>
    <col min="11296" max="11296" width="0" style="60" hidden="1" customWidth="1"/>
    <col min="11297" max="11297" width="3.5" style="60" customWidth="1"/>
    <col min="11298" max="11298" width="0" style="60" hidden="1" customWidth="1"/>
    <col min="11299" max="11305" width="3.5" style="60" customWidth="1"/>
    <col min="11306" max="11306" width="6.296875" style="60" customWidth="1"/>
    <col min="11307" max="11307" width="4.19921875" style="60" customWidth="1"/>
    <col min="11308" max="11308" width="3" style="60" customWidth="1"/>
    <col min="11309" max="11320" width="0" style="60" hidden="1" customWidth="1"/>
    <col min="11321" max="11321" width="15.8984375" style="60" customWidth="1"/>
    <col min="11322" max="11322" width="17" style="60" customWidth="1"/>
    <col min="11323" max="11341" width="8.09765625" style="60"/>
    <col min="11342" max="11342" width="5.296875" style="60" customWidth="1"/>
    <col min="11343" max="11520" width="8.09765625" style="60"/>
    <col min="11521" max="11523" width="3.5" style="60" customWidth="1"/>
    <col min="11524" max="11524" width="3.69921875" style="60" customWidth="1"/>
    <col min="11525" max="11525" width="0" style="60" hidden="1" customWidth="1"/>
    <col min="11526" max="11526" width="3.5" style="60" customWidth="1"/>
    <col min="11527" max="11527" width="0" style="60" hidden="1" customWidth="1"/>
    <col min="11528" max="11528" width="3.5" style="60" customWidth="1"/>
    <col min="11529" max="11529" width="0" style="60" hidden="1" customWidth="1"/>
    <col min="11530" max="11531" width="3.5" style="60" customWidth="1"/>
    <col min="11532" max="11532" width="0" style="60" hidden="1" customWidth="1"/>
    <col min="11533" max="11533" width="3.5" style="60" customWidth="1"/>
    <col min="11534" max="11534" width="0" style="60" hidden="1" customWidth="1"/>
    <col min="11535" max="11536" width="3.5" style="60" customWidth="1"/>
    <col min="11537" max="11537" width="0" style="60" hidden="1" customWidth="1"/>
    <col min="11538" max="11538" width="3.5" style="60" customWidth="1"/>
    <col min="11539" max="11539" width="0" style="60" hidden="1" customWidth="1"/>
    <col min="11540" max="11541" width="3.5" style="60" customWidth="1"/>
    <col min="11542" max="11542" width="0" style="60" hidden="1" customWidth="1"/>
    <col min="11543" max="11543" width="3.5" style="60" customWidth="1"/>
    <col min="11544" max="11544" width="0" style="60" hidden="1" customWidth="1"/>
    <col min="11545" max="11546" width="3.5" style="60" customWidth="1"/>
    <col min="11547" max="11547" width="0" style="60" hidden="1" customWidth="1"/>
    <col min="11548" max="11548" width="3.5" style="60" customWidth="1"/>
    <col min="11549" max="11549" width="0" style="60" hidden="1" customWidth="1"/>
    <col min="11550" max="11551" width="3.5" style="60" customWidth="1"/>
    <col min="11552" max="11552" width="0" style="60" hidden="1" customWidth="1"/>
    <col min="11553" max="11553" width="3.5" style="60" customWidth="1"/>
    <col min="11554" max="11554" width="0" style="60" hidden="1" customWidth="1"/>
    <col min="11555" max="11561" width="3.5" style="60" customWidth="1"/>
    <col min="11562" max="11562" width="6.296875" style="60" customWidth="1"/>
    <col min="11563" max="11563" width="4.19921875" style="60" customWidth="1"/>
    <col min="11564" max="11564" width="3" style="60" customWidth="1"/>
    <col min="11565" max="11576" width="0" style="60" hidden="1" customWidth="1"/>
    <col min="11577" max="11577" width="15.8984375" style="60" customWidth="1"/>
    <col min="11578" max="11578" width="17" style="60" customWidth="1"/>
    <col min="11579" max="11597" width="8.09765625" style="60"/>
    <col min="11598" max="11598" width="5.296875" style="60" customWidth="1"/>
    <col min="11599" max="11776" width="8.09765625" style="60"/>
    <col min="11777" max="11779" width="3.5" style="60" customWidth="1"/>
    <col min="11780" max="11780" width="3.69921875" style="60" customWidth="1"/>
    <col min="11781" max="11781" width="0" style="60" hidden="1" customWidth="1"/>
    <col min="11782" max="11782" width="3.5" style="60" customWidth="1"/>
    <col min="11783" max="11783" width="0" style="60" hidden="1" customWidth="1"/>
    <col min="11784" max="11784" width="3.5" style="60" customWidth="1"/>
    <col min="11785" max="11785" width="0" style="60" hidden="1" customWidth="1"/>
    <col min="11786" max="11787" width="3.5" style="60" customWidth="1"/>
    <col min="11788" max="11788" width="0" style="60" hidden="1" customWidth="1"/>
    <col min="11789" max="11789" width="3.5" style="60" customWidth="1"/>
    <col min="11790" max="11790" width="0" style="60" hidden="1" customWidth="1"/>
    <col min="11791" max="11792" width="3.5" style="60" customWidth="1"/>
    <col min="11793" max="11793" width="0" style="60" hidden="1" customWidth="1"/>
    <col min="11794" max="11794" width="3.5" style="60" customWidth="1"/>
    <col min="11795" max="11795" width="0" style="60" hidden="1" customWidth="1"/>
    <col min="11796" max="11797" width="3.5" style="60" customWidth="1"/>
    <col min="11798" max="11798" width="0" style="60" hidden="1" customWidth="1"/>
    <col min="11799" max="11799" width="3.5" style="60" customWidth="1"/>
    <col min="11800" max="11800" width="0" style="60" hidden="1" customWidth="1"/>
    <col min="11801" max="11802" width="3.5" style="60" customWidth="1"/>
    <col min="11803" max="11803" width="0" style="60" hidden="1" customWidth="1"/>
    <col min="11804" max="11804" width="3.5" style="60" customWidth="1"/>
    <col min="11805" max="11805" width="0" style="60" hidden="1" customWidth="1"/>
    <col min="11806" max="11807" width="3.5" style="60" customWidth="1"/>
    <col min="11808" max="11808" width="0" style="60" hidden="1" customWidth="1"/>
    <col min="11809" max="11809" width="3.5" style="60" customWidth="1"/>
    <col min="11810" max="11810" width="0" style="60" hidden="1" customWidth="1"/>
    <col min="11811" max="11817" width="3.5" style="60" customWidth="1"/>
    <col min="11818" max="11818" width="6.296875" style="60" customWidth="1"/>
    <col min="11819" max="11819" width="4.19921875" style="60" customWidth="1"/>
    <col min="11820" max="11820" width="3" style="60" customWidth="1"/>
    <col min="11821" max="11832" width="0" style="60" hidden="1" customWidth="1"/>
    <col min="11833" max="11833" width="15.8984375" style="60" customWidth="1"/>
    <col min="11834" max="11834" width="17" style="60" customWidth="1"/>
    <col min="11835" max="11853" width="8.09765625" style="60"/>
    <col min="11854" max="11854" width="5.296875" style="60" customWidth="1"/>
    <col min="11855" max="12032" width="8.09765625" style="60"/>
    <col min="12033" max="12035" width="3.5" style="60" customWidth="1"/>
    <col min="12036" max="12036" width="3.69921875" style="60" customWidth="1"/>
    <col min="12037" max="12037" width="0" style="60" hidden="1" customWidth="1"/>
    <col min="12038" max="12038" width="3.5" style="60" customWidth="1"/>
    <col min="12039" max="12039" width="0" style="60" hidden="1" customWidth="1"/>
    <col min="12040" max="12040" width="3.5" style="60" customWidth="1"/>
    <col min="12041" max="12041" width="0" style="60" hidden="1" customWidth="1"/>
    <col min="12042" max="12043" width="3.5" style="60" customWidth="1"/>
    <col min="12044" max="12044" width="0" style="60" hidden="1" customWidth="1"/>
    <col min="12045" max="12045" width="3.5" style="60" customWidth="1"/>
    <col min="12046" max="12046" width="0" style="60" hidden="1" customWidth="1"/>
    <col min="12047" max="12048" width="3.5" style="60" customWidth="1"/>
    <col min="12049" max="12049" width="0" style="60" hidden="1" customWidth="1"/>
    <col min="12050" max="12050" width="3.5" style="60" customWidth="1"/>
    <col min="12051" max="12051" width="0" style="60" hidden="1" customWidth="1"/>
    <col min="12052" max="12053" width="3.5" style="60" customWidth="1"/>
    <col min="12054" max="12054" width="0" style="60" hidden="1" customWidth="1"/>
    <col min="12055" max="12055" width="3.5" style="60" customWidth="1"/>
    <col min="12056" max="12056" width="0" style="60" hidden="1" customWidth="1"/>
    <col min="12057" max="12058" width="3.5" style="60" customWidth="1"/>
    <col min="12059" max="12059" width="0" style="60" hidden="1" customWidth="1"/>
    <col min="12060" max="12060" width="3.5" style="60" customWidth="1"/>
    <col min="12061" max="12061" width="0" style="60" hidden="1" customWidth="1"/>
    <col min="12062" max="12063" width="3.5" style="60" customWidth="1"/>
    <col min="12064" max="12064" width="0" style="60" hidden="1" customWidth="1"/>
    <col min="12065" max="12065" width="3.5" style="60" customWidth="1"/>
    <col min="12066" max="12066" width="0" style="60" hidden="1" customWidth="1"/>
    <col min="12067" max="12073" width="3.5" style="60" customWidth="1"/>
    <col min="12074" max="12074" width="6.296875" style="60" customWidth="1"/>
    <col min="12075" max="12075" width="4.19921875" style="60" customWidth="1"/>
    <col min="12076" max="12076" width="3" style="60" customWidth="1"/>
    <col min="12077" max="12088" width="0" style="60" hidden="1" customWidth="1"/>
    <col min="12089" max="12089" width="15.8984375" style="60" customWidth="1"/>
    <col min="12090" max="12090" width="17" style="60" customWidth="1"/>
    <col min="12091" max="12109" width="8.09765625" style="60"/>
    <col min="12110" max="12110" width="5.296875" style="60" customWidth="1"/>
    <col min="12111" max="12288" width="8.09765625" style="60"/>
    <col min="12289" max="12291" width="3.5" style="60" customWidth="1"/>
    <col min="12292" max="12292" width="3.69921875" style="60" customWidth="1"/>
    <col min="12293" max="12293" width="0" style="60" hidden="1" customWidth="1"/>
    <col min="12294" max="12294" width="3.5" style="60" customWidth="1"/>
    <col min="12295" max="12295" width="0" style="60" hidden="1" customWidth="1"/>
    <col min="12296" max="12296" width="3.5" style="60" customWidth="1"/>
    <col min="12297" max="12297" width="0" style="60" hidden="1" customWidth="1"/>
    <col min="12298" max="12299" width="3.5" style="60" customWidth="1"/>
    <col min="12300" max="12300" width="0" style="60" hidden="1" customWidth="1"/>
    <col min="12301" max="12301" width="3.5" style="60" customWidth="1"/>
    <col min="12302" max="12302" width="0" style="60" hidden="1" customWidth="1"/>
    <col min="12303" max="12304" width="3.5" style="60" customWidth="1"/>
    <col min="12305" max="12305" width="0" style="60" hidden="1" customWidth="1"/>
    <col min="12306" max="12306" width="3.5" style="60" customWidth="1"/>
    <col min="12307" max="12307" width="0" style="60" hidden="1" customWidth="1"/>
    <col min="12308" max="12309" width="3.5" style="60" customWidth="1"/>
    <col min="12310" max="12310" width="0" style="60" hidden="1" customWidth="1"/>
    <col min="12311" max="12311" width="3.5" style="60" customWidth="1"/>
    <col min="12312" max="12312" width="0" style="60" hidden="1" customWidth="1"/>
    <col min="12313" max="12314" width="3.5" style="60" customWidth="1"/>
    <col min="12315" max="12315" width="0" style="60" hidden="1" customWidth="1"/>
    <col min="12316" max="12316" width="3.5" style="60" customWidth="1"/>
    <col min="12317" max="12317" width="0" style="60" hidden="1" customWidth="1"/>
    <col min="12318" max="12319" width="3.5" style="60" customWidth="1"/>
    <col min="12320" max="12320" width="0" style="60" hidden="1" customWidth="1"/>
    <col min="12321" max="12321" width="3.5" style="60" customWidth="1"/>
    <col min="12322" max="12322" width="0" style="60" hidden="1" customWidth="1"/>
    <col min="12323" max="12329" width="3.5" style="60" customWidth="1"/>
    <col min="12330" max="12330" width="6.296875" style="60" customWidth="1"/>
    <col min="12331" max="12331" width="4.19921875" style="60" customWidth="1"/>
    <col min="12332" max="12332" width="3" style="60" customWidth="1"/>
    <col min="12333" max="12344" width="0" style="60" hidden="1" customWidth="1"/>
    <col min="12345" max="12345" width="15.8984375" style="60" customWidth="1"/>
    <col min="12346" max="12346" width="17" style="60" customWidth="1"/>
    <col min="12347" max="12365" width="8.09765625" style="60"/>
    <col min="12366" max="12366" width="5.296875" style="60" customWidth="1"/>
    <col min="12367" max="12544" width="8.09765625" style="60"/>
    <col min="12545" max="12547" width="3.5" style="60" customWidth="1"/>
    <col min="12548" max="12548" width="3.69921875" style="60" customWidth="1"/>
    <col min="12549" max="12549" width="0" style="60" hidden="1" customWidth="1"/>
    <col min="12550" max="12550" width="3.5" style="60" customWidth="1"/>
    <col min="12551" max="12551" width="0" style="60" hidden="1" customWidth="1"/>
    <col min="12552" max="12552" width="3.5" style="60" customWidth="1"/>
    <col min="12553" max="12553" width="0" style="60" hidden="1" customWidth="1"/>
    <col min="12554" max="12555" width="3.5" style="60" customWidth="1"/>
    <col min="12556" max="12556" width="0" style="60" hidden="1" customWidth="1"/>
    <col min="12557" max="12557" width="3.5" style="60" customWidth="1"/>
    <col min="12558" max="12558" width="0" style="60" hidden="1" customWidth="1"/>
    <col min="12559" max="12560" width="3.5" style="60" customWidth="1"/>
    <col min="12561" max="12561" width="0" style="60" hidden="1" customWidth="1"/>
    <col min="12562" max="12562" width="3.5" style="60" customWidth="1"/>
    <col min="12563" max="12563" width="0" style="60" hidden="1" customWidth="1"/>
    <col min="12564" max="12565" width="3.5" style="60" customWidth="1"/>
    <col min="12566" max="12566" width="0" style="60" hidden="1" customWidth="1"/>
    <col min="12567" max="12567" width="3.5" style="60" customWidth="1"/>
    <col min="12568" max="12568" width="0" style="60" hidden="1" customWidth="1"/>
    <col min="12569" max="12570" width="3.5" style="60" customWidth="1"/>
    <col min="12571" max="12571" width="0" style="60" hidden="1" customWidth="1"/>
    <col min="12572" max="12572" width="3.5" style="60" customWidth="1"/>
    <col min="12573" max="12573" width="0" style="60" hidden="1" customWidth="1"/>
    <col min="12574" max="12575" width="3.5" style="60" customWidth="1"/>
    <col min="12576" max="12576" width="0" style="60" hidden="1" customWidth="1"/>
    <col min="12577" max="12577" width="3.5" style="60" customWidth="1"/>
    <col min="12578" max="12578" width="0" style="60" hidden="1" customWidth="1"/>
    <col min="12579" max="12585" width="3.5" style="60" customWidth="1"/>
    <col min="12586" max="12586" width="6.296875" style="60" customWidth="1"/>
    <col min="12587" max="12587" width="4.19921875" style="60" customWidth="1"/>
    <col min="12588" max="12588" width="3" style="60" customWidth="1"/>
    <col min="12589" max="12600" width="0" style="60" hidden="1" customWidth="1"/>
    <col min="12601" max="12601" width="15.8984375" style="60" customWidth="1"/>
    <col min="12602" max="12602" width="17" style="60" customWidth="1"/>
    <col min="12603" max="12621" width="8.09765625" style="60"/>
    <col min="12622" max="12622" width="5.296875" style="60" customWidth="1"/>
    <col min="12623" max="12800" width="8.09765625" style="60"/>
    <col min="12801" max="12803" width="3.5" style="60" customWidth="1"/>
    <col min="12804" max="12804" width="3.69921875" style="60" customWidth="1"/>
    <col min="12805" max="12805" width="0" style="60" hidden="1" customWidth="1"/>
    <col min="12806" max="12806" width="3.5" style="60" customWidth="1"/>
    <col min="12807" max="12807" width="0" style="60" hidden="1" customWidth="1"/>
    <col min="12808" max="12808" width="3.5" style="60" customWidth="1"/>
    <col min="12809" max="12809" width="0" style="60" hidden="1" customWidth="1"/>
    <col min="12810" max="12811" width="3.5" style="60" customWidth="1"/>
    <col min="12812" max="12812" width="0" style="60" hidden="1" customWidth="1"/>
    <col min="12813" max="12813" width="3.5" style="60" customWidth="1"/>
    <col min="12814" max="12814" width="0" style="60" hidden="1" customWidth="1"/>
    <col min="12815" max="12816" width="3.5" style="60" customWidth="1"/>
    <col min="12817" max="12817" width="0" style="60" hidden="1" customWidth="1"/>
    <col min="12818" max="12818" width="3.5" style="60" customWidth="1"/>
    <col min="12819" max="12819" width="0" style="60" hidden="1" customWidth="1"/>
    <col min="12820" max="12821" width="3.5" style="60" customWidth="1"/>
    <col min="12822" max="12822" width="0" style="60" hidden="1" customWidth="1"/>
    <col min="12823" max="12823" width="3.5" style="60" customWidth="1"/>
    <col min="12824" max="12824" width="0" style="60" hidden="1" customWidth="1"/>
    <col min="12825" max="12826" width="3.5" style="60" customWidth="1"/>
    <col min="12827" max="12827" width="0" style="60" hidden="1" customWidth="1"/>
    <col min="12828" max="12828" width="3.5" style="60" customWidth="1"/>
    <col min="12829" max="12829" width="0" style="60" hidden="1" customWidth="1"/>
    <col min="12830" max="12831" width="3.5" style="60" customWidth="1"/>
    <col min="12832" max="12832" width="0" style="60" hidden="1" customWidth="1"/>
    <col min="12833" max="12833" width="3.5" style="60" customWidth="1"/>
    <col min="12834" max="12834" width="0" style="60" hidden="1" customWidth="1"/>
    <col min="12835" max="12841" width="3.5" style="60" customWidth="1"/>
    <col min="12842" max="12842" width="6.296875" style="60" customWidth="1"/>
    <col min="12843" max="12843" width="4.19921875" style="60" customWidth="1"/>
    <col min="12844" max="12844" width="3" style="60" customWidth="1"/>
    <col min="12845" max="12856" width="0" style="60" hidden="1" customWidth="1"/>
    <col min="12857" max="12857" width="15.8984375" style="60" customWidth="1"/>
    <col min="12858" max="12858" width="17" style="60" customWidth="1"/>
    <col min="12859" max="12877" width="8.09765625" style="60"/>
    <col min="12878" max="12878" width="5.296875" style="60" customWidth="1"/>
    <col min="12879" max="13056" width="8.09765625" style="60"/>
    <col min="13057" max="13059" width="3.5" style="60" customWidth="1"/>
    <col min="13060" max="13060" width="3.69921875" style="60" customWidth="1"/>
    <col min="13061" max="13061" width="0" style="60" hidden="1" customWidth="1"/>
    <col min="13062" max="13062" width="3.5" style="60" customWidth="1"/>
    <col min="13063" max="13063" width="0" style="60" hidden="1" customWidth="1"/>
    <col min="13064" max="13064" width="3.5" style="60" customWidth="1"/>
    <col min="13065" max="13065" width="0" style="60" hidden="1" customWidth="1"/>
    <col min="13066" max="13067" width="3.5" style="60" customWidth="1"/>
    <col min="13068" max="13068" width="0" style="60" hidden="1" customWidth="1"/>
    <col min="13069" max="13069" width="3.5" style="60" customWidth="1"/>
    <col min="13070" max="13070" width="0" style="60" hidden="1" customWidth="1"/>
    <col min="13071" max="13072" width="3.5" style="60" customWidth="1"/>
    <col min="13073" max="13073" width="0" style="60" hidden="1" customWidth="1"/>
    <col min="13074" max="13074" width="3.5" style="60" customWidth="1"/>
    <col min="13075" max="13075" width="0" style="60" hidden="1" customWidth="1"/>
    <col min="13076" max="13077" width="3.5" style="60" customWidth="1"/>
    <col min="13078" max="13078" width="0" style="60" hidden="1" customWidth="1"/>
    <col min="13079" max="13079" width="3.5" style="60" customWidth="1"/>
    <col min="13080" max="13080" width="0" style="60" hidden="1" customWidth="1"/>
    <col min="13081" max="13082" width="3.5" style="60" customWidth="1"/>
    <col min="13083" max="13083" width="0" style="60" hidden="1" customWidth="1"/>
    <col min="13084" max="13084" width="3.5" style="60" customWidth="1"/>
    <col min="13085" max="13085" width="0" style="60" hidden="1" customWidth="1"/>
    <col min="13086" max="13087" width="3.5" style="60" customWidth="1"/>
    <col min="13088" max="13088" width="0" style="60" hidden="1" customWidth="1"/>
    <col min="13089" max="13089" width="3.5" style="60" customWidth="1"/>
    <col min="13090" max="13090" width="0" style="60" hidden="1" customWidth="1"/>
    <col min="13091" max="13097" width="3.5" style="60" customWidth="1"/>
    <col min="13098" max="13098" width="6.296875" style="60" customWidth="1"/>
    <col min="13099" max="13099" width="4.19921875" style="60" customWidth="1"/>
    <col min="13100" max="13100" width="3" style="60" customWidth="1"/>
    <col min="13101" max="13112" width="0" style="60" hidden="1" customWidth="1"/>
    <col min="13113" max="13113" width="15.8984375" style="60" customWidth="1"/>
    <col min="13114" max="13114" width="17" style="60" customWidth="1"/>
    <col min="13115" max="13133" width="8.09765625" style="60"/>
    <col min="13134" max="13134" width="5.296875" style="60" customWidth="1"/>
    <col min="13135" max="13312" width="8.09765625" style="60"/>
    <col min="13313" max="13315" width="3.5" style="60" customWidth="1"/>
    <col min="13316" max="13316" width="3.69921875" style="60" customWidth="1"/>
    <col min="13317" max="13317" width="0" style="60" hidden="1" customWidth="1"/>
    <col min="13318" max="13318" width="3.5" style="60" customWidth="1"/>
    <col min="13319" max="13319" width="0" style="60" hidden="1" customWidth="1"/>
    <col min="13320" max="13320" width="3.5" style="60" customWidth="1"/>
    <col min="13321" max="13321" width="0" style="60" hidden="1" customWidth="1"/>
    <col min="13322" max="13323" width="3.5" style="60" customWidth="1"/>
    <col min="13324" max="13324" width="0" style="60" hidden="1" customWidth="1"/>
    <col min="13325" max="13325" width="3.5" style="60" customWidth="1"/>
    <col min="13326" max="13326" width="0" style="60" hidden="1" customWidth="1"/>
    <col min="13327" max="13328" width="3.5" style="60" customWidth="1"/>
    <col min="13329" max="13329" width="0" style="60" hidden="1" customWidth="1"/>
    <col min="13330" max="13330" width="3.5" style="60" customWidth="1"/>
    <col min="13331" max="13331" width="0" style="60" hidden="1" customWidth="1"/>
    <col min="13332" max="13333" width="3.5" style="60" customWidth="1"/>
    <col min="13334" max="13334" width="0" style="60" hidden="1" customWidth="1"/>
    <col min="13335" max="13335" width="3.5" style="60" customWidth="1"/>
    <col min="13336" max="13336" width="0" style="60" hidden="1" customWidth="1"/>
    <col min="13337" max="13338" width="3.5" style="60" customWidth="1"/>
    <col min="13339" max="13339" width="0" style="60" hidden="1" customWidth="1"/>
    <col min="13340" max="13340" width="3.5" style="60" customWidth="1"/>
    <col min="13341" max="13341" width="0" style="60" hidden="1" customWidth="1"/>
    <col min="13342" max="13343" width="3.5" style="60" customWidth="1"/>
    <col min="13344" max="13344" width="0" style="60" hidden="1" customWidth="1"/>
    <col min="13345" max="13345" width="3.5" style="60" customWidth="1"/>
    <col min="13346" max="13346" width="0" style="60" hidden="1" customWidth="1"/>
    <col min="13347" max="13353" width="3.5" style="60" customWidth="1"/>
    <col min="13354" max="13354" width="6.296875" style="60" customWidth="1"/>
    <col min="13355" max="13355" width="4.19921875" style="60" customWidth="1"/>
    <col min="13356" max="13356" width="3" style="60" customWidth="1"/>
    <col min="13357" max="13368" width="0" style="60" hidden="1" customWidth="1"/>
    <col min="13369" max="13369" width="15.8984375" style="60" customWidth="1"/>
    <col min="13370" max="13370" width="17" style="60" customWidth="1"/>
    <col min="13371" max="13389" width="8.09765625" style="60"/>
    <col min="13390" max="13390" width="5.296875" style="60" customWidth="1"/>
    <col min="13391" max="13568" width="8.09765625" style="60"/>
    <col min="13569" max="13571" width="3.5" style="60" customWidth="1"/>
    <col min="13572" max="13572" width="3.69921875" style="60" customWidth="1"/>
    <col min="13573" max="13573" width="0" style="60" hidden="1" customWidth="1"/>
    <col min="13574" max="13574" width="3.5" style="60" customWidth="1"/>
    <col min="13575" max="13575" width="0" style="60" hidden="1" customWidth="1"/>
    <col min="13576" max="13576" width="3.5" style="60" customWidth="1"/>
    <col min="13577" max="13577" width="0" style="60" hidden="1" customWidth="1"/>
    <col min="13578" max="13579" width="3.5" style="60" customWidth="1"/>
    <col min="13580" max="13580" width="0" style="60" hidden="1" customWidth="1"/>
    <col min="13581" max="13581" width="3.5" style="60" customWidth="1"/>
    <col min="13582" max="13582" width="0" style="60" hidden="1" customWidth="1"/>
    <col min="13583" max="13584" width="3.5" style="60" customWidth="1"/>
    <col min="13585" max="13585" width="0" style="60" hidden="1" customWidth="1"/>
    <col min="13586" max="13586" width="3.5" style="60" customWidth="1"/>
    <col min="13587" max="13587" width="0" style="60" hidden="1" customWidth="1"/>
    <col min="13588" max="13589" width="3.5" style="60" customWidth="1"/>
    <col min="13590" max="13590" width="0" style="60" hidden="1" customWidth="1"/>
    <col min="13591" max="13591" width="3.5" style="60" customWidth="1"/>
    <col min="13592" max="13592" width="0" style="60" hidden="1" customWidth="1"/>
    <col min="13593" max="13594" width="3.5" style="60" customWidth="1"/>
    <col min="13595" max="13595" width="0" style="60" hidden="1" customWidth="1"/>
    <col min="13596" max="13596" width="3.5" style="60" customWidth="1"/>
    <col min="13597" max="13597" width="0" style="60" hidden="1" customWidth="1"/>
    <col min="13598" max="13599" width="3.5" style="60" customWidth="1"/>
    <col min="13600" max="13600" width="0" style="60" hidden="1" customWidth="1"/>
    <col min="13601" max="13601" width="3.5" style="60" customWidth="1"/>
    <col min="13602" max="13602" width="0" style="60" hidden="1" customWidth="1"/>
    <col min="13603" max="13609" width="3.5" style="60" customWidth="1"/>
    <col min="13610" max="13610" width="6.296875" style="60" customWidth="1"/>
    <col min="13611" max="13611" width="4.19921875" style="60" customWidth="1"/>
    <col min="13612" max="13612" width="3" style="60" customWidth="1"/>
    <col min="13613" max="13624" width="0" style="60" hidden="1" customWidth="1"/>
    <col min="13625" max="13625" width="15.8984375" style="60" customWidth="1"/>
    <col min="13626" max="13626" width="17" style="60" customWidth="1"/>
    <col min="13627" max="13645" width="8.09765625" style="60"/>
    <col min="13646" max="13646" width="5.296875" style="60" customWidth="1"/>
    <col min="13647" max="13824" width="8.09765625" style="60"/>
    <col min="13825" max="13827" width="3.5" style="60" customWidth="1"/>
    <col min="13828" max="13828" width="3.69921875" style="60" customWidth="1"/>
    <col min="13829" max="13829" width="0" style="60" hidden="1" customWidth="1"/>
    <col min="13830" max="13830" width="3.5" style="60" customWidth="1"/>
    <col min="13831" max="13831" width="0" style="60" hidden="1" customWidth="1"/>
    <col min="13832" max="13832" width="3.5" style="60" customWidth="1"/>
    <col min="13833" max="13833" width="0" style="60" hidden="1" customWidth="1"/>
    <col min="13834" max="13835" width="3.5" style="60" customWidth="1"/>
    <col min="13836" max="13836" width="0" style="60" hidden="1" customWidth="1"/>
    <col min="13837" max="13837" width="3.5" style="60" customWidth="1"/>
    <col min="13838" max="13838" width="0" style="60" hidden="1" customWidth="1"/>
    <col min="13839" max="13840" width="3.5" style="60" customWidth="1"/>
    <col min="13841" max="13841" width="0" style="60" hidden="1" customWidth="1"/>
    <col min="13842" max="13842" width="3.5" style="60" customWidth="1"/>
    <col min="13843" max="13843" width="0" style="60" hidden="1" customWidth="1"/>
    <col min="13844" max="13845" width="3.5" style="60" customWidth="1"/>
    <col min="13846" max="13846" width="0" style="60" hidden="1" customWidth="1"/>
    <col min="13847" max="13847" width="3.5" style="60" customWidth="1"/>
    <col min="13848" max="13848" width="0" style="60" hidden="1" customWidth="1"/>
    <col min="13849" max="13850" width="3.5" style="60" customWidth="1"/>
    <col min="13851" max="13851" width="0" style="60" hidden="1" customWidth="1"/>
    <col min="13852" max="13852" width="3.5" style="60" customWidth="1"/>
    <col min="13853" max="13853" width="0" style="60" hidden="1" customWidth="1"/>
    <col min="13854" max="13855" width="3.5" style="60" customWidth="1"/>
    <col min="13856" max="13856" width="0" style="60" hidden="1" customWidth="1"/>
    <col min="13857" max="13857" width="3.5" style="60" customWidth="1"/>
    <col min="13858" max="13858" width="0" style="60" hidden="1" customWidth="1"/>
    <col min="13859" max="13865" width="3.5" style="60" customWidth="1"/>
    <col min="13866" max="13866" width="6.296875" style="60" customWidth="1"/>
    <col min="13867" max="13867" width="4.19921875" style="60" customWidth="1"/>
    <col min="13868" max="13868" width="3" style="60" customWidth="1"/>
    <col min="13869" max="13880" width="0" style="60" hidden="1" customWidth="1"/>
    <col min="13881" max="13881" width="15.8984375" style="60" customWidth="1"/>
    <col min="13882" max="13882" width="17" style="60" customWidth="1"/>
    <col min="13883" max="13901" width="8.09765625" style="60"/>
    <col min="13902" max="13902" width="5.296875" style="60" customWidth="1"/>
    <col min="13903" max="14080" width="8.09765625" style="60"/>
    <col min="14081" max="14083" width="3.5" style="60" customWidth="1"/>
    <col min="14084" max="14084" width="3.69921875" style="60" customWidth="1"/>
    <col min="14085" max="14085" width="0" style="60" hidden="1" customWidth="1"/>
    <col min="14086" max="14086" width="3.5" style="60" customWidth="1"/>
    <col min="14087" max="14087" width="0" style="60" hidden="1" customWidth="1"/>
    <col min="14088" max="14088" width="3.5" style="60" customWidth="1"/>
    <col min="14089" max="14089" width="0" style="60" hidden="1" customWidth="1"/>
    <col min="14090" max="14091" width="3.5" style="60" customWidth="1"/>
    <col min="14092" max="14092" width="0" style="60" hidden="1" customWidth="1"/>
    <col min="14093" max="14093" width="3.5" style="60" customWidth="1"/>
    <col min="14094" max="14094" width="0" style="60" hidden="1" customWidth="1"/>
    <col min="14095" max="14096" width="3.5" style="60" customWidth="1"/>
    <col min="14097" max="14097" width="0" style="60" hidden="1" customWidth="1"/>
    <col min="14098" max="14098" width="3.5" style="60" customWidth="1"/>
    <col min="14099" max="14099" width="0" style="60" hidden="1" customWidth="1"/>
    <col min="14100" max="14101" width="3.5" style="60" customWidth="1"/>
    <col min="14102" max="14102" width="0" style="60" hidden="1" customWidth="1"/>
    <col min="14103" max="14103" width="3.5" style="60" customWidth="1"/>
    <col min="14104" max="14104" width="0" style="60" hidden="1" customWidth="1"/>
    <col min="14105" max="14106" width="3.5" style="60" customWidth="1"/>
    <col min="14107" max="14107" width="0" style="60" hidden="1" customWidth="1"/>
    <col min="14108" max="14108" width="3.5" style="60" customWidth="1"/>
    <col min="14109" max="14109" width="0" style="60" hidden="1" customWidth="1"/>
    <col min="14110" max="14111" width="3.5" style="60" customWidth="1"/>
    <col min="14112" max="14112" width="0" style="60" hidden="1" customWidth="1"/>
    <col min="14113" max="14113" width="3.5" style="60" customWidth="1"/>
    <col min="14114" max="14114" width="0" style="60" hidden="1" customWidth="1"/>
    <col min="14115" max="14121" width="3.5" style="60" customWidth="1"/>
    <col min="14122" max="14122" width="6.296875" style="60" customWidth="1"/>
    <col min="14123" max="14123" width="4.19921875" style="60" customWidth="1"/>
    <col min="14124" max="14124" width="3" style="60" customWidth="1"/>
    <col min="14125" max="14136" width="0" style="60" hidden="1" customWidth="1"/>
    <col min="14137" max="14137" width="15.8984375" style="60" customWidth="1"/>
    <col min="14138" max="14138" width="17" style="60" customWidth="1"/>
    <col min="14139" max="14157" width="8.09765625" style="60"/>
    <col min="14158" max="14158" width="5.296875" style="60" customWidth="1"/>
    <col min="14159" max="14336" width="8.09765625" style="60"/>
    <col min="14337" max="14339" width="3.5" style="60" customWidth="1"/>
    <col min="14340" max="14340" width="3.69921875" style="60" customWidth="1"/>
    <col min="14341" max="14341" width="0" style="60" hidden="1" customWidth="1"/>
    <col min="14342" max="14342" width="3.5" style="60" customWidth="1"/>
    <col min="14343" max="14343" width="0" style="60" hidden="1" customWidth="1"/>
    <col min="14344" max="14344" width="3.5" style="60" customWidth="1"/>
    <col min="14345" max="14345" width="0" style="60" hidden="1" customWidth="1"/>
    <col min="14346" max="14347" width="3.5" style="60" customWidth="1"/>
    <col min="14348" max="14348" width="0" style="60" hidden="1" customWidth="1"/>
    <col min="14349" max="14349" width="3.5" style="60" customWidth="1"/>
    <col min="14350" max="14350" width="0" style="60" hidden="1" customWidth="1"/>
    <col min="14351" max="14352" width="3.5" style="60" customWidth="1"/>
    <col min="14353" max="14353" width="0" style="60" hidden="1" customWidth="1"/>
    <col min="14354" max="14354" width="3.5" style="60" customWidth="1"/>
    <col min="14355" max="14355" width="0" style="60" hidden="1" customWidth="1"/>
    <col min="14356" max="14357" width="3.5" style="60" customWidth="1"/>
    <col min="14358" max="14358" width="0" style="60" hidden="1" customWidth="1"/>
    <col min="14359" max="14359" width="3.5" style="60" customWidth="1"/>
    <col min="14360" max="14360" width="0" style="60" hidden="1" customWidth="1"/>
    <col min="14361" max="14362" width="3.5" style="60" customWidth="1"/>
    <col min="14363" max="14363" width="0" style="60" hidden="1" customWidth="1"/>
    <col min="14364" max="14364" width="3.5" style="60" customWidth="1"/>
    <col min="14365" max="14365" width="0" style="60" hidden="1" customWidth="1"/>
    <col min="14366" max="14367" width="3.5" style="60" customWidth="1"/>
    <col min="14368" max="14368" width="0" style="60" hidden="1" customWidth="1"/>
    <col min="14369" max="14369" width="3.5" style="60" customWidth="1"/>
    <col min="14370" max="14370" width="0" style="60" hidden="1" customWidth="1"/>
    <col min="14371" max="14377" width="3.5" style="60" customWidth="1"/>
    <col min="14378" max="14378" width="6.296875" style="60" customWidth="1"/>
    <col min="14379" max="14379" width="4.19921875" style="60" customWidth="1"/>
    <col min="14380" max="14380" width="3" style="60" customWidth="1"/>
    <col min="14381" max="14392" width="0" style="60" hidden="1" customWidth="1"/>
    <col min="14393" max="14393" width="15.8984375" style="60" customWidth="1"/>
    <col min="14394" max="14394" width="17" style="60" customWidth="1"/>
    <col min="14395" max="14413" width="8.09765625" style="60"/>
    <col min="14414" max="14414" width="5.296875" style="60" customWidth="1"/>
    <col min="14415" max="14592" width="8.09765625" style="60"/>
    <col min="14593" max="14595" width="3.5" style="60" customWidth="1"/>
    <col min="14596" max="14596" width="3.69921875" style="60" customWidth="1"/>
    <col min="14597" max="14597" width="0" style="60" hidden="1" customWidth="1"/>
    <col min="14598" max="14598" width="3.5" style="60" customWidth="1"/>
    <col min="14599" max="14599" width="0" style="60" hidden="1" customWidth="1"/>
    <col min="14600" max="14600" width="3.5" style="60" customWidth="1"/>
    <col min="14601" max="14601" width="0" style="60" hidden="1" customWidth="1"/>
    <col min="14602" max="14603" width="3.5" style="60" customWidth="1"/>
    <col min="14604" max="14604" width="0" style="60" hidden="1" customWidth="1"/>
    <col min="14605" max="14605" width="3.5" style="60" customWidth="1"/>
    <col min="14606" max="14606" width="0" style="60" hidden="1" customWidth="1"/>
    <col min="14607" max="14608" width="3.5" style="60" customWidth="1"/>
    <col min="14609" max="14609" width="0" style="60" hidden="1" customWidth="1"/>
    <col min="14610" max="14610" width="3.5" style="60" customWidth="1"/>
    <col min="14611" max="14611" width="0" style="60" hidden="1" customWidth="1"/>
    <col min="14612" max="14613" width="3.5" style="60" customWidth="1"/>
    <col min="14614" max="14614" width="0" style="60" hidden="1" customWidth="1"/>
    <col min="14615" max="14615" width="3.5" style="60" customWidth="1"/>
    <col min="14616" max="14616" width="0" style="60" hidden="1" customWidth="1"/>
    <col min="14617" max="14618" width="3.5" style="60" customWidth="1"/>
    <col min="14619" max="14619" width="0" style="60" hidden="1" customWidth="1"/>
    <col min="14620" max="14620" width="3.5" style="60" customWidth="1"/>
    <col min="14621" max="14621" width="0" style="60" hidden="1" customWidth="1"/>
    <col min="14622" max="14623" width="3.5" style="60" customWidth="1"/>
    <col min="14624" max="14624" width="0" style="60" hidden="1" customWidth="1"/>
    <col min="14625" max="14625" width="3.5" style="60" customWidth="1"/>
    <col min="14626" max="14626" width="0" style="60" hidden="1" customWidth="1"/>
    <col min="14627" max="14633" width="3.5" style="60" customWidth="1"/>
    <col min="14634" max="14634" width="6.296875" style="60" customWidth="1"/>
    <col min="14635" max="14635" width="4.19921875" style="60" customWidth="1"/>
    <col min="14636" max="14636" width="3" style="60" customWidth="1"/>
    <col min="14637" max="14648" width="0" style="60" hidden="1" customWidth="1"/>
    <col min="14649" max="14649" width="15.8984375" style="60" customWidth="1"/>
    <col min="14650" max="14650" width="17" style="60" customWidth="1"/>
    <col min="14651" max="14669" width="8.09765625" style="60"/>
    <col min="14670" max="14670" width="5.296875" style="60" customWidth="1"/>
    <col min="14671" max="14848" width="8.09765625" style="60"/>
    <col min="14849" max="14851" width="3.5" style="60" customWidth="1"/>
    <col min="14852" max="14852" width="3.69921875" style="60" customWidth="1"/>
    <col min="14853" max="14853" width="0" style="60" hidden="1" customWidth="1"/>
    <col min="14854" max="14854" width="3.5" style="60" customWidth="1"/>
    <col min="14855" max="14855" width="0" style="60" hidden="1" customWidth="1"/>
    <col min="14856" max="14856" width="3.5" style="60" customWidth="1"/>
    <col min="14857" max="14857" width="0" style="60" hidden="1" customWidth="1"/>
    <col min="14858" max="14859" width="3.5" style="60" customWidth="1"/>
    <col min="14860" max="14860" width="0" style="60" hidden="1" customWidth="1"/>
    <col min="14861" max="14861" width="3.5" style="60" customWidth="1"/>
    <col min="14862" max="14862" width="0" style="60" hidden="1" customWidth="1"/>
    <col min="14863" max="14864" width="3.5" style="60" customWidth="1"/>
    <col min="14865" max="14865" width="0" style="60" hidden="1" customWidth="1"/>
    <col min="14866" max="14866" width="3.5" style="60" customWidth="1"/>
    <col min="14867" max="14867" width="0" style="60" hidden="1" customWidth="1"/>
    <col min="14868" max="14869" width="3.5" style="60" customWidth="1"/>
    <col min="14870" max="14870" width="0" style="60" hidden="1" customWidth="1"/>
    <col min="14871" max="14871" width="3.5" style="60" customWidth="1"/>
    <col min="14872" max="14872" width="0" style="60" hidden="1" customWidth="1"/>
    <col min="14873" max="14874" width="3.5" style="60" customWidth="1"/>
    <col min="14875" max="14875" width="0" style="60" hidden="1" customWidth="1"/>
    <col min="14876" max="14876" width="3.5" style="60" customWidth="1"/>
    <col min="14877" max="14877" width="0" style="60" hidden="1" customWidth="1"/>
    <col min="14878" max="14879" width="3.5" style="60" customWidth="1"/>
    <col min="14880" max="14880" width="0" style="60" hidden="1" customWidth="1"/>
    <col min="14881" max="14881" width="3.5" style="60" customWidth="1"/>
    <col min="14882" max="14882" width="0" style="60" hidden="1" customWidth="1"/>
    <col min="14883" max="14889" width="3.5" style="60" customWidth="1"/>
    <col min="14890" max="14890" width="6.296875" style="60" customWidth="1"/>
    <col min="14891" max="14891" width="4.19921875" style="60" customWidth="1"/>
    <col min="14892" max="14892" width="3" style="60" customWidth="1"/>
    <col min="14893" max="14904" width="0" style="60" hidden="1" customWidth="1"/>
    <col min="14905" max="14905" width="15.8984375" style="60" customWidth="1"/>
    <col min="14906" max="14906" width="17" style="60" customWidth="1"/>
    <col min="14907" max="14925" width="8.09765625" style="60"/>
    <col min="14926" max="14926" width="5.296875" style="60" customWidth="1"/>
    <col min="14927" max="15104" width="8.09765625" style="60"/>
    <col min="15105" max="15107" width="3.5" style="60" customWidth="1"/>
    <col min="15108" max="15108" width="3.69921875" style="60" customWidth="1"/>
    <col min="15109" max="15109" width="0" style="60" hidden="1" customWidth="1"/>
    <col min="15110" max="15110" width="3.5" style="60" customWidth="1"/>
    <col min="15111" max="15111" width="0" style="60" hidden="1" customWidth="1"/>
    <col min="15112" max="15112" width="3.5" style="60" customWidth="1"/>
    <col min="15113" max="15113" width="0" style="60" hidden="1" customWidth="1"/>
    <col min="15114" max="15115" width="3.5" style="60" customWidth="1"/>
    <col min="15116" max="15116" width="0" style="60" hidden="1" customWidth="1"/>
    <col min="15117" max="15117" width="3.5" style="60" customWidth="1"/>
    <col min="15118" max="15118" width="0" style="60" hidden="1" customWidth="1"/>
    <col min="15119" max="15120" width="3.5" style="60" customWidth="1"/>
    <col min="15121" max="15121" width="0" style="60" hidden="1" customWidth="1"/>
    <col min="15122" max="15122" width="3.5" style="60" customWidth="1"/>
    <col min="15123" max="15123" width="0" style="60" hidden="1" customWidth="1"/>
    <col min="15124" max="15125" width="3.5" style="60" customWidth="1"/>
    <col min="15126" max="15126" width="0" style="60" hidden="1" customWidth="1"/>
    <col min="15127" max="15127" width="3.5" style="60" customWidth="1"/>
    <col min="15128" max="15128" width="0" style="60" hidden="1" customWidth="1"/>
    <col min="15129" max="15130" width="3.5" style="60" customWidth="1"/>
    <col min="15131" max="15131" width="0" style="60" hidden="1" customWidth="1"/>
    <col min="15132" max="15132" width="3.5" style="60" customWidth="1"/>
    <col min="15133" max="15133" width="0" style="60" hidden="1" customWidth="1"/>
    <col min="15134" max="15135" width="3.5" style="60" customWidth="1"/>
    <col min="15136" max="15136" width="0" style="60" hidden="1" customWidth="1"/>
    <col min="15137" max="15137" width="3.5" style="60" customWidth="1"/>
    <col min="15138" max="15138" width="0" style="60" hidden="1" customWidth="1"/>
    <col min="15139" max="15145" width="3.5" style="60" customWidth="1"/>
    <col min="15146" max="15146" width="6.296875" style="60" customWidth="1"/>
    <col min="15147" max="15147" width="4.19921875" style="60" customWidth="1"/>
    <col min="15148" max="15148" width="3" style="60" customWidth="1"/>
    <col min="15149" max="15160" width="0" style="60" hidden="1" customWidth="1"/>
    <col min="15161" max="15161" width="15.8984375" style="60" customWidth="1"/>
    <col min="15162" max="15162" width="17" style="60" customWidth="1"/>
    <col min="15163" max="15181" width="8.09765625" style="60"/>
    <col min="15182" max="15182" width="5.296875" style="60" customWidth="1"/>
    <col min="15183" max="15360" width="8.09765625" style="60"/>
    <col min="15361" max="15363" width="3.5" style="60" customWidth="1"/>
    <col min="15364" max="15364" width="3.69921875" style="60" customWidth="1"/>
    <col min="15365" max="15365" width="0" style="60" hidden="1" customWidth="1"/>
    <col min="15366" max="15366" width="3.5" style="60" customWidth="1"/>
    <col min="15367" max="15367" width="0" style="60" hidden="1" customWidth="1"/>
    <col min="15368" max="15368" width="3.5" style="60" customWidth="1"/>
    <col min="15369" max="15369" width="0" style="60" hidden="1" customWidth="1"/>
    <col min="15370" max="15371" width="3.5" style="60" customWidth="1"/>
    <col min="15372" max="15372" width="0" style="60" hidden="1" customWidth="1"/>
    <col min="15373" max="15373" width="3.5" style="60" customWidth="1"/>
    <col min="15374" max="15374" width="0" style="60" hidden="1" customWidth="1"/>
    <col min="15375" max="15376" width="3.5" style="60" customWidth="1"/>
    <col min="15377" max="15377" width="0" style="60" hidden="1" customWidth="1"/>
    <col min="15378" max="15378" width="3.5" style="60" customWidth="1"/>
    <col min="15379" max="15379" width="0" style="60" hidden="1" customWidth="1"/>
    <col min="15380" max="15381" width="3.5" style="60" customWidth="1"/>
    <col min="15382" max="15382" width="0" style="60" hidden="1" customWidth="1"/>
    <col min="15383" max="15383" width="3.5" style="60" customWidth="1"/>
    <col min="15384" max="15384" width="0" style="60" hidden="1" customWidth="1"/>
    <col min="15385" max="15386" width="3.5" style="60" customWidth="1"/>
    <col min="15387" max="15387" width="0" style="60" hidden="1" customWidth="1"/>
    <col min="15388" max="15388" width="3.5" style="60" customWidth="1"/>
    <col min="15389" max="15389" width="0" style="60" hidden="1" customWidth="1"/>
    <col min="15390" max="15391" width="3.5" style="60" customWidth="1"/>
    <col min="15392" max="15392" width="0" style="60" hidden="1" customWidth="1"/>
    <col min="15393" max="15393" width="3.5" style="60" customWidth="1"/>
    <col min="15394" max="15394" width="0" style="60" hidden="1" customWidth="1"/>
    <col min="15395" max="15401" width="3.5" style="60" customWidth="1"/>
    <col min="15402" max="15402" width="6.296875" style="60" customWidth="1"/>
    <col min="15403" max="15403" width="4.19921875" style="60" customWidth="1"/>
    <col min="15404" max="15404" width="3" style="60" customWidth="1"/>
    <col min="15405" max="15416" width="0" style="60" hidden="1" customWidth="1"/>
    <col min="15417" max="15417" width="15.8984375" style="60" customWidth="1"/>
    <col min="15418" max="15418" width="17" style="60" customWidth="1"/>
    <col min="15419" max="15437" width="8.09765625" style="60"/>
    <col min="15438" max="15438" width="5.296875" style="60" customWidth="1"/>
    <col min="15439" max="15616" width="8.09765625" style="60"/>
    <col min="15617" max="15619" width="3.5" style="60" customWidth="1"/>
    <col min="15620" max="15620" width="3.69921875" style="60" customWidth="1"/>
    <col min="15621" max="15621" width="0" style="60" hidden="1" customWidth="1"/>
    <col min="15622" max="15622" width="3.5" style="60" customWidth="1"/>
    <col min="15623" max="15623" width="0" style="60" hidden="1" customWidth="1"/>
    <col min="15624" max="15624" width="3.5" style="60" customWidth="1"/>
    <col min="15625" max="15625" width="0" style="60" hidden="1" customWidth="1"/>
    <col min="15626" max="15627" width="3.5" style="60" customWidth="1"/>
    <col min="15628" max="15628" width="0" style="60" hidden="1" customWidth="1"/>
    <col min="15629" max="15629" width="3.5" style="60" customWidth="1"/>
    <col min="15630" max="15630" width="0" style="60" hidden="1" customWidth="1"/>
    <col min="15631" max="15632" width="3.5" style="60" customWidth="1"/>
    <col min="15633" max="15633" width="0" style="60" hidden="1" customWidth="1"/>
    <col min="15634" max="15634" width="3.5" style="60" customWidth="1"/>
    <col min="15635" max="15635" width="0" style="60" hidden="1" customWidth="1"/>
    <col min="15636" max="15637" width="3.5" style="60" customWidth="1"/>
    <col min="15638" max="15638" width="0" style="60" hidden="1" customWidth="1"/>
    <col min="15639" max="15639" width="3.5" style="60" customWidth="1"/>
    <col min="15640" max="15640" width="0" style="60" hidden="1" customWidth="1"/>
    <col min="15641" max="15642" width="3.5" style="60" customWidth="1"/>
    <col min="15643" max="15643" width="0" style="60" hidden="1" customWidth="1"/>
    <col min="15644" max="15644" width="3.5" style="60" customWidth="1"/>
    <col min="15645" max="15645" width="0" style="60" hidden="1" customWidth="1"/>
    <col min="15646" max="15647" width="3.5" style="60" customWidth="1"/>
    <col min="15648" max="15648" width="0" style="60" hidden="1" customWidth="1"/>
    <col min="15649" max="15649" width="3.5" style="60" customWidth="1"/>
    <col min="15650" max="15650" width="0" style="60" hidden="1" customWidth="1"/>
    <col min="15651" max="15657" width="3.5" style="60" customWidth="1"/>
    <col min="15658" max="15658" width="6.296875" style="60" customWidth="1"/>
    <col min="15659" max="15659" width="4.19921875" style="60" customWidth="1"/>
    <col min="15660" max="15660" width="3" style="60" customWidth="1"/>
    <col min="15661" max="15672" width="0" style="60" hidden="1" customWidth="1"/>
    <col min="15673" max="15673" width="15.8984375" style="60" customWidth="1"/>
    <col min="15674" max="15674" width="17" style="60" customWidth="1"/>
    <col min="15675" max="15693" width="8.09765625" style="60"/>
    <col min="15694" max="15694" width="5.296875" style="60" customWidth="1"/>
    <col min="15695" max="15872" width="8.09765625" style="60"/>
    <col min="15873" max="15875" width="3.5" style="60" customWidth="1"/>
    <col min="15876" max="15876" width="3.69921875" style="60" customWidth="1"/>
    <col min="15877" max="15877" width="0" style="60" hidden="1" customWidth="1"/>
    <col min="15878" max="15878" width="3.5" style="60" customWidth="1"/>
    <col min="15879" max="15879" width="0" style="60" hidden="1" customWidth="1"/>
    <col min="15880" max="15880" width="3.5" style="60" customWidth="1"/>
    <col min="15881" max="15881" width="0" style="60" hidden="1" customWidth="1"/>
    <col min="15882" max="15883" width="3.5" style="60" customWidth="1"/>
    <col min="15884" max="15884" width="0" style="60" hidden="1" customWidth="1"/>
    <col min="15885" max="15885" width="3.5" style="60" customWidth="1"/>
    <col min="15886" max="15886" width="0" style="60" hidden="1" customWidth="1"/>
    <col min="15887" max="15888" width="3.5" style="60" customWidth="1"/>
    <col min="15889" max="15889" width="0" style="60" hidden="1" customWidth="1"/>
    <col min="15890" max="15890" width="3.5" style="60" customWidth="1"/>
    <col min="15891" max="15891" width="0" style="60" hidden="1" customWidth="1"/>
    <col min="15892" max="15893" width="3.5" style="60" customWidth="1"/>
    <col min="15894" max="15894" width="0" style="60" hidden="1" customWidth="1"/>
    <col min="15895" max="15895" width="3.5" style="60" customWidth="1"/>
    <col min="15896" max="15896" width="0" style="60" hidden="1" customWidth="1"/>
    <col min="15897" max="15898" width="3.5" style="60" customWidth="1"/>
    <col min="15899" max="15899" width="0" style="60" hidden="1" customWidth="1"/>
    <col min="15900" max="15900" width="3.5" style="60" customWidth="1"/>
    <col min="15901" max="15901" width="0" style="60" hidden="1" customWidth="1"/>
    <col min="15902" max="15903" width="3.5" style="60" customWidth="1"/>
    <col min="15904" max="15904" width="0" style="60" hidden="1" customWidth="1"/>
    <col min="15905" max="15905" width="3.5" style="60" customWidth="1"/>
    <col min="15906" max="15906" width="0" style="60" hidden="1" customWidth="1"/>
    <col min="15907" max="15913" width="3.5" style="60" customWidth="1"/>
    <col min="15914" max="15914" width="6.296875" style="60" customWidth="1"/>
    <col min="15915" max="15915" width="4.19921875" style="60" customWidth="1"/>
    <col min="15916" max="15916" width="3" style="60" customWidth="1"/>
    <col min="15917" max="15928" width="0" style="60" hidden="1" customWidth="1"/>
    <col min="15929" max="15929" width="15.8984375" style="60" customWidth="1"/>
    <col min="15930" max="15930" width="17" style="60" customWidth="1"/>
    <col min="15931" max="15949" width="8.09765625" style="60"/>
    <col min="15950" max="15950" width="5.296875" style="60" customWidth="1"/>
    <col min="15951" max="16128" width="8.09765625" style="60"/>
    <col min="16129" max="16131" width="3.5" style="60" customWidth="1"/>
    <col min="16132" max="16132" width="3.69921875" style="60" customWidth="1"/>
    <col min="16133" max="16133" width="0" style="60" hidden="1" customWidth="1"/>
    <col min="16134" max="16134" width="3.5" style="60" customWidth="1"/>
    <col min="16135" max="16135" width="0" style="60" hidden="1" customWidth="1"/>
    <col min="16136" max="16136" width="3.5" style="60" customWidth="1"/>
    <col min="16137" max="16137" width="0" style="60" hidden="1" customWidth="1"/>
    <col min="16138" max="16139" width="3.5" style="60" customWidth="1"/>
    <col min="16140" max="16140" width="0" style="60" hidden="1" customWidth="1"/>
    <col min="16141" max="16141" width="3.5" style="60" customWidth="1"/>
    <col min="16142" max="16142" width="0" style="60" hidden="1" customWidth="1"/>
    <col min="16143" max="16144" width="3.5" style="60" customWidth="1"/>
    <col min="16145" max="16145" width="0" style="60" hidden="1" customWidth="1"/>
    <col min="16146" max="16146" width="3.5" style="60" customWidth="1"/>
    <col min="16147" max="16147" width="0" style="60" hidden="1" customWidth="1"/>
    <col min="16148" max="16149" width="3.5" style="60" customWidth="1"/>
    <col min="16150" max="16150" width="0" style="60" hidden="1" customWidth="1"/>
    <col min="16151" max="16151" width="3.5" style="60" customWidth="1"/>
    <col min="16152" max="16152" width="0" style="60" hidden="1" customWidth="1"/>
    <col min="16153" max="16154" width="3.5" style="60" customWidth="1"/>
    <col min="16155" max="16155" width="0" style="60" hidden="1" customWidth="1"/>
    <col min="16156" max="16156" width="3.5" style="60" customWidth="1"/>
    <col min="16157" max="16157" width="0" style="60" hidden="1" customWidth="1"/>
    <col min="16158" max="16159" width="3.5" style="60" customWidth="1"/>
    <col min="16160" max="16160" width="0" style="60" hidden="1" customWidth="1"/>
    <col min="16161" max="16161" width="3.5" style="60" customWidth="1"/>
    <col min="16162" max="16162" width="0" style="60" hidden="1" customWidth="1"/>
    <col min="16163" max="16169" width="3.5" style="60" customWidth="1"/>
    <col min="16170" max="16170" width="6.296875" style="60" customWidth="1"/>
    <col min="16171" max="16171" width="4.19921875" style="60" customWidth="1"/>
    <col min="16172" max="16172" width="3" style="60" customWidth="1"/>
    <col min="16173" max="16184" width="0" style="60" hidden="1" customWidth="1"/>
    <col min="16185" max="16185" width="15.8984375" style="60" customWidth="1"/>
    <col min="16186" max="16186" width="17" style="60" customWidth="1"/>
    <col min="16187" max="16205" width="8.09765625" style="60"/>
    <col min="16206" max="16206" width="5.296875" style="60" customWidth="1"/>
    <col min="16207" max="16384" width="8.09765625" style="60"/>
  </cols>
  <sheetData>
    <row r="1" spans="1:57" ht="18" customHeight="1" x14ac:dyDescent="0.45">
      <c r="AE1" s="4"/>
      <c r="AF1" s="4"/>
      <c r="AG1" s="4"/>
      <c r="AH1" s="4"/>
      <c r="AI1" s="3"/>
      <c r="AJ1" s="3"/>
      <c r="AK1" s="3"/>
      <c r="AL1" s="3"/>
      <c r="AM1" s="3"/>
      <c r="AN1" s="3"/>
      <c r="AO1" s="3"/>
      <c r="AP1" s="3"/>
      <c r="AQ1" s="3"/>
    </row>
    <row r="2" spans="1:57" ht="18" customHeight="1" x14ac:dyDescent="0.2">
      <c r="B2" s="73" t="s">
        <v>0</v>
      </c>
      <c r="C2" s="74">
        <v>2</v>
      </c>
      <c r="D2" s="5" t="s">
        <v>1</v>
      </c>
      <c r="E2" s="73" t="s">
        <v>1</v>
      </c>
      <c r="J2" s="9" t="s">
        <v>168</v>
      </c>
      <c r="K2" s="108"/>
      <c r="AD2" s="2"/>
      <c r="AE2" s="2"/>
      <c r="AF2" s="2"/>
      <c r="AG2" s="2"/>
      <c r="AH2" s="1"/>
      <c r="AI2" s="11"/>
      <c r="AJ2" s="11"/>
      <c r="AK2" s="11"/>
      <c r="AL2" s="11"/>
      <c r="AM2" s="11"/>
      <c r="AN2" s="11"/>
      <c r="AO2" s="11"/>
      <c r="AP2" s="11"/>
      <c r="AQ2" s="11"/>
    </row>
    <row r="3" spans="1:57" ht="18" customHeight="1" thickBot="1" x14ac:dyDescent="0.5">
      <c r="AD3" s="2"/>
      <c r="AE3" s="2"/>
      <c r="AF3" s="2"/>
      <c r="AG3" s="2"/>
      <c r="AH3" s="2"/>
      <c r="AI3" s="4"/>
      <c r="AJ3" s="4"/>
      <c r="AK3" s="4"/>
      <c r="AL3" s="4"/>
      <c r="AM3" s="4"/>
      <c r="AN3" s="4"/>
      <c r="AO3" s="4"/>
      <c r="AP3" s="4"/>
      <c r="AQ3" s="4"/>
    </row>
    <row r="4" spans="1:57" ht="18" customHeight="1" thickBot="1" x14ac:dyDescent="0.5">
      <c r="A4" s="279" t="s">
        <v>3</v>
      </c>
      <c r="B4" s="279"/>
      <c r="C4" s="279" t="s">
        <v>4</v>
      </c>
      <c r="D4" s="279"/>
      <c r="E4" s="279"/>
      <c r="F4" s="279"/>
      <c r="G4" s="279"/>
      <c r="H4" s="279"/>
      <c r="I4" s="279"/>
      <c r="J4" s="279"/>
      <c r="K4" s="279"/>
      <c r="L4" s="279"/>
      <c r="M4" s="279" t="s">
        <v>5</v>
      </c>
      <c r="N4" s="279"/>
      <c r="O4" s="279"/>
      <c r="P4" s="279" t="s">
        <v>4</v>
      </c>
      <c r="Q4" s="279"/>
      <c r="R4" s="279"/>
      <c r="S4" s="279"/>
      <c r="T4" s="279"/>
      <c r="U4" s="279"/>
      <c r="V4" s="279"/>
      <c r="W4" s="279"/>
      <c r="X4" s="279"/>
      <c r="Y4" s="279"/>
      <c r="BE4" s="72" t="s">
        <v>144</v>
      </c>
    </row>
    <row r="5" spans="1:57" ht="18" customHeight="1" thickBot="1" x14ac:dyDescent="0.5">
      <c r="A5" s="279">
        <v>1</v>
      </c>
      <c r="B5" s="279"/>
      <c r="C5" s="76" t="str">
        <f>BE4</f>
        <v>らららボンバーズＢ</v>
      </c>
      <c r="D5" s="109"/>
      <c r="E5" s="77"/>
      <c r="F5" s="77"/>
      <c r="G5" s="77"/>
      <c r="H5" s="77"/>
      <c r="I5" s="77"/>
      <c r="J5" s="77"/>
      <c r="K5" s="78"/>
      <c r="L5" s="75"/>
      <c r="M5" s="279">
        <v>4</v>
      </c>
      <c r="N5" s="279"/>
      <c r="O5" s="279"/>
      <c r="P5" s="76" t="str">
        <f>BE7</f>
        <v>ネーブルオレンジ</v>
      </c>
      <c r="Q5" s="77"/>
      <c r="R5" s="77"/>
      <c r="S5" s="77"/>
      <c r="T5" s="77"/>
      <c r="U5" s="77"/>
      <c r="V5" s="77"/>
      <c r="W5" s="77"/>
      <c r="X5" s="77"/>
      <c r="Y5" s="78"/>
      <c r="BE5" s="72" t="s">
        <v>145</v>
      </c>
    </row>
    <row r="6" spans="1:57" ht="18" customHeight="1" thickBot="1" x14ac:dyDescent="0.5">
      <c r="A6" s="279">
        <v>2</v>
      </c>
      <c r="B6" s="279"/>
      <c r="C6" s="76" t="str">
        <f>BE5</f>
        <v>ＨＥＡＲＴ</v>
      </c>
      <c r="D6" s="109"/>
      <c r="E6" s="77"/>
      <c r="F6" s="77"/>
      <c r="G6" s="77"/>
      <c r="H6" s="77"/>
      <c r="I6" s="77"/>
      <c r="J6" s="77"/>
      <c r="K6" s="78"/>
      <c r="L6" s="75"/>
      <c r="M6" s="279">
        <v>5</v>
      </c>
      <c r="N6" s="279"/>
      <c r="O6" s="279"/>
      <c r="P6" s="76" t="str">
        <f>BE8</f>
        <v>いちごみるく</v>
      </c>
      <c r="Q6" s="77"/>
      <c r="R6" s="77"/>
      <c r="S6" s="77"/>
      <c r="T6" s="77"/>
      <c r="U6" s="77"/>
      <c r="V6" s="77"/>
      <c r="W6" s="77"/>
      <c r="X6" s="77"/>
      <c r="Y6" s="78"/>
      <c r="BE6" s="72" t="s">
        <v>146</v>
      </c>
    </row>
    <row r="7" spans="1:57" ht="18" customHeight="1" thickBot="1" x14ac:dyDescent="0.5">
      <c r="A7" s="279">
        <v>3</v>
      </c>
      <c r="B7" s="279"/>
      <c r="C7" s="76" t="str">
        <f>BE6</f>
        <v>Ｓｋｉｐ</v>
      </c>
      <c r="D7" s="109"/>
      <c r="E7" s="77"/>
      <c r="F7" s="77"/>
      <c r="G7" s="77"/>
      <c r="H7" s="77"/>
      <c r="I7" s="77"/>
      <c r="J7" s="77"/>
      <c r="K7" s="78"/>
      <c r="L7" s="75"/>
      <c r="M7" s="279">
        <v>6</v>
      </c>
      <c r="N7" s="279"/>
      <c r="O7" s="279"/>
      <c r="P7" s="76" t="str">
        <f>BE9</f>
        <v>ぽてと</v>
      </c>
      <c r="Q7" s="77"/>
      <c r="R7" s="77"/>
      <c r="S7" s="77"/>
      <c r="T7" s="77"/>
      <c r="U7" s="77"/>
      <c r="V7" s="77"/>
      <c r="W7" s="77"/>
      <c r="X7" s="77"/>
      <c r="Y7" s="78"/>
      <c r="BE7" s="72" t="s">
        <v>209</v>
      </c>
    </row>
    <row r="8" spans="1:57" ht="6" customHeight="1" thickBot="1" x14ac:dyDescent="0.5">
      <c r="AP8" s="60"/>
      <c r="AQ8" s="60"/>
      <c r="BE8" s="72" t="s">
        <v>210</v>
      </c>
    </row>
    <row r="9" spans="1:57" ht="18" customHeight="1" thickBot="1" x14ac:dyDescent="0.5">
      <c r="A9" s="251" t="s">
        <v>127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BE9" s="72" t="s">
        <v>149</v>
      </c>
    </row>
    <row r="10" spans="1:57" ht="6.75" customHeight="1" thickBot="1" x14ac:dyDescent="0.5"/>
    <row r="11" spans="1:57" ht="18" customHeight="1" x14ac:dyDescent="0.45">
      <c r="A11" s="305" t="s">
        <v>6</v>
      </c>
      <c r="B11" s="306"/>
      <c r="C11" s="306" t="s">
        <v>7</v>
      </c>
      <c r="D11" s="306"/>
      <c r="E11" s="306"/>
      <c r="F11" s="306"/>
      <c r="G11" s="306"/>
      <c r="H11" s="306"/>
      <c r="I11" s="306"/>
      <c r="J11" s="306"/>
      <c r="K11" s="307" t="s">
        <v>8</v>
      </c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9"/>
      <c r="Z11" s="306" t="s">
        <v>7</v>
      </c>
      <c r="AA11" s="306"/>
      <c r="AB11" s="306"/>
      <c r="AC11" s="306"/>
      <c r="AD11" s="306"/>
      <c r="AE11" s="306"/>
      <c r="AF11" s="306"/>
      <c r="AG11" s="310"/>
      <c r="AH11" s="110"/>
      <c r="AI11" s="311" t="s">
        <v>9</v>
      </c>
      <c r="AJ11" s="308"/>
      <c r="AK11" s="308"/>
      <c r="AL11" s="308"/>
      <c r="AM11" s="308"/>
      <c r="AN11" s="308"/>
      <c r="AO11" s="308"/>
      <c r="AP11" s="308"/>
      <c r="AQ11" s="312"/>
    </row>
    <row r="12" spans="1:57" ht="13.5" customHeight="1" x14ac:dyDescent="0.45">
      <c r="A12" s="278">
        <v>1</v>
      </c>
      <c r="B12" s="279"/>
      <c r="C12" s="268" t="str">
        <f>C5</f>
        <v>らららボンバーズＢ</v>
      </c>
      <c r="D12" s="268"/>
      <c r="E12" s="268"/>
      <c r="F12" s="268"/>
      <c r="G12" s="268"/>
      <c r="H12" s="268"/>
      <c r="I12" s="268"/>
      <c r="J12" s="268"/>
      <c r="K12" s="282">
        <f>COUNTIF(Q12:Q14,"〇")</f>
        <v>2</v>
      </c>
      <c r="L12" s="283"/>
      <c r="M12" s="283"/>
      <c r="N12" s="284"/>
      <c r="O12" s="315">
        <v>12</v>
      </c>
      <c r="P12" s="316"/>
      <c r="Q12" s="24" t="str">
        <f t="shared" ref="Q12:Q48" si="0">IF(O12&gt;T12,"〇","  ")</f>
        <v xml:space="preserve">  </v>
      </c>
      <c r="R12" s="25" t="s">
        <v>10</v>
      </c>
      <c r="S12" s="26" t="str">
        <f t="shared" ref="S12:S48" si="1">IF(T12&gt;O12,"〇","  ")</f>
        <v>〇</v>
      </c>
      <c r="T12" s="315">
        <v>15</v>
      </c>
      <c r="U12" s="316"/>
      <c r="V12" s="27"/>
      <c r="W12" s="282">
        <f>COUNTIF(S12:S14,"〇")</f>
        <v>1</v>
      </c>
      <c r="X12" s="283"/>
      <c r="Y12" s="284"/>
      <c r="Z12" s="268" t="str">
        <f>C7</f>
        <v>Ｓｋｉｐ</v>
      </c>
      <c r="AA12" s="268"/>
      <c r="AB12" s="268"/>
      <c r="AC12" s="268"/>
      <c r="AD12" s="268"/>
      <c r="AE12" s="268"/>
      <c r="AF12" s="268"/>
      <c r="AG12" s="269"/>
      <c r="AH12" s="80"/>
      <c r="AI12" s="272" t="str">
        <f>C46</f>
        <v>いちごみるく</v>
      </c>
      <c r="AJ12" s="268"/>
      <c r="AK12" s="268"/>
      <c r="AL12" s="268"/>
      <c r="AM12" s="268"/>
      <c r="AN12" s="268" t="str">
        <f>Z46</f>
        <v>ぽてと</v>
      </c>
      <c r="AO12" s="268"/>
      <c r="AP12" s="268"/>
      <c r="AQ12" s="269"/>
    </row>
    <row r="13" spans="1:57" ht="13.5" customHeight="1" x14ac:dyDescent="0.45">
      <c r="A13" s="278"/>
      <c r="B13" s="279"/>
      <c r="C13" s="268"/>
      <c r="D13" s="268"/>
      <c r="E13" s="268"/>
      <c r="F13" s="268"/>
      <c r="G13" s="268"/>
      <c r="H13" s="268"/>
      <c r="I13" s="268"/>
      <c r="J13" s="268"/>
      <c r="K13" s="285"/>
      <c r="L13" s="286"/>
      <c r="M13" s="286"/>
      <c r="N13" s="287"/>
      <c r="O13" s="296">
        <v>15</v>
      </c>
      <c r="P13" s="298"/>
      <c r="Q13" s="29" t="str">
        <f t="shared" si="0"/>
        <v>〇</v>
      </c>
      <c r="R13" s="30" t="s">
        <v>11</v>
      </c>
      <c r="S13" s="31" t="str">
        <f t="shared" si="1"/>
        <v xml:space="preserve">  </v>
      </c>
      <c r="T13" s="296">
        <v>12</v>
      </c>
      <c r="U13" s="298"/>
      <c r="V13" s="32" t="str">
        <f>IF(T13&gt;O13,"〇","  ")</f>
        <v xml:space="preserve">  </v>
      </c>
      <c r="W13" s="285"/>
      <c r="X13" s="286"/>
      <c r="Y13" s="287"/>
      <c r="Z13" s="268"/>
      <c r="AA13" s="268"/>
      <c r="AB13" s="268"/>
      <c r="AC13" s="268"/>
      <c r="AD13" s="268"/>
      <c r="AE13" s="268"/>
      <c r="AF13" s="268"/>
      <c r="AG13" s="269"/>
      <c r="AH13" s="80"/>
      <c r="AI13" s="272"/>
      <c r="AJ13" s="268"/>
      <c r="AK13" s="268"/>
      <c r="AL13" s="268"/>
      <c r="AM13" s="268"/>
      <c r="AN13" s="268"/>
      <c r="AO13" s="268"/>
      <c r="AP13" s="268"/>
      <c r="AQ13" s="269"/>
    </row>
    <row r="14" spans="1:57" ht="13.5" customHeight="1" x14ac:dyDescent="0.45">
      <c r="A14" s="278"/>
      <c r="B14" s="279"/>
      <c r="C14" s="268"/>
      <c r="D14" s="268"/>
      <c r="E14" s="268"/>
      <c r="F14" s="268"/>
      <c r="G14" s="268"/>
      <c r="H14" s="268"/>
      <c r="I14" s="268"/>
      <c r="J14" s="268"/>
      <c r="K14" s="291"/>
      <c r="L14" s="292"/>
      <c r="M14" s="292"/>
      <c r="N14" s="293"/>
      <c r="O14" s="313">
        <v>15</v>
      </c>
      <c r="P14" s="314"/>
      <c r="Q14" s="33" t="str">
        <f t="shared" si="0"/>
        <v>〇</v>
      </c>
      <c r="R14" s="34" t="s">
        <v>12</v>
      </c>
      <c r="S14" s="35" t="str">
        <f t="shared" si="1"/>
        <v xml:space="preserve">  </v>
      </c>
      <c r="T14" s="313">
        <v>10</v>
      </c>
      <c r="U14" s="314"/>
      <c r="V14" s="36" t="str">
        <f>IF(T14&gt;O14,"〇","  ")</f>
        <v xml:space="preserve">  </v>
      </c>
      <c r="W14" s="291"/>
      <c r="X14" s="292"/>
      <c r="Y14" s="293"/>
      <c r="Z14" s="268"/>
      <c r="AA14" s="268"/>
      <c r="AB14" s="268"/>
      <c r="AC14" s="268"/>
      <c r="AD14" s="268"/>
      <c r="AE14" s="268"/>
      <c r="AF14" s="268"/>
      <c r="AG14" s="269"/>
      <c r="AH14" s="80"/>
      <c r="AI14" s="272"/>
      <c r="AJ14" s="268"/>
      <c r="AK14" s="268"/>
      <c r="AL14" s="268"/>
      <c r="AM14" s="268"/>
      <c r="AN14" s="268"/>
      <c r="AO14" s="268"/>
      <c r="AP14" s="268"/>
      <c r="AQ14" s="269"/>
    </row>
    <row r="15" spans="1:57" ht="13.5" customHeight="1" x14ac:dyDescent="0.45">
      <c r="A15" s="278">
        <v>2</v>
      </c>
      <c r="B15" s="279"/>
      <c r="C15" s="268" t="str">
        <f>C6</f>
        <v>ＨＥＡＲＴ</v>
      </c>
      <c r="D15" s="268"/>
      <c r="E15" s="268"/>
      <c r="F15" s="268"/>
      <c r="G15" s="268"/>
      <c r="H15" s="268"/>
      <c r="I15" s="268"/>
      <c r="J15" s="268"/>
      <c r="K15" s="282">
        <f>COUNTIF(Q15:Q17,"〇")</f>
        <v>0</v>
      </c>
      <c r="L15" s="283"/>
      <c r="M15" s="283"/>
      <c r="N15" s="284"/>
      <c r="O15" s="302">
        <v>15</v>
      </c>
      <c r="P15" s="304"/>
      <c r="Q15" s="24" t="str">
        <f t="shared" si="0"/>
        <v xml:space="preserve">  </v>
      </c>
      <c r="R15" s="41" t="s">
        <v>10</v>
      </c>
      <c r="S15" s="26" t="str">
        <f t="shared" si="1"/>
        <v>〇</v>
      </c>
      <c r="T15" s="302">
        <v>17</v>
      </c>
      <c r="U15" s="304"/>
      <c r="V15" s="37"/>
      <c r="W15" s="282">
        <f>COUNTIF(S15:S17,"〇")</f>
        <v>2</v>
      </c>
      <c r="X15" s="283"/>
      <c r="Y15" s="284"/>
      <c r="Z15" s="268" t="str">
        <f>P5</f>
        <v>ネーブルオレンジ</v>
      </c>
      <c r="AA15" s="268"/>
      <c r="AB15" s="268"/>
      <c r="AC15" s="268"/>
      <c r="AD15" s="268"/>
      <c r="AE15" s="268"/>
      <c r="AF15" s="268"/>
      <c r="AG15" s="269"/>
      <c r="AH15" s="80"/>
      <c r="AI15" s="272" t="str">
        <f>C12</f>
        <v>らららボンバーズＢ</v>
      </c>
      <c r="AJ15" s="268"/>
      <c r="AK15" s="268"/>
      <c r="AL15" s="268"/>
      <c r="AM15" s="268"/>
      <c r="AN15" s="268" t="str">
        <f>Z12</f>
        <v>Ｓｋｉｐ</v>
      </c>
      <c r="AO15" s="268"/>
      <c r="AP15" s="268"/>
      <c r="AQ15" s="269"/>
    </row>
    <row r="16" spans="1:57" ht="13.5" customHeight="1" x14ac:dyDescent="0.45">
      <c r="A16" s="278"/>
      <c r="B16" s="279"/>
      <c r="C16" s="268"/>
      <c r="D16" s="268"/>
      <c r="E16" s="268"/>
      <c r="F16" s="268"/>
      <c r="G16" s="268"/>
      <c r="H16" s="268"/>
      <c r="I16" s="268"/>
      <c r="J16" s="268"/>
      <c r="K16" s="285"/>
      <c r="L16" s="286"/>
      <c r="M16" s="286"/>
      <c r="N16" s="287"/>
      <c r="O16" s="296">
        <v>13</v>
      </c>
      <c r="P16" s="298"/>
      <c r="Q16" s="29" t="str">
        <f t="shared" si="0"/>
        <v xml:space="preserve">  </v>
      </c>
      <c r="R16" s="30" t="s">
        <v>11</v>
      </c>
      <c r="S16" s="31" t="str">
        <f t="shared" si="1"/>
        <v>〇</v>
      </c>
      <c r="T16" s="296">
        <v>15</v>
      </c>
      <c r="U16" s="298"/>
      <c r="V16" s="32"/>
      <c r="W16" s="285"/>
      <c r="X16" s="286"/>
      <c r="Y16" s="287"/>
      <c r="Z16" s="268"/>
      <c r="AA16" s="268"/>
      <c r="AB16" s="268"/>
      <c r="AC16" s="268"/>
      <c r="AD16" s="268"/>
      <c r="AE16" s="268"/>
      <c r="AF16" s="268"/>
      <c r="AG16" s="269"/>
      <c r="AH16" s="80"/>
      <c r="AI16" s="272"/>
      <c r="AJ16" s="268"/>
      <c r="AK16" s="268"/>
      <c r="AL16" s="268"/>
      <c r="AM16" s="268"/>
      <c r="AN16" s="268"/>
      <c r="AO16" s="268"/>
      <c r="AP16" s="268"/>
      <c r="AQ16" s="269"/>
    </row>
    <row r="17" spans="1:64" ht="13.5" customHeight="1" x14ac:dyDescent="0.45">
      <c r="A17" s="278"/>
      <c r="B17" s="279"/>
      <c r="C17" s="268"/>
      <c r="D17" s="268"/>
      <c r="E17" s="268"/>
      <c r="F17" s="268"/>
      <c r="G17" s="268"/>
      <c r="H17" s="268"/>
      <c r="I17" s="268"/>
      <c r="J17" s="268"/>
      <c r="K17" s="291"/>
      <c r="L17" s="292"/>
      <c r="M17" s="292"/>
      <c r="N17" s="293"/>
      <c r="O17" s="299"/>
      <c r="P17" s="300"/>
      <c r="Q17" s="33" t="str">
        <f t="shared" si="0"/>
        <v xml:space="preserve">  </v>
      </c>
      <c r="R17" s="39" t="s">
        <v>12</v>
      </c>
      <c r="S17" s="35" t="str">
        <f t="shared" si="1"/>
        <v xml:space="preserve">  </v>
      </c>
      <c r="T17" s="299"/>
      <c r="U17" s="301"/>
      <c r="V17" s="40"/>
      <c r="W17" s="291"/>
      <c r="X17" s="292"/>
      <c r="Y17" s="293"/>
      <c r="Z17" s="268"/>
      <c r="AA17" s="268"/>
      <c r="AB17" s="268"/>
      <c r="AC17" s="268"/>
      <c r="AD17" s="268"/>
      <c r="AE17" s="268"/>
      <c r="AF17" s="268"/>
      <c r="AG17" s="269"/>
      <c r="AH17" s="80"/>
      <c r="AI17" s="272"/>
      <c r="AJ17" s="268"/>
      <c r="AK17" s="268"/>
      <c r="AL17" s="268"/>
      <c r="AM17" s="268"/>
      <c r="AN17" s="268"/>
      <c r="AO17" s="268"/>
      <c r="AP17" s="268"/>
      <c r="AQ17" s="269"/>
    </row>
    <row r="18" spans="1:64" ht="13.5" customHeight="1" x14ac:dyDescent="0.45">
      <c r="A18" s="278">
        <v>3</v>
      </c>
      <c r="B18" s="279"/>
      <c r="C18" s="268" t="str">
        <f>C7</f>
        <v>Ｓｋｉｐ</v>
      </c>
      <c r="D18" s="268"/>
      <c r="E18" s="268"/>
      <c r="F18" s="268"/>
      <c r="G18" s="268"/>
      <c r="H18" s="268"/>
      <c r="I18" s="268"/>
      <c r="J18" s="268"/>
      <c r="K18" s="282">
        <f>COUNTIF(Q18:Q20,"〇")</f>
        <v>1</v>
      </c>
      <c r="L18" s="283"/>
      <c r="M18" s="283"/>
      <c r="N18" s="284"/>
      <c r="O18" s="302">
        <v>15</v>
      </c>
      <c r="P18" s="304"/>
      <c r="Q18" s="24" t="str">
        <f t="shared" si="0"/>
        <v>〇</v>
      </c>
      <c r="R18" s="41" t="s">
        <v>10</v>
      </c>
      <c r="S18" s="26" t="str">
        <f t="shared" si="1"/>
        <v xml:space="preserve">  </v>
      </c>
      <c r="T18" s="302">
        <v>12</v>
      </c>
      <c r="U18" s="304"/>
      <c r="V18" s="37"/>
      <c r="W18" s="282">
        <f>COUNTIF(S18:S20,"〇")</f>
        <v>2</v>
      </c>
      <c r="X18" s="283"/>
      <c r="Y18" s="284"/>
      <c r="Z18" s="268" t="str">
        <f>P6</f>
        <v>いちごみるく</v>
      </c>
      <c r="AA18" s="268"/>
      <c r="AB18" s="268"/>
      <c r="AC18" s="268"/>
      <c r="AD18" s="268"/>
      <c r="AE18" s="268"/>
      <c r="AF18" s="268"/>
      <c r="AG18" s="269"/>
      <c r="AH18" s="80"/>
      <c r="AI18" s="272" t="str">
        <f>C15</f>
        <v>ＨＥＡＲＴ</v>
      </c>
      <c r="AJ18" s="268"/>
      <c r="AK18" s="268"/>
      <c r="AL18" s="268"/>
      <c r="AM18" s="268"/>
      <c r="AN18" s="268" t="str">
        <f>Z15</f>
        <v>ネーブルオレンジ</v>
      </c>
      <c r="AO18" s="268"/>
      <c r="AP18" s="268"/>
      <c r="AQ18" s="269"/>
    </row>
    <row r="19" spans="1:64" ht="13.5" customHeight="1" x14ac:dyDescent="0.45">
      <c r="A19" s="278"/>
      <c r="B19" s="279"/>
      <c r="C19" s="268"/>
      <c r="D19" s="268"/>
      <c r="E19" s="268"/>
      <c r="F19" s="268"/>
      <c r="G19" s="268"/>
      <c r="H19" s="268"/>
      <c r="I19" s="268"/>
      <c r="J19" s="268"/>
      <c r="K19" s="285"/>
      <c r="L19" s="286"/>
      <c r="M19" s="286"/>
      <c r="N19" s="287"/>
      <c r="O19" s="296">
        <v>10</v>
      </c>
      <c r="P19" s="298"/>
      <c r="Q19" s="29" t="str">
        <f t="shared" si="0"/>
        <v xml:space="preserve">  </v>
      </c>
      <c r="R19" s="30" t="s">
        <v>11</v>
      </c>
      <c r="S19" s="31" t="str">
        <f t="shared" si="1"/>
        <v>〇</v>
      </c>
      <c r="T19" s="296">
        <v>15</v>
      </c>
      <c r="U19" s="298"/>
      <c r="V19" s="32"/>
      <c r="W19" s="285"/>
      <c r="X19" s="286"/>
      <c r="Y19" s="287"/>
      <c r="Z19" s="268"/>
      <c r="AA19" s="268"/>
      <c r="AB19" s="268"/>
      <c r="AC19" s="268"/>
      <c r="AD19" s="268"/>
      <c r="AE19" s="268"/>
      <c r="AF19" s="268"/>
      <c r="AG19" s="269"/>
      <c r="AH19" s="80"/>
      <c r="AI19" s="272"/>
      <c r="AJ19" s="268"/>
      <c r="AK19" s="268"/>
      <c r="AL19" s="268"/>
      <c r="AM19" s="268"/>
      <c r="AN19" s="268"/>
      <c r="AO19" s="268"/>
      <c r="AP19" s="268"/>
      <c r="AQ19" s="269"/>
    </row>
    <row r="20" spans="1:64" ht="13.5" customHeight="1" x14ac:dyDescent="0.45">
      <c r="A20" s="278"/>
      <c r="B20" s="279"/>
      <c r="C20" s="268"/>
      <c r="D20" s="268"/>
      <c r="E20" s="268"/>
      <c r="F20" s="268"/>
      <c r="G20" s="268"/>
      <c r="H20" s="268"/>
      <c r="I20" s="268"/>
      <c r="J20" s="268"/>
      <c r="K20" s="291"/>
      <c r="L20" s="292"/>
      <c r="M20" s="292"/>
      <c r="N20" s="293"/>
      <c r="O20" s="299">
        <v>8</v>
      </c>
      <c r="P20" s="301"/>
      <c r="Q20" s="33" t="str">
        <f t="shared" si="0"/>
        <v xml:space="preserve">  </v>
      </c>
      <c r="R20" s="39" t="s">
        <v>12</v>
      </c>
      <c r="S20" s="35" t="str">
        <f t="shared" si="1"/>
        <v>〇</v>
      </c>
      <c r="T20" s="299">
        <v>15</v>
      </c>
      <c r="U20" s="301"/>
      <c r="V20" s="40"/>
      <c r="W20" s="291"/>
      <c r="X20" s="292"/>
      <c r="Y20" s="293"/>
      <c r="Z20" s="268"/>
      <c r="AA20" s="268"/>
      <c r="AB20" s="268"/>
      <c r="AC20" s="268"/>
      <c r="AD20" s="268"/>
      <c r="AE20" s="268"/>
      <c r="AF20" s="268"/>
      <c r="AG20" s="269"/>
      <c r="AH20" s="80"/>
      <c r="AI20" s="272"/>
      <c r="AJ20" s="268"/>
      <c r="AK20" s="268"/>
      <c r="AL20" s="268"/>
      <c r="AM20" s="268"/>
      <c r="AN20" s="268"/>
      <c r="AO20" s="268"/>
      <c r="AP20" s="268"/>
      <c r="AQ20" s="269"/>
    </row>
    <row r="21" spans="1:64" ht="13.5" customHeight="1" x14ac:dyDescent="0.45">
      <c r="A21" s="278">
        <v>4</v>
      </c>
      <c r="B21" s="279"/>
      <c r="C21" s="268" t="str">
        <f>P5</f>
        <v>ネーブルオレンジ</v>
      </c>
      <c r="D21" s="268"/>
      <c r="E21" s="268"/>
      <c r="F21" s="268"/>
      <c r="G21" s="268"/>
      <c r="H21" s="268"/>
      <c r="I21" s="268"/>
      <c r="J21" s="268"/>
      <c r="K21" s="282">
        <f>COUNTIF(Q21:Q23,"〇")</f>
        <v>2</v>
      </c>
      <c r="L21" s="283"/>
      <c r="M21" s="283"/>
      <c r="N21" s="284"/>
      <c r="O21" s="302">
        <v>15</v>
      </c>
      <c r="P21" s="304"/>
      <c r="Q21" s="24" t="str">
        <f t="shared" si="0"/>
        <v xml:space="preserve">  </v>
      </c>
      <c r="R21" s="41" t="s">
        <v>10</v>
      </c>
      <c r="S21" s="26" t="str">
        <f t="shared" si="1"/>
        <v>〇</v>
      </c>
      <c r="T21" s="302">
        <v>17</v>
      </c>
      <c r="U21" s="304"/>
      <c r="V21" s="37"/>
      <c r="W21" s="282">
        <f>COUNTIF(S21:S23,"〇")</f>
        <v>1</v>
      </c>
      <c r="X21" s="283"/>
      <c r="Y21" s="284"/>
      <c r="Z21" s="268" t="str">
        <f>P7</f>
        <v>ぽてと</v>
      </c>
      <c r="AA21" s="268"/>
      <c r="AB21" s="268"/>
      <c r="AC21" s="268"/>
      <c r="AD21" s="268"/>
      <c r="AE21" s="268"/>
      <c r="AF21" s="268"/>
      <c r="AG21" s="269"/>
      <c r="AH21" s="80"/>
      <c r="AI21" s="272" t="str">
        <f>C18</f>
        <v>Ｓｋｉｐ</v>
      </c>
      <c r="AJ21" s="268"/>
      <c r="AK21" s="268"/>
      <c r="AL21" s="268"/>
      <c r="AM21" s="268"/>
      <c r="AN21" s="268" t="str">
        <f>Z18</f>
        <v>いちごみるく</v>
      </c>
      <c r="AO21" s="268"/>
      <c r="AP21" s="268"/>
      <c r="AQ21" s="269"/>
    </row>
    <row r="22" spans="1:64" ht="13.5" customHeight="1" x14ac:dyDescent="0.45">
      <c r="A22" s="278"/>
      <c r="B22" s="279"/>
      <c r="C22" s="268"/>
      <c r="D22" s="268"/>
      <c r="E22" s="268"/>
      <c r="F22" s="268"/>
      <c r="G22" s="268"/>
      <c r="H22" s="268"/>
      <c r="I22" s="268"/>
      <c r="J22" s="268"/>
      <c r="K22" s="285"/>
      <c r="L22" s="286"/>
      <c r="M22" s="286"/>
      <c r="N22" s="287"/>
      <c r="O22" s="296">
        <v>15</v>
      </c>
      <c r="P22" s="298"/>
      <c r="Q22" s="29" t="str">
        <f t="shared" si="0"/>
        <v>〇</v>
      </c>
      <c r="R22" s="30" t="s">
        <v>11</v>
      </c>
      <c r="S22" s="31" t="str">
        <f t="shared" si="1"/>
        <v xml:space="preserve">  </v>
      </c>
      <c r="T22" s="296">
        <v>4</v>
      </c>
      <c r="U22" s="298"/>
      <c r="V22" s="32"/>
      <c r="W22" s="285"/>
      <c r="X22" s="286"/>
      <c r="Y22" s="287"/>
      <c r="Z22" s="268"/>
      <c r="AA22" s="268"/>
      <c r="AB22" s="268"/>
      <c r="AC22" s="268"/>
      <c r="AD22" s="268"/>
      <c r="AE22" s="268"/>
      <c r="AF22" s="268"/>
      <c r="AG22" s="269"/>
      <c r="AH22" s="80"/>
      <c r="AI22" s="272"/>
      <c r="AJ22" s="268"/>
      <c r="AK22" s="268"/>
      <c r="AL22" s="268"/>
      <c r="AM22" s="268"/>
      <c r="AN22" s="268"/>
      <c r="AO22" s="268"/>
      <c r="AP22" s="268"/>
      <c r="AQ22" s="269"/>
    </row>
    <row r="23" spans="1:64" ht="13.5" customHeight="1" x14ac:dyDescent="0.45">
      <c r="A23" s="278"/>
      <c r="B23" s="279"/>
      <c r="C23" s="268"/>
      <c r="D23" s="268"/>
      <c r="E23" s="268"/>
      <c r="F23" s="268"/>
      <c r="G23" s="268"/>
      <c r="H23" s="268"/>
      <c r="I23" s="268"/>
      <c r="J23" s="268"/>
      <c r="K23" s="291"/>
      <c r="L23" s="292"/>
      <c r="M23" s="292"/>
      <c r="N23" s="293"/>
      <c r="O23" s="299">
        <v>15</v>
      </c>
      <c r="P23" s="300"/>
      <c r="Q23" s="33" t="str">
        <f t="shared" si="0"/>
        <v>〇</v>
      </c>
      <c r="R23" s="39" t="s">
        <v>12</v>
      </c>
      <c r="S23" s="35" t="str">
        <f t="shared" si="1"/>
        <v xml:space="preserve">  </v>
      </c>
      <c r="T23" s="299">
        <v>13</v>
      </c>
      <c r="U23" s="301"/>
      <c r="V23" s="40"/>
      <c r="W23" s="291"/>
      <c r="X23" s="292"/>
      <c r="Y23" s="293"/>
      <c r="Z23" s="268"/>
      <c r="AA23" s="268"/>
      <c r="AB23" s="268"/>
      <c r="AC23" s="268"/>
      <c r="AD23" s="268"/>
      <c r="AE23" s="268"/>
      <c r="AF23" s="268"/>
      <c r="AG23" s="269"/>
      <c r="AH23" s="80"/>
      <c r="AI23" s="272"/>
      <c r="AJ23" s="268"/>
      <c r="AK23" s="268"/>
      <c r="AL23" s="268"/>
      <c r="AM23" s="268"/>
      <c r="AN23" s="268"/>
      <c r="AO23" s="268"/>
      <c r="AP23" s="268"/>
      <c r="AQ23" s="269"/>
    </row>
    <row r="24" spans="1:64" ht="13.5" customHeight="1" x14ac:dyDescent="0.45">
      <c r="A24" s="278">
        <v>5</v>
      </c>
      <c r="B24" s="279"/>
      <c r="C24" s="268" t="str">
        <f>C5</f>
        <v>らららボンバーズＢ</v>
      </c>
      <c r="D24" s="268"/>
      <c r="E24" s="268"/>
      <c r="F24" s="268"/>
      <c r="G24" s="268"/>
      <c r="H24" s="268"/>
      <c r="I24" s="268"/>
      <c r="J24" s="268"/>
      <c r="K24" s="282">
        <f>COUNTIF(Q24:Q26,"〇")</f>
        <v>2</v>
      </c>
      <c r="L24" s="283"/>
      <c r="M24" s="283"/>
      <c r="N24" s="284"/>
      <c r="O24" s="302">
        <v>15</v>
      </c>
      <c r="P24" s="303"/>
      <c r="Q24" s="24" t="str">
        <f t="shared" si="0"/>
        <v>〇</v>
      </c>
      <c r="R24" s="41" t="s">
        <v>10</v>
      </c>
      <c r="S24" s="26" t="str">
        <f t="shared" si="1"/>
        <v xml:space="preserve">  </v>
      </c>
      <c r="T24" s="302">
        <v>11</v>
      </c>
      <c r="U24" s="304"/>
      <c r="V24" s="37"/>
      <c r="W24" s="282">
        <f>COUNTIF(S24:S26,"〇")</f>
        <v>0</v>
      </c>
      <c r="X24" s="283"/>
      <c r="Y24" s="284"/>
      <c r="Z24" s="268" t="str">
        <f>P6</f>
        <v>いちごみるく</v>
      </c>
      <c r="AA24" s="268"/>
      <c r="AB24" s="268"/>
      <c r="AC24" s="268"/>
      <c r="AD24" s="268"/>
      <c r="AE24" s="268"/>
      <c r="AF24" s="268"/>
      <c r="AG24" s="269"/>
      <c r="AH24" s="80"/>
      <c r="AI24" s="272" t="str">
        <f>C21</f>
        <v>ネーブルオレンジ</v>
      </c>
      <c r="AJ24" s="268"/>
      <c r="AK24" s="268"/>
      <c r="AL24" s="268"/>
      <c r="AM24" s="268"/>
      <c r="AN24" s="268" t="str">
        <f>Z21</f>
        <v>ぽてと</v>
      </c>
      <c r="AO24" s="268"/>
      <c r="AP24" s="268"/>
      <c r="AQ24" s="269"/>
    </row>
    <row r="25" spans="1:64" ht="13.5" customHeight="1" x14ac:dyDescent="0.45">
      <c r="A25" s="278"/>
      <c r="B25" s="279"/>
      <c r="C25" s="268"/>
      <c r="D25" s="268"/>
      <c r="E25" s="268"/>
      <c r="F25" s="268"/>
      <c r="G25" s="268"/>
      <c r="H25" s="268"/>
      <c r="I25" s="268"/>
      <c r="J25" s="268"/>
      <c r="K25" s="285"/>
      <c r="L25" s="286"/>
      <c r="M25" s="286"/>
      <c r="N25" s="287"/>
      <c r="O25" s="296">
        <v>17</v>
      </c>
      <c r="P25" s="297"/>
      <c r="Q25" s="29" t="str">
        <f t="shared" si="0"/>
        <v>〇</v>
      </c>
      <c r="R25" s="30" t="s">
        <v>11</v>
      </c>
      <c r="S25" s="31" t="str">
        <f t="shared" si="1"/>
        <v xml:space="preserve">  </v>
      </c>
      <c r="T25" s="296">
        <v>15</v>
      </c>
      <c r="U25" s="298"/>
      <c r="V25" s="32"/>
      <c r="W25" s="285"/>
      <c r="X25" s="286"/>
      <c r="Y25" s="287"/>
      <c r="Z25" s="268"/>
      <c r="AA25" s="268"/>
      <c r="AB25" s="268"/>
      <c r="AC25" s="268"/>
      <c r="AD25" s="268"/>
      <c r="AE25" s="268"/>
      <c r="AF25" s="268"/>
      <c r="AG25" s="269"/>
      <c r="AH25" s="80"/>
      <c r="AI25" s="272"/>
      <c r="AJ25" s="268"/>
      <c r="AK25" s="268"/>
      <c r="AL25" s="268"/>
      <c r="AM25" s="268"/>
      <c r="AN25" s="268"/>
      <c r="AO25" s="268"/>
      <c r="AP25" s="268"/>
      <c r="AQ25" s="269"/>
    </row>
    <row r="26" spans="1:64" ht="13.5" customHeight="1" x14ac:dyDescent="0.45">
      <c r="A26" s="278"/>
      <c r="B26" s="279"/>
      <c r="C26" s="268"/>
      <c r="D26" s="268"/>
      <c r="E26" s="268"/>
      <c r="F26" s="268"/>
      <c r="G26" s="268"/>
      <c r="H26" s="268"/>
      <c r="I26" s="268"/>
      <c r="J26" s="268"/>
      <c r="K26" s="291"/>
      <c r="L26" s="292"/>
      <c r="M26" s="292"/>
      <c r="N26" s="293"/>
      <c r="O26" s="299"/>
      <c r="P26" s="300"/>
      <c r="Q26" s="33" t="str">
        <f t="shared" si="0"/>
        <v xml:space="preserve">  </v>
      </c>
      <c r="R26" s="39" t="s">
        <v>12</v>
      </c>
      <c r="S26" s="35" t="str">
        <f t="shared" si="1"/>
        <v xml:space="preserve">  </v>
      </c>
      <c r="T26" s="299"/>
      <c r="U26" s="301"/>
      <c r="V26" s="40"/>
      <c r="W26" s="291"/>
      <c r="X26" s="292"/>
      <c r="Y26" s="293"/>
      <c r="Z26" s="268"/>
      <c r="AA26" s="268"/>
      <c r="AB26" s="268"/>
      <c r="AC26" s="268"/>
      <c r="AD26" s="268"/>
      <c r="AE26" s="268"/>
      <c r="AF26" s="268"/>
      <c r="AG26" s="269"/>
      <c r="AH26" s="80"/>
      <c r="AI26" s="272"/>
      <c r="AJ26" s="268"/>
      <c r="AK26" s="268"/>
      <c r="AL26" s="268"/>
      <c r="AM26" s="268"/>
      <c r="AN26" s="268"/>
      <c r="AO26" s="268"/>
      <c r="AP26" s="268"/>
      <c r="AQ26" s="269"/>
    </row>
    <row r="27" spans="1:64" ht="13.5" customHeight="1" x14ac:dyDescent="0.45">
      <c r="A27" s="278">
        <v>6</v>
      </c>
      <c r="B27" s="279"/>
      <c r="C27" s="268" t="str">
        <f>C6</f>
        <v>ＨＥＡＲＴ</v>
      </c>
      <c r="D27" s="268"/>
      <c r="E27" s="268"/>
      <c r="F27" s="268"/>
      <c r="G27" s="268"/>
      <c r="H27" s="268"/>
      <c r="I27" s="268"/>
      <c r="J27" s="268"/>
      <c r="K27" s="282">
        <f>COUNTIF(Q27:Q29,"〇")</f>
        <v>2</v>
      </c>
      <c r="L27" s="283"/>
      <c r="M27" s="283"/>
      <c r="N27" s="284"/>
      <c r="O27" s="302">
        <v>16</v>
      </c>
      <c r="P27" s="303"/>
      <c r="Q27" s="24" t="str">
        <f t="shared" si="0"/>
        <v>〇</v>
      </c>
      <c r="R27" s="41" t="s">
        <v>10</v>
      </c>
      <c r="S27" s="26" t="str">
        <f t="shared" si="1"/>
        <v xml:space="preserve">  </v>
      </c>
      <c r="T27" s="302">
        <v>14</v>
      </c>
      <c r="U27" s="304"/>
      <c r="V27" s="37"/>
      <c r="W27" s="282">
        <f>COUNTIF(S27:S29,"〇")</f>
        <v>0</v>
      </c>
      <c r="X27" s="283"/>
      <c r="Y27" s="284"/>
      <c r="Z27" s="268" t="str">
        <f>P7</f>
        <v>ぽてと</v>
      </c>
      <c r="AA27" s="268"/>
      <c r="AB27" s="268"/>
      <c r="AC27" s="268"/>
      <c r="AD27" s="268"/>
      <c r="AE27" s="268"/>
      <c r="AF27" s="268"/>
      <c r="AG27" s="269"/>
      <c r="AH27" s="80"/>
      <c r="AI27" s="272" t="str">
        <f>C24</f>
        <v>らららボンバーズＢ</v>
      </c>
      <c r="AJ27" s="268"/>
      <c r="AK27" s="268"/>
      <c r="AL27" s="268"/>
      <c r="AM27" s="268"/>
      <c r="AN27" s="268" t="str">
        <f>Z24</f>
        <v>いちごみるく</v>
      </c>
      <c r="AO27" s="268"/>
      <c r="AP27" s="268"/>
      <c r="AQ27" s="269"/>
    </row>
    <row r="28" spans="1:64" ht="13.5" customHeight="1" x14ac:dyDescent="0.45">
      <c r="A28" s="278"/>
      <c r="B28" s="279"/>
      <c r="C28" s="268"/>
      <c r="D28" s="268"/>
      <c r="E28" s="268"/>
      <c r="F28" s="268"/>
      <c r="G28" s="268"/>
      <c r="H28" s="268"/>
      <c r="I28" s="268"/>
      <c r="J28" s="268"/>
      <c r="K28" s="285"/>
      <c r="L28" s="286"/>
      <c r="M28" s="286"/>
      <c r="N28" s="287"/>
      <c r="O28" s="296">
        <v>15</v>
      </c>
      <c r="P28" s="297"/>
      <c r="Q28" s="29" t="str">
        <f t="shared" si="0"/>
        <v>〇</v>
      </c>
      <c r="R28" s="30" t="s">
        <v>11</v>
      </c>
      <c r="S28" s="31" t="str">
        <f t="shared" si="1"/>
        <v xml:space="preserve">  </v>
      </c>
      <c r="T28" s="296">
        <v>10</v>
      </c>
      <c r="U28" s="298"/>
      <c r="V28" s="32"/>
      <c r="W28" s="285"/>
      <c r="X28" s="286"/>
      <c r="Y28" s="287"/>
      <c r="Z28" s="268"/>
      <c r="AA28" s="268"/>
      <c r="AB28" s="268"/>
      <c r="AC28" s="268"/>
      <c r="AD28" s="268"/>
      <c r="AE28" s="268"/>
      <c r="AF28" s="268"/>
      <c r="AG28" s="269"/>
      <c r="AH28" s="80"/>
      <c r="AI28" s="272"/>
      <c r="AJ28" s="268"/>
      <c r="AK28" s="268"/>
      <c r="AL28" s="268"/>
      <c r="AM28" s="268"/>
      <c r="AN28" s="268"/>
      <c r="AO28" s="268"/>
      <c r="AP28" s="268"/>
      <c r="AQ28" s="269"/>
    </row>
    <row r="29" spans="1:64" ht="13.5" customHeight="1" x14ac:dyDescent="0.45">
      <c r="A29" s="278"/>
      <c r="B29" s="279"/>
      <c r="C29" s="268"/>
      <c r="D29" s="268"/>
      <c r="E29" s="268"/>
      <c r="F29" s="268"/>
      <c r="G29" s="268"/>
      <c r="H29" s="268"/>
      <c r="I29" s="268"/>
      <c r="J29" s="268"/>
      <c r="K29" s="291"/>
      <c r="L29" s="292"/>
      <c r="M29" s="292"/>
      <c r="N29" s="293"/>
      <c r="O29" s="299"/>
      <c r="P29" s="300"/>
      <c r="Q29" s="33" t="str">
        <f t="shared" si="0"/>
        <v xml:space="preserve">  </v>
      </c>
      <c r="R29" s="39" t="s">
        <v>12</v>
      </c>
      <c r="S29" s="35" t="str">
        <f t="shared" si="1"/>
        <v xml:space="preserve">  </v>
      </c>
      <c r="T29" s="299"/>
      <c r="U29" s="301"/>
      <c r="V29" s="40"/>
      <c r="W29" s="291"/>
      <c r="X29" s="292"/>
      <c r="Y29" s="293"/>
      <c r="Z29" s="268"/>
      <c r="AA29" s="268"/>
      <c r="AB29" s="268"/>
      <c r="AC29" s="268"/>
      <c r="AD29" s="268"/>
      <c r="AE29" s="268"/>
      <c r="AF29" s="268"/>
      <c r="AG29" s="269"/>
      <c r="AH29" s="80"/>
      <c r="AI29" s="272"/>
      <c r="AJ29" s="268"/>
      <c r="AK29" s="268"/>
      <c r="AL29" s="268"/>
      <c r="AM29" s="268"/>
      <c r="AN29" s="268"/>
      <c r="AO29" s="268"/>
      <c r="AP29" s="268"/>
      <c r="AQ29" s="269"/>
    </row>
    <row r="30" spans="1:64" s="1" customFormat="1" ht="21" hidden="1" customHeight="1" x14ac:dyDescent="0.2">
      <c r="A30" s="294" t="s">
        <v>169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8"/>
      <c r="AS30" s="28"/>
      <c r="BD30" s="2"/>
      <c r="BJ30" s="111"/>
      <c r="BK30" s="111"/>
      <c r="BL30" s="111"/>
    </row>
    <row r="31" spans="1:64" ht="13.5" customHeight="1" x14ac:dyDescent="0.45">
      <c r="A31" s="278">
        <v>7</v>
      </c>
      <c r="B31" s="279"/>
      <c r="C31" s="268" t="str">
        <f>C5</f>
        <v>らららボンバーズＢ</v>
      </c>
      <c r="D31" s="268"/>
      <c r="E31" s="268"/>
      <c r="F31" s="268"/>
      <c r="G31" s="268"/>
      <c r="H31" s="268"/>
      <c r="I31" s="268"/>
      <c r="J31" s="268"/>
      <c r="K31" s="282">
        <f>COUNTIF(Q31:Q33,"〇")</f>
        <v>0</v>
      </c>
      <c r="L31" s="283"/>
      <c r="M31" s="283"/>
      <c r="N31" s="284"/>
      <c r="O31" s="274">
        <v>11</v>
      </c>
      <c r="P31" s="275"/>
      <c r="Q31" s="24" t="str">
        <f t="shared" si="0"/>
        <v xml:space="preserve">  </v>
      </c>
      <c r="R31" s="25" t="s">
        <v>10</v>
      </c>
      <c r="S31" s="26" t="str">
        <f t="shared" si="1"/>
        <v>〇</v>
      </c>
      <c r="T31" s="274">
        <v>15</v>
      </c>
      <c r="U31" s="275"/>
      <c r="V31" s="112"/>
      <c r="W31" s="282">
        <f>COUNTIF(S31:S33,"〇")</f>
        <v>2</v>
      </c>
      <c r="X31" s="283"/>
      <c r="Y31" s="284"/>
      <c r="Z31" s="268" t="str">
        <f>P5</f>
        <v>ネーブルオレンジ</v>
      </c>
      <c r="AA31" s="268"/>
      <c r="AB31" s="268"/>
      <c r="AC31" s="268"/>
      <c r="AD31" s="268"/>
      <c r="AE31" s="268"/>
      <c r="AF31" s="268"/>
      <c r="AG31" s="269"/>
      <c r="AH31" s="80"/>
      <c r="AI31" s="272" t="str">
        <f>C27</f>
        <v>ＨＥＡＲＴ</v>
      </c>
      <c r="AJ31" s="268"/>
      <c r="AK31" s="268"/>
      <c r="AL31" s="268"/>
      <c r="AM31" s="268"/>
      <c r="AN31" s="268" t="str">
        <f>Z27</f>
        <v>ぽてと</v>
      </c>
      <c r="AO31" s="268"/>
      <c r="AP31" s="268"/>
      <c r="AQ31" s="269"/>
    </row>
    <row r="32" spans="1:64" ht="13.5" customHeight="1" x14ac:dyDescent="0.45">
      <c r="A32" s="278"/>
      <c r="B32" s="279"/>
      <c r="C32" s="268"/>
      <c r="D32" s="268"/>
      <c r="E32" s="268"/>
      <c r="F32" s="268"/>
      <c r="G32" s="268"/>
      <c r="H32" s="268"/>
      <c r="I32" s="268"/>
      <c r="J32" s="268"/>
      <c r="K32" s="285"/>
      <c r="L32" s="286"/>
      <c r="M32" s="286"/>
      <c r="N32" s="287"/>
      <c r="O32" s="274">
        <v>10</v>
      </c>
      <c r="P32" s="275"/>
      <c r="Q32" s="29" t="str">
        <f t="shared" si="0"/>
        <v xml:space="preserve">  </v>
      </c>
      <c r="R32" s="30" t="s">
        <v>11</v>
      </c>
      <c r="S32" s="31" t="str">
        <f t="shared" si="1"/>
        <v>〇</v>
      </c>
      <c r="T32" s="274">
        <v>15</v>
      </c>
      <c r="U32" s="275"/>
      <c r="V32" s="112"/>
      <c r="W32" s="285"/>
      <c r="X32" s="286"/>
      <c r="Y32" s="287"/>
      <c r="Z32" s="268"/>
      <c r="AA32" s="268"/>
      <c r="AB32" s="268"/>
      <c r="AC32" s="268"/>
      <c r="AD32" s="268"/>
      <c r="AE32" s="268"/>
      <c r="AF32" s="268"/>
      <c r="AG32" s="269"/>
      <c r="AH32" s="80"/>
      <c r="AI32" s="272"/>
      <c r="AJ32" s="268"/>
      <c r="AK32" s="268"/>
      <c r="AL32" s="268"/>
      <c r="AM32" s="268"/>
      <c r="AN32" s="268"/>
      <c r="AO32" s="268"/>
      <c r="AP32" s="268"/>
      <c r="AQ32" s="269"/>
    </row>
    <row r="33" spans="1:99" ht="13.5" customHeight="1" x14ac:dyDescent="0.45">
      <c r="A33" s="278"/>
      <c r="B33" s="279"/>
      <c r="C33" s="268"/>
      <c r="D33" s="268"/>
      <c r="E33" s="268"/>
      <c r="F33" s="268"/>
      <c r="G33" s="268"/>
      <c r="H33" s="268"/>
      <c r="I33" s="268"/>
      <c r="J33" s="268"/>
      <c r="K33" s="291"/>
      <c r="L33" s="292"/>
      <c r="M33" s="292"/>
      <c r="N33" s="293"/>
      <c r="O33" s="274"/>
      <c r="P33" s="275"/>
      <c r="Q33" s="33" t="str">
        <f t="shared" si="0"/>
        <v xml:space="preserve">  </v>
      </c>
      <c r="R33" s="34" t="s">
        <v>12</v>
      </c>
      <c r="S33" s="35" t="str">
        <f t="shared" si="1"/>
        <v xml:space="preserve">  </v>
      </c>
      <c r="T33" s="274"/>
      <c r="U33" s="275"/>
      <c r="V33" s="112"/>
      <c r="W33" s="291"/>
      <c r="X33" s="292"/>
      <c r="Y33" s="293"/>
      <c r="Z33" s="268"/>
      <c r="AA33" s="268"/>
      <c r="AB33" s="268"/>
      <c r="AC33" s="268"/>
      <c r="AD33" s="268"/>
      <c r="AE33" s="268"/>
      <c r="AF33" s="268"/>
      <c r="AG33" s="269"/>
      <c r="AH33" s="80"/>
      <c r="AI33" s="272"/>
      <c r="AJ33" s="268"/>
      <c r="AK33" s="268"/>
      <c r="AL33" s="268"/>
      <c r="AM33" s="268"/>
      <c r="AN33" s="268"/>
      <c r="AO33" s="268"/>
      <c r="AP33" s="268"/>
      <c r="AQ33" s="269"/>
    </row>
    <row r="34" spans="1:99" ht="13.5" customHeight="1" x14ac:dyDescent="0.45">
      <c r="A34" s="278">
        <v>8</v>
      </c>
      <c r="B34" s="279"/>
      <c r="C34" s="268" t="str">
        <f>C7</f>
        <v>Ｓｋｉｐ</v>
      </c>
      <c r="D34" s="268"/>
      <c r="E34" s="268"/>
      <c r="F34" s="268"/>
      <c r="G34" s="268"/>
      <c r="H34" s="268"/>
      <c r="I34" s="268"/>
      <c r="J34" s="268"/>
      <c r="K34" s="282">
        <f>COUNTIF(Q34:Q36,"〇")</f>
        <v>1</v>
      </c>
      <c r="L34" s="283"/>
      <c r="M34" s="283"/>
      <c r="N34" s="284"/>
      <c r="O34" s="274">
        <v>15</v>
      </c>
      <c r="P34" s="275"/>
      <c r="Q34" s="24" t="str">
        <f t="shared" si="0"/>
        <v>〇</v>
      </c>
      <c r="R34" s="25" t="s">
        <v>10</v>
      </c>
      <c r="S34" s="26" t="str">
        <f t="shared" si="1"/>
        <v xml:space="preserve">  </v>
      </c>
      <c r="T34" s="274">
        <v>10</v>
      </c>
      <c r="U34" s="275"/>
      <c r="V34" s="112"/>
      <c r="W34" s="282">
        <f>COUNTIF(S34:S36,"〇")</f>
        <v>2</v>
      </c>
      <c r="X34" s="283"/>
      <c r="Y34" s="284"/>
      <c r="Z34" s="268" t="str">
        <f>P7</f>
        <v>ぽてと</v>
      </c>
      <c r="AA34" s="268"/>
      <c r="AB34" s="268"/>
      <c r="AC34" s="268"/>
      <c r="AD34" s="268"/>
      <c r="AE34" s="268"/>
      <c r="AF34" s="268"/>
      <c r="AG34" s="269"/>
      <c r="AH34" s="80"/>
      <c r="AI34" s="272" t="str">
        <f>C31</f>
        <v>らららボンバーズＢ</v>
      </c>
      <c r="AJ34" s="268"/>
      <c r="AK34" s="268"/>
      <c r="AL34" s="268"/>
      <c r="AM34" s="268"/>
      <c r="AN34" s="268" t="str">
        <f>Z31</f>
        <v>ネーブルオレンジ</v>
      </c>
      <c r="AO34" s="268"/>
      <c r="AP34" s="268"/>
      <c r="AQ34" s="269"/>
    </row>
    <row r="35" spans="1:99" ht="13.5" customHeight="1" x14ac:dyDescent="0.45">
      <c r="A35" s="278"/>
      <c r="B35" s="279"/>
      <c r="C35" s="268"/>
      <c r="D35" s="268"/>
      <c r="E35" s="268"/>
      <c r="F35" s="268"/>
      <c r="G35" s="268"/>
      <c r="H35" s="268"/>
      <c r="I35" s="268"/>
      <c r="J35" s="268"/>
      <c r="K35" s="285"/>
      <c r="L35" s="286"/>
      <c r="M35" s="286"/>
      <c r="N35" s="287"/>
      <c r="O35" s="274">
        <v>8</v>
      </c>
      <c r="P35" s="275"/>
      <c r="Q35" s="29" t="str">
        <f t="shared" si="0"/>
        <v xml:space="preserve">  </v>
      </c>
      <c r="R35" s="30" t="s">
        <v>11</v>
      </c>
      <c r="S35" s="31" t="str">
        <f t="shared" si="1"/>
        <v>〇</v>
      </c>
      <c r="T35" s="274">
        <v>15</v>
      </c>
      <c r="U35" s="275"/>
      <c r="V35" s="112"/>
      <c r="W35" s="285"/>
      <c r="X35" s="286"/>
      <c r="Y35" s="287"/>
      <c r="Z35" s="268"/>
      <c r="AA35" s="268"/>
      <c r="AB35" s="268"/>
      <c r="AC35" s="268"/>
      <c r="AD35" s="268"/>
      <c r="AE35" s="268"/>
      <c r="AF35" s="268"/>
      <c r="AG35" s="269"/>
      <c r="AH35" s="80"/>
      <c r="AI35" s="272"/>
      <c r="AJ35" s="268"/>
      <c r="AK35" s="268"/>
      <c r="AL35" s="268"/>
      <c r="AM35" s="268"/>
      <c r="AN35" s="268"/>
      <c r="AO35" s="268"/>
      <c r="AP35" s="268"/>
      <c r="AQ35" s="269"/>
    </row>
    <row r="36" spans="1:99" s="21" customFormat="1" ht="13.5" customHeight="1" x14ac:dyDescent="0.45">
      <c r="A36" s="278"/>
      <c r="B36" s="279"/>
      <c r="C36" s="268"/>
      <c r="D36" s="268"/>
      <c r="E36" s="268"/>
      <c r="F36" s="268"/>
      <c r="G36" s="268"/>
      <c r="H36" s="268"/>
      <c r="I36" s="268"/>
      <c r="J36" s="268"/>
      <c r="K36" s="291"/>
      <c r="L36" s="292"/>
      <c r="M36" s="292"/>
      <c r="N36" s="293"/>
      <c r="O36" s="274">
        <v>10</v>
      </c>
      <c r="P36" s="275"/>
      <c r="Q36" s="33" t="str">
        <f t="shared" si="0"/>
        <v xml:space="preserve">  </v>
      </c>
      <c r="R36" s="34" t="s">
        <v>12</v>
      </c>
      <c r="S36" s="35" t="str">
        <f t="shared" si="1"/>
        <v>〇</v>
      </c>
      <c r="T36" s="274">
        <v>15</v>
      </c>
      <c r="U36" s="275"/>
      <c r="V36" s="112"/>
      <c r="W36" s="291"/>
      <c r="X36" s="292"/>
      <c r="Y36" s="293"/>
      <c r="Z36" s="268"/>
      <c r="AA36" s="268"/>
      <c r="AB36" s="268"/>
      <c r="AC36" s="268"/>
      <c r="AD36" s="268"/>
      <c r="AE36" s="268"/>
      <c r="AF36" s="268"/>
      <c r="AG36" s="269"/>
      <c r="AH36" s="80"/>
      <c r="AI36" s="272"/>
      <c r="AJ36" s="268"/>
      <c r="AK36" s="268"/>
      <c r="AL36" s="268"/>
      <c r="AM36" s="268"/>
      <c r="AN36" s="268"/>
      <c r="AO36" s="268"/>
      <c r="AP36" s="268"/>
      <c r="AQ36" s="269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</row>
    <row r="37" spans="1:99" s="21" customFormat="1" ht="13.5" customHeight="1" x14ac:dyDescent="0.45">
      <c r="A37" s="278">
        <v>9</v>
      </c>
      <c r="B37" s="279"/>
      <c r="C37" s="268" t="str">
        <f>C6</f>
        <v>ＨＥＡＲＴ</v>
      </c>
      <c r="D37" s="268"/>
      <c r="E37" s="268"/>
      <c r="F37" s="268"/>
      <c r="G37" s="268"/>
      <c r="H37" s="268"/>
      <c r="I37" s="268"/>
      <c r="J37" s="268"/>
      <c r="K37" s="282">
        <f>COUNTIF(Q37:Q39,"〇")</f>
        <v>0</v>
      </c>
      <c r="L37" s="283"/>
      <c r="M37" s="283"/>
      <c r="N37" s="284"/>
      <c r="O37" s="274">
        <v>11</v>
      </c>
      <c r="P37" s="275"/>
      <c r="Q37" s="24" t="str">
        <f t="shared" si="0"/>
        <v xml:space="preserve">  </v>
      </c>
      <c r="R37" s="25" t="s">
        <v>10</v>
      </c>
      <c r="S37" s="26" t="str">
        <f t="shared" si="1"/>
        <v>〇</v>
      </c>
      <c r="T37" s="274">
        <v>15</v>
      </c>
      <c r="U37" s="275"/>
      <c r="V37" s="112"/>
      <c r="W37" s="282">
        <f>COUNTIF(S37:S39,"〇")</f>
        <v>2</v>
      </c>
      <c r="X37" s="283"/>
      <c r="Y37" s="284"/>
      <c r="Z37" s="268" t="str">
        <f>P6</f>
        <v>いちごみるく</v>
      </c>
      <c r="AA37" s="268"/>
      <c r="AB37" s="268"/>
      <c r="AC37" s="268"/>
      <c r="AD37" s="268"/>
      <c r="AE37" s="268"/>
      <c r="AF37" s="268"/>
      <c r="AG37" s="269"/>
      <c r="AH37" s="80"/>
      <c r="AI37" s="272" t="str">
        <f>C34</f>
        <v>Ｓｋｉｐ</v>
      </c>
      <c r="AJ37" s="268"/>
      <c r="AK37" s="268"/>
      <c r="AL37" s="268"/>
      <c r="AM37" s="268"/>
      <c r="AN37" s="268" t="str">
        <f>Z34</f>
        <v>ぽてと</v>
      </c>
      <c r="AO37" s="268"/>
      <c r="AP37" s="268"/>
      <c r="AQ37" s="269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</row>
    <row r="38" spans="1:99" s="21" customFormat="1" ht="13.5" customHeight="1" x14ac:dyDescent="0.45">
      <c r="A38" s="278"/>
      <c r="B38" s="279"/>
      <c r="C38" s="268"/>
      <c r="D38" s="268"/>
      <c r="E38" s="268"/>
      <c r="F38" s="268"/>
      <c r="G38" s="268"/>
      <c r="H38" s="268"/>
      <c r="I38" s="268"/>
      <c r="J38" s="268"/>
      <c r="K38" s="285"/>
      <c r="L38" s="286"/>
      <c r="M38" s="286"/>
      <c r="N38" s="287"/>
      <c r="O38" s="274">
        <v>13</v>
      </c>
      <c r="P38" s="275"/>
      <c r="Q38" s="29" t="str">
        <f t="shared" si="0"/>
        <v xml:space="preserve">  </v>
      </c>
      <c r="R38" s="30" t="s">
        <v>11</v>
      </c>
      <c r="S38" s="31" t="str">
        <f t="shared" si="1"/>
        <v>〇</v>
      </c>
      <c r="T38" s="274">
        <v>15</v>
      </c>
      <c r="U38" s="275"/>
      <c r="V38" s="112"/>
      <c r="W38" s="285"/>
      <c r="X38" s="286"/>
      <c r="Y38" s="287"/>
      <c r="Z38" s="268"/>
      <c r="AA38" s="268"/>
      <c r="AB38" s="268"/>
      <c r="AC38" s="268"/>
      <c r="AD38" s="268"/>
      <c r="AE38" s="268"/>
      <c r="AF38" s="268"/>
      <c r="AG38" s="269"/>
      <c r="AH38" s="80"/>
      <c r="AI38" s="272"/>
      <c r="AJ38" s="268"/>
      <c r="AK38" s="268"/>
      <c r="AL38" s="268"/>
      <c r="AM38" s="268"/>
      <c r="AN38" s="268"/>
      <c r="AO38" s="268"/>
      <c r="AP38" s="268"/>
      <c r="AQ38" s="269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</row>
    <row r="39" spans="1:99" s="21" customFormat="1" ht="13.5" customHeight="1" x14ac:dyDescent="0.45">
      <c r="A39" s="278"/>
      <c r="B39" s="279"/>
      <c r="C39" s="268"/>
      <c r="D39" s="268"/>
      <c r="E39" s="268"/>
      <c r="F39" s="268"/>
      <c r="G39" s="268"/>
      <c r="H39" s="268"/>
      <c r="I39" s="268"/>
      <c r="J39" s="268"/>
      <c r="K39" s="291"/>
      <c r="L39" s="292"/>
      <c r="M39" s="292"/>
      <c r="N39" s="293"/>
      <c r="O39" s="274"/>
      <c r="P39" s="275"/>
      <c r="Q39" s="33" t="str">
        <f t="shared" si="0"/>
        <v xml:space="preserve">  </v>
      </c>
      <c r="R39" s="34" t="s">
        <v>12</v>
      </c>
      <c r="S39" s="35" t="str">
        <f t="shared" si="1"/>
        <v xml:space="preserve">  </v>
      </c>
      <c r="T39" s="274"/>
      <c r="U39" s="275"/>
      <c r="V39" s="112"/>
      <c r="W39" s="291"/>
      <c r="X39" s="292"/>
      <c r="Y39" s="293"/>
      <c r="Z39" s="268"/>
      <c r="AA39" s="268"/>
      <c r="AB39" s="268"/>
      <c r="AC39" s="268"/>
      <c r="AD39" s="268"/>
      <c r="AE39" s="268"/>
      <c r="AF39" s="268"/>
      <c r="AG39" s="269"/>
      <c r="AH39" s="80"/>
      <c r="AI39" s="272"/>
      <c r="AJ39" s="268"/>
      <c r="AK39" s="268"/>
      <c r="AL39" s="268"/>
      <c r="AM39" s="268"/>
      <c r="AN39" s="268"/>
      <c r="AO39" s="268"/>
      <c r="AP39" s="268"/>
      <c r="AQ39" s="269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</row>
    <row r="40" spans="1:99" s="21" customFormat="1" ht="13.5" customHeight="1" x14ac:dyDescent="0.45">
      <c r="A40" s="278">
        <v>10</v>
      </c>
      <c r="B40" s="279"/>
      <c r="C40" s="268" t="str">
        <f>C7</f>
        <v>Ｓｋｉｐ</v>
      </c>
      <c r="D40" s="268"/>
      <c r="E40" s="268"/>
      <c r="F40" s="268"/>
      <c r="G40" s="268"/>
      <c r="H40" s="268"/>
      <c r="I40" s="268"/>
      <c r="J40" s="268"/>
      <c r="K40" s="282">
        <f>COUNTIF(Q40:Q42,"〇")</f>
        <v>0</v>
      </c>
      <c r="L40" s="283"/>
      <c r="M40" s="283"/>
      <c r="N40" s="284"/>
      <c r="O40" s="274">
        <v>12</v>
      </c>
      <c r="P40" s="275"/>
      <c r="Q40" s="24" t="str">
        <f t="shared" si="0"/>
        <v xml:space="preserve">  </v>
      </c>
      <c r="R40" s="25" t="s">
        <v>10</v>
      </c>
      <c r="S40" s="26" t="str">
        <f t="shared" si="1"/>
        <v>〇</v>
      </c>
      <c r="T40" s="274">
        <v>15</v>
      </c>
      <c r="U40" s="275"/>
      <c r="V40" s="112"/>
      <c r="W40" s="282">
        <f>COUNTIF(S40:S42,"〇")</f>
        <v>2</v>
      </c>
      <c r="X40" s="283"/>
      <c r="Y40" s="284"/>
      <c r="Z40" s="268" t="str">
        <f>P5</f>
        <v>ネーブルオレンジ</v>
      </c>
      <c r="AA40" s="268"/>
      <c r="AB40" s="268"/>
      <c r="AC40" s="268"/>
      <c r="AD40" s="268"/>
      <c r="AE40" s="268"/>
      <c r="AF40" s="268"/>
      <c r="AG40" s="269"/>
      <c r="AH40" s="80"/>
      <c r="AI40" s="272" t="str">
        <f>C37</f>
        <v>ＨＥＡＲＴ</v>
      </c>
      <c r="AJ40" s="268"/>
      <c r="AK40" s="268"/>
      <c r="AL40" s="268"/>
      <c r="AM40" s="268"/>
      <c r="AN40" s="268" t="str">
        <f>Z37</f>
        <v>いちごみるく</v>
      </c>
      <c r="AO40" s="268"/>
      <c r="AP40" s="268"/>
      <c r="AQ40" s="269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</row>
    <row r="41" spans="1:99" s="21" customFormat="1" ht="13.5" customHeight="1" x14ac:dyDescent="0.45">
      <c r="A41" s="278"/>
      <c r="B41" s="279"/>
      <c r="C41" s="268"/>
      <c r="D41" s="268"/>
      <c r="E41" s="268"/>
      <c r="F41" s="268"/>
      <c r="G41" s="268"/>
      <c r="H41" s="268"/>
      <c r="I41" s="268"/>
      <c r="J41" s="268"/>
      <c r="K41" s="285"/>
      <c r="L41" s="286"/>
      <c r="M41" s="286"/>
      <c r="N41" s="287"/>
      <c r="O41" s="274">
        <v>10</v>
      </c>
      <c r="P41" s="275"/>
      <c r="Q41" s="29" t="str">
        <f t="shared" si="0"/>
        <v xml:space="preserve">  </v>
      </c>
      <c r="R41" s="30" t="s">
        <v>11</v>
      </c>
      <c r="S41" s="31" t="str">
        <f t="shared" si="1"/>
        <v>〇</v>
      </c>
      <c r="T41" s="274">
        <v>15</v>
      </c>
      <c r="U41" s="275"/>
      <c r="V41" s="112"/>
      <c r="W41" s="285"/>
      <c r="X41" s="286"/>
      <c r="Y41" s="287"/>
      <c r="Z41" s="268"/>
      <c r="AA41" s="268"/>
      <c r="AB41" s="268"/>
      <c r="AC41" s="268"/>
      <c r="AD41" s="268"/>
      <c r="AE41" s="268"/>
      <c r="AF41" s="268"/>
      <c r="AG41" s="269"/>
      <c r="AH41" s="80"/>
      <c r="AI41" s="272"/>
      <c r="AJ41" s="268"/>
      <c r="AK41" s="268"/>
      <c r="AL41" s="268"/>
      <c r="AM41" s="268"/>
      <c r="AN41" s="268"/>
      <c r="AO41" s="268"/>
      <c r="AP41" s="268"/>
      <c r="AQ41" s="269"/>
    </row>
    <row r="42" spans="1:99" s="21" customFormat="1" ht="13.5" customHeight="1" x14ac:dyDescent="0.45">
      <c r="A42" s="278"/>
      <c r="B42" s="279"/>
      <c r="C42" s="268"/>
      <c r="D42" s="268"/>
      <c r="E42" s="268"/>
      <c r="F42" s="268"/>
      <c r="G42" s="268"/>
      <c r="H42" s="268"/>
      <c r="I42" s="268"/>
      <c r="J42" s="268"/>
      <c r="K42" s="291"/>
      <c r="L42" s="292"/>
      <c r="M42" s="292"/>
      <c r="N42" s="293"/>
      <c r="O42" s="274"/>
      <c r="P42" s="275"/>
      <c r="Q42" s="33" t="str">
        <f t="shared" si="0"/>
        <v xml:space="preserve">  </v>
      </c>
      <c r="R42" s="34" t="s">
        <v>12</v>
      </c>
      <c r="S42" s="35" t="str">
        <f t="shared" si="1"/>
        <v xml:space="preserve">  </v>
      </c>
      <c r="T42" s="274"/>
      <c r="U42" s="275"/>
      <c r="V42" s="112"/>
      <c r="W42" s="291"/>
      <c r="X42" s="292"/>
      <c r="Y42" s="293"/>
      <c r="Z42" s="268"/>
      <c r="AA42" s="268"/>
      <c r="AB42" s="268"/>
      <c r="AC42" s="268"/>
      <c r="AD42" s="268"/>
      <c r="AE42" s="268"/>
      <c r="AF42" s="268"/>
      <c r="AG42" s="269"/>
      <c r="AH42" s="80"/>
      <c r="AI42" s="272"/>
      <c r="AJ42" s="268"/>
      <c r="AK42" s="268"/>
      <c r="AL42" s="268"/>
      <c r="AM42" s="268"/>
      <c r="AN42" s="268"/>
      <c r="AO42" s="268"/>
      <c r="AP42" s="268"/>
      <c r="AQ42" s="269"/>
    </row>
    <row r="43" spans="1:99" s="21" customFormat="1" ht="13.5" customHeight="1" x14ac:dyDescent="0.45">
      <c r="A43" s="278">
        <v>11</v>
      </c>
      <c r="B43" s="279"/>
      <c r="C43" s="268" t="str">
        <f>C5</f>
        <v>らららボンバーズＢ</v>
      </c>
      <c r="D43" s="268"/>
      <c r="E43" s="268"/>
      <c r="F43" s="268"/>
      <c r="G43" s="268"/>
      <c r="H43" s="268"/>
      <c r="I43" s="268"/>
      <c r="J43" s="268"/>
      <c r="K43" s="282">
        <f>COUNTIF(Q43:Q45,"〇")</f>
        <v>2</v>
      </c>
      <c r="L43" s="283"/>
      <c r="M43" s="283"/>
      <c r="N43" s="284"/>
      <c r="O43" s="274">
        <v>16</v>
      </c>
      <c r="P43" s="275"/>
      <c r="Q43" s="24" t="str">
        <f t="shared" si="0"/>
        <v>〇</v>
      </c>
      <c r="R43" s="25" t="s">
        <v>10</v>
      </c>
      <c r="S43" s="26" t="str">
        <f t="shared" si="1"/>
        <v xml:space="preserve">  </v>
      </c>
      <c r="T43" s="274">
        <v>14</v>
      </c>
      <c r="U43" s="275"/>
      <c r="V43" s="112"/>
      <c r="W43" s="282">
        <f>COUNTIF(S43:S45,"〇")</f>
        <v>0</v>
      </c>
      <c r="X43" s="283"/>
      <c r="Y43" s="284"/>
      <c r="Z43" s="268" t="str">
        <f>C6</f>
        <v>ＨＥＡＲＴ</v>
      </c>
      <c r="AA43" s="268"/>
      <c r="AB43" s="268"/>
      <c r="AC43" s="268"/>
      <c r="AD43" s="268"/>
      <c r="AE43" s="268"/>
      <c r="AF43" s="268"/>
      <c r="AG43" s="269"/>
      <c r="AH43" s="80"/>
      <c r="AI43" s="272" t="str">
        <f>C40</f>
        <v>Ｓｋｉｐ</v>
      </c>
      <c r="AJ43" s="268"/>
      <c r="AK43" s="268"/>
      <c r="AL43" s="268"/>
      <c r="AM43" s="268"/>
      <c r="AN43" s="268" t="str">
        <f>Z40</f>
        <v>ネーブルオレンジ</v>
      </c>
      <c r="AO43" s="268"/>
      <c r="AP43" s="268"/>
      <c r="AQ43" s="269"/>
    </row>
    <row r="44" spans="1:99" s="21" customFormat="1" ht="13.5" customHeight="1" x14ac:dyDescent="0.45">
      <c r="A44" s="278"/>
      <c r="B44" s="279"/>
      <c r="C44" s="268"/>
      <c r="D44" s="268"/>
      <c r="E44" s="268"/>
      <c r="F44" s="268"/>
      <c r="G44" s="268"/>
      <c r="H44" s="268"/>
      <c r="I44" s="268"/>
      <c r="J44" s="268"/>
      <c r="K44" s="285"/>
      <c r="L44" s="286"/>
      <c r="M44" s="286"/>
      <c r="N44" s="287"/>
      <c r="O44" s="274">
        <v>15</v>
      </c>
      <c r="P44" s="275"/>
      <c r="Q44" s="29" t="str">
        <f t="shared" si="0"/>
        <v>〇</v>
      </c>
      <c r="R44" s="30" t="s">
        <v>11</v>
      </c>
      <c r="S44" s="31" t="str">
        <f t="shared" si="1"/>
        <v xml:space="preserve">  </v>
      </c>
      <c r="T44" s="274">
        <v>13</v>
      </c>
      <c r="U44" s="275"/>
      <c r="V44" s="112"/>
      <c r="W44" s="285"/>
      <c r="X44" s="286"/>
      <c r="Y44" s="287"/>
      <c r="Z44" s="268"/>
      <c r="AA44" s="268"/>
      <c r="AB44" s="268"/>
      <c r="AC44" s="268"/>
      <c r="AD44" s="268"/>
      <c r="AE44" s="268"/>
      <c r="AF44" s="268"/>
      <c r="AG44" s="269"/>
      <c r="AH44" s="80"/>
      <c r="AI44" s="272"/>
      <c r="AJ44" s="268"/>
      <c r="AK44" s="268"/>
      <c r="AL44" s="268"/>
      <c r="AM44" s="268"/>
      <c r="AN44" s="268"/>
      <c r="AO44" s="268"/>
      <c r="AP44" s="268"/>
      <c r="AQ44" s="269"/>
    </row>
    <row r="45" spans="1:99" s="21" customFormat="1" ht="13.5" customHeight="1" x14ac:dyDescent="0.45">
      <c r="A45" s="278"/>
      <c r="B45" s="279"/>
      <c r="C45" s="268"/>
      <c r="D45" s="268"/>
      <c r="E45" s="268"/>
      <c r="F45" s="268"/>
      <c r="G45" s="268"/>
      <c r="H45" s="268"/>
      <c r="I45" s="268"/>
      <c r="J45" s="268"/>
      <c r="K45" s="291"/>
      <c r="L45" s="292"/>
      <c r="M45" s="292"/>
      <c r="N45" s="293"/>
      <c r="O45" s="274"/>
      <c r="P45" s="275"/>
      <c r="Q45" s="33" t="str">
        <f t="shared" si="0"/>
        <v xml:space="preserve">  </v>
      </c>
      <c r="R45" s="34" t="s">
        <v>12</v>
      </c>
      <c r="S45" s="35" t="str">
        <f t="shared" si="1"/>
        <v xml:space="preserve">  </v>
      </c>
      <c r="T45" s="274"/>
      <c r="U45" s="275"/>
      <c r="V45" s="112"/>
      <c r="W45" s="291"/>
      <c r="X45" s="292"/>
      <c r="Y45" s="293"/>
      <c r="Z45" s="268"/>
      <c r="AA45" s="268"/>
      <c r="AB45" s="268"/>
      <c r="AC45" s="268"/>
      <c r="AD45" s="268"/>
      <c r="AE45" s="268"/>
      <c r="AF45" s="268"/>
      <c r="AG45" s="269"/>
      <c r="AH45" s="80"/>
      <c r="AI45" s="272"/>
      <c r="AJ45" s="268"/>
      <c r="AK45" s="268"/>
      <c r="AL45" s="268"/>
      <c r="AM45" s="268"/>
      <c r="AN45" s="268"/>
      <c r="AO45" s="268"/>
      <c r="AP45" s="268"/>
      <c r="AQ45" s="269"/>
    </row>
    <row r="46" spans="1:99" s="21" customFormat="1" ht="13.5" customHeight="1" x14ac:dyDescent="0.45">
      <c r="A46" s="278">
        <v>12</v>
      </c>
      <c r="B46" s="279"/>
      <c r="C46" s="268" t="str">
        <f>P6</f>
        <v>いちごみるく</v>
      </c>
      <c r="D46" s="268"/>
      <c r="E46" s="268"/>
      <c r="F46" s="268"/>
      <c r="G46" s="268"/>
      <c r="H46" s="268"/>
      <c r="I46" s="268"/>
      <c r="J46" s="268"/>
      <c r="K46" s="282">
        <f>COUNTIF(Q46:Q48,"〇")</f>
        <v>2</v>
      </c>
      <c r="L46" s="283"/>
      <c r="M46" s="283"/>
      <c r="N46" s="284"/>
      <c r="O46" s="274">
        <v>17</v>
      </c>
      <c r="P46" s="275"/>
      <c r="Q46" s="24" t="str">
        <f t="shared" si="0"/>
        <v>〇</v>
      </c>
      <c r="R46" s="25" t="s">
        <v>10</v>
      </c>
      <c r="S46" s="26" t="str">
        <f t="shared" si="1"/>
        <v xml:space="preserve">  </v>
      </c>
      <c r="T46" s="274">
        <v>15</v>
      </c>
      <c r="U46" s="275"/>
      <c r="V46" s="112"/>
      <c r="W46" s="282">
        <f>COUNTIF(S46:S48,"〇")</f>
        <v>0</v>
      </c>
      <c r="X46" s="283"/>
      <c r="Y46" s="284"/>
      <c r="Z46" s="268" t="str">
        <f>P7</f>
        <v>ぽてと</v>
      </c>
      <c r="AA46" s="268"/>
      <c r="AB46" s="268"/>
      <c r="AC46" s="268"/>
      <c r="AD46" s="268"/>
      <c r="AE46" s="268"/>
      <c r="AF46" s="268"/>
      <c r="AG46" s="269"/>
      <c r="AH46" s="80"/>
      <c r="AI46" s="272" t="str">
        <f>C43</f>
        <v>らららボンバーズＢ</v>
      </c>
      <c r="AJ46" s="268"/>
      <c r="AK46" s="268"/>
      <c r="AL46" s="268"/>
      <c r="AM46" s="268"/>
      <c r="AN46" s="268" t="str">
        <f>Z43</f>
        <v>ＨＥＡＲＴ</v>
      </c>
      <c r="AO46" s="268"/>
      <c r="AP46" s="268"/>
      <c r="AQ46" s="269"/>
    </row>
    <row r="47" spans="1:99" s="21" customFormat="1" ht="13.5" customHeight="1" x14ac:dyDescent="0.45">
      <c r="A47" s="278"/>
      <c r="B47" s="279"/>
      <c r="C47" s="268"/>
      <c r="D47" s="268"/>
      <c r="E47" s="268"/>
      <c r="F47" s="268"/>
      <c r="G47" s="268"/>
      <c r="H47" s="268"/>
      <c r="I47" s="268"/>
      <c r="J47" s="268"/>
      <c r="K47" s="285"/>
      <c r="L47" s="286"/>
      <c r="M47" s="286"/>
      <c r="N47" s="287"/>
      <c r="O47" s="274">
        <v>15</v>
      </c>
      <c r="P47" s="275"/>
      <c r="Q47" s="29" t="str">
        <f t="shared" si="0"/>
        <v>〇</v>
      </c>
      <c r="R47" s="30" t="s">
        <v>11</v>
      </c>
      <c r="S47" s="31" t="str">
        <f t="shared" si="1"/>
        <v xml:space="preserve">  </v>
      </c>
      <c r="T47" s="274">
        <v>11</v>
      </c>
      <c r="U47" s="275"/>
      <c r="V47" s="112"/>
      <c r="W47" s="285"/>
      <c r="X47" s="286"/>
      <c r="Y47" s="287"/>
      <c r="Z47" s="268"/>
      <c r="AA47" s="268"/>
      <c r="AB47" s="268"/>
      <c r="AC47" s="268"/>
      <c r="AD47" s="268"/>
      <c r="AE47" s="268"/>
      <c r="AF47" s="268"/>
      <c r="AG47" s="269"/>
      <c r="AH47" s="80"/>
      <c r="AI47" s="272"/>
      <c r="AJ47" s="268"/>
      <c r="AK47" s="268"/>
      <c r="AL47" s="268"/>
      <c r="AM47" s="268"/>
      <c r="AN47" s="268"/>
      <c r="AO47" s="268"/>
      <c r="AP47" s="268"/>
      <c r="AQ47" s="269"/>
    </row>
    <row r="48" spans="1:99" s="21" customFormat="1" ht="13.5" customHeight="1" thickBot="1" x14ac:dyDescent="0.5">
      <c r="A48" s="280"/>
      <c r="B48" s="281"/>
      <c r="C48" s="270"/>
      <c r="D48" s="270"/>
      <c r="E48" s="270"/>
      <c r="F48" s="270"/>
      <c r="G48" s="270"/>
      <c r="H48" s="270"/>
      <c r="I48" s="270"/>
      <c r="J48" s="270"/>
      <c r="K48" s="288"/>
      <c r="L48" s="289"/>
      <c r="M48" s="289"/>
      <c r="N48" s="290"/>
      <c r="O48" s="276"/>
      <c r="P48" s="277"/>
      <c r="Q48" s="81" t="str">
        <f t="shared" si="0"/>
        <v xml:space="preserve">  </v>
      </c>
      <c r="R48" s="113" t="s">
        <v>12</v>
      </c>
      <c r="S48" s="82" t="str">
        <f t="shared" si="1"/>
        <v xml:space="preserve">  </v>
      </c>
      <c r="T48" s="276"/>
      <c r="U48" s="277"/>
      <c r="V48" s="114"/>
      <c r="W48" s="288"/>
      <c r="X48" s="289"/>
      <c r="Y48" s="290"/>
      <c r="Z48" s="270"/>
      <c r="AA48" s="270"/>
      <c r="AB48" s="270"/>
      <c r="AC48" s="270"/>
      <c r="AD48" s="270"/>
      <c r="AE48" s="270"/>
      <c r="AF48" s="270"/>
      <c r="AG48" s="271"/>
      <c r="AH48" s="80"/>
      <c r="AI48" s="273"/>
      <c r="AJ48" s="270"/>
      <c r="AK48" s="270"/>
      <c r="AL48" s="270"/>
      <c r="AM48" s="270"/>
      <c r="AN48" s="270"/>
      <c r="AO48" s="270"/>
      <c r="AP48" s="270"/>
      <c r="AQ48" s="271"/>
    </row>
    <row r="49" spans="1:100" s="21" customFormat="1" ht="6" customHeight="1" x14ac:dyDescent="0.45">
      <c r="C49" s="83"/>
      <c r="D49" s="4"/>
      <c r="E49" s="4"/>
      <c r="G49" s="4"/>
      <c r="I49" s="84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</row>
    <row r="50" spans="1:100" s="21" customFormat="1" ht="18" customHeight="1" x14ac:dyDescent="0.45">
      <c r="A50" s="251" t="s">
        <v>128</v>
      </c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</row>
    <row r="51" spans="1:100" s="21" customFormat="1" ht="6" customHeight="1" thickBot="1" x14ac:dyDescent="0.5"/>
    <row r="52" spans="1:100" s="21" customFormat="1" ht="15" customHeight="1" x14ac:dyDescent="0.45">
      <c r="A52" s="252"/>
      <c r="B52" s="253" t="s">
        <v>13</v>
      </c>
      <c r="C52" s="254"/>
      <c r="D52" s="255"/>
      <c r="E52" s="48"/>
      <c r="F52" s="258" t="str">
        <f>B56</f>
        <v>らららボンバーズＢ</v>
      </c>
      <c r="G52" s="258"/>
      <c r="H52" s="258"/>
      <c r="I52" s="258"/>
      <c r="J52" s="258"/>
      <c r="K52" s="258" t="str">
        <f>B62</f>
        <v>ＨＥＡＲＴ</v>
      </c>
      <c r="L52" s="258"/>
      <c r="M52" s="258"/>
      <c r="N52" s="258"/>
      <c r="O52" s="258"/>
      <c r="P52" s="258" t="str">
        <f>B68</f>
        <v>Ｓｋｉｐ</v>
      </c>
      <c r="Q52" s="258"/>
      <c r="R52" s="258"/>
      <c r="S52" s="258"/>
      <c r="T52" s="258"/>
      <c r="U52" s="258" t="str">
        <f>B74</f>
        <v>ネーブルオレンジ</v>
      </c>
      <c r="V52" s="258"/>
      <c r="W52" s="258"/>
      <c r="X52" s="258"/>
      <c r="Y52" s="258"/>
      <c r="Z52" s="258" t="str">
        <f>B80</f>
        <v>いちごみるく</v>
      </c>
      <c r="AA52" s="258"/>
      <c r="AB52" s="258"/>
      <c r="AC52" s="258"/>
      <c r="AD52" s="258"/>
      <c r="AE52" s="258" t="str">
        <f>B86</f>
        <v>ぽてと</v>
      </c>
      <c r="AF52" s="258"/>
      <c r="AG52" s="258"/>
      <c r="AH52" s="258"/>
      <c r="AI52" s="258"/>
      <c r="AJ52" s="253" t="s">
        <v>14</v>
      </c>
      <c r="AK52" s="254"/>
      <c r="AL52" s="260"/>
      <c r="AM52" s="261" t="s">
        <v>15</v>
      </c>
      <c r="AN52" s="254"/>
      <c r="AO52" s="260"/>
      <c r="AP52" s="262" t="s">
        <v>16</v>
      </c>
      <c r="AQ52" s="265" t="s">
        <v>17</v>
      </c>
      <c r="CV52" s="60"/>
    </row>
    <row r="53" spans="1:100" s="21" customFormat="1" ht="15" customHeight="1" x14ac:dyDescent="0.45">
      <c r="A53" s="252"/>
      <c r="B53" s="233"/>
      <c r="C53" s="197"/>
      <c r="D53" s="256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33"/>
      <c r="AK53" s="197"/>
      <c r="AL53" s="201"/>
      <c r="AM53" s="198"/>
      <c r="AN53" s="197"/>
      <c r="AO53" s="201"/>
      <c r="AP53" s="263"/>
      <c r="AQ53" s="266"/>
      <c r="CV53" s="60"/>
    </row>
    <row r="54" spans="1:100" s="21" customFormat="1" ht="15" customHeight="1" x14ac:dyDescent="0.45">
      <c r="A54" s="252"/>
      <c r="B54" s="233"/>
      <c r="C54" s="197"/>
      <c r="D54" s="256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33"/>
      <c r="AK54" s="197"/>
      <c r="AL54" s="201"/>
      <c r="AM54" s="198"/>
      <c r="AN54" s="197"/>
      <c r="AO54" s="201"/>
      <c r="AP54" s="263"/>
      <c r="AQ54" s="266"/>
      <c r="AS54" s="197" t="s">
        <v>18</v>
      </c>
      <c r="AT54" s="247" t="s">
        <v>19</v>
      </c>
      <c r="CV54" s="60"/>
    </row>
    <row r="55" spans="1:100" s="21" customFormat="1" ht="15" customHeight="1" x14ac:dyDescent="0.45">
      <c r="A55" s="252"/>
      <c r="B55" s="241"/>
      <c r="C55" s="242"/>
      <c r="D55" s="257"/>
      <c r="E55" s="51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41"/>
      <c r="AK55" s="242"/>
      <c r="AL55" s="243"/>
      <c r="AM55" s="244"/>
      <c r="AN55" s="242"/>
      <c r="AO55" s="243"/>
      <c r="AP55" s="264"/>
      <c r="AQ55" s="267"/>
      <c r="AS55" s="197"/>
      <c r="AT55" s="197"/>
      <c r="CV55" s="60"/>
    </row>
    <row r="56" spans="1:100" ht="18" customHeight="1" x14ac:dyDescent="0.45">
      <c r="A56" s="248"/>
      <c r="B56" s="214" t="str">
        <f>C5</f>
        <v>らららボンバーズＢ</v>
      </c>
      <c r="C56" s="215"/>
      <c r="D56" s="216"/>
      <c r="E56" s="221" t="str">
        <f>IF($CA$118="A",CC120,IF($CA$118="B",CF120,CI120))</f>
        <v/>
      </c>
      <c r="F56" s="249"/>
      <c r="G56" s="227"/>
      <c r="H56" s="227"/>
      <c r="I56" s="227"/>
      <c r="J56" s="228"/>
      <c r="K56" s="21">
        <f>COUNTIF(L59:L61,"○")</f>
        <v>2</v>
      </c>
      <c r="M56" s="115" t="s">
        <v>170</v>
      </c>
      <c r="O56" s="50">
        <f>COUNTIF(N59:N61,"○")</f>
        <v>0</v>
      </c>
      <c r="P56" s="21">
        <f>COUNTIF(Q59:Q61,"○")</f>
        <v>2</v>
      </c>
      <c r="R56" s="115" t="s">
        <v>107</v>
      </c>
      <c r="T56" s="50">
        <f>COUNTIF(S59:S61,"○")</f>
        <v>1</v>
      </c>
      <c r="U56" s="21">
        <f>COUNTIF(V59:V61,"○")</f>
        <v>0</v>
      </c>
      <c r="W56" s="115" t="s">
        <v>112</v>
      </c>
      <c r="Y56" s="50">
        <f>COUNTIF(X59:X61,"○")</f>
        <v>2</v>
      </c>
      <c r="Z56" s="21">
        <f>COUNTIF(AA59:AA61,"○")</f>
        <v>2</v>
      </c>
      <c r="AB56" s="115" t="s">
        <v>116</v>
      </c>
      <c r="AD56" s="50">
        <f>COUNTIF(AC59:AC61,"○")</f>
        <v>0</v>
      </c>
      <c r="AE56" s="104"/>
      <c r="AF56" s="104"/>
      <c r="AG56" s="104"/>
      <c r="AH56" s="104"/>
      <c r="AI56" s="86"/>
      <c r="AJ56" s="233">
        <f>COUNTIF(F57:AE57,"○")</f>
        <v>3</v>
      </c>
      <c r="AK56" s="197" t="s">
        <v>20</v>
      </c>
      <c r="AL56" s="201">
        <f>COUNTIF(J58:AI58,"○")</f>
        <v>1</v>
      </c>
      <c r="AM56" s="206">
        <f>IF(AO60=0,10,AM60/AO60)</f>
        <v>2</v>
      </c>
      <c r="AN56" s="207"/>
      <c r="AO56" s="208"/>
      <c r="AP56" s="210">
        <f>SUM(F59:F61,K59:K61,P59:P61,U59:U61,Z59:Z61,AE59:AE61)/SUM(J59:J61,O59:O61,T59:T61,Y59:Y61,AD59:AD61,AI59:AI61)</f>
        <v>1.05</v>
      </c>
      <c r="AQ56" s="246">
        <f>IF(AS$94=AS$93,RANK(BC56,BC$56:BC$89,0),"")</f>
        <v>3</v>
      </c>
      <c r="AS56" s="60">
        <f>SUM(AJ56:AL61)</f>
        <v>4</v>
      </c>
      <c r="AT56" s="60">
        <f>AU56-AV56</f>
        <v>0</v>
      </c>
      <c r="AU56" s="60">
        <f>SUM(F56:AI56)</f>
        <v>9</v>
      </c>
      <c r="AV56" s="60">
        <f>SUM(AM60:AO61)</f>
        <v>9</v>
      </c>
      <c r="AX56" s="197">
        <f>RANK(AJ56,AJ56:AJ91,1)</f>
        <v>4</v>
      </c>
      <c r="AY56" s="197">
        <f>RANK(BD56,BD56:BD91,1)</f>
        <v>4</v>
      </c>
      <c r="AZ56" s="197">
        <f>RANK(AP56,AP56:AP89,1)</f>
        <v>4</v>
      </c>
      <c r="BA56" s="197">
        <f>AX56*100</f>
        <v>400</v>
      </c>
      <c r="BB56" s="197">
        <f>AY56*10</f>
        <v>40</v>
      </c>
      <c r="BC56" s="197">
        <f>SUM(AZ56:BB61)</f>
        <v>444</v>
      </c>
      <c r="BD56" s="197">
        <f>AM56-AO56</f>
        <v>2</v>
      </c>
    </row>
    <row r="57" spans="1:100" ht="13.5" hidden="1" customHeight="1" x14ac:dyDescent="0.45">
      <c r="A57" s="248"/>
      <c r="B57" s="214"/>
      <c r="C57" s="215"/>
      <c r="D57" s="216"/>
      <c r="E57" s="221"/>
      <c r="F57" s="249"/>
      <c r="G57" s="227"/>
      <c r="H57" s="227"/>
      <c r="I57" s="227"/>
      <c r="J57" s="228"/>
      <c r="K57" s="21" t="str">
        <f>IF(K56&gt;O56,"○","　")</f>
        <v>○</v>
      </c>
      <c r="O57" s="50"/>
      <c r="P57" s="21" t="str">
        <f>IF(P56&gt;T56,"○","　")</f>
        <v>○</v>
      </c>
      <c r="T57" s="50"/>
      <c r="U57" s="21" t="str">
        <f>IF(U56&gt;Y56,"○","　")</f>
        <v>　</v>
      </c>
      <c r="Y57" s="50"/>
      <c r="Z57" s="21" t="str">
        <f>IF(Z56&gt;AD56,"○","　")</f>
        <v>○</v>
      </c>
      <c r="AD57" s="50"/>
      <c r="AE57" s="104"/>
      <c r="AF57" s="104"/>
      <c r="AG57" s="104"/>
      <c r="AH57" s="104"/>
      <c r="AI57" s="86"/>
      <c r="AJ57" s="233"/>
      <c r="AK57" s="197"/>
      <c r="AL57" s="201"/>
      <c r="AM57" s="206"/>
      <c r="AN57" s="207"/>
      <c r="AO57" s="208"/>
      <c r="AP57" s="210"/>
      <c r="AQ57" s="212"/>
      <c r="AX57" s="197"/>
      <c r="AY57" s="197"/>
      <c r="AZ57" s="197"/>
      <c r="BA57" s="197"/>
      <c r="BB57" s="197"/>
      <c r="BC57" s="197"/>
      <c r="BD57" s="197"/>
    </row>
    <row r="58" spans="1:100" ht="13.5" hidden="1" customHeight="1" x14ac:dyDescent="0.45">
      <c r="A58" s="248"/>
      <c r="B58" s="214"/>
      <c r="C58" s="215"/>
      <c r="D58" s="216"/>
      <c r="E58" s="221"/>
      <c r="F58" s="249"/>
      <c r="G58" s="227"/>
      <c r="H58" s="227"/>
      <c r="I58" s="227"/>
      <c r="J58" s="228"/>
      <c r="O58" s="50" t="str">
        <f>IF(O56&gt;K56,"○","　")</f>
        <v>　</v>
      </c>
      <c r="T58" s="50" t="str">
        <f>IF(T56&gt;P56,"○","　")</f>
        <v>　</v>
      </c>
      <c r="Y58" s="50" t="str">
        <f>IF(Y56&gt;U56,"○","　")</f>
        <v>○</v>
      </c>
      <c r="AD58" s="50" t="str">
        <f>IF(AD56&gt;Z56,"○","　")</f>
        <v>　</v>
      </c>
      <c r="AE58" s="104"/>
      <c r="AF58" s="104"/>
      <c r="AG58" s="104"/>
      <c r="AH58" s="104"/>
      <c r="AI58" s="86"/>
      <c r="AJ58" s="233"/>
      <c r="AK58" s="197"/>
      <c r="AL58" s="201"/>
      <c r="AM58" s="206"/>
      <c r="AN58" s="207"/>
      <c r="AO58" s="208"/>
      <c r="AP58" s="210"/>
      <c r="AQ58" s="212"/>
      <c r="AX58" s="197"/>
      <c r="AY58" s="197"/>
      <c r="AZ58" s="197"/>
      <c r="BA58" s="197"/>
      <c r="BB58" s="197"/>
      <c r="BC58" s="197"/>
      <c r="BD58" s="197"/>
    </row>
    <row r="59" spans="1:100" ht="18" customHeight="1" x14ac:dyDescent="0.45">
      <c r="A59" s="248"/>
      <c r="B59" s="214"/>
      <c r="C59" s="215"/>
      <c r="D59" s="216"/>
      <c r="E59" s="221"/>
      <c r="F59" s="249"/>
      <c r="G59" s="227"/>
      <c r="H59" s="227"/>
      <c r="I59" s="227"/>
      <c r="J59" s="228"/>
      <c r="K59" s="21">
        <f>O43</f>
        <v>16</v>
      </c>
      <c r="L59" s="21" t="str">
        <f>IF(K59&gt;O59,"○","　")</f>
        <v>○</v>
      </c>
      <c r="M59" s="21" t="s">
        <v>20</v>
      </c>
      <c r="N59" s="21" t="str">
        <f>IF(O59&gt;K59,"○","　")</f>
        <v>　</v>
      </c>
      <c r="O59" s="50">
        <f>T43</f>
        <v>14</v>
      </c>
      <c r="P59" s="21">
        <f>O12</f>
        <v>12</v>
      </c>
      <c r="Q59" s="21" t="str">
        <f>IF(P59&gt;T59,"○","　")</f>
        <v>　</v>
      </c>
      <c r="R59" s="21" t="s">
        <v>20</v>
      </c>
      <c r="S59" s="21" t="str">
        <f>IF(T59&gt;P59,"○","　")</f>
        <v>○</v>
      </c>
      <c r="T59" s="50">
        <f>T12</f>
        <v>15</v>
      </c>
      <c r="U59" s="21">
        <f>O31</f>
        <v>11</v>
      </c>
      <c r="V59" s="21" t="str">
        <f>IF(U59&gt;Y59,"○","　")</f>
        <v>　</v>
      </c>
      <c r="W59" s="21" t="s">
        <v>20</v>
      </c>
      <c r="X59" s="21" t="str">
        <f>IF(Y59&gt;U59,"○","　")</f>
        <v>○</v>
      </c>
      <c r="Y59" s="50">
        <f>T31</f>
        <v>15</v>
      </c>
      <c r="Z59" s="21">
        <f>O24</f>
        <v>15</v>
      </c>
      <c r="AA59" s="21" t="str">
        <f>IF(Z59&gt;AD59,"○","　")</f>
        <v>○</v>
      </c>
      <c r="AB59" s="21" t="s">
        <v>20</v>
      </c>
      <c r="AC59" s="21" t="str">
        <f>IF(AD59&gt;Z59,"○","　")</f>
        <v>　</v>
      </c>
      <c r="AD59" s="50">
        <f>T24</f>
        <v>11</v>
      </c>
      <c r="AE59" s="104"/>
      <c r="AF59" s="104"/>
      <c r="AG59" s="104"/>
      <c r="AH59" s="104"/>
      <c r="AI59" s="86"/>
      <c r="AJ59" s="233"/>
      <c r="AK59" s="197"/>
      <c r="AL59" s="201"/>
      <c r="AM59" s="206"/>
      <c r="AN59" s="207"/>
      <c r="AO59" s="208"/>
      <c r="AP59" s="210"/>
      <c r="AQ59" s="212"/>
      <c r="AX59" s="197"/>
      <c r="AY59" s="197"/>
      <c r="AZ59" s="197"/>
      <c r="BA59" s="197"/>
      <c r="BB59" s="197"/>
      <c r="BC59" s="197"/>
      <c r="BD59" s="197"/>
    </row>
    <row r="60" spans="1:100" ht="18" customHeight="1" x14ac:dyDescent="0.45">
      <c r="A60" s="248"/>
      <c r="B60" s="214"/>
      <c r="C60" s="215"/>
      <c r="D60" s="216"/>
      <c r="E60" s="221"/>
      <c r="F60" s="249"/>
      <c r="G60" s="227"/>
      <c r="H60" s="227"/>
      <c r="I60" s="227"/>
      <c r="J60" s="228"/>
      <c r="K60" s="21">
        <f>O44</f>
        <v>15</v>
      </c>
      <c r="L60" s="21" t="str">
        <f>IF(K60&gt;O60,"○","　")</f>
        <v>○</v>
      </c>
      <c r="M60" s="21" t="s">
        <v>21</v>
      </c>
      <c r="N60" s="21" t="str">
        <f>IF(O60&gt;K60,"○","　")</f>
        <v>　</v>
      </c>
      <c r="O60" s="50">
        <f>T44</f>
        <v>13</v>
      </c>
      <c r="P60" s="21">
        <f>O13</f>
        <v>15</v>
      </c>
      <c r="Q60" s="21" t="str">
        <f>IF(P60&gt;T60,"○","　")</f>
        <v>○</v>
      </c>
      <c r="R60" s="21" t="s">
        <v>21</v>
      </c>
      <c r="S60" s="21" t="str">
        <f>IF(T60&gt;P60,"○","　")</f>
        <v>　</v>
      </c>
      <c r="T60" s="50">
        <f>T13</f>
        <v>12</v>
      </c>
      <c r="U60" s="21">
        <f>O32</f>
        <v>10</v>
      </c>
      <c r="V60" s="21" t="str">
        <f>IF(U60&gt;Y60,"○","　")</f>
        <v>　</v>
      </c>
      <c r="W60" s="21" t="s">
        <v>21</v>
      </c>
      <c r="X60" s="21" t="str">
        <f>IF(Y60&gt;U60,"○","　")</f>
        <v>○</v>
      </c>
      <c r="Y60" s="50">
        <f>T32</f>
        <v>15</v>
      </c>
      <c r="Z60" s="21">
        <f>O25</f>
        <v>17</v>
      </c>
      <c r="AA60" s="21" t="str">
        <f>IF(Z60&gt;AD60,"○","　")</f>
        <v>○</v>
      </c>
      <c r="AB60" s="21" t="s">
        <v>21</v>
      </c>
      <c r="AC60" s="21" t="str">
        <f>IF(AD60&gt;Z60,"○","　")</f>
        <v>　</v>
      </c>
      <c r="AD60" s="50">
        <f>T25</f>
        <v>15</v>
      </c>
      <c r="AE60" s="104"/>
      <c r="AF60" s="104"/>
      <c r="AG60" s="104"/>
      <c r="AH60" s="104"/>
      <c r="AI60" s="86"/>
      <c r="AJ60" s="233"/>
      <c r="AK60" s="197"/>
      <c r="AL60" s="201"/>
      <c r="AM60" s="198">
        <f>SUM(F56,K56,P56,U56,Z56,AE56)</f>
        <v>6</v>
      </c>
      <c r="AN60" s="197" t="s">
        <v>21</v>
      </c>
      <c r="AO60" s="201">
        <f>SUM(J56,O56,T56,Y56,AD56,AI56)</f>
        <v>3</v>
      </c>
      <c r="AP60" s="210"/>
      <c r="AQ60" s="212"/>
      <c r="AX60" s="197"/>
      <c r="AY60" s="197"/>
      <c r="AZ60" s="197"/>
      <c r="BA60" s="197"/>
      <c r="BB60" s="197"/>
      <c r="BC60" s="197"/>
      <c r="BD60" s="197"/>
    </row>
    <row r="61" spans="1:100" ht="18" customHeight="1" x14ac:dyDescent="0.45">
      <c r="A61" s="248"/>
      <c r="B61" s="214"/>
      <c r="C61" s="215"/>
      <c r="D61" s="216"/>
      <c r="E61" s="237"/>
      <c r="F61" s="250"/>
      <c r="G61" s="239"/>
      <c r="H61" s="239"/>
      <c r="I61" s="239"/>
      <c r="J61" s="240"/>
      <c r="K61" s="21">
        <f>O45</f>
        <v>0</v>
      </c>
      <c r="L61" s="21" t="str">
        <f>IF(K61&gt;O61,"○","　")</f>
        <v>　</v>
      </c>
      <c r="M61" s="21" t="s">
        <v>21</v>
      </c>
      <c r="N61" s="21" t="str">
        <f>IF(O61&gt;K61,"○","　")</f>
        <v>　</v>
      </c>
      <c r="O61" s="50">
        <f>T45</f>
        <v>0</v>
      </c>
      <c r="P61" s="21">
        <f>O14</f>
        <v>15</v>
      </c>
      <c r="Q61" s="21" t="str">
        <f>IF(P61&gt;T61,"○","　")</f>
        <v>○</v>
      </c>
      <c r="R61" s="21" t="s">
        <v>21</v>
      </c>
      <c r="S61" s="21" t="str">
        <f>IF(T61&gt;P61,"○","　")</f>
        <v>　</v>
      </c>
      <c r="T61" s="50">
        <f>T14</f>
        <v>10</v>
      </c>
      <c r="U61" s="21">
        <f>O33</f>
        <v>0</v>
      </c>
      <c r="V61" s="21" t="str">
        <f>IF(U61&gt;Y61,"○","　")</f>
        <v>　</v>
      </c>
      <c r="W61" s="21" t="s">
        <v>21</v>
      </c>
      <c r="X61" s="21" t="str">
        <f>IF(Y61&gt;U61,"○","　")</f>
        <v>　</v>
      </c>
      <c r="Y61" s="50">
        <f>T33</f>
        <v>0</v>
      </c>
      <c r="Z61" s="21">
        <f>O26</f>
        <v>0</v>
      </c>
      <c r="AA61" s="21" t="str">
        <f>IF(Z61&gt;AD61,"○","　")</f>
        <v>　</v>
      </c>
      <c r="AB61" s="51" t="s">
        <v>21</v>
      </c>
      <c r="AC61" s="21" t="str">
        <f>IF(AD61&gt;Z61,"○","　")</f>
        <v>　</v>
      </c>
      <c r="AD61" s="50">
        <f>T26</f>
        <v>0</v>
      </c>
      <c r="AE61" s="87"/>
      <c r="AF61" s="87"/>
      <c r="AG61" s="87"/>
      <c r="AH61" s="87"/>
      <c r="AI61" s="88"/>
      <c r="AJ61" s="241"/>
      <c r="AK61" s="242"/>
      <c r="AL61" s="243"/>
      <c r="AM61" s="244"/>
      <c r="AN61" s="242"/>
      <c r="AO61" s="243"/>
      <c r="AP61" s="245"/>
      <c r="AQ61" s="212"/>
      <c r="AX61" s="197"/>
      <c r="AY61" s="197"/>
      <c r="AZ61" s="197"/>
      <c r="BA61" s="197"/>
      <c r="BB61" s="197"/>
      <c r="BC61" s="197"/>
      <c r="BD61" s="197"/>
    </row>
    <row r="62" spans="1:100" ht="18" customHeight="1" x14ac:dyDescent="0.45">
      <c r="A62" s="248"/>
      <c r="B62" s="214" t="str">
        <f>C6</f>
        <v>ＨＥＡＲＴ</v>
      </c>
      <c r="C62" s="215"/>
      <c r="D62" s="216"/>
      <c r="E62" s="220" t="str">
        <f>IF($CA$118="A",CC121,IF($CA$118="B",CF121,CI121))</f>
        <v/>
      </c>
      <c r="F62" s="53">
        <f>COUNTIF(G65:G67,"○")</f>
        <v>0</v>
      </c>
      <c r="G62" s="53"/>
      <c r="H62" s="53" t="str">
        <f>M56</f>
        <v>⑪</v>
      </c>
      <c r="I62" s="53"/>
      <c r="J62" s="53">
        <f>COUNTIF(I65:I67,"○")</f>
        <v>2</v>
      </c>
      <c r="K62" s="223"/>
      <c r="L62" s="224"/>
      <c r="M62" s="224"/>
      <c r="N62" s="224"/>
      <c r="O62" s="225"/>
      <c r="P62" s="89"/>
      <c r="Q62" s="89"/>
      <c r="R62" s="89"/>
      <c r="S62" s="89"/>
      <c r="T62" s="90"/>
      <c r="U62" s="53">
        <f>COUNTIF(V65:V67,"○")</f>
        <v>0</v>
      </c>
      <c r="V62" s="53"/>
      <c r="W62" s="91" t="s">
        <v>114</v>
      </c>
      <c r="X62" s="53"/>
      <c r="Y62" s="54">
        <f>COUNTIF(X65:X67,"○")</f>
        <v>2</v>
      </c>
      <c r="Z62" s="53">
        <f>COUNTIF(AA65:AA67,"○")</f>
        <v>0</v>
      </c>
      <c r="AA62" s="53"/>
      <c r="AB62" s="91" t="s">
        <v>109</v>
      </c>
      <c r="AC62" s="53"/>
      <c r="AD62" s="54">
        <f>COUNTIF(AC65:AC67,"○")</f>
        <v>2</v>
      </c>
      <c r="AE62" s="53">
        <f>COUNTIF(AF65:AF67,"○")</f>
        <v>2</v>
      </c>
      <c r="AF62" s="53"/>
      <c r="AG62" s="115" t="s">
        <v>108</v>
      </c>
      <c r="AH62" s="53"/>
      <c r="AI62" s="54">
        <f>COUNTIF(AH65:AH67,"○")</f>
        <v>0</v>
      </c>
      <c r="AJ62" s="232">
        <f>COUNTIF(F63:AE63,"○")</f>
        <v>1</v>
      </c>
      <c r="AK62" s="235" t="s">
        <v>21</v>
      </c>
      <c r="AL62" s="236">
        <f>COUNTIF(J64:AI64,"○")</f>
        <v>3</v>
      </c>
      <c r="AM62" s="203">
        <f>IF(AO66=0,10,AM66/AO66)</f>
        <v>0.33333333333333331</v>
      </c>
      <c r="AN62" s="204"/>
      <c r="AO62" s="205"/>
      <c r="AP62" s="209">
        <f>SUM(F65:F67,K65:K67,P65:P67,U65:U67,Z65:Z67,AE65:AE67)/SUM(J65:J67,O65:O67,T65:T67,Y65:Y67,AD65:AD67,AI65:AI67)</f>
        <v>0.94017094017094016</v>
      </c>
      <c r="AQ62" s="212">
        <f>IF(AS$94=AS$93,RANK(BC62,BC$56:BC$89,0),"")</f>
        <v>5</v>
      </c>
      <c r="AS62" s="60">
        <f>SUM(AJ62:AL67)</f>
        <v>4</v>
      </c>
      <c r="AT62" s="60">
        <f>AU62-AV62</f>
        <v>0</v>
      </c>
      <c r="AU62" s="60">
        <f>SUM(F62:AI62)</f>
        <v>8</v>
      </c>
      <c r="AV62" s="60">
        <f>SUM(AM66:AO67)</f>
        <v>8</v>
      </c>
      <c r="AX62" s="197">
        <f>RANK(AJ62,AJ56:AJ91,1)</f>
        <v>2</v>
      </c>
      <c r="AY62" s="197">
        <f>RANK(BD62,BD56:BD91,1)</f>
        <v>1</v>
      </c>
      <c r="AZ62" s="197">
        <f>RANK(AP62,AP56:AP89,1)</f>
        <v>3</v>
      </c>
      <c r="BA62" s="197">
        <f>AX62*100</f>
        <v>200</v>
      </c>
      <c r="BB62" s="197">
        <f>AY62*10</f>
        <v>10</v>
      </c>
      <c r="BC62" s="197">
        <f>SUM(AZ62:BB67)</f>
        <v>213</v>
      </c>
      <c r="BD62" s="197">
        <f>AM62-AO62</f>
        <v>0.33333333333333331</v>
      </c>
    </row>
    <row r="63" spans="1:100" ht="13.5" hidden="1" customHeight="1" x14ac:dyDescent="0.45">
      <c r="A63" s="248"/>
      <c r="B63" s="214"/>
      <c r="C63" s="215"/>
      <c r="D63" s="216"/>
      <c r="E63" s="221"/>
      <c r="F63" s="21" t="str">
        <f>IF(F62&gt;J62,"○","　")</f>
        <v>　</v>
      </c>
      <c r="K63" s="226"/>
      <c r="L63" s="227"/>
      <c r="M63" s="227"/>
      <c r="N63" s="227"/>
      <c r="O63" s="228"/>
      <c r="P63" s="104"/>
      <c r="Q63" s="104"/>
      <c r="R63" s="104"/>
      <c r="S63" s="104"/>
      <c r="T63" s="86"/>
      <c r="U63" s="21" t="str">
        <f>IF(U62&gt;Y62,"○","　")</f>
        <v>　</v>
      </c>
      <c r="Y63" s="50"/>
      <c r="Z63" s="21" t="str">
        <f>IF(Z62&gt;AD62,"○","　")</f>
        <v>　</v>
      </c>
      <c r="AD63" s="50"/>
      <c r="AE63" s="21" t="str">
        <f>IF(AE62&gt;AI62,"○","　")</f>
        <v>○</v>
      </c>
      <c r="AI63" s="50"/>
      <c r="AJ63" s="233"/>
      <c r="AK63" s="197"/>
      <c r="AL63" s="201"/>
      <c r="AM63" s="206"/>
      <c r="AN63" s="207"/>
      <c r="AO63" s="208"/>
      <c r="AP63" s="210"/>
      <c r="AQ63" s="212"/>
      <c r="AX63" s="197"/>
      <c r="AY63" s="197"/>
      <c r="AZ63" s="197"/>
      <c r="BA63" s="197"/>
      <c r="BB63" s="197"/>
      <c r="BC63" s="197"/>
      <c r="BD63" s="197"/>
    </row>
    <row r="64" spans="1:100" ht="13.5" hidden="1" customHeight="1" x14ac:dyDescent="0.45">
      <c r="A64" s="248"/>
      <c r="B64" s="214"/>
      <c r="C64" s="215"/>
      <c r="D64" s="216"/>
      <c r="E64" s="221"/>
      <c r="J64" s="21" t="str">
        <f>IF(J62&gt;F62,"○","　")</f>
        <v>○</v>
      </c>
      <c r="K64" s="226"/>
      <c r="L64" s="227"/>
      <c r="M64" s="227"/>
      <c r="N64" s="227"/>
      <c r="O64" s="228"/>
      <c r="P64" s="104"/>
      <c r="Q64" s="104"/>
      <c r="R64" s="104"/>
      <c r="S64" s="104"/>
      <c r="T64" s="86"/>
      <c r="Y64" s="50" t="str">
        <f>IF(Y62&gt;U62,"○","　")</f>
        <v>○</v>
      </c>
      <c r="AD64" s="50" t="str">
        <f>IF(AD62&gt;Z62,"○","　")</f>
        <v>○</v>
      </c>
      <c r="AI64" s="50" t="str">
        <f>IF(AI62&gt;AE62,"○","　")</f>
        <v>　</v>
      </c>
      <c r="AJ64" s="233"/>
      <c r="AK64" s="197"/>
      <c r="AL64" s="201"/>
      <c r="AM64" s="206"/>
      <c r="AN64" s="207"/>
      <c r="AO64" s="208"/>
      <c r="AP64" s="210"/>
      <c r="AQ64" s="212"/>
      <c r="AX64" s="197"/>
      <c r="AY64" s="197"/>
      <c r="AZ64" s="197"/>
      <c r="BA64" s="197"/>
      <c r="BB64" s="197"/>
      <c r="BC64" s="197"/>
      <c r="BD64" s="197"/>
    </row>
    <row r="65" spans="1:56" ht="18" customHeight="1" x14ac:dyDescent="0.45">
      <c r="A65" s="248"/>
      <c r="B65" s="214"/>
      <c r="C65" s="215"/>
      <c r="D65" s="216"/>
      <c r="E65" s="221"/>
      <c r="F65" s="21">
        <f>O59</f>
        <v>14</v>
      </c>
      <c r="G65" s="21" t="str">
        <f>IF(F65&gt;J65,"○","　")</f>
        <v>　</v>
      </c>
      <c r="H65" s="21" t="s">
        <v>20</v>
      </c>
      <c r="I65" s="21" t="str">
        <f>IF(J65&gt;F65,"○","　")</f>
        <v>○</v>
      </c>
      <c r="J65" s="21">
        <f>K59</f>
        <v>16</v>
      </c>
      <c r="K65" s="226"/>
      <c r="L65" s="227"/>
      <c r="M65" s="227"/>
      <c r="N65" s="227"/>
      <c r="O65" s="228"/>
      <c r="P65" s="104"/>
      <c r="Q65" s="104"/>
      <c r="R65" s="104"/>
      <c r="S65" s="104"/>
      <c r="T65" s="86"/>
      <c r="U65" s="21">
        <f>O15</f>
        <v>15</v>
      </c>
      <c r="V65" s="21" t="str">
        <f>IF(U65&gt;Y65,"○","　")</f>
        <v>　</v>
      </c>
      <c r="W65" s="21" t="s">
        <v>20</v>
      </c>
      <c r="X65" s="21" t="str">
        <f>IF(Y65&gt;U65,"○","　")</f>
        <v>○</v>
      </c>
      <c r="Y65" s="50">
        <f>T15</f>
        <v>17</v>
      </c>
      <c r="Z65" s="21">
        <f>O37</f>
        <v>11</v>
      </c>
      <c r="AA65" s="21" t="str">
        <f>IF(Z65&gt;AD65,"○","　")</f>
        <v>　</v>
      </c>
      <c r="AB65" s="21" t="s">
        <v>20</v>
      </c>
      <c r="AC65" s="21" t="str">
        <f>IF(AD65&gt;Z65,"○","　")</f>
        <v>○</v>
      </c>
      <c r="AD65" s="50">
        <f>T37</f>
        <v>15</v>
      </c>
      <c r="AE65" s="21">
        <f>O27</f>
        <v>16</v>
      </c>
      <c r="AF65" s="21" t="str">
        <f>IF(AE65&gt;AI65,"○","　")</f>
        <v>○</v>
      </c>
      <c r="AG65" s="21" t="s">
        <v>20</v>
      </c>
      <c r="AH65" s="21" t="str">
        <f>IF(AI65&gt;AE65,"○","　")</f>
        <v>　</v>
      </c>
      <c r="AI65" s="50">
        <f>T27</f>
        <v>14</v>
      </c>
      <c r="AJ65" s="233"/>
      <c r="AK65" s="197"/>
      <c r="AL65" s="201"/>
      <c r="AM65" s="206"/>
      <c r="AN65" s="207"/>
      <c r="AO65" s="208"/>
      <c r="AP65" s="210"/>
      <c r="AQ65" s="212"/>
      <c r="AX65" s="197"/>
      <c r="AY65" s="197"/>
      <c r="AZ65" s="197"/>
      <c r="BA65" s="197"/>
      <c r="BB65" s="197"/>
      <c r="BC65" s="197"/>
      <c r="BD65" s="197"/>
    </row>
    <row r="66" spans="1:56" ht="18" customHeight="1" x14ac:dyDescent="0.45">
      <c r="A66" s="248"/>
      <c r="B66" s="214"/>
      <c r="C66" s="215"/>
      <c r="D66" s="216"/>
      <c r="E66" s="221"/>
      <c r="F66" s="21">
        <f>O60</f>
        <v>13</v>
      </c>
      <c r="G66" s="21" t="str">
        <f>IF(F66&gt;J66,"○","　")</f>
        <v>　</v>
      </c>
      <c r="H66" s="21" t="s">
        <v>21</v>
      </c>
      <c r="I66" s="21" t="str">
        <f>IF(J66&gt;F66,"○","　")</f>
        <v>○</v>
      </c>
      <c r="J66" s="21">
        <f>K60</f>
        <v>15</v>
      </c>
      <c r="K66" s="226"/>
      <c r="L66" s="227"/>
      <c r="M66" s="227"/>
      <c r="N66" s="227"/>
      <c r="O66" s="228"/>
      <c r="P66" s="104"/>
      <c r="Q66" s="104"/>
      <c r="R66" s="104"/>
      <c r="S66" s="104"/>
      <c r="T66" s="86"/>
      <c r="U66" s="21">
        <f>O16</f>
        <v>13</v>
      </c>
      <c r="V66" s="21" t="str">
        <f>IF(U66&gt;Y66,"○","　")</f>
        <v>　</v>
      </c>
      <c r="W66" s="21" t="s">
        <v>21</v>
      </c>
      <c r="X66" s="21" t="str">
        <f>IF(Y66&gt;U66,"○","　")</f>
        <v>○</v>
      </c>
      <c r="Y66" s="50">
        <f>T16</f>
        <v>15</v>
      </c>
      <c r="Z66" s="21">
        <f>O38</f>
        <v>13</v>
      </c>
      <c r="AA66" s="21" t="str">
        <f>IF(Z66&gt;AD66,"○","　")</f>
        <v>　</v>
      </c>
      <c r="AB66" s="21" t="s">
        <v>21</v>
      </c>
      <c r="AC66" s="21" t="str">
        <f>IF(AD66&gt;Z66,"○","　")</f>
        <v>○</v>
      </c>
      <c r="AD66" s="50">
        <f>T38</f>
        <v>15</v>
      </c>
      <c r="AE66" s="21">
        <f>O28</f>
        <v>15</v>
      </c>
      <c r="AF66" s="21" t="str">
        <f>IF(AE66&gt;AI66,"○","　")</f>
        <v>○</v>
      </c>
      <c r="AG66" s="21" t="s">
        <v>21</v>
      </c>
      <c r="AH66" s="21" t="str">
        <f>IF(AI66&gt;AE66,"○","　")</f>
        <v>　</v>
      </c>
      <c r="AI66" s="50">
        <f>T28</f>
        <v>10</v>
      </c>
      <c r="AJ66" s="233"/>
      <c r="AK66" s="197"/>
      <c r="AL66" s="201"/>
      <c r="AM66" s="198">
        <f>SUM(F62,K62,P62,U62,Z62,AE62,)</f>
        <v>2</v>
      </c>
      <c r="AN66" s="197" t="s">
        <v>21</v>
      </c>
      <c r="AO66" s="201">
        <f>SUM(J62,O62,T62,Y62,AD62,AI62)</f>
        <v>6</v>
      </c>
      <c r="AP66" s="210"/>
      <c r="AQ66" s="212"/>
      <c r="AX66" s="197"/>
      <c r="AY66" s="197"/>
      <c r="AZ66" s="197"/>
      <c r="BA66" s="197"/>
      <c r="BB66" s="197"/>
      <c r="BC66" s="197"/>
      <c r="BD66" s="197"/>
    </row>
    <row r="67" spans="1:56" ht="18" customHeight="1" x14ac:dyDescent="0.45">
      <c r="A67" s="248"/>
      <c r="B67" s="214"/>
      <c r="C67" s="215"/>
      <c r="D67" s="216"/>
      <c r="E67" s="237"/>
      <c r="F67" s="51">
        <f>O61</f>
        <v>0</v>
      </c>
      <c r="G67" s="51" t="str">
        <f>IF(F67&gt;J67,"○","　")</f>
        <v>　</v>
      </c>
      <c r="H67" s="51" t="s">
        <v>21</v>
      </c>
      <c r="I67" s="51" t="str">
        <f>IF(J67&gt;F67,"○","　")</f>
        <v>　</v>
      </c>
      <c r="J67" s="51">
        <f>K61</f>
        <v>0</v>
      </c>
      <c r="K67" s="238"/>
      <c r="L67" s="239"/>
      <c r="M67" s="239"/>
      <c r="N67" s="239"/>
      <c r="O67" s="240"/>
      <c r="P67" s="87"/>
      <c r="Q67" s="87"/>
      <c r="R67" s="87"/>
      <c r="S67" s="87"/>
      <c r="T67" s="88"/>
      <c r="U67" s="21">
        <f>O17</f>
        <v>0</v>
      </c>
      <c r="V67" s="21" t="str">
        <f>IF(U67&gt;Y67,"○","　")</f>
        <v>　</v>
      </c>
      <c r="W67" s="21" t="s">
        <v>21</v>
      </c>
      <c r="X67" s="21" t="str">
        <f>IF(Y67&gt;U67,"○","　")</f>
        <v>　</v>
      </c>
      <c r="Y67" s="50">
        <f>T17</f>
        <v>0</v>
      </c>
      <c r="Z67" s="21">
        <f>O39</f>
        <v>0</v>
      </c>
      <c r="AA67" s="21" t="str">
        <f>IF(Z67&gt;AD67,"○","　")</f>
        <v>　</v>
      </c>
      <c r="AB67" s="21" t="s">
        <v>21</v>
      </c>
      <c r="AC67" s="21" t="str">
        <f>IF(AD67&gt;Z67,"○","　")</f>
        <v>　</v>
      </c>
      <c r="AD67" s="50">
        <f>T39</f>
        <v>0</v>
      </c>
      <c r="AE67" s="21">
        <f>O29</f>
        <v>0</v>
      </c>
      <c r="AF67" s="21" t="str">
        <f>IF(AE67&gt;AI67,"○","　")</f>
        <v>　</v>
      </c>
      <c r="AG67" s="51" t="s">
        <v>21</v>
      </c>
      <c r="AH67" s="21" t="str">
        <f>IF(AI67&gt;AE67,"○","　")</f>
        <v>　</v>
      </c>
      <c r="AI67" s="50">
        <f>T29</f>
        <v>0</v>
      </c>
      <c r="AJ67" s="241"/>
      <c r="AK67" s="242"/>
      <c r="AL67" s="243"/>
      <c r="AM67" s="244"/>
      <c r="AN67" s="242"/>
      <c r="AO67" s="243"/>
      <c r="AP67" s="245"/>
      <c r="AQ67" s="212"/>
      <c r="AX67" s="197"/>
      <c r="AY67" s="197"/>
      <c r="AZ67" s="197"/>
      <c r="BA67" s="197"/>
      <c r="BB67" s="197"/>
      <c r="BC67" s="197"/>
      <c r="BD67" s="197"/>
    </row>
    <row r="68" spans="1:56" ht="18" customHeight="1" x14ac:dyDescent="0.45">
      <c r="A68" s="248"/>
      <c r="B68" s="214" t="str">
        <f>C7</f>
        <v>Ｓｋｉｐ</v>
      </c>
      <c r="C68" s="215"/>
      <c r="D68" s="216"/>
      <c r="E68" s="220" t="str">
        <f>IF($CA$118="A",CC122,IF($CA$118="B",CF122,CI122))</f>
        <v/>
      </c>
      <c r="F68" s="53">
        <f>COUNTIF(G71:G73,"○")</f>
        <v>1</v>
      </c>
      <c r="G68" s="53"/>
      <c r="H68" s="53" t="str">
        <f>R56</f>
        <v>①</v>
      </c>
      <c r="I68" s="53"/>
      <c r="J68" s="54">
        <f>COUNTIF(I71:I73,"○")</f>
        <v>2</v>
      </c>
      <c r="K68" s="89"/>
      <c r="L68" s="89"/>
      <c r="M68" s="89"/>
      <c r="N68" s="89"/>
      <c r="O68" s="90"/>
      <c r="P68" s="223"/>
      <c r="Q68" s="224"/>
      <c r="R68" s="224"/>
      <c r="S68" s="224"/>
      <c r="T68" s="225"/>
      <c r="U68" s="53">
        <f>COUNTIF(V71:V73,"○")</f>
        <v>0</v>
      </c>
      <c r="V68" s="53"/>
      <c r="W68" s="91" t="s">
        <v>113</v>
      </c>
      <c r="X68" s="53"/>
      <c r="Y68" s="54">
        <f>COUNTIF(X71:X73,"○")</f>
        <v>2</v>
      </c>
      <c r="Z68" s="53">
        <f>COUNTIF(AA71:AA73,"○")</f>
        <v>1</v>
      </c>
      <c r="AA68" s="53"/>
      <c r="AB68" s="91" t="s">
        <v>110</v>
      </c>
      <c r="AC68" s="53"/>
      <c r="AD68" s="54">
        <f>COUNTIF(AC71:AC73,"○")</f>
        <v>2</v>
      </c>
      <c r="AE68" s="53">
        <f>COUNTIF(AF71:AF73,"○")</f>
        <v>1</v>
      </c>
      <c r="AF68" s="53"/>
      <c r="AG68" s="115" t="s">
        <v>115</v>
      </c>
      <c r="AH68" s="53"/>
      <c r="AI68" s="54">
        <f>COUNTIF(AH71:AH73,"○")</f>
        <v>2</v>
      </c>
      <c r="AJ68" s="232">
        <f>COUNTIF(F69:AE69,"○")</f>
        <v>0</v>
      </c>
      <c r="AK68" s="235" t="s">
        <v>21</v>
      </c>
      <c r="AL68" s="236">
        <f>COUNTIF(J70:AI70,"○")</f>
        <v>4</v>
      </c>
      <c r="AM68" s="203">
        <f>IF(AO72=0,10,AM72/AO72)</f>
        <v>0.375</v>
      </c>
      <c r="AN68" s="204"/>
      <c r="AO68" s="205"/>
      <c r="AP68" s="209">
        <f>SUM(F71:F73,K71:K73,P71:P73,U71:U73,Z71:Z73,AE71:AE73)/SUM(J71:J73,O71:O73,T71:T73,Y71:Y73,AD71:AD73,AI71:AI73)</f>
        <v>0.81168831168831168</v>
      </c>
      <c r="AQ68" s="212">
        <f>IF(AS$94=AS$93,RANK(BC68,BC$56:BC$89,0),"")</f>
        <v>6</v>
      </c>
      <c r="AS68" s="60">
        <f>SUM(AJ68:AL73)</f>
        <v>4</v>
      </c>
      <c r="AT68" s="60">
        <f>AU68-AV68</f>
        <v>0</v>
      </c>
      <c r="AU68" s="60">
        <f>SUM(F68:AI68)</f>
        <v>11</v>
      </c>
      <c r="AV68" s="60">
        <f>SUM(AM72:AO73)</f>
        <v>11</v>
      </c>
      <c r="AX68" s="197">
        <f>RANK(AJ68,AJ56:AJ91,1)</f>
        <v>1</v>
      </c>
      <c r="AY68" s="197">
        <f>RANK(BD68,BD56:BD91,1)</f>
        <v>2</v>
      </c>
      <c r="AZ68" s="197">
        <f>RANK(AP68,AP56:AP89,1)</f>
        <v>1</v>
      </c>
      <c r="BA68" s="197">
        <f>AX68*100</f>
        <v>100</v>
      </c>
      <c r="BB68" s="197">
        <f>AY68*10</f>
        <v>20</v>
      </c>
      <c r="BC68" s="197">
        <f>SUM(AZ68:BB73)</f>
        <v>121</v>
      </c>
      <c r="BD68" s="197">
        <f>AM68-AO68</f>
        <v>0.375</v>
      </c>
    </row>
    <row r="69" spans="1:56" ht="13.5" hidden="1" customHeight="1" x14ac:dyDescent="0.45">
      <c r="A69" s="248"/>
      <c r="B69" s="214"/>
      <c r="C69" s="215"/>
      <c r="D69" s="216"/>
      <c r="E69" s="221"/>
      <c r="F69" s="21" t="str">
        <f>IF(F68&gt;J68,"○","　")</f>
        <v>　</v>
      </c>
      <c r="J69" s="50"/>
      <c r="K69" s="104"/>
      <c r="L69" s="104"/>
      <c r="M69" s="104"/>
      <c r="N69" s="104"/>
      <c r="O69" s="86"/>
      <c r="P69" s="226"/>
      <c r="Q69" s="227"/>
      <c r="R69" s="227"/>
      <c r="S69" s="227"/>
      <c r="T69" s="228"/>
      <c r="U69" s="21" t="str">
        <f>IF(U68&gt;Y68,"○","　")</f>
        <v>　</v>
      </c>
      <c r="Y69" s="50"/>
      <c r="Z69" s="21" t="str">
        <f>IF(Z68&gt;AD68,"○","　")</f>
        <v>　</v>
      </c>
      <c r="AD69" s="50"/>
      <c r="AE69" s="21" t="str">
        <f>IF(AE68&gt;AI68,"○","　")</f>
        <v>　</v>
      </c>
      <c r="AI69" s="50"/>
      <c r="AJ69" s="233"/>
      <c r="AK69" s="197"/>
      <c r="AL69" s="201"/>
      <c r="AM69" s="206"/>
      <c r="AN69" s="207"/>
      <c r="AO69" s="208"/>
      <c r="AP69" s="210"/>
      <c r="AQ69" s="212"/>
      <c r="AX69" s="197"/>
      <c r="AY69" s="197"/>
      <c r="AZ69" s="197"/>
      <c r="BA69" s="197"/>
      <c r="BB69" s="197"/>
      <c r="BC69" s="197"/>
      <c r="BD69" s="197"/>
    </row>
    <row r="70" spans="1:56" ht="13.5" hidden="1" customHeight="1" x14ac:dyDescent="0.45">
      <c r="A70" s="248"/>
      <c r="B70" s="214"/>
      <c r="C70" s="215"/>
      <c r="D70" s="216"/>
      <c r="E70" s="221"/>
      <c r="J70" s="50" t="str">
        <f>IF(J68&gt;F68,"○","　")</f>
        <v>○</v>
      </c>
      <c r="K70" s="104"/>
      <c r="L70" s="104"/>
      <c r="M70" s="104"/>
      <c r="N70" s="104"/>
      <c r="O70" s="86"/>
      <c r="P70" s="226"/>
      <c r="Q70" s="227"/>
      <c r="R70" s="227"/>
      <c r="S70" s="227"/>
      <c r="T70" s="228"/>
      <c r="Y70" s="50" t="str">
        <f>IF(Y68&gt;U68,"○","　")</f>
        <v>○</v>
      </c>
      <c r="AD70" s="50" t="str">
        <f>IF(AD68&gt;Z68,"○","　")</f>
        <v>○</v>
      </c>
      <c r="AI70" s="50" t="str">
        <f>IF(AI68&gt;AE68,"○","　")</f>
        <v>○</v>
      </c>
      <c r="AJ70" s="233"/>
      <c r="AK70" s="197"/>
      <c r="AL70" s="201"/>
      <c r="AM70" s="206"/>
      <c r="AN70" s="207"/>
      <c r="AO70" s="208"/>
      <c r="AP70" s="210"/>
      <c r="AQ70" s="212"/>
      <c r="AX70" s="197"/>
      <c r="AY70" s="197"/>
      <c r="AZ70" s="197"/>
      <c r="BA70" s="197"/>
      <c r="BB70" s="197"/>
      <c r="BC70" s="197"/>
      <c r="BD70" s="197"/>
    </row>
    <row r="71" spans="1:56" ht="18" customHeight="1" x14ac:dyDescent="0.45">
      <c r="A71" s="248"/>
      <c r="B71" s="214"/>
      <c r="C71" s="215"/>
      <c r="D71" s="216"/>
      <c r="E71" s="221"/>
      <c r="F71" s="21">
        <f>T59</f>
        <v>15</v>
      </c>
      <c r="G71" s="21" t="str">
        <f>IF(F71&gt;J71,"○","　")</f>
        <v>○</v>
      </c>
      <c r="H71" s="21" t="s">
        <v>20</v>
      </c>
      <c r="I71" s="21" t="str">
        <f>IF(J71&gt;F71,"○","　")</f>
        <v>　</v>
      </c>
      <c r="J71" s="50">
        <f>P59</f>
        <v>12</v>
      </c>
      <c r="K71" s="104"/>
      <c r="L71" s="104"/>
      <c r="M71" s="104"/>
      <c r="N71" s="104"/>
      <c r="O71" s="86"/>
      <c r="P71" s="226"/>
      <c r="Q71" s="227"/>
      <c r="R71" s="227"/>
      <c r="S71" s="227"/>
      <c r="T71" s="228"/>
      <c r="U71" s="21">
        <f>O40</f>
        <v>12</v>
      </c>
      <c r="V71" s="21" t="str">
        <f>IF(U71&gt;Y71,"○","　")</f>
        <v>　</v>
      </c>
      <c r="W71" s="21" t="s">
        <v>20</v>
      </c>
      <c r="X71" s="21" t="str">
        <f>IF(Y71&gt;U71,"○","　")</f>
        <v>○</v>
      </c>
      <c r="Y71" s="50">
        <f>T40</f>
        <v>15</v>
      </c>
      <c r="Z71" s="21">
        <f>O18</f>
        <v>15</v>
      </c>
      <c r="AA71" s="21" t="str">
        <f>IF(Z71&gt;AD71,"○","　")</f>
        <v>○</v>
      </c>
      <c r="AB71" s="21" t="s">
        <v>20</v>
      </c>
      <c r="AC71" s="21" t="str">
        <f>IF(AD71&gt;Z71,"○","　")</f>
        <v>　</v>
      </c>
      <c r="AD71" s="50">
        <f>T18</f>
        <v>12</v>
      </c>
      <c r="AE71" s="21">
        <f>O34</f>
        <v>15</v>
      </c>
      <c r="AF71" s="21" t="str">
        <f>IF(AE71&gt;AI71,"○","　")</f>
        <v>○</v>
      </c>
      <c r="AG71" s="21" t="s">
        <v>20</v>
      </c>
      <c r="AH71" s="21" t="str">
        <f>IF(AI71&gt;AE71,"○","　")</f>
        <v>　</v>
      </c>
      <c r="AI71" s="50">
        <f>T34</f>
        <v>10</v>
      </c>
      <c r="AJ71" s="233"/>
      <c r="AK71" s="197"/>
      <c r="AL71" s="201"/>
      <c r="AM71" s="206"/>
      <c r="AN71" s="207"/>
      <c r="AO71" s="208"/>
      <c r="AP71" s="210"/>
      <c r="AQ71" s="212"/>
      <c r="AX71" s="197"/>
      <c r="AY71" s="197"/>
      <c r="AZ71" s="197"/>
      <c r="BA71" s="197"/>
      <c r="BB71" s="197"/>
      <c r="BC71" s="197"/>
      <c r="BD71" s="197"/>
    </row>
    <row r="72" spans="1:56" ht="18" customHeight="1" x14ac:dyDescent="0.45">
      <c r="A72" s="248"/>
      <c r="B72" s="214"/>
      <c r="C72" s="215"/>
      <c r="D72" s="216"/>
      <c r="E72" s="221"/>
      <c r="F72" s="21">
        <f>T60</f>
        <v>12</v>
      </c>
      <c r="G72" s="21" t="str">
        <f>IF(F72&gt;J72,"○","　")</f>
        <v>　</v>
      </c>
      <c r="H72" s="21" t="s">
        <v>21</v>
      </c>
      <c r="I72" s="21" t="str">
        <f>IF(J72&gt;F72,"○","　")</f>
        <v>○</v>
      </c>
      <c r="J72" s="50">
        <f>P60</f>
        <v>15</v>
      </c>
      <c r="K72" s="104"/>
      <c r="L72" s="104"/>
      <c r="M72" s="104"/>
      <c r="N72" s="104"/>
      <c r="O72" s="86"/>
      <c r="P72" s="226"/>
      <c r="Q72" s="227"/>
      <c r="R72" s="227"/>
      <c r="S72" s="227"/>
      <c r="T72" s="228"/>
      <c r="U72" s="21">
        <f>O41</f>
        <v>10</v>
      </c>
      <c r="V72" s="21" t="str">
        <f>IF(U72&gt;Y72,"○","　")</f>
        <v>　</v>
      </c>
      <c r="W72" s="21" t="s">
        <v>21</v>
      </c>
      <c r="X72" s="21" t="str">
        <f>IF(Y72&gt;U72,"○","　")</f>
        <v>○</v>
      </c>
      <c r="Y72" s="50">
        <f>T41</f>
        <v>15</v>
      </c>
      <c r="Z72" s="21">
        <f>O19</f>
        <v>10</v>
      </c>
      <c r="AA72" s="21" t="str">
        <f>IF(Z72&gt;AD72,"○","　")</f>
        <v>　</v>
      </c>
      <c r="AB72" s="21" t="s">
        <v>21</v>
      </c>
      <c r="AC72" s="21" t="str">
        <f>IF(AD72&gt;Z72,"○","　")</f>
        <v>○</v>
      </c>
      <c r="AD72" s="50">
        <f>T19</f>
        <v>15</v>
      </c>
      <c r="AE72" s="21">
        <f>O35</f>
        <v>8</v>
      </c>
      <c r="AF72" s="21" t="str">
        <f>IF(AE72&gt;AI72,"○","　")</f>
        <v>　</v>
      </c>
      <c r="AG72" s="21" t="s">
        <v>21</v>
      </c>
      <c r="AH72" s="21" t="str">
        <f>IF(AI72&gt;AE72,"○","　")</f>
        <v>○</v>
      </c>
      <c r="AI72" s="50">
        <f>T35</f>
        <v>15</v>
      </c>
      <c r="AJ72" s="233"/>
      <c r="AK72" s="197"/>
      <c r="AL72" s="201"/>
      <c r="AM72" s="198">
        <f>SUM(F68,K68,P68,U68,Z68,AE68,)</f>
        <v>3</v>
      </c>
      <c r="AN72" s="197" t="s">
        <v>21</v>
      </c>
      <c r="AO72" s="201">
        <f>SUM(J68,O68,T68,Y68,AD68,AI68)</f>
        <v>8</v>
      </c>
      <c r="AP72" s="210"/>
      <c r="AQ72" s="212"/>
      <c r="AX72" s="197"/>
      <c r="AY72" s="197"/>
      <c r="AZ72" s="197"/>
      <c r="BA72" s="197"/>
      <c r="BB72" s="197"/>
      <c r="BC72" s="197"/>
      <c r="BD72" s="197"/>
    </row>
    <row r="73" spans="1:56" ht="18" customHeight="1" x14ac:dyDescent="0.45">
      <c r="A73" s="248"/>
      <c r="B73" s="214"/>
      <c r="C73" s="215"/>
      <c r="D73" s="216"/>
      <c r="E73" s="237"/>
      <c r="F73" s="51">
        <f>T61</f>
        <v>10</v>
      </c>
      <c r="G73" s="51" t="str">
        <f>IF(F73&gt;J73,"○","　")</f>
        <v>　</v>
      </c>
      <c r="H73" s="51" t="s">
        <v>21</v>
      </c>
      <c r="I73" s="51" t="str">
        <f>IF(J73&gt;F73,"○","　")</f>
        <v>○</v>
      </c>
      <c r="J73" s="52">
        <f>P61</f>
        <v>15</v>
      </c>
      <c r="K73" s="87"/>
      <c r="L73" s="87"/>
      <c r="M73" s="87"/>
      <c r="N73" s="87"/>
      <c r="O73" s="88"/>
      <c r="P73" s="238"/>
      <c r="Q73" s="239"/>
      <c r="R73" s="239"/>
      <c r="S73" s="239"/>
      <c r="T73" s="240"/>
      <c r="U73" s="21">
        <f>O42</f>
        <v>0</v>
      </c>
      <c r="V73" s="21" t="str">
        <f>IF(U73&gt;Y73,"○","　")</f>
        <v>　</v>
      </c>
      <c r="W73" s="21" t="s">
        <v>21</v>
      </c>
      <c r="X73" s="21" t="str">
        <f>IF(Y73&gt;U73,"○","　")</f>
        <v>　</v>
      </c>
      <c r="Y73" s="50">
        <f>T42</f>
        <v>0</v>
      </c>
      <c r="Z73" s="21">
        <f>O20</f>
        <v>8</v>
      </c>
      <c r="AA73" s="21" t="str">
        <f>IF(Z73&gt;AD73,"○","　")</f>
        <v>　</v>
      </c>
      <c r="AB73" s="21" t="s">
        <v>21</v>
      </c>
      <c r="AC73" s="21" t="str">
        <f>IF(AD73&gt;Z73,"○","　")</f>
        <v>○</v>
      </c>
      <c r="AD73" s="50">
        <f>T20</f>
        <v>15</v>
      </c>
      <c r="AE73" s="21">
        <f>O36</f>
        <v>10</v>
      </c>
      <c r="AF73" s="21" t="str">
        <f>IF(AE73&gt;AI73,"○","　")</f>
        <v>　</v>
      </c>
      <c r="AG73" s="51" t="s">
        <v>21</v>
      </c>
      <c r="AH73" s="21" t="str">
        <f>IF(AI73&gt;AE73,"○","　")</f>
        <v>○</v>
      </c>
      <c r="AI73" s="50">
        <f>T36</f>
        <v>15</v>
      </c>
      <c r="AJ73" s="241"/>
      <c r="AK73" s="242"/>
      <c r="AL73" s="243"/>
      <c r="AM73" s="244"/>
      <c r="AN73" s="242"/>
      <c r="AO73" s="243"/>
      <c r="AP73" s="245"/>
      <c r="AQ73" s="212"/>
      <c r="AX73" s="197"/>
      <c r="AY73" s="197"/>
      <c r="AZ73" s="197"/>
      <c r="BA73" s="197"/>
      <c r="BB73" s="197"/>
      <c r="BC73" s="197"/>
      <c r="BD73" s="197"/>
    </row>
    <row r="74" spans="1:56" ht="18" customHeight="1" x14ac:dyDescent="0.45">
      <c r="A74" s="248"/>
      <c r="B74" s="214" t="str">
        <f>P5</f>
        <v>ネーブルオレンジ</v>
      </c>
      <c r="C74" s="215"/>
      <c r="D74" s="216"/>
      <c r="E74" s="220" t="str">
        <f>IF($CA$118="A",CC123,IF($CA$118="B",CF123,CI123))</f>
        <v/>
      </c>
      <c r="F74" s="53">
        <f>COUNTIF(G77:G79,"○")</f>
        <v>2</v>
      </c>
      <c r="G74" s="53"/>
      <c r="H74" s="53" t="str">
        <f>W56</f>
        <v>⑦</v>
      </c>
      <c r="I74" s="53"/>
      <c r="J74" s="54">
        <f>COUNTIF(I77:I79,"○")</f>
        <v>0</v>
      </c>
      <c r="K74" s="53">
        <f>COUNTIF(L77:L79,"○")</f>
        <v>2</v>
      </c>
      <c r="L74" s="53"/>
      <c r="M74" s="53" t="str">
        <f>W62</f>
        <v>②</v>
      </c>
      <c r="N74" s="53"/>
      <c r="O74" s="54">
        <f>COUNTIF(N77:N79,"○")</f>
        <v>0</v>
      </c>
      <c r="P74" s="53">
        <f>COUNTIF(Q77:Q79,"○")</f>
        <v>2</v>
      </c>
      <c r="Q74" s="53"/>
      <c r="R74" s="53" t="str">
        <f>W68</f>
        <v>⑩</v>
      </c>
      <c r="S74" s="53"/>
      <c r="T74" s="54">
        <f>COUNTIF(S77:S79,"○")</f>
        <v>0</v>
      </c>
      <c r="U74" s="223"/>
      <c r="V74" s="224"/>
      <c r="W74" s="224"/>
      <c r="X74" s="224"/>
      <c r="Y74" s="225"/>
      <c r="Z74" s="89"/>
      <c r="AA74" s="89"/>
      <c r="AB74" s="89"/>
      <c r="AC74" s="89"/>
      <c r="AD74" s="90"/>
      <c r="AE74" s="53">
        <f>COUNTIF(AF77:AF79,"○")</f>
        <v>2</v>
      </c>
      <c r="AF74" s="53"/>
      <c r="AG74" s="115" t="s">
        <v>111</v>
      </c>
      <c r="AH74" s="53"/>
      <c r="AI74" s="54">
        <f>COUNTIF(AH77:AH79,"○")</f>
        <v>1</v>
      </c>
      <c r="AJ74" s="232">
        <f>COUNTIF(F75:AE75,"○")</f>
        <v>4</v>
      </c>
      <c r="AK74" s="235" t="s">
        <v>21</v>
      </c>
      <c r="AL74" s="236">
        <f>COUNTIF(J76:AI76,"○")</f>
        <v>0</v>
      </c>
      <c r="AM74" s="203">
        <f>IF(AO78=0,10,AM78/AO78)</f>
        <v>8</v>
      </c>
      <c r="AN74" s="204"/>
      <c r="AO74" s="205"/>
      <c r="AP74" s="209">
        <f>SUM(F77:F79,K77:K79,P77:P79,U77:U79,Z77:Z79,AE77:AE79)/SUM(J77:J79,O77:O79,T77:T79,Y77:Y79,AD77:AD79,AI77:AI79)</f>
        <v>1.3047619047619048</v>
      </c>
      <c r="AQ74" s="212">
        <f>IF(AS$94=AS$93,RANK(BC74,BC$56:BC$89,0),"")</f>
        <v>1</v>
      </c>
      <c r="AS74" s="60">
        <f>SUM(AJ74:AL79)</f>
        <v>4</v>
      </c>
      <c r="AT74" s="60">
        <f>AU74-AV74</f>
        <v>0</v>
      </c>
      <c r="AU74" s="60">
        <f>SUM(F74:AI74)</f>
        <v>9</v>
      </c>
      <c r="AV74" s="60">
        <f>SUM(AM78:AO79)</f>
        <v>9</v>
      </c>
      <c r="AX74" s="197">
        <f>RANK(AJ74,AJ56:AJ91,1)</f>
        <v>6</v>
      </c>
      <c r="AY74" s="197">
        <f>RANK(BD74,BD56:BD91,1)</f>
        <v>6</v>
      </c>
      <c r="AZ74" s="197">
        <f>RANK(AP74,AP56:AP89,1)</f>
        <v>6</v>
      </c>
      <c r="BA74" s="197">
        <f>AX74*100</f>
        <v>600</v>
      </c>
      <c r="BB74" s="197">
        <f>AY74*10</f>
        <v>60</v>
      </c>
      <c r="BC74" s="197">
        <f>SUM(AZ74:BB79)</f>
        <v>666</v>
      </c>
      <c r="BD74" s="197">
        <f>AM74-AO74</f>
        <v>8</v>
      </c>
    </row>
    <row r="75" spans="1:56" ht="13.5" hidden="1" customHeight="1" x14ac:dyDescent="0.45">
      <c r="A75" s="248"/>
      <c r="B75" s="214"/>
      <c r="C75" s="215"/>
      <c r="D75" s="216"/>
      <c r="E75" s="221"/>
      <c r="F75" s="21" t="str">
        <f>IF(F74&gt;J74,"○","　")</f>
        <v>○</v>
      </c>
      <c r="J75" s="50"/>
      <c r="K75" s="21" t="str">
        <f>IF(K74&gt;O74,"○","　")</f>
        <v>○</v>
      </c>
      <c r="O75" s="50"/>
      <c r="P75" s="21" t="str">
        <f>IF(P74&gt;T74,"○","　")</f>
        <v>○</v>
      </c>
      <c r="T75" s="50"/>
      <c r="U75" s="226"/>
      <c r="V75" s="227"/>
      <c r="W75" s="227"/>
      <c r="X75" s="227"/>
      <c r="Y75" s="228"/>
      <c r="Z75" s="104"/>
      <c r="AA75" s="104"/>
      <c r="AB75" s="104"/>
      <c r="AC75" s="104"/>
      <c r="AD75" s="86"/>
      <c r="AE75" s="21" t="str">
        <f>IF(AE74&gt;AI74,"○","　")</f>
        <v>○</v>
      </c>
      <c r="AI75" s="50"/>
      <c r="AJ75" s="233"/>
      <c r="AK75" s="197"/>
      <c r="AL75" s="201"/>
      <c r="AM75" s="206"/>
      <c r="AN75" s="207"/>
      <c r="AO75" s="208"/>
      <c r="AP75" s="210"/>
      <c r="AQ75" s="212"/>
      <c r="AX75" s="197"/>
      <c r="AY75" s="197"/>
      <c r="AZ75" s="197"/>
      <c r="BA75" s="197"/>
      <c r="BB75" s="197"/>
      <c r="BC75" s="197"/>
      <c r="BD75" s="197"/>
    </row>
    <row r="76" spans="1:56" ht="13.5" hidden="1" customHeight="1" x14ac:dyDescent="0.45">
      <c r="A76" s="248"/>
      <c r="B76" s="214"/>
      <c r="C76" s="215"/>
      <c r="D76" s="216"/>
      <c r="E76" s="221"/>
      <c r="J76" s="50" t="str">
        <f>IF(J74&gt;F74,"○","　")</f>
        <v>　</v>
      </c>
      <c r="O76" s="50" t="str">
        <f>IF(O74&gt;K74,"○","　")</f>
        <v>　</v>
      </c>
      <c r="T76" s="50" t="str">
        <f>IF(T74&gt;P74,"○","　")</f>
        <v>　</v>
      </c>
      <c r="U76" s="226"/>
      <c r="V76" s="227"/>
      <c r="W76" s="227"/>
      <c r="X76" s="227"/>
      <c r="Y76" s="228"/>
      <c r="Z76" s="104"/>
      <c r="AA76" s="104"/>
      <c r="AB76" s="104"/>
      <c r="AC76" s="104"/>
      <c r="AD76" s="86"/>
      <c r="AI76" s="50" t="str">
        <f>IF(AI74&gt;AE74,"○","　")</f>
        <v>　</v>
      </c>
      <c r="AJ76" s="233"/>
      <c r="AK76" s="197"/>
      <c r="AL76" s="201"/>
      <c r="AM76" s="206"/>
      <c r="AN76" s="207"/>
      <c r="AO76" s="208"/>
      <c r="AP76" s="210"/>
      <c r="AQ76" s="212"/>
      <c r="AX76" s="197"/>
      <c r="AY76" s="197"/>
      <c r="AZ76" s="197"/>
      <c r="BA76" s="197"/>
      <c r="BB76" s="197"/>
      <c r="BC76" s="197"/>
      <c r="BD76" s="197"/>
    </row>
    <row r="77" spans="1:56" ht="18" customHeight="1" x14ac:dyDescent="0.45">
      <c r="A77" s="248"/>
      <c r="B77" s="214"/>
      <c r="C77" s="215"/>
      <c r="D77" s="216"/>
      <c r="E77" s="221"/>
      <c r="F77" s="21">
        <f>Y59</f>
        <v>15</v>
      </c>
      <c r="G77" s="21" t="str">
        <f>IF(F77&gt;J77,"○","　")</f>
        <v>○</v>
      </c>
      <c r="H77" s="21" t="s">
        <v>20</v>
      </c>
      <c r="I77" s="21" t="str">
        <f>IF(J77&gt;F77,"○","　")</f>
        <v>　</v>
      </c>
      <c r="J77" s="50">
        <f>U59</f>
        <v>11</v>
      </c>
      <c r="K77" s="21">
        <f>Y65</f>
        <v>17</v>
      </c>
      <c r="L77" s="21" t="str">
        <f>IF(K77&gt;O77,"○","　")</f>
        <v>○</v>
      </c>
      <c r="M77" s="21" t="s">
        <v>20</v>
      </c>
      <c r="N77" s="21" t="str">
        <f>IF(O77&gt;K77,"○","　")</f>
        <v>　</v>
      </c>
      <c r="O77" s="50">
        <f>U65</f>
        <v>15</v>
      </c>
      <c r="P77" s="21">
        <f>Y71</f>
        <v>15</v>
      </c>
      <c r="Q77" s="21" t="str">
        <f>IF(P77&gt;T77,"○","　")</f>
        <v>○</v>
      </c>
      <c r="R77" s="21" t="s">
        <v>20</v>
      </c>
      <c r="S77" s="21" t="str">
        <f>IF(T77&gt;P77,"○","　")</f>
        <v>　</v>
      </c>
      <c r="T77" s="50">
        <f>U71</f>
        <v>12</v>
      </c>
      <c r="U77" s="226"/>
      <c r="V77" s="227"/>
      <c r="W77" s="227"/>
      <c r="X77" s="227"/>
      <c r="Y77" s="228"/>
      <c r="Z77" s="104"/>
      <c r="AA77" s="104"/>
      <c r="AB77" s="104"/>
      <c r="AC77" s="104"/>
      <c r="AD77" s="86"/>
      <c r="AE77" s="21">
        <f>O21</f>
        <v>15</v>
      </c>
      <c r="AF77" s="21" t="str">
        <f>IF(AE77&gt;AI77,"○","　")</f>
        <v>　</v>
      </c>
      <c r="AG77" s="21" t="s">
        <v>20</v>
      </c>
      <c r="AH77" s="21" t="str">
        <f>IF(AI77&gt;AE77,"○","　")</f>
        <v>○</v>
      </c>
      <c r="AI77" s="50">
        <f>T21</f>
        <v>17</v>
      </c>
      <c r="AJ77" s="233"/>
      <c r="AK77" s="197"/>
      <c r="AL77" s="201"/>
      <c r="AM77" s="206"/>
      <c r="AN77" s="207"/>
      <c r="AO77" s="208"/>
      <c r="AP77" s="210"/>
      <c r="AQ77" s="212"/>
      <c r="AX77" s="197"/>
      <c r="AY77" s="197"/>
      <c r="AZ77" s="197"/>
      <c r="BA77" s="197"/>
      <c r="BB77" s="197"/>
      <c r="BC77" s="197"/>
      <c r="BD77" s="197"/>
    </row>
    <row r="78" spans="1:56" ht="18" customHeight="1" x14ac:dyDescent="0.45">
      <c r="A78" s="248"/>
      <c r="B78" s="214"/>
      <c r="C78" s="215"/>
      <c r="D78" s="216"/>
      <c r="E78" s="221"/>
      <c r="F78" s="21">
        <f>Y60</f>
        <v>15</v>
      </c>
      <c r="G78" s="21" t="str">
        <f>IF(F78&gt;J78,"○","　")</f>
        <v>○</v>
      </c>
      <c r="H78" s="21" t="s">
        <v>21</v>
      </c>
      <c r="I78" s="21" t="str">
        <f>IF(J78&gt;F78,"○","　")</f>
        <v>　</v>
      </c>
      <c r="J78" s="50">
        <f>U60</f>
        <v>10</v>
      </c>
      <c r="K78" s="21">
        <f>Y66</f>
        <v>15</v>
      </c>
      <c r="L78" s="21" t="str">
        <f>IF(K78&gt;O78,"○","　")</f>
        <v>○</v>
      </c>
      <c r="M78" s="21" t="s">
        <v>21</v>
      </c>
      <c r="N78" s="21" t="str">
        <f>IF(O78&gt;K78,"○","　")</f>
        <v>　</v>
      </c>
      <c r="O78" s="50">
        <f>U66</f>
        <v>13</v>
      </c>
      <c r="P78" s="21">
        <f>Y72</f>
        <v>15</v>
      </c>
      <c r="Q78" s="21" t="str">
        <f>IF(P78&gt;T78,"○","　")</f>
        <v>○</v>
      </c>
      <c r="R78" s="21" t="s">
        <v>21</v>
      </c>
      <c r="S78" s="21" t="str">
        <f>IF(T78&gt;P78,"○","　")</f>
        <v>　</v>
      </c>
      <c r="T78" s="50">
        <f>U72</f>
        <v>10</v>
      </c>
      <c r="U78" s="226"/>
      <c r="V78" s="227"/>
      <c r="W78" s="227"/>
      <c r="X78" s="227"/>
      <c r="Y78" s="228"/>
      <c r="Z78" s="104"/>
      <c r="AA78" s="104"/>
      <c r="AB78" s="104"/>
      <c r="AC78" s="104"/>
      <c r="AD78" s="86"/>
      <c r="AE78" s="21">
        <f>O22</f>
        <v>15</v>
      </c>
      <c r="AF78" s="21" t="str">
        <f>IF(AE78&gt;AI78,"○","　")</f>
        <v>○</v>
      </c>
      <c r="AG78" s="21" t="s">
        <v>21</v>
      </c>
      <c r="AH78" s="21" t="str">
        <f>IF(AI78&gt;AE78,"○","　")</f>
        <v>　</v>
      </c>
      <c r="AI78" s="50">
        <f>T22</f>
        <v>4</v>
      </c>
      <c r="AJ78" s="233"/>
      <c r="AK78" s="197"/>
      <c r="AL78" s="201"/>
      <c r="AM78" s="198">
        <f>SUM(F74,K74,P74,U74,Z74,AE74,)</f>
        <v>8</v>
      </c>
      <c r="AN78" s="197" t="s">
        <v>21</v>
      </c>
      <c r="AO78" s="201">
        <f>SUM(J74,O74,T74,Y74,AD74,AI74)</f>
        <v>1</v>
      </c>
      <c r="AP78" s="210"/>
      <c r="AQ78" s="212"/>
      <c r="AX78" s="197"/>
      <c r="AY78" s="197"/>
      <c r="AZ78" s="197"/>
      <c r="BA78" s="197"/>
      <c r="BB78" s="197"/>
      <c r="BC78" s="197"/>
      <c r="BD78" s="197"/>
    </row>
    <row r="79" spans="1:56" ht="18" customHeight="1" x14ac:dyDescent="0.45">
      <c r="A79" s="248"/>
      <c r="B79" s="214"/>
      <c r="C79" s="215"/>
      <c r="D79" s="216"/>
      <c r="E79" s="237"/>
      <c r="F79" s="51">
        <f>Y61</f>
        <v>0</v>
      </c>
      <c r="G79" s="51" t="str">
        <f>IF(F79&gt;J79,"○","　")</f>
        <v>　</v>
      </c>
      <c r="H79" s="51" t="s">
        <v>21</v>
      </c>
      <c r="I79" s="51" t="str">
        <f>IF(J79&gt;F79,"○","　")</f>
        <v>　</v>
      </c>
      <c r="J79" s="52">
        <f>U61</f>
        <v>0</v>
      </c>
      <c r="K79" s="51">
        <f>Y67</f>
        <v>0</v>
      </c>
      <c r="L79" s="51" t="str">
        <f>IF(K79&gt;O79,"○","　")</f>
        <v>　</v>
      </c>
      <c r="M79" s="51" t="s">
        <v>21</v>
      </c>
      <c r="N79" s="51" t="str">
        <f>IF(O79&gt;K79,"○","　")</f>
        <v>　</v>
      </c>
      <c r="O79" s="52">
        <f>U67</f>
        <v>0</v>
      </c>
      <c r="P79" s="51">
        <f>Y73</f>
        <v>0</v>
      </c>
      <c r="Q79" s="51" t="str">
        <f>IF(P79&gt;T79,"○","　")</f>
        <v>　</v>
      </c>
      <c r="R79" s="51" t="s">
        <v>21</v>
      </c>
      <c r="S79" s="51" t="str">
        <f>IF(T79&gt;P79,"○","　")</f>
        <v>　</v>
      </c>
      <c r="T79" s="52">
        <f>U73</f>
        <v>0</v>
      </c>
      <c r="U79" s="238"/>
      <c r="V79" s="239"/>
      <c r="W79" s="239"/>
      <c r="X79" s="239"/>
      <c r="Y79" s="240"/>
      <c r="Z79" s="87"/>
      <c r="AA79" s="87"/>
      <c r="AB79" s="87"/>
      <c r="AC79" s="87"/>
      <c r="AD79" s="88"/>
      <c r="AE79" s="21">
        <f>O23</f>
        <v>15</v>
      </c>
      <c r="AF79" s="21" t="str">
        <f>IF(AE79&gt;AI79,"○","　")</f>
        <v>○</v>
      </c>
      <c r="AG79" s="21" t="s">
        <v>21</v>
      </c>
      <c r="AH79" s="21" t="str">
        <f>IF(AI79&gt;AE79,"○","　")</f>
        <v>　</v>
      </c>
      <c r="AI79" s="50">
        <f>T23</f>
        <v>13</v>
      </c>
      <c r="AJ79" s="241"/>
      <c r="AK79" s="242"/>
      <c r="AL79" s="243"/>
      <c r="AM79" s="244"/>
      <c r="AN79" s="242"/>
      <c r="AO79" s="243"/>
      <c r="AP79" s="245"/>
      <c r="AQ79" s="212"/>
      <c r="AX79" s="197"/>
      <c r="AY79" s="197"/>
      <c r="AZ79" s="197"/>
      <c r="BA79" s="197"/>
      <c r="BB79" s="197"/>
      <c r="BC79" s="197"/>
      <c r="BD79" s="197"/>
    </row>
    <row r="80" spans="1:56" ht="18" customHeight="1" x14ac:dyDescent="0.45">
      <c r="A80" s="248"/>
      <c r="B80" s="214" t="str">
        <f>P6</f>
        <v>いちごみるく</v>
      </c>
      <c r="C80" s="215"/>
      <c r="D80" s="216"/>
      <c r="E80" s="220" t="str">
        <f>IF($CA$118="A",CC124,IF(CA$118="B",CF124,CI124))</f>
        <v/>
      </c>
      <c r="F80" s="53">
        <f>COUNTIF(G83:G85,"○")</f>
        <v>0</v>
      </c>
      <c r="G80" s="53"/>
      <c r="H80" s="53" t="str">
        <f>AB56</f>
        <v>⑤</v>
      </c>
      <c r="I80" s="53"/>
      <c r="J80" s="54">
        <f>COUNTIF(I83:I85,"○")</f>
        <v>2</v>
      </c>
      <c r="K80" s="53">
        <f>COUNTIF(L83:L85,"○")</f>
        <v>2</v>
      </c>
      <c r="L80" s="53"/>
      <c r="M80" s="53" t="str">
        <f>AB62</f>
        <v>⑨</v>
      </c>
      <c r="N80" s="53"/>
      <c r="O80" s="54">
        <f>COUNTIF(N83:N85,"○")</f>
        <v>0</v>
      </c>
      <c r="P80" s="53">
        <f>COUNTIF(Q83:Q85,"○")</f>
        <v>2</v>
      </c>
      <c r="Q80" s="53"/>
      <c r="R80" s="53" t="str">
        <f>AB68</f>
        <v>③</v>
      </c>
      <c r="S80" s="53"/>
      <c r="T80" s="54">
        <f>COUNTIF(S83:S85,"○")</f>
        <v>1</v>
      </c>
      <c r="U80" s="89"/>
      <c r="V80" s="89"/>
      <c r="W80" s="89"/>
      <c r="X80" s="89"/>
      <c r="Y80" s="90"/>
      <c r="Z80" s="223"/>
      <c r="AA80" s="224"/>
      <c r="AB80" s="224"/>
      <c r="AC80" s="224"/>
      <c r="AD80" s="225"/>
      <c r="AE80" s="53">
        <f>COUNTIF(AF83:AF85,"○")</f>
        <v>2</v>
      </c>
      <c r="AF80" s="53"/>
      <c r="AG80" s="91" t="s">
        <v>171</v>
      </c>
      <c r="AH80" s="53"/>
      <c r="AI80" s="54">
        <f>COUNTIF(AH83:AH85,"○")</f>
        <v>0</v>
      </c>
      <c r="AJ80" s="232">
        <f>COUNTIF(F81:AE81,"○")</f>
        <v>3</v>
      </c>
      <c r="AK80" s="235" t="s">
        <v>21</v>
      </c>
      <c r="AL80" s="236">
        <f>COUNTIF(J82:AI82,"○")</f>
        <v>1</v>
      </c>
      <c r="AM80" s="203">
        <f>IF(AO84=0,10,AM84/AO84)</f>
        <v>2</v>
      </c>
      <c r="AN80" s="204"/>
      <c r="AO80" s="205"/>
      <c r="AP80" s="209">
        <f>SUM(F83:F85,K83:K85,P83:P85,U83:U85,Z83:Z85,AE83:AE85)/SUM(J83:J85,O83:O85,T83:T85,Y83:Y85,AD83:AD85,AI83:AI85)</f>
        <v>1.1304347826086956</v>
      </c>
      <c r="AQ80" s="212">
        <f>IF(AS$94=AS$93,RANK(BC80,BC$56:BC$89,0),"")</f>
        <v>2</v>
      </c>
      <c r="AS80" s="60">
        <f>SUM(AJ80:AL85)</f>
        <v>4</v>
      </c>
      <c r="AT80" s="60">
        <f>AU80-AV80</f>
        <v>0</v>
      </c>
      <c r="AU80" s="60">
        <f>SUM(F80:AI80)</f>
        <v>9</v>
      </c>
      <c r="AV80" s="60">
        <f>SUM(AM84:AO85)</f>
        <v>9</v>
      </c>
      <c r="AX80" s="197">
        <f>RANK(AJ80,AJ56:AJ91,1)</f>
        <v>4</v>
      </c>
      <c r="AY80" s="197">
        <f>RANK(BD80,BD56:BD91,1)</f>
        <v>4</v>
      </c>
      <c r="AZ80" s="197">
        <f>RANK(AP80,AP56:AP89,1)</f>
        <v>5</v>
      </c>
      <c r="BA80" s="197">
        <f>AX80*100</f>
        <v>400</v>
      </c>
      <c r="BB80" s="197">
        <f>AY80*10</f>
        <v>40</v>
      </c>
      <c r="BC80" s="197">
        <f>SUM(AZ80:BB85)</f>
        <v>445</v>
      </c>
      <c r="BD80" s="197">
        <f>AM80-AO80</f>
        <v>2</v>
      </c>
    </row>
    <row r="81" spans="1:56" ht="13.5" hidden="1" customHeight="1" x14ac:dyDescent="0.45">
      <c r="A81" s="248"/>
      <c r="B81" s="214"/>
      <c r="C81" s="215"/>
      <c r="D81" s="216"/>
      <c r="E81" s="221"/>
      <c r="F81" s="21" t="str">
        <f>IF(F80&gt;J80,"○","　")</f>
        <v>　</v>
      </c>
      <c r="J81" s="50"/>
      <c r="K81" s="21" t="str">
        <f>IF(K80&gt;O80,"○","　")</f>
        <v>○</v>
      </c>
      <c r="O81" s="50"/>
      <c r="P81" s="21" t="str">
        <f>IF(P80&gt;T80,"○","　")</f>
        <v>○</v>
      </c>
      <c r="T81" s="50"/>
      <c r="U81" s="104"/>
      <c r="V81" s="104"/>
      <c r="W81" s="104"/>
      <c r="X81" s="104"/>
      <c r="Y81" s="86"/>
      <c r="Z81" s="226"/>
      <c r="AA81" s="227"/>
      <c r="AB81" s="227"/>
      <c r="AC81" s="227"/>
      <c r="AD81" s="228"/>
      <c r="AE81" s="21" t="str">
        <f>IF(AE80&gt;AI80,"○","　")</f>
        <v>○</v>
      </c>
      <c r="AI81" s="50"/>
      <c r="AJ81" s="233"/>
      <c r="AK81" s="197"/>
      <c r="AL81" s="201"/>
      <c r="AM81" s="206"/>
      <c r="AN81" s="207"/>
      <c r="AO81" s="208"/>
      <c r="AP81" s="210"/>
      <c r="AQ81" s="212"/>
      <c r="AX81" s="197"/>
      <c r="AY81" s="197"/>
      <c r="AZ81" s="197"/>
      <c r="BA81" s="197"/>
      <c r="BB81" s="197"/>
      <c r="BC81" s="197"/>
      <c r="BD81" s="197"/>
    </row>
    <row r="82" spans="1:56" ht="13.5" hidden="1" customHeight="1" x14ac:dyDescent="0.45">
      <c r="A82" s="248"/>
      <c r="B82" s="214"/>
      <c r="C82" s="215"/>
      <c r="D82" s="216"/>
      <c r="E82" s="221"/>
      <c r="J82" s="50" t="str">
        <f>IF(J80&gt;F80,"○","　")</f>
        <v>○</v>
      </c>
      <c r="O82" s="50" t="str">
        <f>IF(O80&gt;K80,"○","　")</f>
        <v>　</v>
      </c>
      <c r="T82" s="50" t="str">
        <f>IF(T80&gt;P80,"○","　")</f>
        <v>　</v>
      </c>
      <c r="U82" s="104"/>
      <c r="V82" s="104"/>
      <c r="W82" s="104"/>
      <c r="X82" s="104"/>
      <c r="Y82" s="86"/>
      <c r="Z82" s="226"/>
      <c r="AA82" s="227"/>
      <c r="AB82" s="227"/>
      <c r="AC82" s="227"/>
      <c r="AD82" s="228"/>
      <c r="AI82" s="50" t="str">
        <f>IF(AI80&gt;AE80,"○","　")</f>
        <v>　</v>
      </c>
      <c r="AJ82" s="233"/>
      <c r="AK82" s="197"/>
      <c r="AL82" s="201"/>
      <c r="AM82" s="206"/>
      <c r="AN82" s="207"/>
      <c r="AO82" s="208"/>
      <c r="AP82" s="210"/>
      <c r="AQ82" s="212"/>
      <c r="AX82" s="197"/>
      <c r="AY82" s="197"/>
      <c r="AZ82" s="197"/>
      <c r="BA82" s="197"/>
      <c r="BB82" s="197"/>
      <c r="BC82" s="197"/>
      <c r="BD82" s="197"/>
    </row>
    <row r="83" spans="1:56" ht="18" customHeight="1" x14ac:dyDescent="0.45">
      <c r="A83" s="248"/>
      <c r="B83" s="214"/>
      <c r="C83" s="215"/>
      <c r="D83" s="216"/>
      <c r="E83" s="221"/>
      <c r="F83" s="21">
        <f>AD59</f>
        <v>11</v>
      </c>
      <c r="G83" s="21" t="str">
        <f>IF(F83&gt;J83,"○","　")</f>
        <v>　</v>
      </c>
      <c r="H83" s="21" t="s">
        <v>20</v>
      </c>
      <c r="I83" s="21" t="str">
        <f>IF(J83&gt;F83,"○","　")</f>
        <v>○</v>
      </c>
      <c r="J83" s="50">
        <f>Z59</f>
        <v>15</v>
      </c>
      <c r="K83" s="21">
        <f>AD65</f>
        <v>15</v>
      </c>
      <c r="L83" s="21" t="str">
        <f>IF(K83&gt;O83,"○","　")</f>
        <v>○</v>
      </c>
      <c r="M83" s="21" t="s">
        <v>20</v>
      </c>
      <c r="N83" s="21" t="str">
        <f>IF(O83&gt;K83,"○","　")</f>
        <v>　</v>
      </c>
      <c r="O83" s="50">
        <f>Z65</f>
        <v>11</v>
      </c>
      <c r="P83" s="21">
        <f>AD71</f>
        <v>12</v>
      </c>
      <c r="Q83" s="21" t="str">
        <f>IF(P83&gt;T83,"○","　")</f>
        <v>　</v>
      </c>
      <c r="R83" s="21" t="s">
        <v>20</v>
      </c>
      <c r="S83" s="21" t="str">
        <f>IF(T83&gt;P83,"○","　")</f>
        <v>○</v>
      </c>
      <c r="T83" s="50">
        <f>Z71</f>
        <v>15</v>
      </c>
      <c r="U83" s="104"/>
      <c r="V83" s="104"/>
      <c r="W83" s="104"/>
      <c r="X83" s="104"/>
      <c r="Y83" s="86"/>
      <c r="Z83" s="226"/>
      <c r="AA83" s="227"/>
      <c r="AB83" s="227"/>
      <c r="AC83" s="227"/>
      <c r="AD83" s="228"/>
      <c r="AE83" s="21">
        <f>O46</f>
        <v>17</v>
      </c>
      <c r="AF83" s="21" t="str">
        <f>IF(AE83&gt;AI83,"○","　")</f>
        <v>○</v>
      </c>
      <c r="AG83" s="21" t="s">
        <v>20</v>
      </c>
      <c r="AH83" s="21" t="str">
        <f>IF(AI83&gt;AE83,"○","　")</f>
        <v>　</v>
      </c>
      <c r="AI83" s="50">
        <f>T46</f>
        <v>15</v>
      </c>
      <c r="AJ83" s="233"/>
      <c r="AK83" s="197"/>
      <c r="AL83" s="201"/>
      <c r="AM83" s="206"/>
      <c r="AN83" s="207"/>
      <c r="AO83" s="208"/>
      <c r="AP83" s="210"/>
      <c r="AQ83" s="212"/>
      <c r="AX83" s="197"/>
      <c r="AY83" s="197"/>
      <c r="AZ83" s="197"/>
      <c r="BA83" s="197"/>
      <c r="BB83" s="197"/>
      <c r="BC83" s="197"/>
      <c r="BD83" s="197"/>
    </row>
    <row r="84" spans="1:56" ht="18" customHeight="1" x14ac:dyDescent="0.45">
      <c r="A84" s="248"/>
      <c r="B84" s="214"/>
      <c r="C84" s="215"/>
      <c r="D84" s="216"/>
      <c r="E84" s="221"/>
      <c r="F84" s="21">
        <f>AD60</f>
        <v>15</v>
      </c>
      <c r="G84" s="21" t="str">
        <f>IF(F84&gt;J84,"○","　")</f>
        <v>　</v>
      </c>
      <c r="H84" s="21" t="s">
        <v>21</v>
      </c>
      <c r="I84" s="21" t="str">
        <f>IF(J84&gt;F84,"○","　")</f>
        <v>○</v>
      </c>
      <c r="J84" s="50">
        <f>Z60</f>
        <v>17</v>
      </c>
      <c r="K84" s="21">
        <f>AD66</f>
        <v>15</v>
      </c>
      <c r="L84" s="21" t="str">
        <f>IF(K84&gt;O84,"○","　")</f>
        <v>○</v>
      </c>
      <c r="M84" s="21" t="s">
        <v>21</v>
      </c>
      <c r="N84" s="21" t="str">
        <f>IF(O84&gt;K84,"○","　")</f>
        <v>　</v>
      </c>
      <c r="O84" s="50">
        <f>Z66</f>
        <v>13</v>
      </c>
      <c r="P84" s="21">
        <f>AD72</f>
        <v>15</v>
      </c>
      <c r="Q84" s="21" t="str">
        <f>IF(P84&gt;T84,"○","　")</f>
        <v>○</v>
      </c>
      <c r="R84" s="21" t="s">
        <v>21</v>
      </c>
      <c r="S84" s="21" t="str">
        <f>IF(T84&gt;P84,"○","　")</f>
        <v>　</v>
      </c>
      <c r="T84" s="50">
        <f>Z72</f>
        <v>10</v>
      </c>
      <c r="U84" s="104"/>
      <c r="V84" s="104"/>
      <c r="W84" s="104"/>
      <c r="X84" s="104"/>
      <c r="Y84" s="86"/>
      <c r="Z84" s="226"/>
      <c r="AA84" s="227"/>
      <c r="AB84" s="227"/>
      <c r="AC84" s="227"/>
      <c r="AD84" s="228"/>
      <c r="AE84" s="21">
        <f>O47</f>
        <v>15</v>
      </c>
      <c r="AF84" s="21" t="str">
        <f>IF(AE84&gt;AI84,"○","　")</f>
        <v>○</v>
      </c>
      <c r="AG84" s="21" t="s">
        <v>21</v>
      </c>
      <c r="AH84" s="21" t="str">
        <f>IF(AI84&gt;AE84,"○","　")</f>
        <v>　</v>
      </c>
      <c r="AI84" s="50">
        <f>T47</f>
        <v>11</v>
      </c>
      <c r="AJ84" s="233"/>
      <c r="AK84" s="197"/>
      <c r="AL84" s="201"/>
      <c r="AM84" s="198">
        <f>SUM(F80,K80,P80,U80,Z80,AE80,)</f>
        <v>6</v>
      </c>
      <c r="AN84" s="197" t="s">
        <v>21</v>
      </c>
      <c r="AO84" s="201">
        <f>SUM(J80,O80,T80,Y80,AD80,AI80)</f>
        <v>3</v>
      </c>
      <c r="AP84" s="210"/>
      <c r="AQ84" s="212"/>
      <c r="AX84" s="197"/>
      <c r="AY84" s="197"/>
      <c r="AZ84" s="197"/>
      <c r="BA84" s="197"/>
      <c r="BB84" s="197"/>
      <c r="BC84" s="197"/>
      <c r="BD84" s="197"/>
    </row>
    <row r="85" spans="1:56" ht="18" customHeight="1" x14ac:dyDescent="0.45">
      <c r="A85" s="248"/>
      <c r="B85" s="214"/>
      <c r="C85" s="215"/>
      <c r="D85" s="216"/>
      <c r="E85" s="237"/>
      <c r="F85" s="51">
        <f>AD61</f>
        <v>0</v>
      </c>
      <c r="G85" s="51" t="str">
        <f>IF(F85&gt;J85,"○","　")</f>
        <v>　</v>
      </c>
      <c r="H85" s="51" t="s">
        <v>21</v>
      </c>
      <c r="I85" s="51" t="str">
        <f>IF(J85&gt;F85,"○","　")</f>
        <v>　</v>
      </c>
      <c r="J85" s="52">
        <f>Z61</f>
        <v>0</v>
      </c>
      <c r="K85" s="51">
        <f>AD67</f>
        <v>0</v>
      </c>
      <c r="L85" s="51" t="str">
        <f>IF(K85&gt;O85,"○","　")</f>
        <v>　</v>
      </c>
      <c r="M85" s="51" t="s">
        <v>21</v>
      </c>
      <c r="N85" s="51" t="str">
        <f>IF(O85&gt;K85,"○","　")</f>
        <v>　</v>
      </c>
      <c r="O85" s="52">
        <f>Z67</f>
        <v>0</v>
      </c>
      <c r="P85" s="51">
        <f>AD73</f>
        <v>15</v>
      </c>
      <c r="Q85" s="51" t="str">
        <f>IF(P85&gt;T85,"○","　")</f>
        <v>○</v>
      </c>
      <c r="R85" s="51" t="s">
        <v>21</v>
      </c>
      <c r="S85" s="51" t="str">
        <f>IF(T85&gt;P85,"○","　")</f>
        <v>　</v>
      </c>
      <c r="T85" s="52">
        <f>Z73</f>
        <v>8</v>
      </c>
      <c r="U85" s="87"/>
      <c r="V85" s="87"/>
      <c r="W85" s="87"/>
      <c r="X85" s="87"/>
      <c r="Y85" s="88"/>
      <c r="Z85" s="238"/>
      <c r="AA85" s="239"/>
      <c r="AB85" s="239"/>
      <c r="AC85" s="239"/>
      <c r="AD85" s="240"/>
      <c r="AE85" s="21">
        <f>O48</f>
        <v>0</v>
      </c>
      <c r="AF85" s="21" t="str">
        <f>IF(AE85&gt;AI85,"○","　")</f>
        <v>　</v>
      </c>
      <c r="AG85" s="21" t="s">
        <v>21</v>
      </c>
      <c r="AH85" s="21" t="str">
        <f>IF(AI85&gt;AE85,"○","　")</f>
        <v>　</v>
      </c>
      <c r="AI85" s="50">
        <f>T48</f>
        <v>0</v>
      </c>
      <c r="AJ85" s="241"/>
      <c r="AK85" s="242"/>
      <c r="AL85" s="243"/>
      <c r="AM85" s="244"/>
      <c r="AN85" s="242"/>
      <c r="AO85" s="243"/>
      <c r="AP85" s="245"/>
      <c r="AQ85" s="212"/>
      <c r="AX85" s="197"/>
      <c r="AY85" s="197"/>
      <c r="AZ85" s="197"/>
      <c r="BA85" s="197"/>
      <c r="BB85" s="197"/>
      <c r="BC85" s="197"/>
      <c r="BD85" s="197"/>
    </row>
    <row r="86" spans="1:56" ht="18" customHeight="1" x14ac:dyDescent="0.45">
      <c r="A86" s="248"/>
      <c r="B86" s="214" t="str">
        <f>P7</f>
        <v>ぽてと</v>
      </c>
      <c r="C86" s="215"/>
      <c r="D86" s="216"/>
      <c r="E86" s="220" t="str">
        <f>IF($CA$118="A",CC125,IF($CA$118="B",CF125,CI125))</f>
        <v/>
      </c>
      <c r="F86" s="89"/>
      <c r="G86" s="89"/>
      <c r="H86" s="89"/>
      <c r="I86" s="89"/>
      <c r="J86" s="90"/>
      <c r="K86" s="53">
        <f>COUNTIF(L89:L91,"○")</f>
        <v>0</v>
      </c>
      <c r="L86" s="53"/>
      <c r="M86" s="53" t="str">
        <f>AG62</f>
        <v>⑥</v>
      </c>
      <c r="N86" s="53"/>
      <c r="O86" s="54">
        <f>COUNTIF(N89:N91,"○")</f>
        <v>2</v>
      </c>
      <c r="P86" s="53">
        <f>COUNTIF(Q89:Q91,"○")</f>
        <v>2</v>
      </c>
      <c r="Q86" s="53"/>
      <c r="R86" s="53" t="str">
        <f>AG68</f>
        <v>⑧</v>
      </c>
      <c r="S86" s="53"/>
      <c r="T86" s="54">
        <f>COUNTIF(S89:S91,"○")</f>
        <v>1</v>
      </c>
      <c r="U86" s="53">
        <f>COUNTIF(V89:V91,"○")</f>
        <v>1</v>
      </c>
      <c r="V86" s="53"/>
      <c r="W86" s="53" t="str">
        <f>AG74</f>
        <v>④</v>
      </c>
      <c r="X86" s="53"/>
      <c r="Y86" s="54">
        <f>COUNTIF(X89:X91,"○")</f>
        <v>2</v>
      </c>
      <c r="Z86" s="53">
        <f>COUNTIF(AA89:AA91,"○")</f>
        <v>0</v>
      </c>
      <c r="AA86" s="53"/>
      <c r="AB86" s="53" t="str">
        <f>AG80</f>
        <v>⑫</v>
      </c>
      <c r="AC86" s="53"/>
      <c r="AD86" s="53">
        <f>COUNTIF(AC89:AC91,"○")</f>
        <v>2</v>
      </c>
      <c r="AE86" s="223"/>
      <c r="AF86" s="224"/>
      <c r="AG86" s="224"/>
      <c r="AH86" s="224"/>
      <c r="AI86" s="225"/>
      <c r="AJ86" s="232">
        <f>COUNTIF(F87:AE87,"○")</f>
        <v>1</v>
      </c>
      <c r="AK86" s="235" t="s">
        <v>21</v>
      </c>
      <c r="AL86" s="236">
        <f>COUNTIF(J88:AI88,"○")</f>
        <v>3</v>
      </c>
      <c r="AM86" s="203">
        <f>IF(AO90=0,10,AM90/AO90)</f>
        <v>0.42857142857142855</v>
      </c>
      <c r="AN86" s="204"/>
      <c r="AO86" s="205"/>
      <c r="AP86" s="209">
        <f>SUM(F89:F91,K89:K91,P89:P91,U89:U91,Z89:Z91,AE89:AE91)/SUM(J89:J91,O89:O91,T89:T91,Y89:Y91,AD89:AD91,AI89:AI91)</f>
        <v>0.87943262411347523</v>
      </c>
      <c r="AQ86" s="212">
        <f>IF(AS$94=AS$93,RANK(BC86,BC$56:BC$89,0),"")</f>
        <v>4</v>
      </c>
      <c r="AS86" s="60">
        <f>SUM(AJ86:AL91)</f>
        <v>4</v>
      </c>
      <c r="AT86" s="60">
        <f>AU86-AV86</f>
        <v>0</v>
      </c>
      <c r="AU86" s="60">
        <f>SUM(F86:AI86)</f>
        <v>10</v>
      </c>
      <c r="AV86" s="60">
        <f>SUM(AM90:AO91)</f>
        <v>10</v>
      </c>
      <c r="AX86" s="197">
        <f>RANK(AJ86,AJ56:AJ91,1)</f>
        <v>2</v>
      </c>
      <c r="AY86" s="197">
        <f>RANK(BD86,BD56:BD91,1)</f>
        <v>3</v>
      </c>
      <c r="AZ86" s="197">
        <f>RANK(AP86,AP56:AP89,1)</f>
        <v>2</v>
      </c>
      <c r="BA86" s="197">
        <f>AX86*100</f>
        <v>200</v>
      </c>
      <c r="BB86" s="197">
        <f>AY86*10</f>
        <v>30</v>
      </c>
      <c r="BC86" s="197">
        <f>SUM(AZ86:BB91)</f>
        <v>232</v>
      </c>
      <c r="BD86" s="197">
        <f>AM86-AO86</f>
        <v>0.42857142857142855</v>
      </c>
    </row>
    <row r="87" spans="1:56" ht="13.5" hidden="1" customHeight="1" x14ac:dyDescent="0.45">
      <c r="A87" s="248"/>
      <c r="B87" s="214"/>
      <c r="C87" s="215"/>
      <c r="D87" s="216"/>
      <c r="E87" s="221"/>
      <c r="F87" s="104"/>
      <c r="G87" s="104"/>
      <c r="H87" s="104"/>
      <c r="I87" s="104"/>
      <c r="J87" s="86"/>
      <c r="K87" s="21" t="str">
        <f>IF(K86&gt;O86,"○","　")</f>
        <v>　</v>
      </c>
      <c r="O87" s="50"/>
      <c r="P87" s="21" t="str">
        <f>IF(P86&gt;T86,"○","　")</f>
        <v>○</v>
      </c>
      <c r="T87" s="50"/>
      <c r="U87" s="21" t="str">
        <f>IF(U86&gt;Y86,"○","　")</f>
        <v>　</v>
      </c>
      <c r="Y87" s="50"/>
      <c r="Z87" s="21" t="str">
        <f>IF(Z86&gt;AD86,"○","　")</f>
        <v>　</v>
      </c>
      <c r="AD87" s="50"/>
      <c r="AE87" s="226"/>
      <c r="AF87" s="227"/>
      <c r="AG87" s="227"/>
      <c r="AH87" s="227"/>
      <c r="AI87" s="228"/>
      <c r="AJ87" s="233"/>
      <c r="AK87" s="197"/>
      <c r="AL87" s="201"/>
      <c r="AM87" s="206"/>
      <c r="AN87" s="207"/>
      <c r="AO87" s="208"/>
      <c r="AP87" s="210"/>
      <c r="AQ87" s="212"/>
      <c r="AX87" s="197"/>
      <c r="AY87" s="197"/>
      <c r="AZ87" s="197"/>
      <c r="BA87" s="197"/>
      <c r="BB87" s="197"/>
      <c r="BC87" s="197"/>
      <c r="BD87" s="197"/>
    </row>
    <row r="88" spans="1:56" ht="13.5" hidden="1" customHeight="1" x14ac:dyDescent="0.45">
      <c r="A88" s="248"/>
      <c r="B88" s="214"/>
      <c r="C88" s="215"/>
      <c r="D88" s="216"/>
      <c r="E88" s="221"/>
      <c r="F88" s="104"/>
      <c r="G88" s="104"/>
      <c r="H88" s="104"/>
      <c r="I88" s="104"/>
      <c r="J88" s="86"/>
      <c r="O88" s="50" t="str">
        <f>IF(O86&gt;K86,"○","　")</f>
        <v>○</v>
      </c>
      <c r="T88" s="50" t="str">
        <f>IF(T86&gt;P86,"○","　")</f>
        <v>　</v>
      </c>
      <c r="Y88" s="50" t="str">
        <f>IF(Y86&gt;U86,"○","　")</f>
        <v>○</v>
      </c>
      <c r="AD88" s="50" t="str">
        <f>IF(AD86&gt;Z86,"○","　")</f>
        <v>○</v>
      </c>
      <c r="AE88" s="226"/>
      <c r="AF88" s="227"/>
      <c r="AG88" s="227"/>
      <c r="AH88" s="227"/>
      <c r="AI88" s="228"/>
      <c r="AJ88" s="233"/>
      <c r="AK88" s="197"/>
      <c r="AL88" s="201"/>
      <c r="AM88" s="206"/>
      <c r="AN88" s="207"/>
      <c r="AO88" s="208"/>
      <c r="AP88" s="210"/>
      <c r="AQ88" s="212"/>
      <c r="AX88" s="197"/>
      <c r="AY88" s="197"/>
      <c r="AZ88" s="197"/>
      <c r="BA88" s="197"/>
      <c r="BB88" s="197"/>
      <c r="BC88" s="197"/>
      <c r="BD88" s="197"/>
    </row>
    <row r="89" spans="1:56" ht="18" customHeight="1" x14ac:dyDescent="0.45">
      <c r="A89" s="248"/>
      <c r="B89" s="214"/>
      <c r="C89" s="215"/>
      <c r="D89" s="216"/>
      <c r="E89" s="221"/>
      <c r="F89" s="104"/>
      <c r="G89" s="104"/>
      <c r="H89" s="104"/>
      <c r="I89" s="104"/>
      <c r="J89" s="86"/>
      <c r="K89" s="21">
        <f>AI65</f>
        <v>14</v>
      </c>
      <c r="L89" s="21" t="str">
        <f>IF(K89&gt;O89,"○","　")</f>
        <v>　</v>
      </c>
      <c r="M89" s="21" t="s">
        <v>20</v>
      </c>
      <c r="N89" s="21" t="str">
        <f>IF(O89&gt;K89,"○","　")</f>
        <v>○</v>
      </c>
      <c r="O89" s="50">
        <f>AE65</f>
        <v>16</v>
      </c>
      <c r="P89" s="21">
        <f>AI71</f>
        <v>10</v>
      </c>
      <c r="Q89" s="21" t="str">
        <f>IF(P89&gt;T89,"○","　")</f>
        <v>　</v>
      </c>
      <c r="R89" s="21" t="s">
        <v>20</v>
      </c>
      <c r="S89" s="21" t="str">
        <f>IF(T89&gt;P89,"○","　")</f>
        <v>○</v>
      </c>
      <c r="T89" s="50">
        <f>AE71</f>
        <v>15</v>
      </c>
      <c r="U89" s="21">
        <f>AI77</f>
        <v>17</v>
      </c>
      <c r="V89" s="21" t="str">
        <f>IF(U89&gt;Y89,"○","　")</f>
        <v>○</v>
      </c>
      <c r="W89" s="21" t="s">
        <v>20</v>
      </c>
      <c r="X89" s="21" t="str">
        <f>IF(Y89&gt;U89,"○","　")</f>
        <v>　</v>
      </c>
      <c r="Y89" s="50">
        <f>AE77</f>
        <v>15</v>
      </c>
      <c r="Z89" s="21">
        <f>AI83</f>
        <v>15</v>
      </c>
      <c r="AA89" s="21" t="str">
        <f>IF(Z89&gt;AD89,"○","　")</f>
        <v>　</v>
      </c>
      <c r="AB89" s="21" t="s">
        <v>20</v>
      </c>
      <c r="AC89" s="21" t="str">
        <f>IF(AD89&gt;Z89,"○","　")</f>
        <v>○</v>
      </c>
      <c r="AD89" s="50">
        <f>AE83</f>
        <v>17</v>
      </c>
      <c r="AE89" s="226"/>
      <c r="AF89" s="227"/>
      <c r="AG89" s="227"/>
      <c r="AH89" s="227"/>
      <c r="AI89" s="228"/>
      <c r="AJ89" s="233"/>
      <c r="AK89" s="197"/>
      <c r="AL89" s="201"/>
      <c r="AM89" s="206"/>
      <c r="AN89" s="207"/>
      <c r="AO89" s="208"/>
      <c r="AP89" s="210"/>
      <c r="AQ89" s="212"/>
      <c r="AX89" s="197"/>
      <c r="AY89" s="197"/>
      <c r="AZ89" s="197"/>
      <c r="BA89" s="197"/>
      <c r="BB89" s="197"/>
      <c r="BC89" s="197"/>
      <c r="BD89" s="197"/>
    </row>
    <row r="90" spans="1:56" ht="18" customHeight="1" x14ac:dyDescent="0.45">
      <c r="A90" s="248"/>
      <c r="B90" s="214"/>
      <c r="C90" s="215"/>
      <c r="D90" s="216"/>
      <c r="E90" s="221"/>
      <c r="F90" s="104"/>
      <c r="G90" s="104"/>
      <c r="H90" s="104"/>
      <c r="I90" s="104"/>
      <c r="J90" s="86"/>
      <c r="K90" s="21">
        <f>AI66</f>
        <v>10</v>
      </c>
      <c r="L90" s="21" t="str">
        <f>IF(K90&gt;O90,"○","　")</f>
        <v>　</v>
      </c>
      <c r="M90" s="21" t="s">
        <v>21</v>
      </c>
      <c r="N90" s="21" t="str">
        <f>IF(O90&gt;K90,"○","　")</f>
        <v>○</v>
      </c>
      <c r="O90" s="50">
        <f>AE66</f>
        <v>15</v>
      </c>
      <c r="P90" s="21">
        <f>AI72</f>
        <v>15</v>
      </c>
      <c r="Q90" s="21" t="str">
        <f>IF(P90&gt;T90,"○","　")</f>
        <v>○</v>
      </c>
      <c r="R90" s="21" t="s">
        <v>21</v>
      </c>
      <c r="S90" s="21" t="str">
        <f>IF(T90&gt;P90,"○","　")</f>
        <v>　</v>
      </c>
      <c r="T90" s="50">
        <f>AE72</f>
        <v>8</v>
      </c>
      <c r="U90" s="21">
        <f>AI78</f>
        <v>4</v>
      </c>
      <c r="V90" s="21" t="str">
        <f>IF(U90&gt;Y90,"○","　")</f>
        <v>　</v>
      </c>
      <c r="W90" s="21" t="s">
        <v>21</v>
      </c>
      <c r="X90" s="21" t="str">
        <f>IF(Y90&gt;U90,"○","　")</f>
        <v>○</v>
      </c>
      <c r="Y90" s="50">
        <f>AE78</f>
        <v>15</v>
      </c>
      <c r="Z90" s="21">
        <f>AI84</f>
        <v>11</v>
      </c>
      <c r="AA90" s="21" t="str">
        <f>IF(Z90&gt;AD90,"○","　")</f>
        <v>　</v>
      </c>
      <c r="AB90" s="21" t="s">
        <v>21</v>
      </c>
      <c r="AC90" s="21" t="str">
        <f>IF(AD90&gt;Z90,"○","　")</f>
        <v>○</v>
      </c>
      <c r="AD90" s="50">
        <f>AE84</f>
        <v>15</v>
      </c>
      <c r="AE90" s="226"/>
      <c r="AF90" s="227"/>
      <c r="AG90" s="227"/>
      <c r="AH90" s="227"/>
      <c r="AI90" s="228"/>
      <c r="AJ90" s="233"/>
      <c r="AK90" s="197"/>
      <c r="AL90" s="201"/>
      <c r="AM90" s="198">
        <f>SUM(F86,K86,P86,U86,Z86,AE86,)</f>
        <v>3</v>
      </c>
      <c r="AN90" s="197" t="s">
        <v>21</v>
      </c>
      <c r="AO90" s="201">
        <f>SUM(J86,O86,T86,Y86,AD86,AI86)</f>
        <v>7</v>
      </c>
      <c r="AP90" s="210"/>
      <c r="AQ90" s="212"/>
      <c r="AX90" s="197"/>
      <c r="AY90" s="197"/>
      <c r="AZ90" s="197"/>
      <c r="BA90" s="197"/>
      <c r="BB90" s="197"/>
      <c r="BC90" s="197"/>
      <c r="BD90" s="197"/>
    </row>
    <row r="91" spans="1:56" ht="18" customHeight="1" thickBot="1" x14ac:dyDescent="0.5">
      <c r="A91" s="248"/>
      <c r="B91" s="217"/>
      <c r="C91" s="218"/>
      <c r="D91" s="219"/>
      <c r="E91" s="222"/>
      <c r="F91" s="92"/>
      <c r="G91" s="92"/>
      <c r="H91" s="92"/>
      <c r="I91" s="92"/>
      <c r="J91" s="93"/>
      <c r="K91" s="55">
        <f>AI67</f>
        <v>0</v>
      </c>
      <c r="L91" s="55" t="str">
        <f>IF(K91&gt;O91,"○","　")</f>
        <v>　</v>
      </c>
      <c r="M91" s="55" t="s">
        <v>21</v>
      </c>
      <c r="N91" s="55" t="str">
        <f>IF(O91&gt;K91,"○","　")</f>
        <v>　</v>
      </c>
      <c r="O91" s="56">
        <f>AE67</f>
        <v>0</v>
      </c>
      <c r="P91" s="55">
        <f>AI73</f>
        <v>15</v>
      </c>
      <c r="Q91" s="55" t="str">
        <f>IF(P91&gt;T91,"○","　")</f>
        <v>○</v>
      </c>
      <c r="R91" s="55" t="s">
        <v>21</v>
      </c>
      <c r="S91" s="55" t="str">
        <f>IF(T91&gt;P91,"○","　")</f>
        <v>　</v>
      </c>
      <c r="T91" s="56">
        <f>AE73</f>
        <v>10</v>
      </c>
      <c r="U91" s="55">
        <f>AI79</f>
        <v>13</v>
      </c>
      <c r="V91" s="55" t="str">
        <f>IF(U91&gt;Y91,"○","　")</f>
        <v>　</v>
      </c>
      <c r="W91" s="55" t="s">
        <v>21</v>
      </c>
      <c r="X91" s="55" t="str">
        <f>IF(Y91&gt;U91,"○","　")</f>
        <v>○</v>
      </c>
      <c r="Y91" s="56">
        <f>AE79</f>
        <v>15</v>
      </c>
      <c r="Z91" s="55">
        <f>AI85</f>
        <v>0</v>
      </c>
      <c r="AA91" s="55" t="str">
        <f>IF(Z91&gt;AD91,"○","　")</f>
        <v>　</v>
      </c>
      <c r="AB91" s="55" t="s">
        <v>21</v>
      </c>
      <c r="AC91" s="55" t="str">
        <f>IF(AD91&gt;Z91,"○","　")</f>
        <v>　</v>
      </c>
      <c r="AD91" s="56">
        <f>AE85</f>
        <v>0</v>
      </c>
      <c r="AE91" s="229"/>
      <c r="AF91" s="230"/>
      <c r="AG91" s="230"/>
      <c r="AH91" s="230"/>
      <c r="AI91" s="231"/>
      <c r="AJ91" s="234"/>
      <c r="AK91" s="200"/>
      <c r="AL91" s="202"/>
      <c r="AM91" s="199"/>
      <c r="AN91" s="200"/>
      <c r="AO91" s="202"/>
      <c r="AP91" s="211"/>
      <c r="AQ91" s="213"/>
      <c r="AX91" s="197"/>
      <c r="AY91" s="197"/>
      <c r="AZ91" s="197"/>
      <c r="BA91" s="197"/>
      <c r="BB91" s="197"/>
      <c r="BC91" s="197"/>
      <c r="BD91" s="197"/>
    </row>
    <row r="92" spans="1:56" ht="3.6" customHeight="1" x14ac:dyDescent="0.45"/>
    <row r="93" spans="1:56" hidden="1" x14ac:dyDescent="0.45">
      <c r="F93" s="94">
        <v>1</v>
      </c>
      <c r="G93" s="94"/>
      <c r="H93" s="94">
        <v>2</v>
      </c>
      <c r="I93" s="94"/>
      <c r="J93" s="94">
        <v>3</v>
      </c>
      <c r="K93" s="94">
        <v>4</v>
      </c>
      <c r="L93" s="94"/>
      <c r="M93" s="94">
        <v>5</v>
      </c>
      <c r="N93" s="94"/>
      <c r="O93" s="94">
        <v>6</v>
      </c>
      <c r="P93" s="94">
        <v>7</v>
      </c>
      <c r="Q93" s="94"/>
      <c r="R93" s="94">
        <v>8</v>
      </c>
      <c r="S93" s="94"/>
      <c r="T93" s="94">
        <v>9</v>
      </c>
      <c r="U93" s="94">
        <v>10</v>
      </c>
      <c r="W93" s="94">
        <v>11</v>
      </c>
      <c r="Y93" s="94">
        <v>12</v>
      </c>
      <c r="AS93" s="60">
        <v>24</v>
      </c>
    </row>
    <row r="94" spans="1:56" hidden="1" x14ac:dyDescent="0.45">
      <c r="F94" s="95">
        <f>SUM(AE77:AE79,AI77:AI79)</f>
        <v>79</v>
      </c>
      <c r="G94" s="95" t="e">
        <f>SUM(#REF!)</f>
        <v>#REF!</v>
      </c>
      <c r="H94" s="95">
        <f>SUM(Z71:Z73,AD71:AD73)</f>
        <v>75</v>
      </c>
      <c r="I94" s="95" t="e">
        <f>SUM(#REF!)</f>
        <v>#REF!</v>
      </c>
      <c r="J94" s="95">
        <f>SUM(K59:K61,O59:O61)</f>
        <v>58</v>
      </c>
      <c r="K94" s="95">
        <f>SUM(AE71:AE73,AI71:AI73)</f>
        <v>73</v>
      </c>
      <c r="L94" s="95" t="e">
        <f>SUM(#REF!)</f>
        <v>#REF!</v>
      </c>
      <c r="M94" s="95">
        <f>SUM(U59:U61,Y59:Y61)</f>
        <v>51</v>
      </c>
      <c r="N94" s="95" t="e">
        <f>SUM(#REF!)</f>
        <v>#REF!</v>
      </c>
      <c r="O94" s="95">
        <f>SUM(Z65:Z67,AD65:AD67)</f>
        <v>54</v>
      </c>
      <c r="P94" s="95">
        <f>SUM(U71:U73,Y71:Y73)</f>
        <v>52</v>
      </c>
      <c r="Q94" s="95" t="e">
        <f>SUM(#REF!)</f>
        <v>#REF!</v>
      </c>
      <c r="R94" s="95">
        <f>SUM(AE65:AE67,AI65:AI67)</f>
        <v>55</v>
      </c>
      <c r="S94" s="95" t="e">
        <f>SUM(#REF!)</f>
        <v>#REF!</v>
      </c>
      <c r="T94" s="95">
        <f>SUM(Z59:Z61,AD59:AD61)</f>
        <v>58</v>
      </c>
      <c r="U94" s="95">
        <f>SUM(U65:U67,Y65:Y67)</f>
        <v>60</v>
      </c>
      <c r="W94" s="95">
        <f>SUM(AE83:AE85,AI83:AI85)</f>
        <v>58</v>
      </c>
      <c r="Y94" s="95">
        <f>SUM(P59:P61,T59:T61)</f>
        <v>79</v>
      </c>
      <c r="AS94" s="60">
        <f>SUM(AS56:AS91)</f>
        <v>24</v>
      </c>
    </row>
    <row r="95" spans="1:56" hidden="1" x14ac:dyDescent="0.45"/>
    <row r="96" spans="1:56" hidden="1" x14ac:dyDescent="0.45"/>
    <row r="97" hidden="1" x14ac:dyDescent="0.45"/>
    <row r="116" spans="1:137" x14ac:dyDescent="0.45">
      <c r="CA116" s="60" t="s">
        <v>22</v>
      </c>
      <c r="CD116" s="60" t="s">
        <v>23</v>
      </c>
      <c r="CG116" s="60" t="s">
        <v>24</v>
      </c>
    </row>
    <row r="117" spans="1:137" x14ac:dyDescent="0.45">
      <c r="F117" s="94">
        <v>1</v>
      </c>
      <c r="G117" s="94"/>
      <c r="H117" s="94">
        <v>2</v>
      </c>
      <c r="I117" s="94"/>
      <c r="J117" s="94">
        <v>3</v>
      </c>
      <c r="K117" s="94">
        <v>4</v>
      </c>
      <c r="L117" s="94"/>
      <c r="M117" s="94">
        <v>5</v>
      </c>
      <c r="N117" s="94"/>
      <c r="O117" s="94">
        <v>6</v>
      </c>
      <c r="P117" s="94">
        <v>7</v>
      </c>
      <c r="Q117" s="94"/>
      <c r="R117" s="94">
        <v>8</v>
      </c>
      <c r="S117" s="94"/>
      <c r="T117" s="94">
        <v>9</v>
      </c>
      <c r="U117" s="94">
        <v>10</v>
      </c>
      <c r="W117" s="94">
        <v>11</v>
      </c>
      <c r="Y117" s="94">
        <v>12</v>
      </c>
      <c r="CA117" s="60" t="s">
        <v>4</v>
      </c>
      <c r="CD117" s="60" t="s">
        <v>4</v>
      </c>
      <c r="CG117" s="60" t="s">
        <v>4</v>
      </c>
    </row>
    <row r="118" spans="1:137" x14ac:dyDescent="0.45">
      <c r="F118" s="95">
        <f t="shared" ref="F118:U118" si="2">F94</f>
        <v>79</v>
      </c>
      <c r="G118" s="95" t="e">
        <f t="shared" si="2"/>
        <v>#REF!</v>
      </c>
      <c r="H118" s="95">
        <f t="shared" si="2"/>
        <v>75</v>
      </c>
      <c r="I118" s="95" t="e">
        <f t="shared" si="2"/>
        <v>#REF!</v>
      </c>
      <c r="J118" s="95">
        <f t="shared" si="2"/>
        <v>58</v>
      </c>
      <c r="K118" s="95">
        <f t="shared" si="2"/>
        <v>73</v>
      </c>
      <c r="L118" s="95" t="e">
        <f t="shared" si="2"/>
        <v>#REF!</v>
      </c>
      <c r="M118" s="95">
        <f t="shared" si="2"/>
        <v>51</v>
      </c>
      <c r="N118" s="95" t="e">
        <f t="shared" si="2"/>
        <v>#REF!</v>
      </c>
      <c r="O118" s="95">
        <f t="shared" si="2"/>
        <v>54</v>
      </c>
      <c r="P118" s="95">
        <f t="shared" si="2"/>
        <v>52</v>
      </c>
      <c r="Q118" s="95" t="e">
        <f t="shared" si="2"/>
        <v>#REF!</v>
      </c>
      <c r="R118" s="95">
        <f t="shared" si="2"/>
        <v>55</v>
      </c>
      <c r="S118" s="95" t="e">
        <f t="shared" si="2"/>
        <v>#REF!</v>
      </c>
      <c r="T118" s="95">
        <f t="shared" si="2"/>
        <v>58</v>
      </c>
      <c r="U118" s="95">
        <f t="shared" si="2"/>
        <v>60</v>
      </c>
      <c r="W118" s="95">
        <f>W94</f>
        <v>58</v>
      </c>
      <c r="Y118" s="95">
        <f>Y94</f>
        <v>79</v>
      </c>
      <c r="CA118" s="96" t="str">
        <f>IF(CA119&lt;7,"A",IF(CA119&gt;12,"C","B"))</f>
        <v>A</v>
      </c>
      <c r="CB118" s="96"/>
      <c r="CC118" s="96"/>
      <c r="CD118" s="21"/>
      <c r="CE118" s="21"/>
      <c r="CF118" s="21"/>
      <c r="CG118" s="21"/>
      <c r="CH118" s="21"/>
      <c r="CI118" s="21"/>
    </row>
    <row r="119" spans="1:137" x14ac:dyDescent="0.45">
      <c r="CA119" s="97">
        <f>C42</f>
        <v>0</v>
      </c>
      <c r="CB119" s="97"/>
      <c r="CC119" s="97"/>
      <c r="CD119" s="97">
        <f>CA119</f>
        <v>0</v>
      </c>
      <c r="CE119" s="97"/>
      <c r="CF119" s="97"/>
      <c r="CG119" s="97">
        <f>CA119</f>
        <v>0</v>
      </c>
      <c r="CH119" s="97"/>
      <c r="CI119" s="97"/>
      <c r="CL119" s="60">
        <v>1</v>
      </c>
      <c r="CO119" s="60">
        <v>2</v>
      </c>
      <c r="CR119" s="60">
        <v>3</v>
      </c>
      <c r="CU119" s="60">
        <v>4</v>
      </c>
      <c r="CX119" s="60">
        <v>5</v>
      </c>
      <c r="DA119" s="60">
        <v>6</v>
      </c>
      <c r="DD119" s="60">
        <v>7</v>
      </c>
      <c r="DG119" s="60">
        <v>8</v>
      </c>
      <c r="DJ119" s="60">
        <v>9</v>
      </c>
      <c r="DM119" s="60">
        <v>10</v>
      </c>
      <c r="DP119" s="60">
        <v>11</v>
      </c>
      <c r="DS119" s="60">
        <v>12</v>
      </c>
      <c r="DV119" s="60">
        <v>13</v>
      </c>
      <c r="DY119" s="60">
        <v>14</v>
      </c>
      <c r="EB119" s="60">
        <v>15</v>
      </c>
      <c r="EE119" s="60">
        <v>16</v>
      </c>
    </row>
    <row r="120" spans="1:137" x14ac:dyDescent="0.45">
      <c r="BZ120" s="60">
        <v>1</v>
      </c>
      <c r="CA120" s="60" t="str">
        <f t="shared" ref="CA120:CC125" si="3">IF($CA$119=1,CL120,IF($CA$119=2,CO120,IF($CA$119=3,CR120,IF($CA$119=4,CU120,IF($CA$119=5,CX120,IF($CA$119=6,DA120,""))))))</f>
        <v/>
      </c>
      <c r="CB120" s="60" t="str">
        <f t="shared" si="3"/>
        <v/>
      </c>
      <c r="CC120" s="60" t="str">
        <f t="shared" si="3"/>
        <v/>
      </c>
      <c r="CD120" s="60" t="str">
        <f t="shared" ref="CD120:CF131" si="4">IF($CA$119=7,DD120,IF($CA$119=8,DG120,IF($CA$119=9,DJ120,IF($CA$119=10,DM120,IF($CA$119=11,DP120,IF($CA$119=12,DS120,""))))))</f>
        <v/>
      </c>
      <c r="CE120" s="60" t="str">
        <f t="shared" si="4"/>
        <v/>
      </c>
      <c r="CF120" s="60" t="str">
        <f t="shared" si="4"/>
        <v/>
      </c>
      <c r="CG120" s="60" t="str">
        <f t="shared" ref="CG120:CI130" si="5">IF($CA$119=13,DV120,IF($CA$119=14,DY120,IF($CA$119=15,EB120,IF($CA$119=16,EE120,""))))</f>
        <v/>
      </c>
      <c r="CH120" s="60" t="str">
        <f t="shared" si="5"/>
        <v/>
      </c>
      <c r="CI120" s="60" t="str">
        <f t="shared" si="5"/>
        <v/>
      </c>
      <c r="CL120" s="60">
        <v>1</v>
      </c>
      <c r="CM120" s="60" t="s">
        <v>25</v>
      </c>
      <c r="CN120" s="60" t="s">
        <v>26</v>
      </c>
      <c r="CO120" s="60">
        <v>1</v>
      </c>
      <c r="CP120" s="60" t="s">
        <v>27</v>
      </c>
      <c r="CQ120" s="60" t="s">
        <v>28</v>
      </c>
      <c r="CR120" s="60">
        <v>1</v>
      </c>
      <c r="CS120" s="60" t="s">
        <v>29</v>
      </c>
      <c r="CT120" s="60" t="s">
        <v>28</v>
      </c>
      <c r="CU120" s="60">
        <v>1</v>
      </c>
      <c r="CV120" s="60" t="s">
        <v>30</v>
      </c>
      <c r="CW120" s="60" t="s">
        <v>31</v>
      </c>
      <c r="CX120" s="60">
        <v>1</v>
      </c>
      <c r="CY120" s="60" t="s">
        <v>32</v>
      </c>
      <c r="CZ120" s="60" t="s">
        <v>33</v>
      </c>
      <c r="DA120" s="60" t="s">
        <v>34</v>
      </c>
      <c r="DB120" s="60" t="s">
        <v>35</v>
      </c>
      <c r="DC120" s="60" t="s">
        <v>36</v>
      </c>
      <c r="DD120" s="60" t="s">
        <v>37</v>
      </c>
      <c r="DE120" s="60" t="s">
        <v>27</v>
      </c>
      <c r="DF120" s="60" t="s">
        <v>28</v>
      </c>
      <c r="DG120" s="60" t="s">
        <v>38</v>
      </c>
      <c r="DH120" s="60" t="s">
        <v>39</v>
      </c>
      <c r="DI120" s="60" t="s">
        <v>40</v>
      </c>
      <c r="DJ120" s="60" t="s">
        <v>41</v>
      </c>
      <c r="DK120" s="60" t="s">
        <v>39</v>
      </c>
      <c r="DL120" s="60" t="s">
        <v>40</v>
      </c>
      <c r="DM120" s="60" t="s">
        <v>42</v>
      </c>
      <c r="DN120" s="60" t="s">
        <v>43</v>
      </c>
      <c r="DO120" s="60" t="s">
        <v>36</v>
      </c>
      <c r="DP120" s="60">
        <v>0</v>
      </c>
      <c r="DQ120" s="60">
        <v>0</v>
      </c>
      <c r="DR120" s="60">
        <v>0</v>
      </c>
      <c r="DS120" s="60">
        <v>0</v>
      </c>
      <c r="DT120" s="60">
        <v>0</v>
      </c>
      <c r="DU120" s="60">
        <v>0</v>
      </c>
      <c r="DV120" s="60" t="s">
        <v>42</v>
      </c>
      <c r="DW120" s="60" t="s">
        <v>43</v>
      </c>
      <c r="DX120" s="60" t="s">
        <v>36</v>
      </c>
      <c r="DY120" s="60">
        <v>0</v>
      </c>
      <c r="DZ120" s="60">
        <v>0</v>
      </c>
      <c r="EA120" s="60">
        <v>0</v>
      </c>
      <c r="EB120" s="60">
        <v>0</v>
      </c>
      <c r="EC120" s="60">
        <v>0</v>
      </c>
      <c r="ED120" s="60">
        <v>0</v>
      </c>
      <c r="EE120" s="60">
        <v>0</v>
      </c>
      <c r="EF120" s="60">
        <v>0</v>
      </c>
      <c r="EG120" s="60">
        <v>0</v>
      </c>
    </row>
    <row r="121" spans="1:137" x14ac:dyDescent="0.45">
      <c r="BZ121" s="60">
        <v>2</v>
      </c>
      <c r="CA121" s="60" t="str">
        <f t="shared" si="3"/>
        <v/>
      </c>
      <c r="CB121" s="60" t="str">
        <f t="shared" si="3"/>
        <v/>
      </c>
      <c r="CC121" s="60" t="str">
        <f t="shared" si="3"/>
        <v/>
      </c>
      <c r="CD121" s="60" t="str">
        <f t="shared" si="4"/>
        <v/>
      </c>
      <c r="CE121" s="60" t="str">
        <f t="shared" si="4"/>
        <v/>
      </c>
      <c r="CF121" s="60" t="str">
        <f t="shared" si="4"/>
        <v/>
      </c>
      <c r="CG121" s="60" t="str">
        <f t="shared" si="5"/>
        <v/>
      </c>
      <c r="CH121" s="60" t="str">
        <f t="shared" si="5"/>
        <v/>
      </c>
      <c r="CI121" s="60" t="str">
        <f t="shared" si="5"/>
        <v/>
      </c>
      <c r="CL121" s="60">
        <v>2</v>
      </c>
      <c r="CM121" s="60" t="s">
        <v>44</v>
      </c>
      <c r="CN121" s="60" t="s">
        <v>36</v>
      </c>
      <c r="CO121" s="60">
        <v>2</v>
      </c>
      <c r="CP121" s="60" t="s">
        <v>43</v>
      </c>
      <c r="CQ121" s="60" t="s">
        <v>36</v>
      </c>
      <c r="CR121" s="60">
        <v>2</v>
      </c>
      <c r="CS121" s="60" t="s">
        <v>45</v>
      </c>
      <c r="CT121" s="60" t="s">
        <v>28</v>
      </c>
      <c r="CU121" s="60">
        <v>2</v>
      </c>
      <c r="CV121" s="60" t="s">
        <v>46</v>
      </c>
      <c r="CW121" s="60" t="s">
        <v>28</v>
      </c>
      <c r="CX121" s="60">
        <v>2</v>
      </c>
      <c r="CY121" s="60" t="s">
        <v>47</v>
      </c>
      <c r="CZ121" s="60" t="s">
        <v>48</v>
      </c>
      <c r="DA121" s="60" t="s">
        <v>49</v>
      </c>
      <c r="DB121" s="60" t="s">
        <v>50</v>
      </c>
      <c r="DC121" s="60" t="s">
        <v>28</v>
      </c>
      <c r="DD121" s="60" t="s">
        <v>51</v>
      </c>
      <c r="DE121" s="60" t="s">
        <v>25</v>
      </c>
      <c r="DF121" s="60" t="s">
        <v>26</v>
      </c>
      <c r="DG121" s="60" t="s">
        <v>52</v>
      </c>
      <c r="DH121" s="60" t="s">
        <v>25</v>
      </c>
      <c r="DI121" s="60" t="s">
        <v>26</v>
      </c>
      <c r="DJ121" s="60" t="s">
        <v>53</v>
      </c>
      <c r="DK121" s="60" t="s">
        <v>54</v>
      </c>
      <c r="DL121" s="60" t="s">
        <v>26</v>
      </c>
      <c r="DM121" s="60" t="s">
        <v>55</v>
      </c>
      <c r="DN121" s="60" t="s">
        <v>56</v>
      </c>
      <c r="DO121" s="60" t="s">
        <v>57</v>
      </c>
      <c r="DP121" s="60">
        <v>0</v>
      </c>
      <c r="DQ121" s="60">
        <v>0</v>
      </c>
      <c r="DR121" s="60">
        <v>0</v>
      </c>
      <c r="DS121" s="60">
        <v>0</v>
      </c>
      <c r="DT121" s="60">
        <v>0</v>
      </c>
      <c r="DU121" s="60">
        <v>0</v>
      </c>
      <c r="DV121" s="60" t="s">
        <v>55</v>
      </c>
      <c r="DW121" s="60" t="s">
        <v>56</v>
      </c>
      <c r="DX121" s="60" t="s">
        <v>57</v>
      </c>
      <c r="DY121" s="60">
        <v>0</v>
      </c>
      <c r="DZ121" s="60">
        <v>0</v>
      </c>
      <c r="EA121" s="60">
        <v>0</v>
      </c>
      <c r="EB121" s="60">
        <v>0</v>
      </c>
      <c r="EC121" s="60">
        <v>0</v>
      </c>
      <c r="ED121" s="60">
        <v>0</v>
      </c>
      <c r="EE121" s="60">
        <v>0</v>
      </c>
      <c r="EF121" s="60">
        <v>0</v>
      </c>
      <c r="EG121" s="60">
        <v>0</v>
      </c>
    </row>
    <row r="122" spans="1:137" x14ac:dyDescent="0.45">
      <c r="BZ122" s="60">
        <v>3</v>
      </c>
      <c r="CA122" s="60" t="str">
        <f t="shared" si="3"/>
        <v/>
      </c>
      <c r="CB122" s="60" t="str">
        <f t="shared" si="3"/>
        <v/>
      </c>
      <c r="CC122" s="60" t="str">
        <f t="shared" si="3"/>
        <v/>
      </c>
      <c r="CD122" s="60" t="str">
        <f t="shared" si="4"/>
        <v/>
      </c>
      <c r="CE122" s="60" t="str">
        <f t="shared" si="4"/>
        <v/>
      </c>
      <c r="CF122" s="60" t="str">
        <f t="shared" si="4"/>
        <v/>
      </c>
      <c r="CG122" s="60" t="str">
        <f t="shared" si="5"/>
        <v/>
      </c>
      <c r="CH122" s="60" t="str">
        <f t="shared" si="5"/>
        <v/>
      </c>
      <c r="CI122" s="60" t="str">
        <f t="shared" si="5"/>
        <v/>
      </c>
      <c r="CL122" s="60">
        <v>3</v>
      </c>
      <c r="CM122" s="60" t="s">
        <v>58</v>
      </c>
      <c r="CN122" s="60" t="s">
        <v>59</v>
      </c>
      <c r="CO122" s="60">
        <v>3</v>
      </c>
      <c r="CP122" s="60" t="s">
        <v>60</v>
      </c>
      <c r="CQ122" s="60" t="s">
        <v>59</v>
      </c>
      <c r="CR122" s="60">
        <v>3</v>
      </c>
      <c r="CS122" s="60" t="s">
        <v>61</v>
      </c>
      <c r="CT122" s="60" t="s">
        <v>62</v>
      </c>
      <c r="CU122" s="60">
        <v>3</v>
      </c>
      <c r="CV122" s="60" t="s">
        <v>63</v>
      </c>
      <c r="CW122" s="60" t="s">
        <v>33</v>
      </c>
      <c r="CX122" s="60">
        <v>3</v>
      </c>
      <c r="CY122" s="60" t="s">
        <v>64</v>
      </c>
      <c r="CZ122" s="60" t="s">
        <v>26</v>
      </c>
      <c r="DA122" s="60" t="s">
        <v>65</v>
      </c>
      <c r="DB122" s="60" t="s">
        <v>66</v>
      </c>
      <c r="DC122" s="60" t="s">
        <v>28</v>
      </c>
      <c r="DD122" s="60" t="s">
        <v>67</v>
      </c>
      <c r="DE122" s="60" t="s">
        <v>68</v>
      </c>
      <c r="DF122" s="60" t="s">
        <v>33</v>
      </c>
      <c r="DG122" s="60" t="s">
        <v>69</v>
      </c>
      <c r="DH122" s="60" t="s">
        <v>70</v>
      </c>
      <c r="DI122" s="60" t="s">
        <v>62</v>
      </c>
      <c r="DJ122" s="60" t="s">
        <v>71</v>
      </c>
      <c r="DK122" s="60" t="s">
        <v>72</v>
      </c>
      <c r="DL122" s="60" t="s">
        <v>73</v>
      </c>
      <c r="DM122" s="60" t="s">
        <v>74</v>
      </c>
      <c r="DN122" s="60" t="s">
        <v>56</v>
      </c>
      <c r="DO122" s="60" t="s">
        <v>57</v>
      </c>
      <c r="DP122" s="60">
        <v>0</v>
      </c>
      <c r="DQ122" s="60">
        <v>0</v>
      </c>
      <c r="DR122" s="60">
        <v>0</v>
      </c>
      <c r="DS122" s="60">
        <v>0</v>
      </c>
      <c r="DT122" s="60">
        <v>0</v>
      </c>
      <c r="DU122" s="60">
        <v>0</v>
      </c>
      <c r="DV122" s="60" t="s">
        <v>74</v>
      </c>
      <c r="DW122" s="60" t="s">
        <v>56</v>
      </c>
      <c r="DX122" s="60" t="s">
        <v>57</v>
      </c>
      <c r="DY122" s="60">
        <v>0</v>
      </c>
      <c r="DZ122" s="60">
        <v>0</v>
      </c>
      <c r="EA122" s="60">
        <v>0</v>
      </c>
      <c r="EB122" s="60">
        <v>0</v>
      </c>
      <c r="EC122" s="60">
        <v>0</v>
      </c>
      <c r="ED122" s="60">
        <v>0</v>
      </c>
      <c r="EE122" s="60">
        <v>0</v>
      </c>
      <c r="EF122" s="60">
        <v>0</v>
      </c>
      <c r="EG122" s="60">
        <v>0</v>
      </c>
    </row>
    <row r="123" spans="1:137" x14ac:dyDescent="0.45">
      <c r="A123" s="21"/>
      <c r="B123" s="21"/>
      <c r="BZ123" s="60">
        <v>4</v>
      </c>
      <c r="CA123" s="60" t="str">
        <f t="shared" si="3"/>
        <v/>
      </c>
      <c r="CB123" s="60" t="str">
        <f t="shared" si="3"/>
        <v/>
      </c>
      <c r="CC123" s="60" t="str">
        <f t="shared" si="3"/>
        <v/>
      </c>
      <c r="CD123" s="60" t="str">
        <f t="shared" si="4"/>
        <v/>
      </c>
      <c r="CE123" s="60" t="str">
        <f t="shared" si="4"/>
        <v/>
      </c>
      <c r="CF123" s="60" t="str">
        <f t="shared" si="4"/>
        <v/>
      </c>
      <c r="CG123" s="60" t="str">
        <f t="shared" si="5"/>
        <v/>
      </c>
      <c r="CH123" s="60" t="str">
        <f t="shared" si="5"/>
        <v/>
      </c>
      <c r="CI123" s="60" t="str">
        <f t="shared" si="5"/>
        <v/>
      </c>
      <c r="CL123" s="60">
        <v>4</v>
      </c>
      <c r="CM123" s="60" t="s">
        <v>75</v>
      </c>
      <c r="CN123" s="60" t="s">
        <v>76</v>
      </c>
      <c r="CO123" s="60">
        <v>4</v>
      </c>
      <c r="CP123" s="60" t="s">
        <v>77</v>
      </c>
      <c r="CQ123" s="60" t="s">
        <v>48</v>
      </c>
      <c r="CR123" s="60">
        <v>4</v>
      </c>
      <c r="CS123" s="60" t="s">
        <v>78</v>
      </c>
      <c r="CT123" s="60" t="s">
        <v>31</v>
      </c>
      <c r="CU123" s="60">
        <v>4</v>
      </c>
      <c r="CV123" s="60" t="s">
        <v>79</v>
      </c>
      <c r="CW123" s="60" t="s">
        <v>80</v>
      </c>
      <c r="CX123" s="60">
        <v>4</v>
      </c>
      <c r="CY123" s="60" t="s">
        <v>81</v>
      </c>
      <c r="CZ123" s="60" t="s">
        <v>57</v>
      </c>
      <c r="DA123" s="60" t="s">
        <v>82</v>
      </c>
      <c r="DB123" s="60" t="s">
        <v>83</v>
      </c>
      <c r="DC123" s="60" t="s">
        <v>73</v>
      </c>
      <c r="DD123" s="60" t="s">
        <v>84</v>
      </c>
      <c r="DE123" s="60" t="s">
        <v>85</v>
      </c>
      <c r="DF123" s="60" t="s">
        <v>86</v>
      </c>
      <c r="DG123" s="60" t="s">
        <v>87</v>
      </c>
      <c r="DH123" s="60" t="s">
        <v>60</v>
      </c>
      <c r="DI123" s="60" t="s">
        <v>59</v>
      </c>
      <c r="DJ123" s="60" t="s">
        <v>88</v>
      </c>
      <c r="DK123" s="60" t="s">
        <v>47</v>
      </c>
      <c r="DL123" s="60" t="s">
        <v>48</v>
      </c>
      <c r="DM123" s="60" t="s">
        <v>89</v>
      </c>
      <c r="DN123" s="60" t="s">
        <v>90</v>
      </c>
      <c r="DO123" s="60" t="s">
        <v>59</v>
      </c>
      <c r="DP123" s="60">
        <v>0</v>
      </c>
      <c r="DQ123" s="60">
        <v>0</v>
      </c>
      <c r="DR123" s="60">
        <v>0</v>
      </c>
      <c r="DS123" s="60">
        <v>0</v>
      </c>
      <c r="DT123" s="60">
        <v>0</v>
      </c>
      <c r="DU123" s="60">
        <v>0</v>
      </c>
      <c r="DV123" s="60" t="s">
        <v>89</v>
      </c>
      <c r="DW123" s="60" t="s">
        <v>90</v>
      </c>
      <c r="DX123" s="60" t="s">
        <v>59</v>
      </c>
      <c r="DY123" s="60">
        <v>0</v>
      </c>
      <c r="DZ123" s="60">
        <v>0</v>
      </c>
      <c r="EA123" s="60">
        <v>0</v>
      </c>
      <c r="EB123" s="60">
        <v>0</v>
      </c>
      <c r="EC123" s="60">
        <v>0</v>
      </c>
      <c r="ED123" s="60">
        <v>0</v>
      </c>
      <c r="EE123" s="60">
        <v>0</v>
      </c>
      <c r="EF123" s="60">
        <v>0</v>
      </c>
      <c r="EG123" s="60">
        <v>0</v>
      </c>
    </row>
    <row r="124" spans="1:137" x14ac:dyDescent="0.45">
      <c r="A124" s="21"/>
      <c r="B124" s="21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BZ124" s="60">
        <v>5</v>
      </c>
      <c r="CA124" s="60" t="str">
        <f t="shared" si="3"/>
        <v/>
      </c>
      <c r="CB124" s="60" t="str">
        <f t="shared" si="3"/>
        <v/>
      </c>
      <c r="CC124" s="60" t="str">
        <f t="shared" si="3"/>
        <v/>
      </c>
      <c r="CD124" s="60" t="str">
        <f t="shared" si="4"/>
        <v/>
      </c>
      <c r="CE124" s="60" t="str">
        <f t="shared" si="4"/>
        <v/>
      </c>
      <c r="CF124" s="60" t="str">
        <f t="shared" si="4"/>
        <v/>
      </c>
      <c r="CG124" s="60" t="str">
        <f t="shared" si="5"/>
        <v/>
      </c>
      <c r="CH124" s="60" t="str">
        <f t="shared" si="5"/>
        <v/>
      </c>
      <c r="CI124" s="60" t="str">
        <f t="shared" si="5"/>
        <v/>
      </c>
      <c r="CL124" s="60">
        <v>0</v>
      </c>
      <c r="CM124" s="60" t="s">
        <v>91</v>
      </c>
      <c r="CN124" s="60" t="s">
        <v>86</v>
      </c>
      <c r="CO124" s="60">
        <v>0</v>
      </c>
      <c r="CP124" s="60">
        <v>0</v>
      </c>
      <c r="CQ124" s="60">
        <v>0</v>
      </c>
      <c r="CR124" s="60">
        <v>0</v>
      </c>
      <c r="CS124" s="60">
        <v>0</v>
      </c>
      <c r="CT124" s="60">
        <v>0</v>
      </c>
      <c r="CU124" s="60">
        <v>5</v>
      </c>
      <c r="CV124" s="60" t="s">
        <v>54</v>
      </c>
      <c r="CW124" s="60" t="s">
        <v>26</v>
      </c>
      <c r="CX124" s="60">
        <v>5</v>
      </c>
      <c r="CY124" s="60" t="s">
        <v>92</v>
      </c>
      <c r="CZ124" s="60" t="s">
        <v>93</v>
      </c>
      <c r="DA124" s="60" t="s">
        <v>94</v>
      </c>
      <c r="DB124" s="60" t="s">
        <v>95</v>
      </c>
      <c r="DC124" s="60" t="s">
        <v>36</v>
      </c>
      <c r="DD124" s="60">
        <v>0</v>
      </c>
      <c r="DE124" s="60">
        <v>0</v>
      </c>
      <c r="DF124" s="60">
        <v>0</v>
      </c>
      <c r="DG124" s="60">
        <v>0</v>
      </c>
      <c r="DH124" s="60">
        <v>0</v>
      </c>
      <c r="DI124" s="60">
        <v>0</v>
      </c>
      <c r="DJ124" s="60" t="s">
        <v>96</v>
      </c>
      <c r="DK124" s="60" t="s">
        <v>68</v>
      </c>
      <c r="DL124" s="60" t="s">
        <v>33</v>
      </c>
      <c r="DM124" s="60" t="s">
        <v>97</v>
      </c>
      <c r="DN124" s="60" t="s">
        <v>78</v>
      </c>
      <c r="DO124" s="60" t="s">
        <v>31</v>
      </c>
      <c r="DP124" s="60">
        <v>0</v>
      </c>
      <c r="DQ124" s="60">
        <v>0</v>
      </c>
      <c r="DR124" s="60">
        <v>0</v>
      </c>
      <c r="DS124" s="60">
        <v>0</v>
      </c>
      <c r="DT124" s="60">
        <v>0</v>
      </c>
      <c r="DU124" s="60">
        <v>0</v>
      </c>
      <c r="DV124" s="60" t="s">
        <v>97</v>
      </c>
      <c r="DW124" s="60" t="s">
        <v>78</v>
      </c>
      <c r="DX124" s="60" t="s">
        <v>31</v>
      </c>
      <c r="DY124" s="60">
        <v>0</v>
      </c>
      <c r="DZ124" s="60">
        <v>0</v>
      </c>
      <c r="EA124" s="60">
        <v>0</v>
      </c>
      <c r="EB124" s="60">
        <v>0</v>
      </c>
      <c r="EC124" s="60">
        <v>0</v>
      </c>
      <c r="ED124" s="60">
        <v>0</v>
      </c>
      <c r="EE124" s="60">
        <v>0</v>
      </c>
      <c r="EF124" s="60">
        <v>0</v>
      </c>
      <c r="EG124" s="60">
        <v>0</v>
      </c>
    </row>
    <row r="125" spans="1:137" x14ac:dyDescent="0.45">
      <c r="A125" s="21"/>
      <c r="B125" s="21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BZ125" s="60">
        <v>6</v>
      </c>
      <c r="CA125" s="60" t="str">
        <f t="shared" si="3"/>
        <v/>
      </c>
      <c r="CB125" s="60" t="str">
        <f t="shared" si="3"/>
        <v/>
      </c>
      <c r="CC125" s="60" t="str">
        <f t="shared" si="3"/>
        <v/>
      </c>
      <c r="CD125" s="60" t="str">
        <f t="shared" si="4"/>
        <v/>
      </c>
      <c r="CE125" s="60" t="str">
        <f t="shared" si="4"/>
        <v/>
      </c>
      <c r="CF125" s="60" t="str">
        <f t="shared" si="4"/>
        <v/>
      </c>
      <c r="CG125" s="60" t="str">
        <f t="shared" si="5"/>
        <v/>
      </c>
      <c r="CH125" s="60" t="str">
        <f t="shared" si="5"/>
        <v/>
      </c>
      <c r="CI125" s="60" t="str">
        <f t="shared" si="5"/>
        <v/>
      </c>
      <c r="CL125" s="60">
        <v>0</v>
      </c>
      <c r="CM125" s="60">
        <v>0</v>
      </c>
      <c r="CN125" s="60">
        <v>0</v>
      </c>
      <c r="CO125" s="60">
        <v>0</v>
      </c>
      <c r="CP125" s="60">
        <v>0</v>
      </c>
      <c r="CQ125" s="60">
        <v>0</v>
      </c>
      <c r="CR125" s="60">
        <v>0</v>
      </c>
      <c r="CS125" s="60">
        <v>0</v>
      </c>
      <c r="CT125" s="60">
        <v>0</v>
      </c>
      <c r="CU125" s="60">
        <v>0</v>
      </c>
      <c r="CV125" s="60">
        <v>0</v>
      </c>
      <c r="CW125" s="60">
        <v>0</v>
      </c>
      <c r="CX125" s="60">
        <v>6</v>
      </c>
      <c r="CY125" s="60">
        <v>0</v>
      </c>
      <c r="CZ125" s="60">
        <v>0</v>
      </c>
      <c r="DA125" s="60">
        <v>0</v>
      </c>
      <c r="DB125" s="60">
        <v>0</v>
      </c>
      <c r="DC125" s="60">
        <v>0</v>
      </c>
      <c r="DD125" s="60">
        <v>0</v>
      </c>
      <c r="DE125" s="60">
        <v>0</v>
      </c>
      <c r="DF125" s="60">
        <v>0</v>
      </c>
      <c r="DG125" s="60">
        <v>0</v>
      </c>
      <c r="DH125" s="60">
        <v>0</v>
      </c>
      <c r="DI125" s="60">
        <v>0</v>
      </c>
      <c r="DJ125" s="60">
        <v>0</v>
      </c>
      <c r="DK125" s="60">
        <v>0</v>
      </c>
      <c r="DL125" s="60">
        <v>0</v>
      </c>
      <c r="DM125" s="60">
        <v>0</v>
      </c>
      <c r="DN125" s="60">
        <v>0</v>
      </c>
      <c r="DO125" s="60">
        <v>0</v>
      </c>
      <c r="DP125" s="60">
        <v>0</v>
      </c>
      <c r="DQ125" s="60">
        <v>0</v>
      </c>
      <c r="DR125" s="60">
        <v>0</v>
      </c>
      <c r="DS125" s="60">
        <v>0</v>
      </c>
      <c r="DT125" s="60">
        <v>0</v>
      </c>
      <c r="DU125" s="60">
        <v>0</v>
      </c>
      <c r="DV125" s="60">
        <v>0</v>
      </c>
      <c r="DW125" s="60">
        <v>0</v>
      </c>
      <c r="DX125" s="60">
        <v>0</v>
      </c>
      <c r="DY125" s="60">
        <v>0</v>
      </c>
      <c r="DZ125" s="60">
        <v>0</v>
      </c>
      <c r="EA125" s="60">
        <v>0</v>
      </c>
      <c r="EB125" s="60">
        <v>0</v>
      </c>
      <c r="EC125" s="60">
        <v>0</v>
      </c>
      <c r="ED125" s="60">
        <v>0</v>
      </c>
      <c r="EE125" s="60">
        <v>0</v>
      </c>
      <c r="EF125" s="60">
        <v>0</v>
      </c>
      <c r="EG125" s="60">
        <v>0</v>
      </c>
    </row>
    <row r="126" spans="1:137" x14ac:dyDescent="0.45">
      <c r="A126" s="21"/>
      <c r="B126" s="21"/>
      <c r="BZ126" s="60">
        <v>7</v>
      </c>
      <c r="CA126" s="60" t="str">
        <f>IF($CA$119=1,$CL126,IF($CA$119=2,$CO126,IF($CA$119=3,$CR126,IF($CA$119=4,$CU126,IF($CA$119=5,$CX126,IF($CA$119=6,$DA126,""))))))</f>
        <v/>
      </c>
      <c r="CB126" s="60" t="str">
        <f>IF($CA$119=1,$CL126,IF($CA$119=2,$CO126,IF($CA$119=3,$CR126,IF($CA$119=4,$CU126,IF($CA$119=5,$CX126,IF($CA$119=6,$DA126,""))))))</f>
        <v/>
      </c>
      <c r="CC126" s="60" t="str">
        <f>IF($CA$119=1,$CL126,IF($CA$119=2,$CO126,IF($CA$119=3,$CR126,IF($CA$119=4,$CU126,IF($CA$119=5,$CX126,IF($CA$119=6,$DA126,""))))))</f>
        <v/>
      </c>
      <c r="CD126" s="60" t="str">
        <f t="shared" si="4"/>
        <v/>
      </c>
      <c r="CE126" s="60" t="str">
        <f t="shared" si="4"/>
        <v/>
      </c>
      <c r="CF126" s="60" t="str">
        <f t="shared" si="4"/>
        <v/>
      </c>
      <c r="CG126" s="60" t="str">
        <f t="shared" si="5"/>
        <v/>
      </c>
      <c r="CH126" s="60" t="str">
        <f t="shared" si="5"/>
        <v/>
      </c>
      <c r="CI126" s="60" t="str">
        <f t="shared" si="5"/>
        <v/>
      </c>
      <c r="CL126" s="60">
        <v>0</v>
      </c>
      <c r="CM126" s="60">
        <v>0</v>
      </c>
      <c r="CN126" s="60">
        <v>0</v>
      </c>
      <c r="CO126" s="60">
        <v>0</v>
      </c>
      <c r="CP126" s="60">
        <v>0</v>
      </c>
      <c r="CQ126" s="60">
        <v>0</v>
      </c>
      <c r="CR126" s="60">
        <v>0</v>
      </c>
      <c r="CS126" s="60">
        <v>0</v>
      </c>
      <c r="CT126" s="60">
        <v>0</v>
      </c>
      <c r="CU126" s="60">
        <v>0</v>
      </c>
      <c r="CV126" s="60">
        <v>0</v>
      </c>
      <c r="CW126" s="60">
        <v>0</v>
      </c>
      <c r="CX126" s="60">
        <v>0</v>
      </c>
      <c r="CY126" s="60">
        <v>0</v>
      </c>
      <c r="CZ126" s="60">
        <v>0</v>
      </c>
      <c r="DA126" s="60">
        <v>0</v>
      </c>
      <c r="DB126" s="60">
        <v>0</v>
      </c>
      <c r="DC126" s="60">
        <v>0</v>
      </c>
      <c r="DD126" s="60">
        <v>0</v>
      </c>
      <c r="DE126" s="60">
        <v>0</v>
      </c>
      <c r="DF126" s="60">
        <v>0</v>
      </c>
      <c r="DG126" s="60">
        <v>0</v>
      </c>
      <c r="DH126" s="60">
        <v>0</v>
      </c>
      <c r="DI126" s="60">
        <v>0</v>
      </c>
      <c r="DJ126" s="60">
        <v>0</v>
      </c>
      <c r="DK126" s="60">
        <v>0</v>
      </c>
      <c r="DL126" s="60">
        <v>0</v>
      </c>
      <c r="DM126" s="60">
        <v>0</v>
      </c>
      <c r="DN126" s="60">
        <v>0</v>
      </c>
      <c r="DO126" s="60">
        <v>0</v>
      </c>
      <c r="DP126" s="60">
        <v>0</v>
      </c>
      <c r="DQ126" s="60">
        <v>0</v>
      </c>
      <c r="DR126" s="60">
        <v>0</v>
      </c>
      <c r="DS126" s="60">
        <v>0</v>
      </c>
      <c r="DT126" s="60">
        <v>0</v>
      </c>
      <c r="DU126" s="60">
        <v>0</v>
      </c>
      <c r="DV126" s="60">
        <v>0</v>
      </c>
      <c r="DW126" s="60">
        <v>0</v>
      </c>
      <c r="DX126" s="60">
        <v>0</v>
      </c>
      <c r="DY126" s="60">
        <v>0</v>
      </c>
      <c r="DZ126" s="60">
        <v>0</v>
      </c>
      <c r="EA126" s="60">
        <v>0</v>
      </c>
      <c r="EB126" s="60">
        <v>0</v>
      </c>
      <c r="EC126" s="60">
        <v>0</v>
      </c>
      <c r="ED126" s="60">
        <v>0</v>
      </c>
      <c r="EE126" s="60">
        <v>0</v>
      </c>
      <c r="EF126" s="60">
        <v>0</v>
      </c>
      <c r="EG126" s="60">
        <v>0</v>
      </c>
    </row>
    <row r="127" spans="1:137" x14ac:dyDescent="0.45">
      <c r="BZ127" s="60">
        <v>8</v>
      </c>
      <c r="CA127" s="60" t="str">
        <f t="shared" ref="CA127:CC131" si="6">IF($CA$119=1,CL127,IF($CA$119=2,CO127,IF($CA$119=3,CR127,IF($CA$119=4,CU127,IF($CA$119=5,CX127,IF($CA$119=6,DA127,""))))))</f>
        <v/>
      </c>
      <c r="CB127" s="60" t="str">
        <f t="shared" si="6"/>
        <v/>
      </c>
      <c r="CC127" s="60" t="str">
        <f t="shared" si="6"/>
        <v/>
      </c>
      <c r="CD127" s="60" t="str">
        <f t="shared" si="4"/>
        <v/>
      </c>
      <c r="CE127" s="60" t="str">
        <f t="shared" si="4"/>
        <v/>
      </c>
      <c r="CF127" s="60" t="str">
        <f t="shared" si="4"/>
        <v/>
      </c>
      <c r="CG127" s="60" t="str">
        <f t="shared" si="5"/>
        <v/>
      </c>
      <c r="CH127" s="60" t="str">
        <f t="shared" si="5"/>
        <v/>
      </c>
      <c r="CI127" s="60" t="str">
        <f t="shared" si="5"/>
        <v/>
      </c>
      <c r="CL127" s="60">
        <v>0</v>
      </c>
      <c r="CM127" s="60">
        <v>0</v>
      </c>
      <c r="CN127" s="60">
        <v>0</v>
      </c>
      <c r="CO127" s="60">
        <v>0</v>
      </c>
      <c r="CP127" s="60">
        <v>0</v>
      </c>
      <c r="CQ127" s="60">
        <v>0</v>
      </c>
      <c r="CR127" s="60">
        <v>0</v>
      </c>
      <c r="CS127" s="60">
        <v>0</v>
      </c>
      <c r="CT127" s="60">
        <v>0</v>
      </c>
      <c r="CU127" s="60">
        <v>0</v>
      </c>
      <c r="CV127" s="60">
        <v>0</v>
      </c>
      <c r="CW127" s="60">
        <v>0</v>
      </c>
      <c r="CX127" s="60">
        <v>0</v>
      </c>
      <c r="CY127" s="60">
        <v>0</v>
      </c>
      <c r="CZ127" s="60">
        <v>0</v>
      </c>
      <c r="DA127" s="60">
        <v>0</v>
      </c>
      <c r="DB127" s="60">
        <v>0</v>
      </c>
      <c r="DC127" s="60">
        <v>0</v>
      </c>
      <c r="DD127" s="60">
        <v>0</v>
      </c>
      <c r="DE127" s="60">
        <v>0</v>
      </c>
      <c r="DF127" s="60">
        <v>0</v>
      </c>
      <c r="DG127" s="60">
        <v>0</v>
      </c>
      <c r="DH127" s="60">
        <v>0</v>
      </c>
      <c r="DI127" s="60">
        <v>0</v>
      </c>
      <c r="DJ127" s="60">
        <v>0</v>
      </c>
      <c r="DK127" s="60">
        <v>0</v>
      </c>
      <c r="DL127" s="60">
        <v>0</v>
      </c>
      <c r="DM127" s="60">
        <v>0</v>
      </c>
      <c r="DN127" s="60">
        <v>0</v>
      </c>
      <c r="DO127" s="60">
        <v>0</v>
      </c>
      <c r="DP127" s="60">
        <v>0</v>
      </c>
      <c r="DQ127" s="60">
        <v>0</v>
      </c>
      <c r="DR127" s="60">
        <v>0</v>
      </c>
      <c r="DS127" s="60">
        <v>0</v>
      </c>
      <c r="DT127" s="60">
        <v>0</v>
      </c>
      <c r="DU127" s="60">
        <v>0</v>
      </c>
      <c r="DV127" s="60">
        <v>0</v>
      </c>
      <c r="DW127" s="60">
        <v>0</v>
      </c>
      <c r="DX127" s="60">
        <v>0</v>
      </c>
      <c r="DY127" s="60">
        <v>0</v>
      </c>
      <c r="DZ127" s="60">
        <v>0</v>
      </c>
      <c r="EA127" s="60">
        <v>0</v>
      </c>
      <c r="EB127" s="60">
        <v>0</v>
      </c>
      <c r="EC127" s="60">
        <v>0</v>
      </c>
      <c r="ED127" s="60">
        <v>0</v>
      </c>
      <c r="EE127" s="60">
        <v>0</v>
      </c>
      <c r="EF127" s="60">
        <v>0</v>
      </c>
      <c r="EG127" s="60">
        <v>0</v>
      </c>
    </row>
    <row r="128" spans="1:137" x14ac:dyDescent="0.45">
      <c r="BZ128" s="60">
        <v>9</v>
      </c>
      <c r="CA128" s="60" t="str">
        <f t="shared" si="6"/>
        <v/>
      </c>
      <c r="CB128" s="60" t="str">
        <f t="shared" si="6"/>
        <v/>
      </c>
      <c r="CC128" s="60" t="str">
        <f t="shared" si="6"/>
        <v/>
      </c>
      <c r="CD128" s="60" t="str">
        <f t="shared" si="4"/>
        <v/>
      </c>
      <c r="CE128" s="60" t="str">
        <f t="shared" si="4"/>
        <v/>
      </c>
      <c r="CF128" s="60" t="str">
        <f t="shared" si="4"/>
        <v/>
      </c>
      <c r="CG128" s="60" t="str">
        <f t="shared" si="5"/>
        <v/>
      </c>
      <c r="CH128" s="60" t="str">
        <f t="shared" si="5"/>
        <v/>
      </c>
      <c r="CI128" s="60" t="str">
        <f t="shared" si="5"/>
        <v/>
      </c>
      <c r="CL128" s="60">
        <v>0</v>
      </c>
      <c r="CM128" s="60">
        <v>0</v>
      </c>
      <c r="CN128" s="60">
        <v>0</v>
      </c>
      <c r="CO128" s="60">
        <v>0</v>
      </c>
      <c r="CP128" s="60">
        <v>0</v>
      </c>
      <c r="CQ128" s="60">
        <v>0</v>
      </c>
      <c r="CR128" s="60">
        <v>0</v>
      </c>
      <c r="CS128" s="60">
        <v>0</v>
      </c>
      <c r="CT128" s="60">
        <v>0</v>
      </c>
      <c r="CU128" s="60">
        <v>0</v>
      </c>
      <c r="CV128" s="60">
        <v>0</v>
      </c>
      <c r="CW128" s="60">
        <v>0</v>
      </c>
      <c r="CX128" s="60">
        <v>0</v>
      </c>
      <c r="CY128" s="60">
        <v>0</v>
      </c>
      <c r="CZ128" s="60">
        <v>0</v>
      </c>
      <c r="DA128" s="60">
        <v>0</v>
      </c>
      <c r="DB128" s="60">
        <v>0</v>
      </c>
      <c r="DC128" s="60">
        <v>0</v>
      </c>
      <c r="DD128" s="60">
        <v>0</v>
      </c>
      <c r="DE128" s="60">
        <v>0</v>
      </c>
      <c r="DF128" s="60">
        <v>0</v>
      </c>
      <c r="DG128" s="60">
        <v>0</v>
      </c>
      <c r="DH128" s="60">
        <v>0</v>
      </c>
      <c r="DI128" s="60">
        <v>0</v>
      </c>
      <c r="DJ128" s="60">
        <v>0</v>
      </c>
      <c r="DK128" s="60">
        <v>0</v>
      </c>
      <c r="DL128" s="60">
        <v>0</v>
      </c>
      <c r="DM128" s="60">
        <v>0</v>
      </c>
      <c r="DN128" s="60">
        <v>0</v>
      </c>
      <c r="DO128" s="60">
        <v>0</v>
      </c>
      <c r="DP128" s="60">
        <v>0</v>
      </c>
      <c r="DQ128" s="60">
        <v>0</v>
      </c>
      <c r="DR128" s="60">
        <v>0</v>
      </c>
      <c r="DS128" s="60">
        <v>0</v>
      </c>
      <c r="DT128" s="60">
        <v>0</v>
      </c>
      <c r="DU128" s="60">
        <v>0</v>
      </c>
      <c r="DV128" s="60">
        <v>0</v>
      </c>
      <c r="DW128" s="60">
        <v>0</v>
      </c>
      <c r="DX128" s="60">
        <v>0</v>
      </c>
      <c r="DY128" s="60">
        <v>0</v>
      </c>
      <c r="DZ128" s="60">
        <v>0</v>
      </c>
      <c r="EA128" s="60">
        <v>0</v>
      </c>
      <c r="EB128" s="60">
        <v>0</v>
      </c>
      <c r="EC128" s="60">
        <v>0</v>
      </c>
      <c r="ED128" s="60">
        <v>0</v>
      </c>
      <c r="EE128" s="60">
        <v>0</v>
      </c>
      <c r="EF128" s="60">
        <v>0</v>
      </c>
      <c r="EG128" s="60">
        <v>0</v>
      </c>
    </row>
    <row r="129" spans="78:137" x14ac:dyDescent="0.45">
      <c r="BZ129" s="60">
        <v>10</v>
      </c>
      <c r="CA129" s="60" t="str">
        <f t="shared" si="6"/>
        <v/>
      </c>
      <c r="CB129" s="60" t="str">
        <f t="shared" si="6"/>
        <v/>
      </c>
      <c r="CC129" s="60" t="str">
        <f t="shared" si="6"/>
        <v/>
      </c>
      <c r="CD129" s="60" t="str">
        <f t="shared" si="4"/>
        <v/>
      </c>
      <c r="CE129" s="60" t="str">
        <f t="shared" si="4"/>
        <v/>
      </c>
      <c r="CF129" s="60" t="str">
        <f t="shared" si="4"/>
        <v/>
      </c>
      <c r="CG129" s="60" t="str">
        <f t="shared" si="5"/>
        <v/>
      </c>
      <c r="CH129" s="60" t="str">
        <f t="shared" si="5"/>
        <v/>
      </c>
      <c r="CI129" s="60" t="str">
        <f t="shared" si="5"/>
        <v/>
      </c>
      <c r="CL129" s="60">
        <v>0</v>
      </c>
      <c r="CM129" s="60">
        <v>0</v>
      </c>
      <c r="CN129" s="60">
        <v>0</v>
      </c>
      <c r="CO129" s="60">
        <v>0</v>
      </c>
      <c r="CP129" s="60">
        <v>0</v>
      </c>
      <c r="CQ129" s="60">
        <v>0</v>
      </c>
      <c r="CR129" s="60">
        <v>0</v>
      </c>
      <c r="CS129" s="60">
        <v>0</v>
      </c>
      <c r="CT129" s="60">
        <v>0</v>
      </c>
      <c r="CU129" s="60">
        <v>0</v>
      </c>
      <c r="CV129" s="60">
        <v>0</v>
      </c>
      <c r="CW129" s="60">
        <v>0</v>
      </c>
      <c r="CX129" s="60">
        <v>0</v>
      </c>
      <c r="CY129" s="60">
        <v>0</v>
      </c>
      <c r="CZ129" s="60">
        <v>0</v>
      </c>
      <c r="DA129" s="60">
        <v>0</v>
      </c>
      <c r="DB129" s="60">
        <v>0</v>
      </c>
      <c r="DC129" s="60">
        <v>0</v>
      </c>
      <c r="DD129" s="60">
        <v>0</v>
      </c>
      <c r="DE129" s="60">
        <v>0</v>
      </c>
      <c r="DF129" s="60">
        <v>0</v>
      </c>
      <c r="DG129" s="60">
        <v>0</v>
      </c>
      <c r="DH129" s="60">
        <v>0</v>
      </c>
      <c r="DI129" s="60">
        <v>0</v>
      </c>
      <c r="DJ129" s="60">
        <v>0</v>
      </c>
      <c r="DK129" s="60">
        <v>0</v>
      </c>
      <c r="DL129" s="60">
        <v>0</v>
      </c>
      <c r="DM129" s="60">
        <v>0</v>
      </c>
      <c r="DN129" s="60">
        <v>0</v>
      </c>
      <c r="DO129" s="60">
        <v>0</v>
      </c>
      <c r="DP129" s="60">
        <v>0</v>
      </c>
      <c r="DQ129" s="60">
        <v>0</v>
      </c>
      <c r="DR129" s="60">
        <v>0</v>
      </c>
      <c r="DS129" s="60">
        <v>0</v>
      </c>
      <c r="DT129" s="60">
        <v>0</v>
      </c>
      <c r="DU129" s="60">
        <v>0</v>
      </c>
      <c r="DV129" s="60">
        <v>0</v>
      </c>
      <c r="DW129" s="60">
        <v>0</v>
      </c>
      <c r="DX129" s="60">
        <v>0</v>
      </c>
      <c r="DY129" s="60">
        <v>0</v>
      </c>
      <c r="DZ129" s="60">
        <v>0</v>
      </c>
      <c r="EA129" s="60">
        <v>0</v>
      </c>
      <c r="EB129" s="60">
        <v>0</v>
      </c>
      <c r="EC129" s="60">
        <v>0</v>
      </c>
      <c r="ED129" s="60">
        <v>0</v>
      </c>
      <c r="EE129" s="60">
        <v>0</v>
      </c>
      <c r="EF129" s="60">
        <v>0</v>
      </c>
      <c r="EG129" s="60">
        <v>0</v>
      </c>
    </row>
    <row r="130" spans="78:137" x14ac:dyDescent="0.45">
      <c r="BZ130" s="60">
        <v>11</v>
      </c>
      <c r="CA130" s="60" t="str">
        <f t="shared" si="6"/>
        <v/>
      </c>
      <c r="CB130" s="60" t="str">
        <f t="shared" si="6"/>
        <v/>
      </c>
      <c r="CC130" s="60" t="str">
        <f t="shared" si="6"/>
        <v/>
      </c>
      <c r="CD130" s="60" t="str">
        <f t="shared" si="4"/>
        <v/>
      </c>
      <c r="CE130" s="60" t="str">
        <f t="shared" si="4"/>
        <v/>
      </c>
      <c r="CF130" s="60" t="str">
        <f t="shared" si="4"/>
        <v/>
      </c>
      <c r="CG130" s="60" t="str">
        <f t="shared" si="5"/>
        <v/>
      </c>
      <c r="CH130" s="60" t="str">
        <f t="shared" si="5"/>
        <v/>
      </c>
      <c r="CI130" s="60" t="str">
        <f t="shared" si="5"/>
        <v/>
      </c>
      <c r="CL130" s="60">
        <v>0</v>
      </c>
      <c r="CM130" s="60">
        <v>0</v>
      </c>
      <c r="CN130" s="60">
        <v>0</v>
      </c>
      <c r="CO130" s="60">
        <v>0</v>
      </c>
      <c r="CP130" s="60">
        <v>0</v>
      </c>
      <c r="CQ130" s="60">
        <v>0</v>
      </c>
      <c r="CR130" s="60">
        <v>0</v>
      </c>
      <c r="CS130" s="60">
        <v>0</v>
      </c>
      <c r="CT130" s="60">
        <v>0</v>
      </c>
      <c r="CU130" s="60">
        <v>0</v>
      </c>
      <c r="CV130" s="60">
        <v>0</v>
      </c>
      <c r="CW130" s="60">
        <v>0</v>
      </c>
      <c r="CX130" s="60">
        <v>0</v>
      </c>
      <c r="CY130" s="60">
        <v>0</v>
      </c>
      <c r="CZ130" s="60">
        <v>0</v>
      </c>
      <c r="DA130" s="60">
        <v>0</v>
      </c>
      <c r="DB130" s="60">
        <v>0</v>
      </c>
      <c r="DC130" s="60">
        <v>0</v>
      </c>
      <c r="DD130" s="60">
        <v>0</v>
      </c>
      <c r="DE130" s="60">
        <v>0</v>
      </c>
      <c r="DF130" s="60">
        <v>0</v>
      </c>
      <c r="DG130" s="60">
        <v>0</v>
      </c>
      <c r="DH130" s="60">
        <v>0</v>
      </c>
      <c r="DI130" s="60">
        <v>0</v>
      </c>
      <c r="DJ130" s="60">
        <v>0</v>
      </c>
      <c r="DK130" s="60">
        <v>0</v>
      </c>
      <c r="DL130" s="60">
        <v>0</v>
      </c>
      <c r="DM130" s="60">
        <v>0</v>
      </c>
      <c r="DN130" s="60">
        <v>0</v>
      </c>
      <c r="DO130" s="60">
        <v>0</v>
      </c>
      <c r="DP130" s="60">
        <v>0</v>
      </c>
      <c r="DQ130" s="60">
        <v>0</v>
      </c>
      <c r="DR130" s="60">
        <v>0</v>
      </c>
      <c r="DS130" s="60">
        <v>0</v>
      </c>
      <c r="DT130" s="60">
        <v>0</v>
      </c>
      <c r="DU130" s="60">
        <v>0</v>
      </c>
      <c r="DV130" s="60">
        <v>0</v>
      </c>
      <c r="DW130" s="60">
        <v>0</v>
      </c>
      <c r="DX130" s="60">
        <v>0</v>
      </c>
      <c r="DY130" s="60">
        <v>0</v>
      </c>
      <c r="DZ130" s="60">
        <v>0</v>
      </c>
      <c r="EA130" s="60">
        <v>0</v>
      </c>
      <c r="EB130" s="60">
        <v>0</v>
      </c>
      <c r="EC130" s="60">
        <v>0</v>
      </c>
      <c r="ED130" s="60">
        <v>0</v>
      </c>
      <c r="EE130" s="60">
        <v>0</v>
      </c>
      <c r="EF130" s="60">
        <v>0</v>
      </c>
      <c r="EG130" s="60">
        <v>0</v>
      </c>
    </row>
    <row r="131" spans="78:137" x14ac:dyDescent="0.45">
      <c r="BZ131" s="60">
        <v>12</v>
      </c>
      <c r="CA131" s="60" t="str">
        <f t="shared" si="6"/>
        <v/>
      </c>
      <c r="CB131" s="60" t="str">
        <f t="shared" si="6"/>
        <v/>
      </c>
      <c r="CC131" s="60" t="str">
        <f t="shared" si="6"/>
        <v/>
      </c>
      <c r="CD131" s="60" t="str">
        <f t="shared" si="4"/>
        <v/>
      </c>
      <c r="CE131" s="60" t="str">
        <f t="shared" si="4"/>
        <v/>
      </c>
      <c r="CF131" s="60" t="str">
        <f t="shared" si="4"/>
        <v/>
      </c>
      <c r="CL131" s="60">
        <v>0</v>
      </c>
      <c r="CM131" s="60">
        <v>0</v>
      </c>
      <c r="CN131" s="60">
        <v>0</v>
      </c>
      <c r="CO131" s="60">
        <v>0</v>
      </c>
      <c r="CP131" s="60">
        <v>0</v>
      </c>
      <c r="CQ131" s="60">
        <v>0</v>
      </c>
      <c r="CR131" s="60">
        <v>0</v>
      </c>
      <c r="CS131" s="60">
        <v>0</v>
      </c>
      <c r="CT131" s="60">
        <v>0</v>
      </c>
      <c r="CU131" s="60">
        <v>0</v>
      </c>
      <c r="CV131" s="60">
        <v>0</v>
      </c>
      <c r="CW131" s="60">
        <v>0</v>
      </c>
      <c r="CX131" s="60">
        <v>0</v>
      </c>
      <c r="CY131" s="60">
        <v>0</v>
      </c>
      <c r="CZ131" s="60">
        <v>0</v>
      </c>
      <c r="DA131" s="60">
        <v>0</v>
      </c>
      <c r="DB131" s="60">
        <v>0</v>
      </c>
      <c r="DC131" s="60">
        <v>0</v>
      </c>
      <c r="DD131" s="60">
        <v>0</v>
      </c>
      <c r="DE131" s="60">
        <v>0</v>
      </c>
      <c r="DF131" s="60">
        <v>0</v>
      </c>
      <c r="DG131" s="60">
        <v>0</v>
      </c>
      <c r="DH131" s="60">
        <v>0</v>
      </c>
      <c r="DI131" s="60">
        <v>0</v>
      </c>
      <c r="DJ131" s="60">
        <v>0</v>
      </c>
      <c r="DK131" s="60">
        <v>0</v>
      </c>
      <c r="DL131" s="60">
        <v>0</v>
      </c>
      <c r="DM131" s="60">
        <v>0</v>
      </c>
      <c r="DN131" s="60">
        <v>0</v>
      </c>
      <c r="DO131" s="60">
        <v>0</v>
      </c>
      <c r="DP131" s="60">
        <v>0</v>
      </c>
      <c r="DQ131" s="60">
        <v>0</v>
      </c>
      <c r="DR131" s="60">
        <v>0</v>
      </c>
      <c r="DS131" s="60">
        <v>0</v>
      </c>
      <c r="DT131" s="60">
        <v>0</v>
      </c>
      <c r="DU131" s="60">
        <v>0</v>
      </c>
      <c r="DV131" s="60">
        <v>0</v>
      </c>
      <c r="DW131" s="60">
        <v>0</v>
      </c>
      <c r="DX131" s="60">
        <v>0</v>
      </c>
      <c r="DY131" s="60">
        <v>0</v>
      </c>
      <c r="DZ131" s="60">
        <v>0</v>
      </c>
      <c r="EA131" s="60">
        <v>0</v>
      </c>
      <c r="EB131" s="60">
        <v>0</v>
      </c>
      <c r="EC131" s="60">
        <v>0</v>
      </c>
      <c r="ED131" s="60">
        <v>0</v>
      </c>
      <c r="EE131" s="60">
        <v>0</v>
      </c>
      <c r="EF131" s="60">
        <v>0</v>
      </c>
      <c r="EG131" s="60">
        <v>0</v>
      </c>
    </row>
    <row r="133" spans="78:137" x14ac:dyDescent="0.45">
      <c r="BZ133" s="60" t="s">
        <v>98</v>
      </c>
      <c r="CA133" s="60" t="s">
        <v>129</v>
      </c>
      <c r="CD133" s="60" t="s">
        <v>129</v>
      </c>
      <c r="CG133" s="60" t="s">
        <v>129</v>
      </c>
    </row>
    <row r="134" spans="78:137" x14ac:dyDescent="0.45">
      <c r="BZ134" s="60" t="s">
        <v>99</v>
      </c>
      <c r="CA134" s="60" t="s">
        <v>129</v>
      </c>
      <c r="CD134" s="60" t="s">
        <v>129</v>
      </c>
      <c r="CG134" s="60" t="s">
        <v>129</v>
      </c>
    </row>
    <row r="135" spans="78:137" x14ac:dyDescent="0.45">
      <c r="BZ135" s="60" t="s">
        <v>100</v>
      </c>
      <c r="CA135" s="60" t="s">
        <v>129</v>
      </c>
      <c r="CD135" s="60" t="s">
        <v>129</v>
      </c>
      <c r="CG135" s="60" t="s">
        <v>129</v>
      </c>
    </row>
    <row r="136" spans="78:137" x14ac:dyDescent="0.45">
      <c r="BZ136" s="60" t="s">
        <v>101</v>
      </c>
      <c r="CA136" s="60" t="s">
        <v>129</v>
      </c>
      <c r="CD136" s="60" t="s">
        <v>129</v>
      </c>
      <c r="CG136" s="60" t="s">
        <v>129</v>
      </c>
    </row>
    <row r="137" spans="78:137" x14ac:dyDescent="0.45">
      <c r="BZ137" s="60" t="s">
        <v>102</v>
      </c>
      <c r="CA137" s="60" t="s">
        <v>129</v>
      </c>
      <c r="CD137" s="60" t="s">
        <v>129</v>
      </c>
      <c r="CG137" s="60" t="s">
        <v>129</v>
      </c>
    </row>
    <row r="138" spans="78:137" x14ac:dyDescent="0.45">
      <c r="BZ138" s="60" t="s">
        <v>103</v>
      </c>
      <c r="CA138" s="60" t="s">
        <v>129</v>
      </c>
      <c r="CD138" s="60" t="s">
        <v>129</v>
      </c>
      <c r="CG138" s="60" t="s">
        <v>129</v>
      </c>
    </row>
  </sheetData>
  <mergeCells count="303">
    <mergeCell ref="BD86:BD91"/>
    <mergeCell ref="AM90:AM91"/>
    <mergeCell ref="AN90:AN91"/>
    <mergeCell ref="AO90:AO91"/>
    <mergeCell ref="AM86:AO89"/>
    <mergeCell ref="AP86:AP91"/>
    <mergeCell ref="AQ86:AQ91"/>
    <mergeCell ref="AX86:AX91"/>
    <mergeCell ref="AY86:AY91"/>
    <mergeCell ref="AZ86:AZ91"/>
    <mergeCell ref="B86:D91"/>
    <mergeCell ref="E86:E91"/>
    <mergeCell ref="AE86:AI91"/>
    <mergeCell ref="AJ86:AJ91"/>
    <mergeCell ref="AK86:AK91"/>
    <mergeCell ref="AL86:AL91"/>
    <mergeCell ref="BA80:BA85"/>
    <mergeCell ref="BB80:BB85"/>
    <mergeCell ref="BC80:BC85"/>
    <mergeCell ref="B80:D85"/>
    <mergeCell ref="E80:E85"/>
    <mergeCell ref="Z80:AD85"/>
    <mergeCell ref="AJ80:AJ85"/>
    <mergeCell ref="AK80:AK85"/>
    <mergeCell ref="AL80:AL85"/>
    <mergeCell ref="BA86:BA91"/>
    <mergeCell ref="BB86:BB91"/>
    <mergeCell ref="BC86:BC91"/>
    <mergeCell ref="BD80:BD85"/>
    <mergeCell ref="AM84:AM85"/>
    <mergeCell ref="AN84:AN85"/>
    <mergeCell ref="AO84:AO85"/>
    <mergeCell ref="AM80:AO83"/>
    <mergeCell ref="AP80:AP85"/>
    <mergeCell ref="AQ80:AQ85"/>
    <mergeCell ref="AX80:AX85"/>
    <mergeCell ref="AY80:AY85"/>
    <mergeCell ref="AZ80:AZ85"/>
    <mergeCell ref="BD74:BD79"/>
    <mergeCell ref="AM78:AM79"/>
    <mergeCell ref="AN78:AN79"/>
    <mergeCell ref="AO78:AO79"/>
    <mergeCell ref="AM74:AO77"/>
    <mergeCell ref="AP74:AP79"/>
    <mergeCell ref="AQ74:AQ79"/>
    <mergeCell ref="AX74:AX79"/>
    <mergeCell ref="AY74:AY79"/>
    <mergeCell ref="AZ74:AZ79"/>
    <mergeCell ref="B68:D73"/>
    <mergeCell ref="E68:E73"/>
    <mergeCell ref="P68:T73"/>
    <mergeCell ref="AJ68:AJ73"/>
    <mergeCell ref="AK68:AK73"/>
    <mergeCell ref="AL68:AL73"/>
    <mergeCell ref="BA74:BA79"/>
    <mergeCell ref="BB74:BB79"/>
    <mergeCell ref="BC74:BC79"/>
    <mergeCell ref="BD68:BD73"/>
    <mergeCell ref="AM72:AM73"/>
    <mergeCell ref="AN72:AN73"/>
    <mergeCell ref="AO72:AO73"/>
    <mergeCell ref="AM68:AO71"/>
    <mergeCell ref="AP68:AP73"/>
    <mergeCell ref="AQ68:AQ73"/>
    <mergeCell ref="AX68:AX73"/>
    <mergeCell ref="AY68:AY73"/>
    <mergeCell ref="AZ68:AZ73"/>
    <mergeCell ref="BA68:BA73"/>
    <mergeCell ref="BB68:BB73"/>
    <mergeCell ref="BC68:BC73"/>
    <mergeCell ref="BD62:BD67"/>
    <mergeCell ref="AM66:AM67"/>
    <mergeCell ref="AN66:AN67"/>
    <mergeCell ref="AO66:AO67"/>
    <mergeCell ref="AM62:AO65"/>
    <mergeCell ref="AP62:AP67"/>
    <mergeCell ref="AQ62:AQ67"/>
    <mergeCell ref="AX62:AX67"/>
    <mergeCell ref="AY62:AY67"/>
    <mergeCell ref="AZ62:AZ67"/>
    <mergeCell ref="BD56:BD61"/>
    <mergeCell ref="AK56:AK61"/>
    <mergeCell ref="AL56:AL61"/>
    <mergeCell ref="AM56:AO59"/>
    <mergeCell ref="AP56:AP61"/>
    <mergeCell ref="AQ56:AQ61"/>
    <mergeCell ref="AX56:AX61"/>
    <mergeCell ref="AM60:AM61"/>
    <mergeCell ref="AN60:AN61"/>
    <mergeCell ref="AO60:AO61"/>
    <mergeCell ref="AY56:AY61"/>
    <mergeCell ref="AZ56:AZ61"/>
    <mergeCell ref="BA56:BA61"/>
    <mergeCell ref="AS54:AS55"/>
    <mergeCell ref="AT54:AT55"/>
    <mergeCell ref="A56:A91"/>
    <mergeCell ref="B56:D61"/>
    <mergeCell ref="E56:E61"/>
    <mergeCell ref="F56:J61"/>
    <mergeCell ref="AJ56:AJ61"/>
    <mergeCell ref="BB56:BB61"/>
    <mergeCell ref="BC56:BC61"/>
    <mergeCell ref="B62:D67"/>
    <mergeCell ref="E62:E67"/>
    <mergeCell ref="K62:O67"/>
    <mergeCell ref="AJ62:AJ67"/>
    <mergeCell ref="AK62:AK67"/>
    <mergeCell ref="AL62:AL67"/>
    <mergeCell ref="BA62:BA67"/>
    <mergeCell ref="BB62:BB67"/>
    <mergeCell ref="BC62:BC67"/>
    <mergeCell ref="B74:D79"/>
    <mergeCell ref="E74:E79"/>
    <mergeCell ref="U74:Y79"/>
    <mergeCell ref="AJ74:AJ79"/>
    <mergeCell ref="AK74:AK79"/>
    <mergeCell ref="AL74:AL79"/>
    <mergeCell ref="A50:AQ50"/>
    <mergeCell ref="A52:A55"/>
    <mergeCell ref="B52:D55"/>
    <mergeCell ref="F52:J55"/>
    <mergeCell ref="K52:O55"/>
    <mergeCell ref="P52:T55"/>
    <mergeCell ref="U52:Y55"/>
    <mergeCell ref="Z52:AD55"/>
    <mergeCell ref="AE52:AI55"/>
    <mergeCell ref="AJ52:AL55"/>
    <mergeCell ref="AM52:AO55"/>
    <mergeCell ref="AP52:AP55"/>
    <mergeCell ref="AQ52:AQ55"/>
    <mergeCell ref="Z46:AG48"/>
    <mergeCell ref="AI46:AM48"/>
    <mergeCell ref="AN46:AQ48"/>
    <mergeCell ref="O47:P47"/>
    <mergeCell ref="T47:U47"/>
    <mergeCell ref="O48:P48"/>
    <mergeCell ref="T48:U48"/>
    <mergeCell ref="A46:B48"/>
    <mergeCell ref="C46:J48"/>
    <mergeCell ref="K46:N48"/>
    <mergeCell ref="O46:P46"/>
    <mergeCell ref="T46:U46"/>
    <mergeCell ref="W46:Y48"/>
    <mergeCell ref="Z43:AG45"/>
    <mergeCell ref="AI43:AM45"/>
    <mergeCell ref="AN43:AQ45"/>
    <mergeCell ref="O44:P44"/>
    <mergeCell ref="T44:U44"/>
    <mergeCell ref="O45:P45"/>
    <mergeCell ref="T45:U45"/>
    <mergeCell ref="A43:B45"/>
    <mergeCell ref="C43:J45"/>
    <mergeCell ref="K43:N45"/>
    <mergeCell ref="O43:P43"/>
    <mergeCell ref="T43:U43"/>
    <mergeCell ref="W43:Y45"/>
    <mergeCell ref="A37:B39"/>
    <mergeCell ref="C37:J39"/>
    <mergeCell ref="K37:N39"/>
    <mergeCell ref="O37:P37"/>
    <mergeCell ref="T37:U37"/>
    <mergeCell ref="W37:Y39"/>
    <mergeCell ref="Z40:AG42"/>
    <mergeCell ref="AI40:AM42"/>
    <mergeCell ref="AN40:AQ42"/>
    <mergeCell ref="O41:P41"/>
    <mergeCell ref="T41:U41"/>
    <mergeCell ref="O42:P42"/>
    <mergeCell ref="T42:U42"/>
    <mergeCell ref="A40:B42"/>
    <mergeCell ref="C40:J42"/>
    <mergeCell ref="K40:N42"/>
    <mergeCell ref="O40:P40"/>
    <mergeCell ref="T40:U40"/>
    <mergeCell ref="W40:Y42"/>
    <mergeCell ref="T32:U32"/>
    <mergeCell ref="O33:P33"/>
    <mergeCell ref="T33:U33"/>
    <mergeCell ref="Z37:AG39"/>
    <mergeCell ref="AI37:AM39"/>
    <mergeCell ref="AN37:AQ39"/>
    <mergeCell ref="O38:P38"/>
    <mergeCell ref="T38:U38"/>
    <mergeCell ref="O39:P39"/>
    <mergeCell ref="T39:U39"/>
    <mergeCell ref="A34:B36"/>
    <mergeCell ref="C34:J36"/>
    <mergeCell ref="K34:N36"/>
    <mergeCell ref="O34:P34"/>
    <mergeCell ref="T34:U34"/>
    <mergeCell ref="A30:AQ30"/>
    <mergeCell ref="A31:B33"/>
    <mergeCell ref="C31:J33"/>
    <mergeCell ref="K31:N33"/>
    <mergeCell ref="O31:P31"/>
    <mergeCell ref="T31:U31"/>
    <mergeCell ref="W31:Y33"/>
    <mergeCell ref="Z31:AG33"/>
    <mergeCell ref="AI31:AM33"/>
    <mergeCell ref="AN31:AQ33"/>
    <mergeCell ref="W34:Y36"/>
    <mergeCell ref="Z34:AG36"/>
    <mergeCell ref="AI34:AM36"/>
    <mergeCell ref="AN34:AQ36"/>
    <mergeCell ref="O35:P35"/>
    <mergeCell ref="T35:U35"/>
    <mergeCell ref="O36:P36"/>
    <mergeCell ref="T36:U36"/>
    <mergeCell ref="O32:P32"/>
    <mergeCell ref="Z27:AG29"/>
    <mergeCell ref="AI27:AM29"/>
    <mergeCell ref="AN27:AQ29"/>
    <mergeCell ref="O28:P28"/>
    <mergeCell ref="T28:U28"/>
    <mergeCell ref="O29:P29"/>
    <mergeCell ref="T29:U29"/>
    <mergeCell ref="A27:B29"/>
    <mergeCell ref="C27:J29"/>
    <mergeCell ref="K27:N29"/>
    <mergeCell ref="O27:P27"/>
    <mergeCell ref="T27:U27"/>
    <mergeCell ref="W27:Y29"/>
    <mergeCell ref="Z24:AG26"/>
    <mergeCell ref="AI24:AM26"/>
    <mergeCell ref="AN24:AQ26"/>
    <mergeCell ref="O25:P25"/>
    <mergeCell ref="T25:U25"/>
    <mergeCell ref="O26:P26"/>
    <mergeCell ref="T26:U26"/>
    <mergeCell ref="A24:B26"/>
    <mergeCell ref="C24:J26"/>
    <mergeCell ref="K24:N26"/>
    <mergeCell ref="O24:P24"/>
    <mergeCell ref="T24:U24"/>
    <mergeCell ref="W24:Y26"/>
    <mergeCell ref="Z21:AG23"/>
    <mergeCell ref="AI21:AM23"/>
    <mergeCell ref="AN21:AQ23"/>
    <mergeCell ref="O22:P22"/>
    <mergeCell ref="T22:U22"/>
    <mergeCell ref="O23:P23"/>
    <mergeCell ref="T23:U23"/>
    <mergeCell ref="A21:B23"/>
    <mergeCell ref="C21:J23"/>
    <mergeCell ref="K21:N23"/>
    <mergeCell ref="O21:P21"/>
    <mergeCell ref="T21:U21"/>
    <mergeCell ref="W21:Y23"/>
    <mergeCell ref="Z18:AG20"/>
    <mergeCell ref="AI18:AM20"/>
    <mergeCell ref="AN18:AQ20"/>
    <mergeCell ref="O19:P19"/>
    <mergeCell ref="T19:U19"/>
    <mergeCell ref="O20:P20"/>
    <mergeCell ref="T20:U20"/>
    <mergeCell ref="A18:B20"/>
    <mergeCell ref="C18:J20"/>
    <mergeCell ref="K18:N20"/>
    <mergeCell ref="O18:P18"/>
    <mergeCell ref="T18:U18"/>
    <mergeCell ref="W18:Y20"/>
    <mergeCell ref="Z15:AG17"/>
    <mergeCell ref="AI15:AM17"/>
    <mergeCell ref="AN15:AQ17"/>
    <mergeCell ref="O16:P16"/>
    <mergeCell ref="T16:U16"/>
    <mergeCell ref="O17:P17"/>
    <mergeCell ref="T17:U17"/>
    <mergeCell ref="A15:B17"/>
    <mergeCell ref="C15:J17"/>
    <mergeCell ref="K15:N17"/>
    <mergeCell ref="O15:P15"/>
    <mergeCell ref="T15:U15"/>
    <mergeCell ref="W15:Y17"/>
    <mergeCell ref="A9:AQ9"/>
    <mergeCell ref="A11:B11"/>
    <mergeCell ref="C11:J11"/>
    <mergeCell ref="K11:Y11"/>
    <mergeCell ref="Z11:AG11"/>
    <mergeCell ref="AI11:AQ11"/>
    <mergeCell ref="Z12:AG14"/>
    <mergeCell ref="AI12:AM14"/>
    <mergeCell ref="AN12:AQ14"/>
    <mergeCell ref="O13:P13"/>
    <mergeCell ref="T13:U13"/>
    <mergeCell ref="O14:P14"/>
    <mergeCell ref="T14:U14"/>
    <mergeCell ref="A12:B14"/>
    <mergeCell ref="C12:J14"/>
    <mergeCell ref="K12:N14"/>
    <mergeCell ref="O12:P12"/>
    <mergeCell ref="T12:U12"/>
    <mergeCell ref="W12:Y14"/>
    <mergeCell ref="A4:B4"/>
    <mergeCell ref="C4:L4"/>
    <mergeCell ref="M4:O4"/>
    <mergeCell ref="P4:Y4"/>
    <mergeCell ref="A5:B5"/>
    <mergeCell ref="M5:O5"/>
    <mergeCell ref="A6:B6"/>
    <mergeCell ref="M6:O6"/>
    <mergeCell ref="A7:B7"/>
    <mergeCell ref="M7:O7"/>
  </mergeCells>
  <phoneticPr fontId="2"/>
  <conditionalFormatting sqref="F65:F67 J65:J67 F71:F73 J71:J73 F77:F79 J77:K79 O77:P79 T77:T79 F83:F85 J83:K85 O83:P85 T83:T85 K89:K91 O89:P91 T89:U91 Y89:Z91 AD89:AD91">
    <cfRule type="cellIs" dxfId="24" priority="4" stopIfTrue="1" operator="equal">
      <formula>0</formula>
    </cfRule>
  </conditionalFormatting>
  <conditionalFormatting sqref="F94:U94 W94 Y94 F118:U118 W118 Y118">
    <cfRule type="cellIs" dxfId="23" priority="3" stopIfTrue="1" operator="greaterThan">
      <formula>0</formula>
    </cfRule>
  </conditionalFormatting>
  <conditionalFormatting sqref="AS56 AS62 AS68 AS74 AS80 AS86">
    <cfRule type="cellIs" dxfId="22" priority="1" stopIfTrue="1" operator="notEqual">
      <formula>3</formula>
    </cfRule>
  </conditionalFormatting>
  <conditionalFormatting sqref="AT56 AT62 AT68 AT74 AT80 AT86">
    <cfRule type="cellIs" dxfId="21" priority="2" stopIfTrue="1" operator="notEqual">
      <formula>0</formula>
    </cfRule>
  </conditionalFormatting>
  <pageMargins left="0.6692913385826772" right="0.19685039370078741" top="0.39370078740157483" bottom="0.27559055118110237" header="0.51181102362204722" footer="0.19685039370078741"/>
  <pageSetup paperSize="9" scale="65" orientation="portrait" horizontalDpi="4294967293" r:id="rId1"/>
  <headerFooter alignWithMargins="0"/>
  <rowBreaks count="1" manualBreakCount="1">
    <brk id="91" max="42" man="1"/>
  </rowBreaks>
  <colBreaks count="1" manualBreakCount="1">
    <brk id="4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BD0DB-7D5E-4605-B5BF-F01783C089C5}">
  <sheetPr>
    <tabColor theme="9" tint="-0.249977111117893"/>
  </sheetPr>
  <dimension ref="A1:EH131"/>
  <sheetViews>
    <sheetView view="pageBreakPreview" zoomScaleNormal="75" workbookViewId="0"/>
  </sheetViews>
  <sheetFormatPr defaultColWidth="8.09765625" defaultRowHeight="13.2" x14ac:dyDescent="0.2"/>
  <cols>
    <col min="1" max="3" width="3.5" style="2" customWidth="1"/>
    <col min="4" max="4" width="3.3984375" style="2" customWidth="1"/>
    <col min="5" max="5" width="3.5" style="2" hidden="1" customWidth="1"/>
    <col min="6" max="6" width="3.5" style="2" customWidth="1"/>
    <col min="7" max="7" width="3.5" style="2" hidden="1" customWidth="1"/>
    <col min="8" max="8" width="3.5" style="2" customWidth="1"/>
    <col min="9" max="9" width="3.5" style="2" hidden="1" customWidth="1"/>
    <col min="10" max="11" width="3.5" style="2" customWidth="1"/>
    <col min="12" max="12" width="3.5" style="2" hidden="1" customWidth="1"/>
    <col min="13" max="13" width="3.3984375" style="2" customWidth="1"/>
    <col min="14" max="14" width="3.5" style="2" hidden="1" customWidth="1"/>
    <col min="15" max="16" width="3.5" style="2" customWidth="1"/>
    <col min="17" max="17" width="9.765625E-2" style="2" hidden="1" customWidth="1"/>
    <col min="18" max="18" width="3.5" style="2" customWidth="1"/>
    <col min="19" max="19" width="3.5" style="2" hidden="1" customWidth="1"/>
    <col min="20" max="20" width="3.5" style="2" customWidth="1"/>
    <col min="21" max="21" width="3.3984375" style="2" customWidth="1"/>
    <col min="22" max="22" width="3.5" style="2" hidden="1" customWidth="1"/>
    <col min="23" max="23" width="3.5" style="2" customWidth="1"/>
    <col min="24" max="24" width="3.5" style="2" hidden="1" customWidth="1"/>
    <col min="25" max="26" width="3.5" style="2" customWidth="1"/>
    <col min="27" max="27" width="3.5" style="2" hidden="1" customWidth="1"/>
    <col min="28" max="28" width="3.5" style="2" customWidth="1"/>
    <col min="29" max="29" width="3.5" style="2" hidden="1" customWidth="1"/>
    <col min="30" max="35" width="3.5" style="2" customWidth="1"/>
    <col min="36" max="36" width="3.3984375" style="2" customWidth="1"/>
    <col min="37" max="37" width="3.59765625" style="2" customWidth="1"/>
    <col min="38" max="39" width="8.69921875" style="2" customWidth="1"/>
    <col min="40" max="40" width="8.69921875" style="1" hidden="1" customWidth="1"/>
    <col min="41" max="42" width="13.69921875" style="1" hidden="1" customWidth="1"/>
    <col min="43" max="52" width="7.69921875" style="1" hidden="1" customWidth="1"/>
    <col min="53" max="57" width="0" style="1" hidden="1" customWidth="1"/>
    <col min="58" max="78" width="8.09765625" style="1"/>
    <col min="79" max="79" width="5.19921875" style="1" customWidth="1"/>
    <col min="80" max="256" width="8.09765625" style="1"/>
    <col min="257" max="259" width="3.5" style="1" customWidth="1"/>
    <col min="260" max="260" width="3.3984375" style="1" customWidth="1"/>
    <col min="261" max="261" width="0" style="1" hidden="1" customWidth="1"/>
    <col min="262" max="262" width="3.5" style="1" customWidth="1"/>
    <col min="263" max="263" width="0" style="1" hidden="1" customWidth="1"/>
    <col min="264" max="264" width="3.5" style="1" customWidth="1"/>
    <col min="265" max="265" width="0" style="1" hidden="1" customWidth="1"/>
    <col min="266" max="267" width="3.5" style="1" customWidth="1"/>
    <col min="268" max="268" width="0" style="1" hidden="1" customWidth="1"/>
    <col min="269" max="269" width="3.3984375" style="1" customWidth="1"/>
    <col min="270" max="270" width="0" style="1" hidden="1" customWidth="1"/>
    <col min="271" max="272" width="3.5" style="1" customWidth="1"/>
    <col min="273" max="273" width="0" style="1" hidden="1" customWidth="1"/>
    <col min="274" max="274" width="3.5" style="1" customWidth="1"/>
    <col min="275" max="275" width="0" style="1" hidden="1" customWidth="1"/>
    <col min="276" max="276" width="3.5" style="1" customWidth="1"/>
    <col min="277" max="277" width="3.3984375" style="1" customWidth="1"/>
    <col min="278" max="278" width="0" style="1" hidden="1" customWidth="1"/>
    <col min="279" max="279" width="3.5" style="1" customWidth="1"/>
    <col min="280" max="280" width="0" style="1" hidden="1" customWidth="1"/>
    <col min="281" max="282" width="3.5" style="1" customWidth="1"/>
    <col min="283" max="283" width="0" style="1" hidden="1" customWidth="1"/>
    <col min="284" max="284" width="3.5" style="1" customWidth="1"/>
    <col min="285" max="285" width="0" style="1" hidden="1" customWidth="1"/>
    <col min="286" max="291" width="3.5" style="1" customWidth="1"/>
    <col min="292" max="292" width="3.3984375" style="1" customWidth="1"/>
    <col min="293" max="293" width="3.59765625" style="1" customWidth="1"/>
    <col min="294" max="296" width="8.69921875" style="1" customWidth="1"/>
    <col min="297" max="298" width="13.69921875" style="1" customWidth="1"/>
    <col min="299" max="308" width="7.69921875" style="1" customWidth="1"/>
    <col min="309" max="334" width="8.09765625" style="1"/>
    <col min="335" max="335" width="5.19921875" style="1" customWidth="1"/>
    <col min="336" max="512" width="8.09765625" style="1"/>
    <col min="513" max="515" width="3.5" style="1" customWidth="1"/>
    <col min="516" max="516" width="3.3984375" style="1" customWidth="1"/>
    <col min="517" max="517" width="0" style="1" hidden="1" customWidth="1"/>
    <col min="518" max="518" width="3.5" style="1" customWidth="1"/>
    <col min="519" max="519" width="0" style="1" hidden="1" customWidth="1"/>
    <col min="520" max="520" width="3.5" style="1" customWidth="1"/>
    <col min="521" max="521" width="0" style="1" hidden="1" customWidth="1"/>
    <col min="522" max="523" width="3.5" style="1" customWidth="1"/>
    <col min="524" max="524" width="0" style="1" hidden="1" customWidth="1"/>
    <col min="525" max="525" width="3.3984375" style="1" customWidth="1"/>
    <col min="526" max="526" width="0" style="1" hidden="1" customWidth="1"/>
    <col min="527" max="528" width="3.5" style="1" customWidth="1"/>
    <col min="529" max="529" width="0" style="1" hidden="1" customWidth="1"/>
    <col min="530" max="530" width="3.5" style="1" customWidth="1"/>
    <col min="531" max="531" width="0" style="1" hidden="1" customWidth="1"/>
    <col min="532" max="532" width="3.5" style="1" customWidth="1"/>
    <col min="533" max="533" width="3.3984375" style="1" customWidth="1"/>
    <col min="534" max="534" width="0" style="1" hidden="1" customWidth="1"/>
    <col min="535" max="535" width="3.5" style="1" customWidth="1"/>
    <col min="536" max="536" width="0" style="1" hidden="1" customWidth="1"/>
    <col min="537" max="538" width="3.5" style="1" customWidth="1"/>
    <col min="539" max="539" width="0" style="1" hidden="1" customWidth="1"/>
    <col min="540" max="540" width="3.5" style="1" customWidth="1"/>
    <col min="541" max="541" width="0" style="1" hidden="1" customWidth="1"/>
    <col min="542" max="547" width="3.5" style="1" customWidth="1"/>
    <col min="548" max="548" width="3.3984375" style="1" customWidth="1"/>
    <col min="549" max="549" width="3.59765625" style="1" customWidth="1"/>
    <col min="550" max="552" width="8.69921875" style="1" customWidth="1"/>
    <col min="553" max="554" width="13.69921875" style="1" customWidth="1"/>
    <col min="555" max="564" width="7.69921875" style="1" customWidth="1"/>
    <col min="565" max="590" width="8.09765625" style="1"/>
    <col min="591" max="591" width="5.19921875" style="1" customWidth="1"/>
    <col min="592" max="768" width="8.09765625" style="1"/>
    <col min="769" max="771" width="3.5" style="1" customWidth="1"/>
    <col min="772" max="772" width="3.3984375" style="1" customWidth="1"/>
    <col min="773" max="773" width="0" style="1" hidden="1" customWidth="1"/>
    <col min="774" max="774" width="3.5" style="1" customWidth="1"/>
    <col min="775" max="775" width="0" style="1" hidden="1" customWidth="1"/>
    <col min="776" max="776" width="3.5" style="1" customWidth="1"/>
    <col min="777" max="777" width="0" style="1" hidden="1" customWidth="1"/>
    <col min="778" max="779" width="3.5" style="1" customWidth="1"/>
    <col min="780" max="780" width="0" style="1" hidden="1" customWidth="1"/>
    <col min="781" max="781" width="3.3984375" style="1" customWidth="1"/>
    <col min="782" max="782" width="0" style="1" hidden="1" customWidth="1"/>
    <col min="783" max="784" width="3.5" style="1" customWidth="1"/>
    <col min="785" max="785" width="0" style="1" hidden="1" customWidth="1"/>
    <col min="786" max="786" width="3.5" style="1" customWidth="1"/>
    <col min="787" max="787" width="0" style="1" hidden="1" customWidth="1"/>
    <col min="788" max="788" width="3.5" style="1" customWidth="1"/>
    <col min="789" max="789" width="3.3984375" style="1" customWidth="1"/>
    <col min="790" max="790" width="0" style="1" hidden="1" customWidth="1"/>
    <col min="791" max="791" width="3.5" style="1" customWidth="1"/>
    <col min="792" max="792" width="0" style="1" hidden="1" customWidth="1"/>
    <col min="793" max="794" width="3.5" style="1" customWidth="1"/>
    <col min="795" max="795" width="0" style="1" hidden="1" customWidth="1"/>
    <col min="796" max="796" width="3.5" style="1" customWidth="1"/>
    <col min="797" max="797" width="0" style="1" hidden="1" customWidth="1"/>
    <col min="798" max="803" width="3.5" style="1" customWidth="1"/>
    <col min="804" max="804" width="3.3984375" style="1" customWidth="1"/>
    <col min="805" max="805" width="3.59765625" style="1" customWidth="1"/>
    <col min="806" max="808" width="8.69921875" style="1" customWidth="1"/>
    <col min="809" max="810" width="13.69921875" style="1" customWidth="1"/>
    <col min="811" max="820" width="7.69921875" style="1" customWidth="1"/>
    <col min="821" max="846" width="8.09765625" style="1"/>
    <col min="847" max="847" width="5.19921875" style="1" customWidth="1"/>
    <col min="848" max="1024" width="8.09765625" style="1"/>
    <col min="1025" max="1027" width="3.5" style="1" customWidth="1"/>
    <col min="1028" max="1028" width="3.3984375" style="1" customWidth="1"/>
    <col min="1029" max="1029" width="0" style="1" hidden="1" customWidth="1"/>
    <col min="1030" max="1030" width="3.5" style="1" customWidth="1"/>
    <col min="1031" max="1031" width="0" style="1" hidden="1" customWidth="1"/>
    <col min="1032" max="1032" width="3.5" style="1" customWidth="1"/>
    <col min="1033" max="1033" width="0" style="1" hidden="1" customWidth="1"/>
    <col min="1034" max="1035" width="3.5" style="1" customWidth="1"/>
    <col min="1036" max="1036" width="0" style="1" hidden="1" customWidth="1"/>
    <col min="1037" max="1037" width="3.3984375" style="1" customWidth="1"/>
    <col min="1038" max="1038" width="0" style="1" hidden="1" customWidth="1"/>
    <col min="1039" max="1040" width="3.5" style="1" customWidth="1"/>
    <col min="1041" max="1041" width="0" style="1" hidden="1" customWidth="1"/>
    <col min="1042" max="1042" width="3.5" style="1" customWidth="1"/>
    <col min="1043" max="1043" width="0" style="1" hidden="1" customWidth="1"/>
    <col min="1044" max="1044" width="3.5" style="1" customWidth="1"/>
    <col min="1045" max="1045" width="3.3984375" style="1" customWidth="1"/>
    <col min="1046" max="1046" width="0" style="1" hidden="1" customWidth="1"/>
    <col min="1047" max="1047" width="3.5" style="1" customWidth="1"/>
    <col min="1048" max="1048" width="0" style="1" hidden="1" customWidth="1"/>
    <col min="1049" max="1050" width="3.5" style="1" customWidth="1"/>
    <col min="1051" max="1051" width="0" style="1" hidden="1" customWidth="1"/>
    <col min="1052" max="1052" width="3.5" style="1" customWidth="1"/>
    <col min="1053" max="1053" width="0" style="1" hidden="1" customWidth="1"/>
    <col min="1054" max="1059" width="3.5" style="1" customWidth="1"/>
    <col min="1060" max="1060" width="3.3984375" style="1" customWidth="1"/>
    <col min="1061" max="1061" width="3.59765625" style="1" customWidth="1"/>
    <col min="1062" max="1064" width="8.69921875" style="1" customWidth="1"/>
    <col min="1065" max="1066" width="13.69921875" style="1" customWidth="1"/>
    <col min="1067" max="1076" width="7.69921875" style="1" customWidth="1"/>
    <col min="1077" max="1102" width="8.09765625" style="1"/>
    <col min="1103" max="1103" width="5.19921875" style="1" customWidth="1"/>
    <col min="1104" max="1280" width="8.09765625" style="1"/>
    <col min="1281" max="1283" width="3.5" style="1" customWidth="1"/>
    <col min="1284" max="1284" width="3.3984375" style="1" customWidth="1"/>
    <col min="1285" max="1285" width="0" style="1" hidden="1" customWidth="1"/>
    <col min="1286" max="1286" width="3.5" style="1" customWidth="1"/>
    <col min="1287" max="1287" width="0" style="1" hidden="1" customWidth="1"/>
    <col min="1288" max="1288" width="3.5" style="1" customWidth="1"/>
    <col min="1289" max="1289" width="0" style="1" hidden="1" customWidth="1"/>
    <col min="1290" max="1291" width="3.5" style="1" customWidth="1"/>
    <col min="1292" max="1292" width="0" style="1" hidden="1" customWidth="1"/>
    <col min="1293" max="1293" width="3.3984375" style="1" customWidth="1"/>
    <col min="1294" max="1294" width="0" style="1" hidden="1" customWidth="1"/>
    <col min="1295" max="1296" width="3.5" style="1" customWidth="1"/>
    <col min="1297" max="1297" width="0" style="1" hidden="1" customWidth="1"/>
    <col min="1298" max="1298" width="3.5" style="1" customWidth="1"/>
    <col min="1299" max="1299" width="0" style="1" hidden="1" customWidth="1"/>
    <col min="1300" max="1300" width="3.5" style="1" customWidth="1"/>
    <col min="1301" max="1301" width="3.3984375" style="1" customWidth="1"/>
    <col min="1302" max="1302" width="0" style="1" hidden="1" customWidth="1"/>
    <col min="1303" max="1303" width="3.5" style="1" customWidth="1"/>
    <col min="1304" max="1304" width="0" style="1" hidden="1" customWidth="1"/>
    <col min="1305" max="1306" width="3.5" style="1" customWidth="1"/>
    <col min="1307" max="1307" width="0" style="1" hidden="1" customWidth="1"/>
    <col min="1308" max="1308" width="3.5" style="1" customWidth="1"/>
    <col min="1309" max="1309" width="0" style="1" hidden="1" customWidth="1"/>
    <col min="1310" max="1315" width="3.5" style="1" customWidth="1"/>
    <col min="1316" max="1316" width="3.3984375" style="1" customWidth="1"/>
    <col min="1317" max="1317" width="3.59765625" style="1" customWidth="1"/>
    <col min="1318" max="1320" width="8.69921875" style="1" customWidth="1"/>
    <col min="1321" max="1322" width="13.69921875" style="1" customWidth="1"/>
    <col min="1323" max="1332" width="7.69921875" style="1" customWidth="1"/>
    <col min="1333" max="1358" width="8.09765625" style="1"/>
    <col min="1359" max="1359" width="5.19921875" style="1" customWidth="1"/>
    <col min="1360" max="1536" width="8.09765625" style="1"/>
    <col min="1537" max="1539" width="3.5" style="1" customWidth="1"/>
    <col min="1540" max="1540" width="3.3984375" style="1" customWidth="1"/>
    <col min="1541" max="1541" width="0" style="1" hidden="1" customWidth="1"/>
    <col min="1542" max="1542" width="3.5" style="1" customWidth="1"/>
    <col min="1543" max="1543" width="0" style="1" hidden="1" customWidth="1"/>
    <col min="1544" max="1544" width="3.5" style="1" customWidth="1"/>
    <col min="1545" max="1545" width="0" style="1" hidden="1" customWidth="1"/>
    <col min="1546" max="1547" width="3.5" style="1" customWidth="1"/>
    <col min="1548" max="1548" width="0" style="1" hidden="1" customWidth="1"/>
    <col min="1549" max="1549" width="3.3984375" style="1" customWidth="1"/>
    <col min="1550" max="1550" width="0" style="1" hidden="1" customWidth="1"/>
    <col min="1551" max="1552" width="3.5" style="1" customWidth="1"/>
    <col min="1553" max="1553" width="0" style="1" hidden="1" customWidth="1"/>
    <col min="1554" max="1554" width="3.5" style="1" customWidth="1"/>
    <col min="1555" max="1555" width="0" style="1" hidden="1" customWidth="1"/>
    <col min="1556" max="1556" width="3.5" style="1" customWidth="1"/>
    <col min="1557" max="1557" width="3.3984375" style="1" customWidth="1"/>
    <col min="1558" max="1558" width="0" style="1" hidden="1" customWidth="1"/>
    <col min="1559" max="1559" width="3.5" style="1" customWidth="1"/>
    <col min="1560" max="1560" width="0" style="1" hidden="1" customWidth="1"/>
    <col min="1561" max="1562" width="3.5" style="1" customWidth="1"/>
    <col min="1563" max="1563" width="0" style="1" hidden="1" customWidth="1"/>
    <col min="1564" max="1564" width="3.5" style="1" customWidth="1"/>
    <col min="1565" max="1565" width="0" style="1" hidden="1" customWidth="1"/>
    <col min="1566" max="1571" width="3.5" style="1" customWidth="1"/>
    <col min="1572" max="1572" width="3.3984375" style="1" customWidth="1"/>
    <col min="1573" max="1573" width="3.59765625" style="1" customWidth="1"/>
    <col min="1574" max="1576" width="8.69921875" style="1" customWidth="1"/>
    <col min="1577" max="1578" width="13.69921875" style="1" customWidth="1"/>
    <col min="1579" max="1588" width="7.69921875" style="1" customWidth="1"/>
    <col min="1589" max="1614" width="8.09765625" style="1"/>
    <col min="1615" max="1615" width="5.19921875" style="1" customWidth="1"/>
    <col min="1616" max="1792" width="8.09765625" style="1"/>
    <col min="1793" max="1795" width="3.5" style="1" customWidth="1"/>
    <col min="1796" max="1796" width="3.3984375" style="1" customWidth="1"/>
    <col min="1797" max="1797" width="0" style="1" hidden="1" customWidth="1"/>
    <col min="1798" max="1798" width="3.5" style="1" customWidth="1"/>
    <col min="1799" max="1799" width="0" style="1" hidden="1" customWidth="1"/>
    <col min="1800" max="1800" width="3.5" style="1" customWidth="1"/>
    <col min="1801" max="1801" width="0" style="1" hidden="1" customWidth="1"/>
    <col min="1802" max="1803" width="3.5" style="1" customWidth="1"/>
    <col min="1804" max="1804" width="0" style="1" hidden="1" customWidth="1"/>
    <col min="1805" max="1805" width="3.3984375" style="1" customWidth="1"/>
    <col min="1806" max="1806" width="0" style="1" hidden="1" customWidth="1"/>
    <col min="1807" max="1808" width="3.5" style="1" customWidth="1"/>
    <col min="1809" max="1809" width="0" style="1" hidden="1" customWidth="1"/>
    <col min="1810" max="1810" width="3.5" style="1" customWidth="1"/>
    <col min="1811" max="1811" width="0" style="1" hidden="1" customWidth="1"/>
    <col min="1812" max="1812" width="3.5" style="1" customWidth="1"/>
    <col min="1813" max="1813" width="3.3984375" style="1" customWidth="1"/>
    <col min="1814" max="1814" width="0" style="1" hidden="1" customWidth="1"/>
    <col min="1815" max="1815" width="3.5" style="1" customWidth="1"/>
    <col min="1816" max="1816" width="0" style="1" hidden="1" customWidth="1"/>
    <col min="1817" max="1818" width="3.5" style="1" customWidth="1"/>
    <col min="1819" max="1819" width="0" style="1" hidden="1" customWidth="1"/>
    <col min="1820" max="1820" width="3.5" style="1" customWidth="1"/>
    <col min="1821" max="1821" width="0" style="1" hidden="1" customWidth="1"/>
    <col min="1822" max="1827" width="3.5" style="1" customWidth="1"/>
    <col min="1828" max="1828" width="3.3984375" style="1" customWidth="1"/>
    <col min="1829" max="1829" width="3.59765625" style="1" customWidth="1"/>
    <col min="1830" max="1832" width="8.69921875" style="1" customWidth="1"/>
    <col min="1833" max="1834" width="13.69921875" style="1" customWidth="1"/>
    <col min="1835" max="1844" width="7.69921875" style="1" customWidth="1"/>
    <col min="1845" max="1870" width="8.09765625" style="1"/>
    <col min="1871" max="1871" width="5.19921875" style="1" customWidth="1"/>
    <col min="1872" max="2048" width="8.09765625" style="1"/>
    <col min="2049" max="2051" width="3.5" style="1" customWidth="1"/>
    <col min="2052" max="2052" width="3.3984375" style="1" customWidth="1"/>
    <col min="2053" max="2053" width="0" style="1" hidden="1" customWidth="1"/>
    <col min="2054" max="2054" width="3.5" style="1" customWidth="1"/>
    <col min="2055" max="2055" width="0" style="1" hidden="1" customWidth="1"/>
    <col min="2056" max="2056" width="3.5" style="1" customWidth="1"/>
    <col min="2057" max="2057" width="0" style="1" hidden="1" customWidth="1"/>
    <col min="2058" max="2059" width="3.5" style="1" customWidth="1"/>
    <col min="2060" max="2060" width="0" style="1" hidden="1" customWidth="1"/>
    <col min="2061" max="2061" width="3.3984375" style="1" customWidth="1"/>
    <col min="2062" max="2062" width="0" style="1" hidden="1" customWidth="1"/>
    <col min="2063" max="2064" width="3.5" style="1" customWidth="1"/>
    <col min="2065" max="2065" width="0" style="1" hidden="1" customWidth="1"/>
    <col min="2066" max="2066" width="3.5" style="1" customWidth="1"/>
    <col min="2067" max="2067" width="0" style="1" hidden="1" customWidth="1"/>
    <col min="2068" max="2068" width="3.5" style="1" customWidth="1"/>
    <col min="2069" max="2069" width="3.3984375" style="1" customWidth="1"/>
    <col min="2070" max="2070" width="0" style="1" hidden="1" customWidth="1"/>
    <col min="2071" max="2071" width="3.5" style="1" customWidth="1"/>
    <col min="2072" max="2072" width="0" style="1" hidden="1" customWidth="1"/>
    <col min="2073" max="2074" width="3.5" style="1" customWidth="1"/>
    <col min="2075" max="2075" width="0" style="1" hidden="1" customWidth="1"/>
    <col min="2076" max="2076" width="3.5" style="1" customWidth="1"/>
    <col min="2077" max="2077" width="0" style="1" hidden="1" customWidth="1"/>
    <col min="2078" max="2083" width="3.5" style="1" customWidth="1"/>
    <col min="2084" max="2084" width="3.3984375" style="1" customWidth="1"/>
    <col min="2085" max="2085" width="3.59765625" style="1" customWidth="1"/>
    <col min="2086" max="2088" width="8.69921875" style="1" customWidth="1"/>
    <col min="2089" max="2090" width="13.69921875" style="1" customWidth="1"/>
    <col min="2091" max="2100" width="7.69921875" style="1" customWidth="1"/>
    <col min="2101" max="2126" width="8.09765625" style="1"/>
    <col min="2127" max="2127" width="5.19921875" style="1" customWidth="1"/>
    <col min="2128" max="2304" width="8.09765625" style="1"/>
    <col min="2305" max="2307" width="3.5" style="1" customWidth="1"/>
    <col min="2308" max="2308" width="3.3984375" style="1" customWidth="1"/>
    <col min="2309" max="2309" width="0" style="1" hidden="1" customWidth="1"/>
    <col min="2310" max="2310" width="3.5" style="1" customWidth="1"/>
    <col min="2311" max="2311" width="0" style="1" hidden="1" customWidth="1"/>
    <col min="2312" max="2312" width="3.5" style="1" customWidth="1"/>
    <col min="2313" max="2313" width="0" style="1" hidden="1" customWidth="1"/>
    <col min="2314" max="2315" width="3.5" style="1" customWidth="1"/>
    <col min="2316" max="2316" width="0" style="1" hidden="1" customWidth="1"/>
    <col min="2317" max="2317" width="3.3984375" style="1" customWidth="1"/>
    <col min="2318" max="2318" width="0" style="1" hidden="1" customWidth="1"/>
    <col min="2319" max="2320" width="3.5" style="1" customWidth="1"/>
    <col min="2321" max="2321" width="0" style="1" hidden="1" customWidth="1"/>
    <col min="2322" max="2322" width="3.5" style="1" customWidth="1"/>
    <col min="2323" max="2323" width="0" style="1" hidden="1" customWidth="1"/>
    <col min="2324" max="2324" width="3.5" style="1" customWidth="1"/>
    <col min="2325" max="2325" width="3.3984375" style="1" customWidth="1"/>
    <col min="2326" max="2326" width="0" style="1" hidden="1" customWidth="1"/>
    <col min="2327" max="2327" width="3.5" style="1" customWidth="1"/>
    <col min="2328" max="2328" width="0" style="1" hidden="1" customWidth="1"/>
    <col min="2329" max="2330" width="3.5" style="1" customWidth="1"/>
    <col min="2331" max="2331" width="0" style="1" hidden="1" customWidth="1"/>
    <col min="2332" max="2332" width="3.5" style="1" customWidth="1"/>
    <col min="2333" max="2333" width="0" style="1" hidden="1" customWidth="1"/>
    <col min="2334" max="2339" width="3.5" style="1" customWidth="1"/>
    <col min="2340" max="2340" width="3.3984375" style="1" customWidth="1"/>
    <col min="2341" max="2341" width="3.59765625" style="1" customWidth="1"/>
    <col min="2342" max="2344" width="8.69921875" style="1" customWidth="1"/>
    <col min="2345" max="2346" width="13.69921875" style="1" customWidth="1"/>
    <col min="2347" max="2356" width="7.69921875" style="1" customWidth="1"/>
    <col min="2357" max="2382" width="8.09765625" style="1"/>
    <col min="2383" max="2383" width="5.19921875" style="1" customWidth="1"/>
    <col min="2384" max="2560" width="8.09765625" style="1"/>
    <col min="2561" max="2563" width="3.5" style="1" customWidth="1"/>
    <col min="2564" max="2564" width="3.3984375" style="1" customWidth="1"/>
    <col min="2565" max="2565" width="0" style="1" hidden="1" customWidth="1"/>
    <col min="2566" max="2566" width="3.5" style="1" customWidth="1"/>
    <col min="2567" max="2567" width="0" style="1" hidden="1" customWidth="1"/>
    <col min="2568" max="2568" width="3.5" style="1" customWidth="1"/>
    <col min="2569" max="2569" width="0" style="1" hidden="1" customWidth="1"/>
    <col min="2570" max="2571" width="3.5" style="1" customWidth="1"/>
    <col min="2572" max="2572" width="0" style="1" hidden="1" customWidth="1"/>
    <col min="2573" max="2573" width="3.3984375" style="1" customWidth="1"/>
    <col min="2574" max="2574" width="0" style="1" hidden="1" customWidth="1"/>
    <col min="2575" max="2576" width="3.5" style="1" customWidth="1"/>
    <col min="2577" max="2577" width="0" style="1" hidden="1" customWidth="1"/>
    <col min="2578" max="2578" width="3.5" style="1" customWidth="1"/>
    <col min="2579" max="2579" width="0" style="1" hidden="1" customWidth="1"/>
    <col min="2580" max="2580" width="3.5" style="1" customWidth="1"/>
    <col min="2581" max="2581" width="3.3984375" style="1" customWidth="1"/>
    <col min="2582" max="2582" width="0" style="1" hidden="1" customWidth="1"/>
    <col min="2583" max="2583" width="3.5" style="1" customWidth="1"/>
    <col min="2584" max="2584" width="0" style="1" hidden="1" customWidth="1"/>
    <col min="2585" max="2586" width="3.5" style="1" customWidth="1"/>
    <col min="2587" max="2587" width="0" style="1" hidden="1" customWidth="1"/>
    <col min="2588" max="2588" width="3.5" style="1" customWidth="1"/>
    <col min="2589" max="2589" width="0" style="1" hidden="1" customWidth="1"/>
    <col min="2590" max="2595" width="3.5" style="1" customWidth="1"/>
    <col min="2596" max="2596" width="3.3984375" style="1" customWidth="1"/>
    <col min="2597" max="2597" width="3.59765625" style="1" customWidth="1"/>
    <col min="2598" max="2600" width="8.69921875" style="1" customWidth="1"/>
    <col min="2601" max="2602" width="13.69921875" style="1" customWidth="1"/>
    <col min="2603" max="2612" width="7.69921875" style="1" customWidth="1"/>
    <col min="2613" max="2638" width="8.09765625" style="1"/>
    <col min="2639" max="2639" width="5.19921875" style="1" customWidth="1"/>
    <col min="2640" max="2816" width="8.09765625" style="1"/>
    <col min="2817" max="2819" width="3.5" style="1" customWidth="1"/>
    <col min="2820" max="2820" width="3.3984375" style="1" customWidth="1"/>
    <col min="2821" max="2821" width="0" style="1" hidden="1" customWidth="1"/>
    <col min="2822" max="2822" width="3.5" style="1" customWidth="1"/>
    <col min="2823" max="2823" width="0" style="1" hidden="1" customWidth="1"/>
    <col min="2824" max="2824" width="3.5" style="1" customWidth="1"/>
    <col min="2825" max="2825" width="0" style="1" hidden="1" customWidth="1"/>
    <col min="2826" max="2827" width="3.5" style="1" customWidth="1"/>
    <col min="2828" max="2828" width="0" style="1" hidden="1" customWidth="1"/>
    <col min="2829" max="2829" width="3.3984375" style="1" customWidth="1"/>
    <col min="2830" max="2830" width="0" style="1" hidden="1" customWidth="1"/>
    <col min="2831" max="2832" width="3.5" style="1" customWidth="1"/>
    <col min="2833" max="2833" width="0" style="1" hidden="1" customWidth="1"/>
    <col min="2834" max="2834" width="3.5" style="1" customWidth="1"/>
    <col min="2835" max="2835" width="0" style="1" hidden="1" customWidth="1"/>
    <col min="2836" max="2836" width="3.5" style="1" customWidth="1"/>
    <col min="2837" max="2837" width="3.3984375" style="1" customWidth="1"/>
    <col min="2838" max="2838" width="0" style="1" hidden="1" customWidth="1"/>
    <col min="2839" max="2839" width="3.5" style="1" customWidth="1"/>
    <col min="2840" max="2840" width="0" style="1" hidden="1" customWidth="1"/>
    <col min="2841" max="2842" width="3.5" style="1" customWidth="1"/>
    <col min="2843" max="2843" width="0" style="1" hidden="1" customWidth="1"/>
    <col min="2844" max="2844" width="3.5" style="1" customWidth="1"/>
    <col min="2845" max="2845" width="0" style="1" hidden="1" customWidth="1"/>
    <col min="2846" max="2851" width="3.5" style="1" customWidth="1"/>
    <col min="2852" max="2852" width="3.3984375" style="1" customWidth="1"/>
    <col min="2853" max="2853" width="3.59765625" style="1" customWidth="1"/>
    <col min="2854" max="2856" width="8.69921875" style="1" customWidth="1"/>
    <col min="2857" max="2858" width="13.69921875" style="1" customWidth="1"/>
    <col min="2859" max="2868" width="7.69921875" style="1" customWidth="1"/>
    <col min="2869" max="2894" width="8.09765625" style="1"/>
    <col min="2895" max="2895" width="5.19921875" style="1" customWidth="1"/>
    <col min="2896" max="3072" width="8.09765625" style="1"/>
    <col min="3073" max="3075" width="3.5" style="1" customWidth="1"/>
    <col min="3076" max="3076" width="3.3984375" style="1" customWidth="1"/>
    <col min="3077" max="3077" width="0" style="1" hidden="1" customWidth="1"/>
    <col min="3078" max="3078" width="3.5" style="1" customWidth="1"/>
    <col min="3079" max="3079" width="0" style="1" hidden="1" customWidth="1"/>
    <col min="3080" max="3080" width="3.5" style="1" customWidth="1"/>
    <col min="3081" max="3081" width="0" style="1" hidden="1" customWidth="1"/>
    <col min="3082" max="3083" width="3.5" style="1" customWidth="1"/>
    <col min="3084" max="3084" width="0" style="1" hidden="1" customWidth="1"/>
    <col min="3085" max="3085" width="3.3984375" style="1" customWidth="1"/>
    <col min="3086" max="3086" width="0" style="1" hidden="1" customWidth="1"/>
    <col min="3087" max="3088" width="3.5" style="1" customWidth="1"/>
    <col min="3089" max="3089" width="0" style="1" hidden="1" customWidth="1"/>
    <col min="3090" max="3090" width="3.5" style="1" customWidth="1"/>
    <col min="3091" max="3091" width="0" style="1" hidden="1" customWidth="1"/>
    <col min="3092" max="3092" width="3.5" style="1" customWidth="1"/>
    <col min="3093" max="3093" width="3.3984375" style="1" customWidth="1"/>
    <col min="3094" max="3094" width="0" style="1" hidden="1" customWidth="1"/>
    <col min="3095" max="3095" width="3.5" style="1" customWidth="1"/>
    <col min="3096" max="3096" width="0" style="1" hidden="1" customWidth="1"/>
    <col min="3097" max="3098" width="3.5" style="1" customWidth="1"/>
    <col min="3099" max="3099" width="0" style="1" hidden="1" customWidth="1"/>
    <col min="3100" max="3100" width="3.5" style="1" customWidth="1"/>
    <col min="3101" max="3101" width="0" style="1" hidden="1" customWidth="1"/>
    <col min="3102" max="3107" width="3.5" style="1" customWidth="1"/>
    <col min="3108" max="3108" width="3.3984375" style="1" customWidth="1"/>
    <col min="3109" max="3109" width="3.59765625" style="1" customWidth="1"/>
    <col min="3110" max="3112" width="8.69921875" style="1" customWidth="1"/>
    <col min="3113" max="3114" width="13.69921875" style="1" customWidth="1"/>
    <col min="3115" max="3124" width="7.69921875" style="1" customWidth="1"/>
    <col min="3125" max="3150" width="8.09765625" style="1"/>
    <col min="3151" max="3151" width="5.19921875" style="1" customWidth="1"/>
    <col min="3152" max="3328" width="8.09765625" style="1"/>
    <col min="3329" max="3331" width="3.5" style="1" customWidth="1"/>
    <col min="3332" max="3332" width="3.3984375" style="1" customWidth="1"/>
    <col min="3333" max="3333" width="0" style="1" hidden="1" customWidth="1"/>
    <col min="3334" max="3334" width="3.5" style="1" customWidth="1"/>
    <col min="3335" max="3335" width="0" style="1" hidden="1" customWidth="1"/>
    <col min="3336" max="3336" width="3.5" style="1" customWidth="1"/>
    <col min="3337" max="3337" width="0" style="1" hidden="1" customWidth="1"/>
    <col min="3338" max="3339" width="3.5" style="1" customWidth="1"/>
    <col min="3340" max="3340" width="0" style="1" hidden="1" customWidth="1"/>
    <col min="3341" max="3341" width="3.3984375" style="1" customWidth="1"/>
    <col min="3342" max="3342" width="0" style="1" hidden="1" customWidth="1"/>
    <col min="3343" max="3344" width="3.5" style="1" customWidth="1"/>
    <col min="3345" max="3345" width="0" style="1" hidden="1" customWidth="1"/>
    <col min="3346" max="3346" width="3.5" style="1" customWidth="1"/>
    <col min="3347" max="3347" width="0" style="1" hidden="1" customWidth="1"/>
    <col min="3348" max="3348" width="3.5" style="1" customWidth="1"/>
    <col min="3349" max="3349" width="3.3984375" style="1" customWidth="1"/>
    <col min="3350" max="3350" width="0" style="1" hidden="1" customWidth="1"/>
    <col min="3351" max="3351" width="3.5" style="1" customWidth="1"/>
    <col min="3352" max="3352" width="0" style="1" hidden="1" customWidth="1"/>
    <col min="3353" max="3354" width="3.5" style="1" customWidth="1"/>
    <col min="3355" max="3355" width="0" style="1" hidden="1" customWidth="1"/>
    <col min="3356" max="3356" width="3.5" style="1" customWidth="1"/>
    <col min="3357" max="3357" width="0" style="1" hidden="1" customWidth="1"/>
    <col min="3358" max="3363" width="3.5" style="1" customWidth="1"/>
    <col min="3364" max="3364" width="3.3984375" style="1" customWidth="1"/>
    <col min="3365" max="3365" width="3.59765625" style="1" customWidth="1"/>
    <col min="3366" max="3368" width="8.69921875" style="1" customWidth="1"/>
    <col min="3369" max="3370" width="13.69921875" style="1" customWidth="1"/>
    <col min="3371" max="3380" width="7.69921875" style="1" customWidth="1"/>
    <col min="3381" max="3406" width="8.09765625" style="1"/>
    <col min="3407" max="3407" width="5.19921875" style="1" customWidth="1"/>
    <col min="3408" max="3584" width="8.09765625" style="1"/>
    <col min="3585" max="3587" width="3.5" style="1" customWidth="1"/>
    <col min="3588" max="3588" width="3.3984375" style="1" customWidth="1"/>
    <col min="3589" max="3589" width="0" style="1" hidden="1" customWidth="1"/>
    <col min="3590" max="3590" width="3.5" style="1" customWidth="1"/>
    <col min="3591" max="3591" width="0" style="1" hidden="1" customWidth="1"/>
    <col min="3592" max="3592" width="3.5" style="1" customWidth="1"/>
    <col min="3593" max="3593" width="0" style="1" hidden="1" customWidth="1"/>
    <col min="3594" max="3595" width="3.5" style="1" customWidth="1"/>
    <col min="3596" max="3596" width="0" style="1" hidden="1" customWidth="1"/>
    <col min="3597" max="3597" width="3.3984375" style="1" customWidth="1"/>
    <col min="3598" max="3598" width="0" style="1" hidden="1" customWidth="1"/>
    <col min="3599" max="3600" width="3.5" style="1" customWidth="1"/>
    <col min="3601" max="3601" width="0" style="1" hidden="1" customWidth="1"/>
    <col min="3602" max="3602" width="3.5" style="1" customWidth="1"/>
    <col min="3603" max="3603" width="0" style="1" hidden="1" customWidth="1"/>
    <col min="3604" max="3604" width="3.5" style="1" customWidth="1"/>
    <col min="3605" max="3605" width="3.3984375" style="1" customWidth="1"/>
    <col min="3606" max="3606" width="0" style="1" hidden="1" customWidth="1"/>
    <col min="3607" max="3607" width="3.5" style="1" customWidth="1"/>
    <col min="3608" max="3608" width="0" style="1" hidden="1" customWidth="1"/>
    <col min="3609" max="3610" width="3.5" style="1" customWidth="1"/>
    <col min="3611" max="3611" width="0" style="1" hidden="1" customWidth="1"/>
    <col min="3612" max="3612" width="3.5" style="1" customWidth="1"/>
    <col min="3613" max="3613" width="0" style="1" hidden="1" customWidth="1"/>
    <col min="3614" max="3619" width="3.5" style="1" customWidth="1"/>
    <col min="3620" max="3620" width="3.3984375" style="1" customWidth="1"/>
    <col min="3621" max="3621" width="3.59765625" style="1" customWidth="1"/>
    <col min="3622" max="3624" width="8.69921875" style="1" customWidth="1"/>
    <col min="3625" max="3626" width="13.69921875" style="1" customWidth="1"/>
    <col min="3627" max="3636" width="7.69921875" style="1" customWidth="1"/>
    <col min="3637" max="3662" width="8.09765625" style="1"/>
    <col min="3663" max="3663" width="5.19921875" style="1" customWidth="1"/>
    <col min="3664" max="3840" width="8.09765625" style="1"/>
    <col min="3841" max="3843" width="3.5" style="1" customWidth="1"/>
    <col min="3844" max="3844" width="3.3984375" style="1" customWidth="1"/>
    <col min="3845" max="3845" width="0" style="1" hidden="1" customWidth="1"/>
    <col min="3846" max="3846" width="3.5" style="1" customWidth="1"/>
    <col min="3847" max="3847" width="0" style="1" hidden="1" customWidth="1"/>
    <col min="3848" max="3848" width="3.5" style="1" customWidth="1"/>
    <col min="3849" max="3849" width="0" style="1" hidden="1" customWidth="1"/>
    <col min="3850" max="3851" width="3.5" style="1" customWidth="1"/>
    <col min="3852" max="3852" width="0" style="1" hidden="1" customWidth="1"/>
    <col min="3853" max="3853" width="3.3984375" style="1" customWidth="1"/>
    <col min="3854" max="3854" width="0" style="1" hidden="1" customWidth="1"/>
    <col min="3855" max="3856" width="3.5" style="1" customWidth="1"/>
    <col min="3857" max="3857" width="0" style="1" hidden="1" customWidth="1"/>
    <col min="3858" max="3858" width="3.5" style="1" customWidth="1"/>
    <col min="3859" max="3859" width="0" style="1" hidden="1" customWidth="1"/>
    <col min="3860" max="3860" width="3.5" style="1" customWidth="1"/>
    <col min="3861" max="3861" width="3.3984375" style="1" customWidth="1"/>
    <col min="3862" max="3862" width="0" style="1" hidden="1" customWidth="1"/>
    <col min="3863" max="3863" width="3.5" style="1" customWidth="1"/>
    <col min="3864" max="3864" width="0" style="1" hidden="1" customWidth="1"/>
    <col min="3865" max="3866" width="3.5" style="1" customWidth="1"/>
    <col min="3867" max="3867" width="0" style="1" hidden="1" customWidth="1"/>
    <col min="3868" max="3868" width="3.5" style="1" customWidth="1"/>
    <col min="3869" max="3869" width="0" style="1" hidden="1" customWidth="1"/>
    <col min="3870" max="3875" width="3.5" style="1" customWidth="1"/>
    <col min="3876" max="3876" width="3.3984375" style="1" customWidth="1"/>
    <col min="3877" max="3877" width="3.59765625" style="1" customWidth="1"/>
    <col min="3878" max="3880" width="8.69921875" style="1" customWidth="1"/>
    <col min="3881" max="3882" width="13.69921875" style="1" customWidth="1"/>
    <col min="3883" max="3892" width="7.69921875" style="1" customWidth="1"/>
    <col min="3893" max="3918" width="8.09765625" style="1"/>
    <col min="3919" max="3919" width="5.19921875" style="1" customWidth="1"/>
    <col min="3920" max="4096" width="8.09765625" style="1"/>
    <col min="4097" max="4099" width="3.5" style="1" customWidth="1"/>
    <col min="4100" max="4100" width="3.3984375" style="1" customWidth="1"/>
    <col min="4101" max="4101" width="0" style="1" hidden="1" customWidth="1"/>
    <col min="4102" max="4102" width="3.5" style="1" customWidth="1"/>
    <col min="4103" max="4103" width="0" style="1" hidden="1" customWidth="1"/>
    <col min="4104" max="4104" width="3.5" style="1" customWidth="1"/>
    <col min="4105" max="4105" width="0" style="1" hidden="1" customWidth="1"/>
    <col min="4106" max="4107" width="3.5" style="1" customWidth="1"/>
    <col min="4108" max="4108" width="0" style="1" hidden="1" customWidth="1"/>
    <col min="4109" max="4109" width="3.3984375" style="1" customWidth="1"/>
    <col min="4110" max="4110" width="0" style="1" hidden="1" customWidth="1"/>
    <col min="4111" max="4112" width="3.5" style="1" customWidth="1"/>
    <col min="4113" max="4113" width="0" style="1" hidden="1" customWidth="1"/>
    <col min="4114" max="4114" width="3.5" style="1" customWidth="1"/>
    <col min="4115" max="4115" width="0" style="1" hidden="1" customWidth="1"/>
    <col min="4116" max="4116" width="3.5" style="1" customWidth="1"/>
    <col min="4117" max="4117" width="3.3984375" style="1" customWidth="1"/>
    <col min="4118" max="4118" width="0" style="1" hidden="1" customWidth="1"/>
    <col min="4119" max="4119" width="3.5" style="1" customWidth="1"/>
    <col min="4120" max="4120" width="0" style="1" hidden="1" customWidth="1"/>
    <col min="4121" max="4122" width="3.5" style="1" customWidth="1"/>
    <col min="4123" max="4123" width="0" style="1" hidden="1" customWidth="1"/>
    <col min="4124" max="4124" width="3.5" style="1" customWidth="1"/>
    <col min="4125" max="4125" width="0" style="1" hidden="1" customWidth="1"/>
    <col min="4126" max="4131" width="3.5" style="1" customWidth="1"/>
    <col min="4132" max="4132" width="3.3984375" style="1" customWidth="1"/>
    <col min="4133" max="4133" width="3.59765625" style="1" customWidth="1"/>
    <col min="4134" max="4136" width="8.69921875" style="1" customWidth="1"/>
    <col min="4137" max="4138" width="13.69921875" style="1" customWidth="1"/>
    <col min="4139" max="4148" width="7.69921875" style="1" customWidth="1"/>
    <col min="4149" max="4174" width="8.09765625" style="1"/>
    <col min="4175" max="4175" width="5.19921875" style="1" customWidth="1"/>
    <col min="4176" max="4352" width="8.09765625" style="1"/>
    <col min="4353" max="4355" width="3.5" style="1" customWidth="1"/>
    <col min="4356" max="4356" width="3.3984375" style="1" customWidth="1"/>
    <col min="4357" max="4357" width="0" style="1" hidden="1" customWidth="1"/>
    <col min="4358" max="4358" width="3.5" style="1" customWidth="1"/>
    <col min="4359" max="4359" width="0" style="1" hidden="1" customWidth="1"/>
    <col min="4360" max="4360" width="3.5" style="1" customWidth="1"/>
    <col min="4361" max="4361" width="0" style="1" hidden="1" customWidth="1"/>
    <col min="4362" max="4363" width="3.5" style="1" customWidth="1"/>
    <col min="4364" max="4364" width="0" style="1" hidden="1" customWidth="1"/>
    <col min="4365" max="4365" width="3.3984375" style="1" customWidth="1"/>
    <col min="4366" max="4366" width="0" style="1" hidden="1" customWidth="1"/>
    <col min="4367" max="4368" width="3.5" style="1" customWidth="1"/>
    <col min="4369" max="4369" width="0" style="1" hidden="1" customWidth="1"/>
    <col min="4370" max="4370" width="3.5" style="1" customWidth="1"/>
    <col min="4371" max="4371" width="0" style="1" hidden="1" customWidth="1"/>
    <col min="4372" max="4372" width="3.5" style="1" customWidth="1"/>
    <col min="4373" max="4373" width="3.3984375" style="1" customWidth="1"/>
    <col min="4374" max="4374" width="0" style="1" hidden="1" customWidth="1"/>
    <col min="4375" max="4375" width="3.5" style="1" customWidth="1"/>
    <col min="4376" max="4376" width="0" style="1" hidden="1" customWidth="1"/>
    <col min="4377" max="4378" width="3.5" style="1" customWidth="1"/>
    <col min="4379" max="4379" width="0" style="1" hidden="1" customWidth="1"/>
    <col min="4380" max="4380" width="3.5" style="1" customWidth="1"/>
    <col min="4381" max="4381" width="0" style="1" hidden="1" customWidth="1"/>
    <col min="4382" max="4387" width="3.5" style="1" customWidth="1"/>
    <col min="4388" max="4388" width="3.3984375" style="1" customWidth="1"/>
    <col min="4389" max="4389" width="3.59765625" style="1" customWidth="1"/>
    <col min="4390" max="4392" width="8.69921875" style="1" customWidth="1"/>
    <col min="4393" max="4394" width="13.69921875" style="1" customWidth="1"/>
    <col min="4395" max="4404" width="7.69921875" style="1" customWidth="1"/>
    <col min="4405" max="4430" width="8.09765625" style="1"/>
    <col min="4431" max="4431" width="5.19921875" style="1" customWidth="1"/>
    <col min="4432" max="4608" width="8.09765625" style="1"/>
    <col min="4609" max="4611" width="3.5" style="1" customWidth="1"/>
    <col min="4612" max="4612" width="3.3984375" style="1" customWidth="1"/>
    <col min="4613" max="4613" width="0" style="1" hidden="1" customWidth="1"/>
    <col min="4614" max="4614" width="3.5" style="1" customWidth="1"/>
    <col min="4615" max="4615" width="0" style="1" hidden="1" customWidth="1"/>
    <col min="4616" max="4616" width="3.5" style="1" customWidth="1"/>
    <col min="4617" max="4617" width="0" style="1" hidden="1" customWidth="1"/>
    <col min="4618" max="4619" width="3.5" style="1" customWidth="1"/>
    <col min="4620" max="4620" width="0" style="1" hidden="1" customWidth="1"/>
    <col min="4621" max="4621" width="3.3984375" style="1" customWidth="1"/>
    <col min="4622" max="4622" width="0" style="1" hidden="1" customWidth="1"/>
    <col min="4623" max="4624" width="3.5" style="1" customWidth="1"/>
    <col min="4625" max="4625" width="0" style="1" hidden="1" customWidth="1"/>
    <col min="4626" max="4626" width="3.5" style="1" customWidth="1"/>
    <col min="4627" max="4627" width="0" style="1" hidden="1" customWidth="1"/>
    <col min="4628" max="4628" width="3.5" style="1" customWidth="1"/>
    <col min="4629" max="4629" width="3.3984375" style="1" customWidth="1"/>
    <col min="4630" max="4630" width="0" style="1" hidden="1" customWidth="1"/>
    <col min="4631" max="4631" width="3.5" style="1" customWidth="1"/>
    <col min="4632" max="4632" width="0" style="1" hidden="1" customWidth="1"/>
    <col min="4633" max="4634" width="3.5" style="1" customWidth="1"/>
    <col min="4635" max="4635" width="0" style="1" hidden="1" customWidth="1"/>
    <col min="4636" max="4636" width="3.5" style="1" customWidth="1"/>
    <col min="4637" max="4637" width="0" style="1" hidden="1" customWidth="1"/>
    <col min="4638" max="4643" width="3.5" style="1" customWidth="1"/>
    <col min="4644" max="4644" width="3.3984375" style="1" customWidth="1"/>
    <col min="4645" max="4645" width="3.59765625" style="1" customWidth="1"/>
    <col min="4646" max="4648" width="8.69921875" style="1" customWidth="1"/>
    <col min="4649" max="4650" width="13.69921875" style="1" customWidth="1"/>
    <col min="4651" max="4660" width="7.69921875" style="1" customWidth="1"/>
    <col min="4661" max="4686" width="8.09765625" style="1"/>
    <col min="4687" max="4687" width="5.19921875" style="1" customWidth="1"/>
    <col min="4688" max="4864" width="8.09765625" style="1"/>
    <col min="4865" max="4867" width="3.5" style="1" customWidth="1"/>
    <col min="4868" max="4868" width="3.3984375" style="1" customWidth="1"/>
    <col min="4869" max="4869" width="0" style="1" hidden="1" customWidth="1"/>
    <col min="4870" max="4870" width="3.5" style="1" customWidth="1"/>
    <col min="4871" max="4871" width="0" style="1" hidden="1" customWidth="1"/>
    <col min="4872" max="4872" width="3.5" style="1" customWidth="1"/>
    <col min="4873" max="4873" width="0" style="1" hidden="1" customWidth="1"/>
    <col min="4874" max="4875" width="3.5" style="1" customWidth="1"/>
    <col min="4876" max="4876" width="0" style="1" hidden="1" customWidth="1"/>
    <col min="4877" max="4877" width="3.3984375" style="1" customWidth="1"/>
    <col min="4878" max="4878" width="0" style="1" hidden="1" customWidth="1"/>
    <col min="4879" max="4880" width="3.5" style="1" customWidth="1"/>
    <col min="4881" max="4881" width="0" style="1" hidden="1" customWidth="1"/>
    <col min="4882" max="4882" width="3.5" style="1" customWidth="1"/>
    <col min="4883" max="4883" width="0" style="1" hidden="1" customWidth="1"/>
    <col min="4884" max="4884" width="3.5" style="1" customWidth="1"/>
    <col min="4885" max="4885" width="3.3984375" style="1" customWidth="1"/>
    <col min="4886" max="4886" width="0" style="1" hidden="1" customWidth="1"/>
    <col min="4887" max="4887" width="3.5" style="1" customWidth="1"/>
    <col min="4888" max="4888" width="0" style="1" hidden="1" customWidth="1"/>
    <col min="4889" max="4890" width="3.5" style="1" customWidth="1"/>
    <col min="4891" max="4891" width="0" style="1" hidden="1" customWidth="1"/>
    <col min="4892" max="4892" width="3.5" style="1" customWidth="1"/>
    <col min="4893" max="4893" width="0" style="1" hidden="1" customWidth="1"/>
    <col min="4894" max="4899" width="3.5" style="1" customWidth="1"/>
    <col min="4900" max="4900" width="3.3984375" style="1" customWidth="1"/>
    <col min="4901" max="4901" width="3.59765625" style="1" customWidth="1"/>
    <col min="4902" max="4904" width="8.69921875" style="1" customWidth="1"/>
    <col min="4905" max="4906" width="13.69921875" style="1" customWidth="1"/>
    <col min="4907" max="4916" width="7.69921875" style="1" customWidth="1"/>
    <col min="4917" max="4942" width="8.09765625" style="1"/>
    <col min="4943" max="4943" width="5.19921875" style="1" customWidth="1"/>
    <col min="4944" max="5120" width="8.09765625" style="1"/>
    <col min="5121" max="5123" width="3.5" style="1" customWidth="1"/>
    <col min="5124" max="5124" width="3.3984375" style="1" customWidth="1"/>
    <col min="5125" max="5125" width="0" style="1" hidden="1" customWidth="1"/>
    <col min="5126" max="5126" width="3.5" style="1" customWidth="1"/>
    <col min="5127" max="5127" width="0" style="1" hidden="1" customWidth="1"/>
    <col min="5128" max="5128" width="3.5" style="1" customWidth="1"/>
    <col min="5129" max="5129" width="0" style="1" hidden="1" customWidth="1"/>
    <col min="5130" max="5131" width="3.5" style="1" customWidth="1"/>
    <col min="5132" max="5132" width="0" style="1" hidden="1" customWidth="1"/>
    <col min="5133" max="5133" width="3.3984375" style="1" customWidth="1"/>
    <col min="5134" max="5134" width="0" style="1" hidden="1" customWidth="1"/>
    <col min="5135" max="5136" width="3.5" style="1" customWidth="1"/>
    <col min="5137" max="5137" width="0" style="1" hidden="1" customWidth="1"/>
    <col min="5138" max="5138" width="3.5" style="1" customWidth="1"/>
    <col min="5139" max="5139" width="0" style="1" hidden="1" customWidth="1"/>
    <col min="5140" max="5140" width="3.5" style="1" customWidth="1"/>
    <col min="5141" max="5141" width="3.3984375" style="1" customWidth="1"/>
    <col min="5142" max="5142" width="0" style="1" hidden="1" customWidth="1"/>
    <col min="5143" max="5143" width="3.5" style="1" customWidth="1"/>
    <col min="5144" max="5144" width="0" style="1" hidden="1" customWidth="1"/>
    <col min="5145" max="5146" width="3.5" style="1" customWidth="1"/>
    <col min="5147" max="5147" width="0" style="1" hidden="1" customWidth="1"/>
    <col min="5148" max="5148" width="3.5" style="1" customWidth="1"/>
    <col min="5149" max="5149" width="0" style="1" hidden="1" customWidth="1"/>
    <col min="5150" max="5155" width="3.5" style="1" customWidth="1"/>
    <col min="5156" max="5156" width="3.3984375" style="1" customWidth="1"/>
    <col min="5157" max="5157" width="3.59765625" style="1" customWidth="1"/>
    <col min="5158" max="5160" width="8.69921875" style="1" customWidth="1"/>
    <col min="5161" max="5162" width="13.69921875" style="1" customWidth="1"/>
    <col min="5163" max="5172" width="7.69921875" style="1" customWidth="1"/>
    <col min="5173" max="5198" width="8.09765625" style="1"/>
    <col min="5199" max="5199" width="5.19921875" style="1" customWidth="1"/>
    <col min="5200" max="5376" width="8.09765625" style="1"/>
    <col min="5377" max="5379" width="3.5" style="1" customWidth="1"/>
    <col min="5380" max="5380" width="3.3984375" style="1" customWidth="1"/>
    <col min="5381" max="5381" width="0" style="1" hidden="1" customWidth="1"/>
    <col min="5382" max="5382" width="3.5" style="1" customWidth="1"/>
    <col min="5383" max="5383" width="0" style="1" hidden="1" customWidth="1"/>
    <col min="5384" max="5384" width="3.5" style="1" customWidth="1"/>
    <col min="5385" max="5385" width="0" style="1" hidden="1" customWidth="1"/>
    <col min="5386" max="5387" width="3.5" style="1" customWidth="1"/>
    <col min="5388" max="5388" width="0" style="1" hidden="1" customWidth="1"/>
    <col min="5389" max="5389" width="3.3984375" style="1" customWidth="1"/>
    <col min="5390" max="5390" width="0" style="1" hidden="1" customWidth="1"/>
    <col min="5391" max="5392" width="3.5" style="1" customWidth="1"/>
    <col min="5393" max="5393" width="0" style="1" hidden="1" customWidth="1"/>
    <col min="5394" max="5394" width="3.5" style="1" customWidth="1"/>
    <col min="5395" max="5395" width="0" style="1" hidden="1" customWidth="1"/>
    <col min="5396" max="5396" width="3.5" style="1" customWidth="1"/>
    <col min="5397" max="5397" width="3.3984375" style="1" customWidth="1"/>
    <col min="5398" max="5398" width="0" style="1" hidden="1" customWidth="1"/>
    <col min="5399" max="5399" width="3.5" style="1" customWidth="1"/>
    <col min="5400" max="5400" width="0" style="1" hidden="1" customWidth="1"/>
    <col min="5401" max="5402" width="3.5" style="1" customWidth="1"/>
    <col min="5403" max="5403" width="0" style="1" hidden="1" customWidth="1"/>
    <col min="5404" max="5404" width="3.5" style="1" customWidth="1"/>
    <col min="5405" max="5405" width="0" style="1" hidden="1" customWidth="1"/>
    <col min="5406" max="5411" width="3.5" style="1" customWidth="1"/>
    <col min="5412" max="5412" width="3.3984375" style="1" customWidth="1"/>
    <col min="5413" max="5413" width="3.59765625" style="1" customWidth="1"/>
    <col min="5414" max="5416" width="8.69921875" style="1" customWidth="1"/>
    <col min="5417" max="5418" width="13.69921875" style="1" customWidth="1"/>
    <col min="5419" max="5428" width="7.69921875" style="1" customWidth="1"/>
    <col min="5429" max="5454" width="8.09765625" style="1"/>
    <col min="5455" max="5455" width="5.19921875" style="1" customWidth="1"/>
    <col min="5456" max="5632" width="8.09765625" style="1"/>
    <col min="5633" max="5635" width="3.5" style="1" customWidth="1"/>
    <col min="5636" max="5636" width="3.3984375" style="1" customWidth="1"/>
    <col min="5637" max="5637" width="0" style="1" hidden="1" customWidth="1"/>
    <col min="5638" max="5638" width="3.5" style="1" customWidth="1"/>
    <col min="5639" max="5639" width="0" style="1" hidden="1" customWidth="1"/>
    <col min="5640" max="5640" width="3.5" style="1" customWidth="1"/>
    <col min="5641" max="5641" width="0" style="1" hidden="1" customWidth="1"/>
    <col min="5642" max="5643" width="3.5" style="1" customWidth="1"/>
    <col min="5644" max="5644" width="0" style="1" hidden="1" customWidth="1"/>
    <col min="5645" max="5645" width="3.3984375" style="1" customWidth="1"/>
    <col min="5646" max="5646" width="0" style="1" hidden="1" customWidth="1"/>
    <col min="5647" max="5648" width="3.5" style="1" customWidth="1"/>
    <col min="5649" max="5649" width="0" style="1" hidden="1" customWidth="1"/>
    <col min="5650" max="5650" width="3.5" style="1" customWidth="1"/>
    <col min="5651" max="5651" width="0" style="1" hidden="1" customWidth="1"/>
    <col min="5652" max="5652" width="3.5" style="1" customWidth="1"/>
    <col min="5653" max="5653" width="3.3984375" style="1" customWidth="1"/>
    <col min="5654" max="5654" width="0" style="1" hidden="1" customWidth="1"/>
    <col min="5655" max="5655" width="3.5" style="1" customWidth="1"/>
    <col min="5656" max="5656" width="0" style="1" hidden="1" customWidth="1"/>
    <col min="5657" max="5658" width="3.5" style="1" customWidth="1"/>
    <col min="5659" max="5659" width="0" style="1" hidden="1" customWidth="1"/>
    <col min="5660" max="5660" width="3.5" style="1" customWidth="1"/>
    <col min="5661" max="5661" width="0" style="1" hidden="1" customWidth="1"/>
    <col min="5662" max="5667" width="3.5" style="1" customWidth="1"/>
    <col min="5668" max="5668" width="3.3984375" style="1" customWidth="1"/>
    <col min="5669" max="5669" width="3.59765625" style="1" customWidth="1"/>
    <col min="5670" max="5672" width="8.69921875" style="1" customWidth="1"/>
    <col min="5673" max="5674" width="13.69921875" style="1" customWidth="1"/>
    <col min="5675" max="5684" width="7.69921875" style="1" customWidth="1"/>
    <col min="5685" max="5710" width="8.09765625" style="1"/>
    <col min="5711" max="5711" width="5.19921875" style="1" customWidth="1"/>
    <col min="5712" max="5888" width="8.09765625" style="1"/>
    <col min="5889" max="5891" width="3.5" style="1" customWidth="1"/>
    <col min="5892" max="5892" width="3.3984375" style="1" customWidth="1"/>
    <col min="5893" max="5893" width="0" style="1" hidden="1" customWidth="1"/>
    <col min="5894" max="5894" width="3.5" style="1" customWidth="1"/>
    <col min="5895" max="5895" width="0" style="1" hidden="1" customWidth="1"/>
    <col min="5896" max="5896" width="3.5" style="1" customWidth="1"/>
    <col min="5897" max="5897" width="0" style="1" hidden="1" customWidth="1"/>
    <col min="5898" max="5899" width="3.5" style="1" customWidth="1"/>
    <col min="5900" max="5900" width="0" style="1" hidden="1" customWidth="1"/>
    <col min="5901" max="5901" width="3.3984375" style="1" customWidth="1"/>
    <col min="5902" max="5902" width="0" style="1" hidden="1" customWidth="1"/>
    <col min="5903" max="5904" width="3.5" style="1" customWidth="1"/>
    <col min="5905" max="5905" width="0" style="1" hidden="1" customWidth="1"/>
    <col min="5906" max="5906" width="3.5" style="1" customWidth="1"/>
    <col min="5907" max="5907" width="0" style="1" hidden="1" customWidth="1"/>
    <col min="5908" max="5908" width="3.5" style="1" customWidth="1"/>
    <col min="5909" max="5909" width="3.3984375" style="1" customWidth="1"/>
    <col min="5910" max="5910" width="0" style="1" hidden="1" customWidth="1"/>
    <col min="5911" max="5911" width="3.5" style="1" customWidth="1"/>
    <col min="5912" max="5912" width="0" style="1" hidden="1" customWidth="1"/>
    <col min="5913" max="5914" width="3.5" style="1" customWidth="1"/>
    <col min="5915" max="5915" width="0" style="1" hidden="1" customWidth="1"/>
    <col min="5916" max="5916" width="3.5" style="1" customWidth="1"/>
    <col min="5917" max="5917" width="0" style="1" hidden="1" customWidth="1"/>
    <col min="5918" max="5923" width="3.5" style="1" customWidth="1"/>
    <col min="5924" max="5924" width="3.3984375" style="1" customWidth="1"/>
    <col min="5925" max="5925" width="3.59765625" style="1" customWidth="1"/>
    <col min="5926" max="5928" width="8.69921875" style="1" customWidth="1"/>
    <col min="5929" max="5930" width="13.69921875" style="1" customWidth="1"/>
    <col min="5931" max="5940" width="7.69921875" style="1" customWidth="1"/>
    <col min="5941" max="5966" width="8.09765625" style="1"/>
    <col min="5967" max="5967" width="5.19921875" style="1" customWidth="1"/>
    <col min="5968" max="6144" width="8.09765625" style="1"/>
    <col min="6145" max="6147" width="3.5" style="1" customWidth="1"/>
    <col min="6148" max="6148" width="3.3984375" style="1" customWidth="1"/>
    <col min="6149" max="6149" width="0" style="1" hidden="1" customWidth="1"/>
    <col min="6150" max="6150" width="3.5" style="1" customWidth="1"/>
    <col min="6151" max="6151" width="0" style="1" hidden="1" customWidth="1"/>
    <col min="6152" max="6152" width="3.5" style="1" customWidth="1"/>
    <col min="6153" max="6153" width="0" style="1" hidden="1" customWidth="1"/>
    <col min="6154" max="6155" width="3.5" style="1" customWidth="1"/>
    <col min="6156" max="6156" width="0" style="1" hidden="1" customWidth="1"/>
    <col min="6157" max="6157" width="3.3984375" style="1" customWidth="1"/>
    <col min="6158" max="6158" width="0" style="1" hidden="1" customWidth="1"/>
    <col min="6159" max="6160" width="3.5" style="1" customWidth="1"/>
    <col min="6161" max="6161" width="0" style="1" hidden="1" customWidth="1"/>
    <col min="6162" max="6162" width="3.5" style="1" customWidth="1"/>
    <col min="6163" max="6163" width="0" style="1" hidden="1" customWidth="1"/>
    <col min="6164" max="6164" width="3.5" style="1" customWidth="1"/>
    <col min="6165" max="6165" width="3.3984375" style="1" customWidth="1"/>
    <col min="6166" max="6166" width="0" style="1" hidden="1" customWidth="1"/>
    <col min="6167" max="6167" width="3.5" style="1" customWidth="1"/>
    <col min="6168" max="6168" width="0" style="1" hidden="1" customWidth="1"/>
    <col min="6169" max="6170" width="3.5" style="1" customWidth="1"/>
    <col min="6171" max="6171" width="0" style="1" hidden="1" customWidth="1"/>
    <col min="6172" max="6172" width="3.5" style="1" customWidth="1"/>
    <col min="6173" max="6173" width="0" style="1" hidden="1" customWidth="1"/>
    <col min="6174" max="6179" width="3.5" style="1" customWidth="1"/>
    <col min="6180" max="6180" width="3.3984375" style="1" customWidth="1"/>
    <col min="6181" max="6181" width="3.59765625" style="1" customWidth="1"/>
    <col min="6182" max="6184" width="8.69921875" style="1" customWidth="1"/>
    <col min="6185" max="6186" width="13.69921875" style="1" customWidth="1"/>
    <col min="6187" max="6196" width="7.69921875" style="1" customWidth="1"/>
    <col min="6197" max="6222" width="8.09765625" style="1"/>
    <col min="6223" max="6223" width="5.19921875" style="1" customWidth="1"/>
    <col min="6224" max="6400" width="8.09765625" style="1"/>
    <col min="6401" max="6403" width="3.5" style="1" customWidth="1"/>
    <col min="6404" max="6404" width="3.3984375" style="1" customWidth="1"/>
    <col min="6405" max="6405" width="0" style="1" hidden="1" customWidth="1"/>
    <col min="6406" max="6406" width="3.5" style="1" customWidth="1"/>
    <col min="6407" max="6407" width="0" style="1" hidden="1" customWidth="1"/>
    <col min="6408" max="6408" width="3.5" style="1" customWidth="1"/>
    <col min="6409" max="6409" width="0" style="1" hidden="1" customWidth="1"/>
    <col min="6410" max="6411" width="3.5" style="1" customWidth="1"/>
    <col min="6412" max="6412" width="0" style="1" hidden="1" customWidth="1"/>
    <col min="6413" max="6413" width="3.3984375" style="1" customWidth="1"/>
    <col min="6414" max="6414" width="0" style="1" hidden="1" customWidth="1"/>
    <col min="6415" max="6416" width="3.5" style="1" customWidth="1"/>
    <col min="6417" max="6417" width="0" style="1" hidden="1" customWidth="1"/>
    <col min="6418" max="6418" width="3.5" style="1" customWidth="1"/>
    <col min="6419" max="6419" width="0" style="1" hidden="1" customWidth="1"/>
    <col min="6420" max="6420" width="3.5" style="1" customWidth="1"/>
    <col min="6421" max="6421" width="3.3984375" style="1" customWidth="1"/>
    <col min="6422" max="6422" width="0" style="1" hidden="1" customWidth="1"/>
    <col min="6423" max="6423" width="3.5" style="1" customWidth="1"/>
    <col min="6424" max="6424" width="0" style="1" hidden="1" customWidth="1"/>
    <col min="6425" max="6426" width="3.5" style="1" customWidth="1"/>
    <col min="6427" max="6427" width="0" style="1" hidden="1" customWidth="1"/>
    <col min="6428" max="6428" width="3.5" style="1" customWidth="1"/>
    <col min="6429" max="6429" width="0" style="1" hidden="1" customWidth="1"/>
    <col min="6430" max="6435" width="3.5" style="1" customWidth="1"/>
    <col min="6436" max="6436" width="3.3984375" style="1" customWidth="1"/>
    <col min="6437" max="6437" width="3.59765625" style="1" customWidth="1"/>
    <col min="6438" max="6440" width="8.69921875" style="1" customWidth="1"/>
    <col min="6441" max="6442" width="13.69921875" style="1" customWidth="1"/>
    <col min="6443" max="6452" width="7.69921875" style="1" customWidth="1"/>
    <col min="6453" max="6478" width="8.09765625" style="1"/>
    <col min="6479" max="6479" width="5.19921875" style="1" customWidth="1"/>
    <col min="6480" max="6656" width="8.09765625" style="1"/>
    <col min="6657" max="6659" width="3.5" style="1" customWidth="1"/>
    <col min="6660" max="6660" width="3.3984375" style="1" customWidth="1"/>
    <col min="6661" max="6661" width="0" style="1" hidden="1" customWidth="1"/>
    <col min="6662" max="6662" width="3.5" style="1" customWidth="1"/>
    <col min="6663" max="6663" width="0" style="1" hidden="1" customWidth="1"/>
    <col min="6664" max="6664" width="3.5" style="1" customWidth="1"/>
    <col min="6665" max="6665" width="0" style="1" hidden="1" customWidth="1"/>
    <col min="6666" max="6667" width="3.5" style="1" customWidth="1"/>
    <col min="6668" max="6668" width="0" style="1" hidden="1" customWidth="1"/>
    <col min="6669" max="6669" width="3.3984375" style="1" customWidth="1"/>
    <col min="6670" max="6670" width="0" style="1" hidden="1" customWidth="1"/>
    <col min="6671" max="6672" width="3.5" style="1" customWidth="1"/>
    <col min="6673" max="6673" width="0" style="1" hidden="1" customWidth="1"/>
    <col min="6674" max="6674" width="3.5" style="1" customWidth="1"/>
    <col min="6675" max="6675" width="0" style="1" hidden="1" customWidth="1"/>
    <col min="6676" max="6676" width="3.5" style="1" customWidth="1"/>
    <col min="6677" max="6677" width="3.3984375" style="1" customWidth="1"/>
    <col min="6678" max="6678" width="0" style="1" hidden="1" customWidth="1"/>
    <col min="6679" max="6679" width="3.5" style="1" customWidth="1"/>
    <col min="6680" max="6680" width="0" style="1" hidden="1" customWidth="1"/>
    <col min="6681" max="6682" width="3.5" style="1" customWidth="1"/>
    <col min="6683" max="6683" width="0" style="1" hidden="1" customWidth="1"/>
    <col min="6684" max="6684" width="3.5" style="1" customWidth="1"/>
    <col min="6685" max="6685" width="0" style="1" hidden="1" customWidth="1"/>
    <col min="6686" max="6691" width="3.5" style="1" customWidth="1"/>
    <col min="6692" max="6692" width="3.3984375" style="1" customWidth="1"/>
    <col min="6693" max="6693" width="3.59765625" style="1" customWidth="1"/>
    <col min="6694" max="6696" width="8.69921875" style="1" customWidth="1"/>
    <col min="6697" max="6698" width="13.69921875" style="1" customWidth="1"/>
    <col min="6699" max="6708" width="7.69921875" style="1" customWidth="1"/>
    <col min="6709" max="6734" width="8.09765625" style="1"/>
    <col min="6735" max="6735" width="5.19921875" style="1" customWidth="1"/>
    <col min="6736" max="6912" width="8.09765625" style="1"/>
    <col min="6913" max="6915" width="3.5" style="1" customWidth="1"/>
    <col min="6916" max="6916" width="3.3984375" style="1" customWidth="1"/>
    <col min="6917" max="6917" width="0" style="1" hidden="1" customWidth="1"/>
    <col min="6918" max="6918" width="3.5" style="1" customWidth="1"/>
    <col min="6919" max="6919" width="0" style="1" hidden="1" customWidth="1"/>
    <col min="6920" max="6920" width="3.5" style="1" customWidth="1"/>
    <col min="6921" max="6921" width="0" style="1" hidden="1" customWidth="1"/>
    <col min="6922" max="6923" width="3.5" style="1" customWidth="1"/>
    <col min="6924" max="6924" width="0" style="1" hidden="1" customWidth="1"/>
    <col min="6925" max="6925" width="3.3984375" style="1" customWidth="1"/>
    <col min="6926" max="6926" width="0" style="1" hidden="1" customWidth="1"/>
    <col min="6927" max="6928" width="3.5" style="1" customWidth="1"/>
    <col min="6929" max="6929" width="0" style="1" hidden="1" customWidth="1"/>
    <col min="6930" max="6930" width="3.5" style="1" customWidth="1"/>
    <col min="6931" max="6931" width="0" style="1" hidden="1" customWidth="1"/>
    <col min="6932" max="6932" width="3.5" style="1" customWidth="1"/>
    <col min="6933" max="6933" width="3.3984375" style="1" customWidth="1"/>
    <col min="6934" max="6934" width="0" style="1" hidden="1" customWidth="1"/>
    <col min="6935" max="6935" width="3.5" style="1" customWidth="1"/>
    <col min="6936" max="6936" width="0" style="1" hidden="1" customWidth="1"/>
    <col min="6937" max="6938" width="3.5" style="1" customWidth="1"/>
    <col min="6939" max="6939" width="0" style="1" hidden="1" customWidth="1"/>
    <col min="6940" max="6940" width="3.5" style="1" customWidth="1"/>
    <col min="6941" max="6941" width="0" style="1" hidden="1" customWidth="1"/>
    <col min="6942" max="6947" width="3.5" style="1" customWidth="1"/>
    <col min="6948" max="6948" width="3.3984375" style="1" customWidth="1"/>
    <col min="6949" max="6949" width="3.59765625" style="1" customWidth="1"/>
    <col min="6950" max="6952" width="8.69921875" style="1" customWidth="1"/>
    <col min="6953" max="6954" width="13.69921875" style="1" customWidth="1"/>
    <col min="6955" max="6964" width="7.69921875" style="1" customWidth="1"/>
    <col min="6965" max="6990" width="8.09765625" style="1"/>
    <col min="6991" max="6991" width="5.19921875" style="1" customWidth="1"/>
    <col min="6992" max="7168" width="8.09765625" style="1"/>
    <col min="7169" max="7171" width="3.5" style="1" customWidth="1"/>
    <col min="7172" max="7172" width="3.3984375" style="1" customWidth="1"/>
    <col min="7173" max="7173" width="0" style="1" hidden="1" customWidth="1"/>
    <col min="7174" max="7174" width="3.5" style="1" customWidth="1"/>
    <col min="7175" max="7175" width="0" style="1" hidden="1" customWidth="1"/>
    <col min="7176" max="7176" width="3.5" style="1" customWidth="1"/>
    <col min="7177" max="7177" width="0" style="1" hidden="1" customWidth="1"/>
    <col min="7178" max="7179" width="3.5" style="1" customWidth="1"/>
    <col min="7180" max="7180" width="0" style="1" hidden="1" customWidth="1"/>
    <col min="7181" max="7181" width="3.3984375" style="1" customWidth="1"/>
    <col min="7182" max="7182" width="0" style="1" hidden="1" customWidth="1"/>
    <col min="7183" max="7184" width="3.5" style="1" customWidth="1"/>
    <col min="7185" max="7185" width="0" style="1" hidden="1" customWidth="1"/>
    <col min="7186" max="7186" width="3.5" style="1" customWidth="1"/>
    <col min="7187" max="7187" width="0" style="1" hidden="1" customWidth="1"/>
    <col min="7188" max="7188" width="3.5" style="1" customWidth="1"/>
    <col min="7189" max="7189" width="3.3984375" style="1" customWidth="1"/>
    <col min="7190" max="7190" width="0" style="1" hidden="1" customWidth="1"/>
    <col min="7191" max="7191" width="3.5" style="1" customWidth="1"/>
    <col min="7192" max="7192" width="0" style="1" hidden="1" customWidth="1"/>
    <col min="7193" max="7194" width="3.5" style="1" customWidth="1"/>
    <col min="7195" max="7195" width="0" style="1" hidden="1" customWidth="1"/>
    <col min="7196" max="7196" width="3.5" style="1" customWidth="1"/>
    <col min="7197" max="7197" width="0" style="1" hidden="1" customWidth="1"/>
    <col min="7198" max="7203" width="3.5" style="1" customWidth="1"/>
    <col min="7204" max="7204" width="3.3984375" style="1" customWidth="1"/>
    <col min="7205" max="7205" width="3.59765625" style="1" customWidth="1"/>
    <col min="7206" max="7208" width="8.69921875" style="1" customWidth="1"/>
    <col min="7209" max="7210" width="13.69921875" style="1" customWidth="1"/>
    <col min="7211" max="7220" width="7.69921875" style="1" customWidth="1"/>
    <col min="7221" max="7246" width="8.09765625" style="1"/>
    <col min="7247" max="7247" width="5.19921875" style="1" customWidth="1"/>
    <col min="7248" max="7424" width="8.09765625" style="1"/>
    <col min="7425" max="7427" width="3.5" style="1" customWidth="1"/>
    <col min="7428" max="7428" width="3.3984375" style="1" customWidth="1"/>
    <col min="7429" max="7429" width="0" style="1" hidden="1" customWidth="1"/>
    <col min="7430" max="7430" width="3.5" style="1" customWidth="1"/>
    <col min="7431" max="7431" width="0" style="1" hidden="1" customWidth="1"/>
    <col min="7432" max="7432" width="3.5" style="1" customWidth="1"/>
    <col min="7433" max="7433" width="0" style="1" hidden="1" customWidth="1"/>
    <col min="7434" max="7435" width="3.5" style="1" customWidth="1"/>
    <col min="7436" max="7436" width="0" style="1" hidden="1" customWidth="1"/>
    <col min="7437" max="7437" width="3.3984375" style="1" customWidth="1"/>
    <col min="7438" max="7438" width="0" style="1" hidden="1" customWidth="1"/>
    <col min="7439" max="7440" width="3.5" style="1" customWidth="1"/>
    <col min="7441" max="7441" width="0" style="1" hidden="1" customWidth="1"/>
    <col min="7442" max="7442" width="3.5" style="1" customWidth="1"/>
    <col min="7443" max="7443" width="0" style="1" hidden="1" customWidth="1"/>
    <col min="7444" max="7444" width="3.5" style="1" customWidth="1"/>
    <col min="7445" max="7445" width="3.3984375" style="1" customWidth="1"/>
    <col min="7446" max="7446" width="0" style="1" hidden="1" customWidth="1"/>
    <col min="7447" max="7447" width="3.5" style="1" customWidth="1"/>
    <col min="7448" max="7448" width="0" style="1" hidden="1" customWidth="1"/>
    <col min="7449" max="7450" width="3.5" style="1" customWidth="1"/>
    <col min="7451" max="7451" width="0" style="1" hidden="1" customWidth="1"/>
    <col min="7452" max="7452" width="3.5" style="1" customWidth="1"/>
    <col min="7453" max="7453" width="0" style="1" hidden="1" customWidth="1"/>
    <col min="7454" max="7459" width="3.5" style="1" customWidth="1"/>
    <col min="7460" max="7460" width="3.3984375" style="1" customWidth="1"/>
    <col min="7461" max="7461" width="3.59765625" style="1" customWidth="1"/>
    <col min="7462" max="7464" width="8.69921875" style="1" customWidth="1"/>
    <col min="7465" max="7466" width="13.69921875" style="1" customWidth="1"/>
    <col min="7467" max="7476" width="7.69921875" style="1" customWidth="1"/>
    <col min="7477" max="7502" width="8.09765625" style="1"/>
    <col min="7503" max="7503" width="5.19921875" style="1" customWidth="1"/>
    <col min="7504" max="7680" width="8.09765625" style="1"/>
    <col min="7681" max="7683" width="3.5" style="1" customWidth="1"/>
    <col min="7684" max="7684" width="3.3984375" style="1" customWidth="1"/>
    <col min="7685" max="7685" width="0" style="1" hidden="1" customWidth="1"/>
    <col min="7686" max="7686" width="3.5" style="1" customWidth="1"/>
    <col min="7687" max="7687" width="0" style="1" hidden="1" customWidth="1"/>
    <col min="7688" max="7688" width="3.5" style="1" customWidth="1"/>
    <col min="7689" max="7689" width="0" style="1" hidden="1" customWidth="1"/>
    <col min="7690" max="7691" width="3.5" style="1" customWidth="1"/>
    <col min="7692" max="7692" width="0" style="1" hidden="1" customWidth="1"/>
    <col min="7693" max="7693" width="3.3984375" style="1" customWidth="1"/>
    <col min="7694" max="7694" width="0" style="1" hidden="1" customWidth="1"/>
    <col min="7695" max="7696" width="3.5" style="1" customWidth="1"/>
    <col min="7697" max="7697" width="0" style="1" hidden="1" customWidth="1"/>
    <col min="7698" max="7698" width="3.5" style="1" customWidth="1"/>
    <col min="7699" max="7699" width="0" style="1" hidden="1" customWidth="1"/>
    <col min="7700" max="7700" width="3.5" style="1" customWidth="1"/>
    <col min="7701" max="7701" width="3.3984375" style="1" customWidth="1"/>
    <col min="7702" max="7702" width="0" style="1" hidden="1" customWidth="1"/>
    <col min="7703" max="7703" width="3.5" style="1" customWidth="1"/>
    <col min="7704" max="7704" width="0" style="1" hidden="1" customWidth="1"/>
    <col min="7705" max="7706" width="3.5" style="1" customWidth="1"/>
    <col min="7707" max="7707" width="0" style="1" hidden="1" customWidth="1"/>
    <col min="7708" max="7708" width="3.5" style="1" customWidth="1"/>
    <col min="7709" max="7709" width="0" style="1" hidden="1" customWidth="1"/>
    <col min="7710" max="7715" width="3.5" style="1" customWidth="1"/>
    <col min="7716" max="7716" width="3.3984375" style="1" customWidth="1"/>
    <col min="7717" max="7717" width="3.59765625" style="1" customWidth="1"/>
    <col min="7718" max="7720" width="8.69921875" style="1" customWidth="1"/>
    <col min="7721" max="7722" width="13.69921875" style="1" customWidth="1"/>
    <col min="7723" max="7732" width="7.69921875" style="1" customWidth="1"/>
    <col min="7733" max="7758" width="8.09765625" style="1"/>
    <col min="7759" max="7759" width="5.19921875" style="1" customWidth="1"/>
    <col min="7760" max="7936" width="8.09765625" style="1"/>
    <col min="7937" max="7939" width="3.5" style="1" customWidth="1"/>
    <col min="7940" max="7940" width="3.3984375" style="1" customWidth="1"/>
    <col min="7941" max="7941" width="0" style="1" hidden="1" customWidth="1"/>
    <col min="7942" max="7942" width="3.5" style="1" customWidth="1"/>
    <col min="7943" max="7943" width="0" style="1" hidden="1" customWidth="1"/>
    <col min="7944" max="7944" width="3.5" style="1" customWidth="1"/>
    <col min="7945" max="7945" width="0" style="1" hidden="1" customWidth="1"/>
    <col min="7946" max="7947" width="3.5" style="1" customWidth="1"/>
    <col min="7948" max="7948" width="0" style="1" hidden="1" customWidth="1"/>
    <col min="7949" max="7949" width="3.3984375" style="1" customWidth="1"/>
    <col min="7950" max="7950" width="0" style="1" hidden="1" customWidth="1"/>
    <col min="7951" max="7952" width="3.5" style="1" customWidth="1"/>
    <col min="7953" max="7953" width="0" style="1" hidden="1" customWidth="1"/>
    <col min="7954" max="7954" width="3.5" style="1" customWidth="1"/>
    <col min="7955" max="7955" width="0" style="1" hidden="1" customWidth="1"/>
    <col min="7956" max="7956" width="3.5" style="1" customWidth="1"/>
    <col min="7957" max="7957" width="3.3984375" style="1" customWidth="1"/>
    <col min="7958" max="7958" width="0" style="1" hidden="1" customWidth="1"/>
    <col min="7959" max="7959" width="3.5" style="1" customWidth="1"/>
    <col min="7960" max="7960" width="0" style="1" hidden="1" customWidth="1"/>
    <col min="7961" max="7962" width="3.5" style="1" customWidth="1"/>
    <col min="7963" max="7963" width="0" style="1" hidden="1" customWidth="1"/>
    <col min="7964" max="7964" width="3.5" style="1" customWidth="1"/>
    <col min="7965" max="7965" width="0" style="1" hidden="1" customWidth="1"/>
    <col min="7966" max="7971" width="3.5" style="1" customWidth="1"/>
    <col min="7972" max="7972" width="3.3984375" style="1" customWidth="1"/>
    <col min="7973" max="7973" width="3.59765625" style="1" customWidth="1"/>
    <col min="7974" max="7976" width="8.69921875" style="1" customWidth="1"/>
    <col min="7977" max="7978" width="13.69921875" style="1" customWidth="1"/>
    <col min="7979" max="7988" width="7.69921875" style="1" customWidth="1"/>
    <col min="7989" max="8014" width="8.09765625" style="1"/>
    <col min="8015" max="8015" width="5.19921875" style="1" customWidth="1"/>
    <col min="8016" max="8192" width="8.09765625" style="1"/>
    <col min="8193" max="8195" width="3.5" style="1" customWidth="1"/>
    <col min="8196" max="8196" width="3.3984375" style="1" customWidth="1"/>
    <col min="8197" max="8197" width="0" style="1" hidden="1" customWidth="1"/>
    <col min="8198" max="8198" width="3.5" style="1" customWidth="1"/>
    <col min="8199" max="8199" width="0" style="1" hidden="1" customWidth="1"/>
    <col min="8200" max="8200" width="3.5" style="1" customWidth="1"/>
    <col min="8201" max="8201" width="0" style="1" hidden="1" customWidth="1"/>
    <col min="8202" max="8203" width="3.5" style="1" customWidth="1"/>
    <col min="8204" max="8204" width="0" style="1" hidden="1" customWidth="1"/>
    <col min="8205" max="8205" width="3.3984375" style="1" customWidth="1"/>
    <col min="8206" max="8206" width="0" style="1" hidden="1" customWidth="1"/>
    <col min="8207" max="8208" width="3.5" style="1" customWidth="1"/>
    <col min="8209" max="8209" width="0" style="1" hidden="1" customWidth="1"/>
    <col min="8210" max="8210" width="3.5" style="1" customWidth="1"/>
    <col min="8211" max="8211" width="0" style="1" hidden="1" customWidth="1"/>
    <col min="8212" max="8212" width="3.5" style="1" customWidth="1"/>
    <col min="8213" max="8213" width="3.3984375" style="1" customWidth="1"/>
    <col min="8214" max="8214" width="0" style="1" hidden="1" customWidth="1"/>
    <col min="8215" max="8215" width="3.5" style="1" customWidth="1"/>
    <col min="8216" max="8216" width="0" style="1" hidden="1" customWidth="1"/>
    <col min="8217" max="8218" width="3.5" style="1" customWidth="1"/>
    <col min="8219" max="8219" width="0" style="1" hidden="1" customWidth="1"/>
    <col min="8220" max="8220" width="3.5" style="1" customWidth="1"/>
    <col min="8221" max="8221" width="0" style="1" hidden="1" customWidth="1"/>
    <col min="8222" max="8227" width="3.5" style="1" customWidth="1"/>
    <col min="8228" max="8228" width="3.3984375" style="1" customWidth="1"/>
    <col min="8229" max="8229" width="3.59765625" style="1" customWidth="1"/>
    <col min="8230" max="8232" width="8.69921875" style="1" customWidth="1"/>
    <col min="8233" max="8234" width="13.69921875" style="1" customWidth="1"/>
    <col min="8235" max="8244" width="7.69921875" style="1" customWidth="1"/>
    <col min="8245" max="8270" width="8.09765625" style="1"/>
    <col min="8271" max="8271" width="5.19921875" style="1" customWidth="1"/>
    <col min="8272" max="8448" width="8.09765625" style="1"/>
    <col min="8449" max="8451" width="3.5" style="1" customWidth="1"/>
    <col min="8452" max="8452" width="3.3984375" style="1" customWidth="1"/>
    <col min="8453" max="8453" width="0" style="1" hidden="1" customWidth="1"/>
    <col min="8454" max="8454" width="3.5" style="1" customWidth="1"/>
    <col min="8455" max="8455" width="0" style="1" hidden="1" customWidth="1"/>
    <col min="8456" max="8456" width="3.5" style="1" customWidth="1"/>
    <col min="8457" max="8457" width="0" style="1" hidden="1" customWidth="1"/>
    <col min="8458" max="8459" width="3.5" style="1" customWidth="1"/>
    <col min="8460" max="8460" width="0" style="1" hidden="1" customWidth="1"/>
    <col min="8461" max="8461" width="3.3984375" style="1" customWidth="1"/>
    <col min="8462" max="8462" width="0" style="1" hidden="1" customWidth="1"/>
    <col min="8463" max="8464" width="3.5" style="1" customWidth="1"/>
    <col min="8465" max="8465" width="0" style="1" hidden="1" customWidth="1"/>
    <col min="8466" max="8466" width="3.5" style="1" customWidth="1"/>
    <col min="8467" max="8467" width="0" style="1" hidden="1" customWidth="1"/>
    <col min="8468" max="8468" width="3.5" style="1" customWidth="1"/>
    <col min="8469" max="8469" width="3.3984375" style="1" customWidth="1"/>
    <col min="8470" max="8470" width="0" style="1" hidden="1" customWidth="1"/>
    <col min="8471" max="8471" width="3.5" style="1" customWidth="1"/>
    <col min="8472" max="8472" width="0" style="1" hidden="1" customWidth="1"/>
    <col min="8473" max="8474" width="3.5" style="1" customWidth="1"/>
    <col min="8475" max="8475" width="0" style="1" hidden="1" customWidth="1"/>
    <col min="8476" max="8476" width="3.5" style="1" customWidth="1"/>
    <col min="8477" max="8477" width="0" style="1" hidden="1" customWidth="1"/>
    <col min="8478" max="8483" width="3.5" style="1" customWidth="1"/>
    <col min="8484" max="8484" width="3.3984375" style="1" customWidth="1"/>
    <col min="8485" max="8485" width="3.59765625" style="1" customWidth="1"/>
    <col min="8486" max="8488" width="8.69921875" style="1" customWidth="1"/>
    <col min="8489" max="8490" width="13.69921875" style="1" customWidth="1"/>
    <col min="8491" max="8500" width="7.69921875" style="1" customWidth="1"/>
    <col min="8501" max="8526" width="8.09765625" style="1"/>
    <col min="8527" max="8527" width="5.19921875" style="1" customWidth="1"/>
    <col min="8528" max="8704" width="8.09765625" style="1"/>
    <col min="8705" max="8707" width="3.5" style="1" customWidth="1"/>
    <col min="8708" max="8708" width="3.3984375" style="1" customWidth="1"/>
    <col min="8709" max="8709" width="0" style="1" hidden="1" customWidth="1"/>
    <col min="8710" max="8710" width="3.5" style="1" customWidth="1"/>
    <col min="8711" max="8711" width="0" style="1" hidden="1" customWidth="1"/>
    <col min="8712" max="8712" width="3.5" style="1" customWidth="1"/>
    <col min="8713" max="8713" width="0" style="1" hidden="1" customWidth="1"/>
    <col min="8714" max="8715" width="3.5" style="1" customWidth="1"/>
    <col min="8716" max="8716" width="0" style="1" hidden="1" customWidth="1"/>
    <col min="8717" max="8717" width="3.3984375" style="1" customWidth="1"/>
    <col min="8718" max="8718" width="0" style="1" hidden="1" customWidth="1"/>
    <col min="8719" max="8720" width="3.5" style="1" customWidth="1"/>
    <col min="8721" max="8721" width="0" style="1" hidden="1" customWidth="1"/>
    <col min="8722" max="8722" width="3.5" style="1" customWidth="1"/>
    <col min="8723" max="8723" width="0" style="1" hidden="1" customWidth="1"/>
    <col min="8724" max="8724" width="3.5" style="1" customWidth="1"/>
    <col min="8725" max="8725" width="3.3984375" style="1" customWidth="1"/>
    <col min="8726" max="8726" width="0" style="1" hidden="1" customWidth="1"/>
    <col min="8727" max="8727" width="3.5" style="1" customWidth="1"/>
    <col min="8728" max="8728" width="0" style="1" hidden="1" customWidth="1"/>
    <col min="8729" max="8730" width="3.5" style="1" customWidth="1"/>
    <col min="8731" max="8731" width="0" style="1" hidden="1" customWidth="1"/>
    <col min="8732" max="8732" width="3.5" style="1" customWidth="1"/>
    <col min="8733" max="8733" width="0" style="1" hidden="1" customWidth="1"/>
    <col min="8734" max="8739" width="3.5" style="1" customWidth="1"/>
    <col min="8740" max="8740" width="3.3984375" style="1" customWidth="1"/>
    <col min="8741" max="8741" width="3.59765625" style="1" customWidth="1"/>
    <col min="8742" max="8744" width="8.69921875" style="1" customWidth="1"/>
    <col min="8745" max="8746" width="13.69921875" style="1" customWidth="1"/>
    <col min="8747" max="8756" width="7.69921875" style="1" customWidth="1"/>
    <col min="8757" max="8782" width="8.09765625" style="1"/>
    <col min="8783" max="8783" width="5.19921875" style="1" customWidth="1"/>
    <col min="8784" max="8960" width="8.09765625" style="1"/>
    <col min="8961" max="8963" width="3.5" style="1" customWidth="1"/>
    <col min="8964" max="8964" width="3.3984375" style="1" customWidth="1"/>
    <col min="8965" max="8965" width="0" style="1" hidden="1" customWidth="1"/>
    <col min="8966" max="8966" width="3.5" style="1" customWidth="1"/>
    <col min="8967" max="8967" width="0" style="1" hidden="1" customWidth="1"/>
    <col min="8968" max="8968" width="3.5" style="1" customWidth="1"/>
    <col min="8969" max="8969" width="0" style="1" hidden="1" customWidth="1"/>
    <col min="8970" max="8971" width="3.5" style="1" customWidth="1"/>
    <col min="8972" max="8972" width="0" style="1" hidden="1" customWidth="1"/>
    <col min="8973" max="8973" width="3.3984375" style="1" customWidth="1"/>
    <col min="8974" max="8974" width="0" style="1" hidden="1" customWidth="1"/>
    <col min="8975" max="8976" width="3.5" style="1" customWidth="1"/>
    <col min="8977" max="8977" width="0" style="1" hidden="1" customWidth="1"/>
    <col min="8978" max="8978" width="3.5" style="1" customWidth="1"/>
    <col min="8979" max="8979" width="0" style="1" hidden="1" customWidth="1"/>
    <col min="8980" max="8980" width="3.5" style="1" customWidth="1"/>
    <col min="8981" max="8981" width="3.3984375" style="1" customWidth="1"/>
    <col min="8982" max="8982" width="0" style="1" hidden="1" customWidth="1"/>
    <col min="8983" max="8983" width="3.5" style="1" customWidth="1"/>
    <col min="8984" max="8984" width="0" style="1" hidden="1" customWidth="1"/>
    <col min="8985" max="8986" width="3.5" style="1" customWidth="1"/>
    <col min="8987" max="8987" width="0" style="1" hidden="1" customWidth="1"/>
    <col min="8988" max="8988" width="3.5" style="1" customWidth="1"/>
    <col min="8989" max="8989" width="0" style="1" hidden="1" customWidth="1"/>
    <col min="8990" max="8995" width="3.5" style="1" customWidth="1"/>
    <col min="8996" max="8996" width="3.3984375" style="1" customWidth="1"/>
    <col min="8997" max="8997" width="3.59765625" style="1" customWidth="1"/>
    <col min="8998" max="9000" width="8.69921875" style="1" customWidth="1"/>
    <col min="9001" max="9002" width="13.69921875" style="1" customWidth="1"/>
    <col min="9003" max="9012" width="7.69921875" style="1" customWidth="1"/>
    <col min="9013" max="9038" width="8.09765625" style="1"/>
    <col min="9039" max="9039" width="5.19921875" style="1" customWidth="1"/>
    <col min="9040" max="9216" width="8.09765625" style="1"/>
    <col min="9217" max="9219" width="3.5" style="1" customWidth="1"/>
    <col min="9220" max="9220" width="3.3984375" style="1" customWidth="1"/>
    <col min="9221" max="9221" width="0" style="1" hidden="1" customWidth="1"/>
    <col min="9222" max="9222" width="3.5" style="1" customWidth="1"/>
    <col min="9223" max="9223" width="0" style="1" hidden="1" customWidth="1"/>
    <col min="9224" max="9224" width="3.5" style="1" customWidth="1"/>
    <col min="9225" max="9225" width="0" style="1" hidden="1" customWidth="1"/>
    <col min="9226" max="9227" width="3.5" style="1" customWidth="1"/>
    <col min="9228" max="9228" width="0" style="1" hidden="1" customWidth="1"/>
    <col min="9229" max="9229" width="3.3984375" style="1" customWidth="1"/>
    <col min="9230" max="9230" width="0" style="1" hidden="1" customWidth="1"/>
    <col min="9231" max="9232" width="3.5" style="1" customWidth="1"/>
    <col min="9233" max="9233" width="0" style="1" hidden="1" customWidth="1"/>
    <col min="9234" max="9234" width="3.5" style="1" customWidth="1"/>
    <col min="9235" max="9235" width="0" style="1" hidden="1" customWidth="1"/>
    <col min="9236" max="9236" width="3.5" style="1" customWidth="1"/>
    <col min="9237" max="9237" width="3.3984375" style="1" customWidth="1"/>
    <col min="9238" max="9238" width="0" style="1" hidden="1" customWidth="1"/>
    <col min="9239" max="9239" width="3.5" style="1" customWidth="1"/>
    <col min="9240" max="9240" width="0" style="1" hidden="1" customWidth="1"/>
    <col min="9241" max="9242" width="3.5" style="1" customWidth="1"/>
    <col min="9243" max="9243" width="0" style="1" hidden="1" customWidth="1"/>
    <col min="9244" max="9244" width="3.5" style="1" customWidth="1"/>
    <col min="9245" max="9245" width="0" style="1" hidden="1" customWidth="1"/>
    <col min="9246" max="9251" width="3.5" style="1" customWidth="1"/>
    <col min="9252" max="9252" width="3.3984375" style="1" customWidth="1"/>
    <col min="9253" max="9253" width="3.59765625" style="1" customWidth="1"/>
    <col min="9254" max="9256" width="8.69921875" style="1" customWidth="1"/>
    <col min="9257" max="9258" width="13.69921875" style="1" customWidth="1"/>
    <col min="9259" max="9268" width="7.69921875" style="1" customWidth="1"/>
    <col min="9269" max="9294" width="8.09765625" style="1"/>
    <col min="9295" max="9295" width="5.19921875" style="1" customWidth="1"/>
    <col min="9296" max="9472" width="8.09765625" style="1"/>
    <col min="9473" max="9475" width="3.5" style="1" customWidth="1"/>
    <col min="9476" max="9476" width="3.3984375" style="1" customWidth="1"/>
    <col min="9477" max="9477" width="0" style="1" hidden="1" customWidth="1"/>
    <col min="9478" max="9478" width="3.5" style="1" customWidth="1"/>
    <col min="9479" max="9479" width="0" style="1" hidden="1" customWidth="1"/>
    <col min="9480" max="9480" width="3.5" style="1" customWidth="1"/>
    <col min="9481" max="9481" width="0" style="1" hidden="1" customWidth="1"/>
    <col min="9482" max="9483" width="3.5" style="1" customWidth="1"/>
    <col min="9484" max="9484" width="0" style="1" hidden="1" customWidth="1"/>
    <col min="9485" max="9485" width="3.3984375" style="1" customWidth="1"/>
    <col min="9486" max="9486" width="0" style="1" hidden="1" customWidth="1"/>
    <col min="9487" max="9488" width="3.5" style="1" customWidth="1"/>
    <col min="9489" max="9489" width="0" style="1" hidden="1" customWidth="1"/>
    <col min="9490" max="9490" width="3.5" style="1" customWidth="1"/>
    <col min="9491" max="9491" width="0" style="1" hidden="1" customWidth="1"/>
    <col min="9492" max="9492" width="3.5" style="1" customWidth="1"/>
    <col min="9493" max="9493" width="3.3984375" style="1" customWidth="1"/>
    <col min="9494" max="9494" width="0" style="1" hidden="1" customWidth="1"/>
    <col min="9495" max="9495" width="3.5" style="1" customWidth="1"/>
    <col min="9496" max="9496" width="0" style="1" hidden="1" customWidth="1"/>
    <col min="9497" max="9498" width="3.5" style="1" customWidth="1"/>
    <col min="9499" max="9499" width="0" style="1" hidden="1" customWidth="1"/>
    <col min="9500" max="9500" width="3.5" style="1" customWidth="1"/>
    <col min="9501" max="9501" width="0" style="1" hidden="1" customWidth="1"/>
    <col min="9502" max="9507" width="3.5" style="1" customWidth="1"/>
    <col min="9508" max="9508" width="3.3984375" style="1" customWidth="1"/>
    <col min="9509" max="9509" width="3.59765625" style="1" customWidth="1"/>
    <col min="9510" max="9512" width="8.69921875" style="1" customWidth="1"/>
    <col min="9513" max="9514" width="13.69921875" style="1" customWidth="1"/>
    <col min="9515" max="9524" width="7.69921875" style="1" customWidth="1"/>
    <col min="9525" max="9550" width="8.09765625" style="1"/>
    <col min="9551" max="9551" width="5.19921875" style="1" customWidth="1"/>
    <col min="9552" max="9728" width="8.09765625" style="1"/>
    <col min="9729" max="9731" width="3.5" style="1" customWidth="1"/>
    <col min="9732" max="9732" width="3.3984375" style="1" customWidth="1"/>
    <col min="9733" max="9733" width="0" style="1" hidden="1" customWidth="1"/>
    <col min="9734" max="9734" width="3.5" style="1" customWidth="1"/>
    <col min="9735" max="9735" width="0" style="1" hidden="1" customWidth="1"/>
    <col min="9736" max="9736" width="3.5" style="1" customWidth="1"/>
    <col min="9737" max="9737" width="0" style="1" hidden="1" customWidth="1"/>
    <col min="9738" max="9739" width="3.5" style="1" customWidth="1"/>
    <col min="9740" max="9740" width="0" style="1" hidden="1" customWidth="1"/>
    <col min="9741" max="9741" width="3.3984375" style="1" customWidth="1"/>
    <col min="9742" max="9742" width="0" style="1" hidden="1" customWidth="1"/>
    <col min="9743" max="9744" width="3.5" style="1" customWidth="1"/>
    <col min="9745" max="9745" width="0" style="1" hidden="1" customWidth="1"/>
    <col min="9746" max="9746" width="3.5" style="1" customWidth="1"/>
    <col min="9747" max="9747" width="0" style="1" hidden="1" customWidth="1"/>
    <col min="9748" max="9748" width="3.5" style="1" customWidth="1"/>
    <col min="9749" max="9749" width="3.3984375" style="1" customWidth="1"/>
    <col min="9750" max="9750" width="0" style="1" hidden="1" customWidth="1"/>
    <col min="9751" max="9751" width="3.5" style="1" customWidth="1"/>
    <col min="9752" max="9752" width="0" style="1" hidden="1" customWidth="1"/>
    <col min="9753" max="9754" width="3.5" style="1" customWidth="1"/>
    <col min="9755" max="9755" width="0" style="1" hidden="1" customWidth="1"/>
    <col min="9756" max="9756" width="3.5" style="1" customWidth="1"/>
    <col min="9757" max="9757" width="0" style="1" hidden="1" customWidth="1"/>
    <col min="9758" max="9763" width="3.5" style="1" customWidth="1"/>
    <col min="9764" max="9764" width="3.3984375" style="1" customWidth="1"/>
    <col min="9765" max="9765" width="3.59765625" style="1" customWidth="1"/>
    <col min="9766" max="9768" width="8.69921875" style="1" customWidth="1"/>
    <col min="9769" max="9770" width="13.69921875" style="1" customWidth="1"/>
    <col min="9771" max="9780" width="7.69921875" style="1" customWidth="1"/>
    <col min="9781" max="9806" width="8.09765625" style="1"/>
    <col min="9807" max="9807" width="5.19921875" style="1" customWidth="1"/>
    <col min="9808" max="9984" width="8.09765625" style="1"/>
    <col min="9985" max="9987" width="3.5" style="1" customWidth="1"/>
    <col min="9988" max="9988" width="3.3984375" style="1" customWidth="1"/>
    <col min="9989" max="9989" width="0" style="1" hidden="1" customWidth="1"/>
    <col min="9990" max="9990" width="3.5" style="1" customWidth="1"/>
    <col min="9991" max="9991" width="0" style="1" hidden="1" customWidth="1"/>
    <col min="9992" max="9992" width="3.5" style="1" customWidth="1"/>
    <col min="9993" max="9993" width="0" style="1" hidden="1" customWidth="1"/>
    <col min="9994" max="9995" width="3.5" style="1" customWidth="1"/>
    <col min="9996" max="9996" width="0" style="1" hidden="1" customWidth="1"/>
    <col min="9997" max="9997" width="3.3984375" style="1" customWidth="1"/>
    <col min="9998" max="9998" width="0" style="1" hidden="1" customWidth="1"/>
    <col min="9999" max="10000" width="3.5" style="1" customWidth="1"/>
    <col min="10001" max="10001" width="0" style="1" hidden="1" customWidth="1"/>
    <col min="10002" max="10002" width="3.5" style="1" customWidth="1"/>
    <col min="10003" max="10003" width="0" style="1" hidden="1" customWidth="1"/>
    <col min="10004" max="10004" width="3.5" style="1" customWidth="1"/>
    <col min="10005" max="10005" width="3.3984375" style="1" customWidth="1"/>
    <col min="10006" max="10006" width="0" style="1" hidden="1" customWidth="1"/>
    <col min="10007" max="10007" width="3.5" style="1" customWidth="1"/>
    <col min="10008" max="10008" width="0" style="1" hidden="1" customWidth="1"/>
    <col min="10009" max="10010" width="3.5" style="1" customWidth="1"/>
    <col min="10011" max="10011" width="0" style="1" hidden="1" customWidth="1"/>
    <col min="10012" max="10012" width="3.5" style="1" customWidth="1"/>
    <col min="10013" max="10013" width="0" style="1" hidden="1" customWidth="1"/>
    <col min="10014" max="10019" width="3.5" style="1" customWidth="1"/>
    <col min="10020" max="10020" width="3.3984375" style="1" customWidth="1"/>
    <col min="10021" max="10021" width="3.59765625" style="1" customWidth="1"/>
    <col min="10022" max="10024" width="8.69921875" style="1" customWidth="1"/>
    <col min="10025" max="10026" width="13.69921875" style="1" customWidth="1"/>
    <col min="10027" max="10036" width="7.69921875" style="1" customWidth="1"/>
    <col min="10037" max="10062" width="8.09765625" style="1"/>
    <col min="10063" max="10063" width="5.19921875" style="1" customWidth="1"/>
    <col min="10064" max="10240" width="8.09765625" style="1"/>
    <col min="10241" max="10243" width="3.5" style="1" customWidth="1"/>
    <col min="10244" max="10244" width="3.3984375" style="1" customWidth="1"/>
    <col min="10245" max="10245" width="0" style="1" hidden="1" customWidth="1"/>
    <col min="10246" max="10246" width="3.5" style="1" customWidth="1"/>
    <col min="10247" max="10247" width="0" style="1" hidden="1" customWidth="1"/>
    <col min="10248" max="10248" width="3.5" style="1" customWidth="1"/>
    <col min="10249" max="10249" width="0" style="1" hidden="1" customWidth="1"/>
    <col min="10250" max="10251" width="3.5" style="1" customWidth="1"/>
    <col min="10252" max="10252" width="0" style="1" hidden="1" customWidth="1"/>
    <col min="10253" max="10253" width="3.3984375" style="1" customWidth="1"/>
    <col min="10254" max="10254" width="0" style="1" hidden="1" customWidth="1"/>
    <col min="10255" max="10256" width="3.5" style="1" customWidth="1"/>
    <col min="10257" max="10257" width="0" style="1" hidden="1" customWidth="1"/>
    <col min="10258" max="10258" width="3.5" style="1" customWidth="1"/>
    <col min="10259" max="10259" width="0" style="1" hidden="1" customWidth="1"/>
    <col min="10260" max="10260" width="3.5" style="1" customWidth="1"/>
    <col min="10261" max="10261" width="3.3984375" style="1" customWidth="1"/>
    <col min="10262" max="10262" width="0" style="1" hidden="1" customWidth="1"/>
    <col min="10263" max="10263" width="3.5" style="1" customWidth="1"/>
    <col min="10264" max="10264" width="0" style="1" hidden="1" customWidth="1"/>
    <col min="10265" max="10266" width="3.5" style="1" customWidth="1"/>
    <col min="10267" max="10267" width="0" style="1" hidden="1" customWidth="1"/>
    <col min="10268" max="10268" width="3.5" style="1" customWidth="1"/>
    <col min="10269" max="10269" width="0" style="1" hidden="1" customWidth="1"/>
    <col min="10270" max="10275" width="3.5" style="1" customWidth="1"/>
    <col min="10276" max="10276" width="3.3984375" style="1" customWidth="1"/>
    <col min="10277" max="10277" width="3.59765625" style="1" customWidth="1"/>
    <col min="10278" max="10280" width="8.69921875" style="1" customWidth="1"/>
    <col min="10281" max="10282" width="13.69921875" style="1" customWidth="1"/>
    <col min="10283" max="10292" width="7.69921875" style="1" customWidth="1"/>
    <col min="10293" max="10318" width="8.09765625" style="1"/>
    <col min="10319" max="10319" width="5.19921875" style="1" customWidth="1"/>
    <col min="10320" max="10496" width="8.09765625" style="1"/>
    <col min="10497" max="10499" width="3.5" style="1" customWidth="1"/>
    <col min="10500" max="10500" width="3.3984375" style="1" customWidth="1"/>
    <col min="10501" max="10501" width="0" style="1" hidden="1" customWidth="1"/>
    <col min="10502" max="10502" width="3.5" style="1" customWidth="1"/>
    <col min="10503" max="10503" width="0" style="1" hidden="1" customWidth="1"/>
    <col min="10504" max="10504" width="3.5" style="1" customWidth="1"/>
    <col min="10505" max="10505" width="0" style="1" hidden="1" customWidth="1"/>
    <col min="10506" max="10507" width="3.5" style="1" customWidth="1"/>
    <col min="10508" max="10508" width="0" style="1" hidden="1" customWidth="1"/>
    <col min="10509" max="10509" width="3.3984375" style="1" customWidth="1"/>
    <col min="10510" max="10510" width="0" style="1" hidden="1" customWidth="1"/>
    <col min="10511" max="10512" width="3.5" style="1" customWidth="1"/>
    <col min="10513" max="10513" width="0" style="1" hidden="1" customWidth="1"/>
    <col min="10514" max="10514" width="3.5" style="1" customWidth="1"/>
    <col min="10515" max="10515" width="0" style="1" hidden="1" customWidth="1"/>
    <col min="10516" max="10516" width="3.5" style="1" customWidth="1"/>
    <col min="10517" max="10517" width="3.3984375" style="1" customWidth="1"/>
    <col min="10518" max="10518" width="0" style="1" hidden="1" customWidth="1"/>
    <col min="10519" max="10519" width="3.5" style="1" customWidth="1"/>
    <col min="10520" max="10520" width="0" style="1" hidden="1" customWidth="1"/>
    <col min="10521" max="10522" width="3.5" style="1" customWidth="1"/>
    <col min="10523" max="10523" width="0" style="1" hidden="1" customWidth="1"/>
    <col min="10524" max="10524" width="3.5" style="1" customWidth="1"/>
    <col min="10525" max="10525" width="0" style="1" hidden="1" customWidth="1"/>
    <col min="10526" max="10531" width="3.5" style="1" customWidth="1"/>
    <col min="10532" max="10532" width="3.3984375" style="1" customWidth="1"/>
    <col min="10533" max="10533" width="3.59765625" style="1" customWidth="1"/>
    <col min="10534" max="10536" width="8.69921875" style="1" customWidth="1"/>
    <col min="10537" max="10538" width="13.69921875" style="1" customWidth="1"/>
    <col min="10539" max="10548" width="7.69921875" style="1" customWidth="1"/>
    <col min="10549" max="10574" width="8.09765625" style="1"/>
    <col min="10575" max="10575" width="5.19921875" style="1" customWidth="1"/>
    <col min="10576" max="10752" width="8.09765625" style="1"/>
    <col min="10753" max="10755" width="3.5" style="1" customWidth="1"/>
    <col min="10756" max="10756" width="3.3984375" style="1" customWidth="1"/>
    <col min="10757" max="10757" width="0" style="1" hidden="1" customWidth="1"/>
    <col min="10758" max="10758" width="3.5" style="1" customWidth="1"/>
    <col min="10759" max="10759" width="0" style="1" hidden="1" customWidth="1"/>
    <col min="10760" max="10760" width="3.5" style="1" customWidth="1"/>
    <col min="10761" max="10761" width="0" style="1" hidden="1" customWidth="1"/>
    <col min="10762" max="10763" width="3.5" style="1" customWidth="1"/>
    <col min="10764" max="10764" width="0" style="1" hidden="1" customWidth="1"/>
    <col min="10765" max="10765" width="3.3984375" style="1" customWidth="1"/>
    <col min="10766" max="10766" width="0" style="1" hidden="1" customWidth="1"/>
    <col min="10767" max="10768" width="3.5" style="1" customWidth="1"/>
    <col min="10769" max="10769" width="0" style="1" hidden="1" customWidth="1"/>
    <col min="10770" max="10770" width="3.5" style="1" customWidth="1"/>
    <col min="10771" max="10771" width="0" style="1" hidden="1" customWidth="1"/>
    <col min="10772" max="10772" width="3.5" style="1" customWidth="1"/>
    <col min="10773" max="10773" width="3.3984375" style="1" customWidth="1"/>
    <col min="10774" max="10774" width="0" style="1" hidden="1" customWidth="1"/>
    <col min="10775" max="10775" width="3.5" style="1" customWidth="1"/>
    <col min="10776" max="10776" width="0" style="1" hidden="1" customWidth="1"/>
    <col min="10777" max="10778" width="3.5" style="1" customWidth="1"/>
    <col min="10779" max="10779" width="0" style="1" hidden="1" customWidth="1"/>
    <col min="10780" max="10780" width="3.5" style="1" customWidth="1"/>
    <col min="10781" max="10781" width="0" style="1" hidden="1" customWidth="1"/>
    <col min="10782" max="10787" width="3.5" style="1" customWidth="1"/>
    <col min="10788" max="10788" width="3.3984375" style="1" customWidth="1"/>
    <col min="10789" max="10789" width="3.59765625" style="1" customWidth="1"/>
    <col min="10790" max="10792" width="8.69921875" style="1" customWidth="1"/>
    <col min="10793" max="10794" width="13.69921875" style="1" customWidth="1"/>
    <col min="10795" max="10804" width="7.69921875" style="1" customWidth="1"/>
    <col min="10805" max="10830" width="8.09765625" style="1"/>
    <col min="10831" max="10831" width="5.19921875" style="1" customWidth="1"/>
    <col min="10832" max="11008" width="8.09765625" style="1"/>
    <col min="11009" max="11011" width="3.5" style="1" customWidth="1"/>
    <col min="11012" max="11012" width="3.3984375" style="1" customWidth="1"/>
    <col min="11013" max="11013" width="0" style="1" hidden="1" customWidth="1"/>
    <col min="11014" max="11014" width="3.5" style="1" customWidth="1"/>
    <col min="11015" max="11015" width="0" style="1" hidden="1" customWidth="1"/>
    <col min="11016" max="11016" width="3.5" style="1" customWidth="1"/>
    <col min="11017" max="11017" width="0" style="1" hidden="1" customWidth="1"/>
    <col min="11018" max="11019" width="3.5" style="1" customWidth="1"/>
    <col min="11020" max="11020" width="0" style="1" hidden="1" customWidth="1"/>
    <col min="11021" max="11021" width="3.3984375" style="1" customWidth="1"/>
    <col min="11022" max="11022" width="0" style="1" hidden="1" customWidth="1"/>
    <col min="11023" max="11024" width="3.5" style="1" customWidth="1"/>
    <col min="11025" max="11025" width="0" style="1" hidden="1" customWidth="1"/>
    <col min="11026" max="11026" width="3.5" style="1" customWidth="1"/>
    <col min="11027" max="11027" width="0" style="1" hidden="1" customWidth="1"/>
    <col min="11028" max="11028" width="3.5" style="1" customWidth="1"/>
    <col min="11029" max="11029" width="3.3984375" style="1" customWidth="1"/>
    <col min="11030" max="11030" width="0" style="1" hidden="1" customWidth="1"/>
    <col min="11031" max="11031" width="3.5" style="1" customWidth="1"/>
    <col min="11032" max="11032" width="0" style="1" hidden="1" customWidth="1"/>
    <col min="11033" max="11034" width="3.5" style="1" customWidth="1"/>
    <col min="11035" max="11035" width="0" style="1" hidden="1" customWidth="1"/>
    <col min="11036" max="11036" width="3.5" style="1" customWidth="1"/>
    <col min="11037" max="11037" width="0" style="1" hidden="1" customWidth="1"/>
    <col min="11038" max="11043" width="3.5" style="1" customWidth="1"/>
    <col min="11044" max="11044" width="3.3984375" style="1" customWidth="1"/>
    <col min="11045" max="11045" width="3.59765625" style="1" customWidth="1"/>
    <col min="11046" max="11048" width="8.69921875" style="1" customWidth="1"/>
    <col min="11049" max="11050" width="13.69921875" style="1" customWidth="1"/>
    <col min="11051" max="11060" width="7.69921875" style="1" customWidth="1"/>
    <col min="11061" max="11086" width="8.09765625" style="1"/>
    <col min="11087" max="11087" width="5.19921875" style="1" customWidth="1"/>
    <col min="11088" max="11264" width="8.09765625" style="1"/>
    <col min="11265" max="11267" width="3.5" style="1" customWidth="1"/>
    <col min="11268" max="11268" width="3.3984375" style="1" customWidth="1"/>
    <col min="11269" max="11269" width="0" style="1" hidden="1" customWidth="1"/>
    <col min="11270" max="11270" width="3.5" style="1" customWidth="1"/>
    <col min="11271" max="11271" width="0" style="1" hidden="1" customWidth="1"/>
    <col min="11272" max="11272" width="3.5" style="1" customWidth="1"/>
    <col min="11273" max="11273" width="0" style="1" hidden="1" customWidth="1"/>
    <col min="11274" max="11275" width="3.5" style="1" customWidth="1"/>
    <col min="11276" max="11276" width="0" style="1" hidden="1" customWidth="1"/>
    <col min="11277" max="11277" width="3.3984375" style="1" customWidth="1"/>
    <col min="11278" max="11278" width="0" style="1" hidden="1" customWidth="1"/>
    <col min="11279" max="11280" width="3.5" style="1" customWidth="1"/>
    <col min="11281" max="11281" width="0" style="1" hidden="1" customWidth="1"/>
    <col min="11282" max="11282" width="3.5" style="1" customWidth="1"/>
    <col min="11283" max="11283" width="0" style="1" hidden="1" customWidth="1"/>
    <col min="11284" max="11284" width="3.5" style="1" customWidth="1"/>
    <col min="11285" max="11285" width="3.3984375" style="1" customWidth="1"/>
    <col min="11286" max="11286" width="0" style="1" hidden="1" customWidth="1"/>
    <col min="11287" max="11287" width="3.5" style="1" customWidth="1"/>
    <col min="11288" max="11288" width="0" style="1" hidden="1" customWidth="1"/>
    <col min="11289" max="11290" width="3.5" style="1" customWidth="1"/>
    <col min="11291" max="11291" width="0" style="1" hidden="1" customWidth="1"/>
    <col min="11292" max="11292" width="3.5" style="1" customWidth="1"/>
    <col min="11293" max="11293" width="0" style="1" hidden="1" customWidth="1"/>
    <col min="11294" max="11299" width="3.5" style="1" customWidth="1"/>
    <col min="11300" max="11300" width="3.3984375" style="1" customWidth="1"/>
    <col min="11301" max="11301" width="3.59765625" style="1" customWidth="1"/>
    <col min="11302" max="11304" width="8.69921875" style="1" customWidth="1"/>
    <col min="11305" max="11306" width="13.69921875" style="1" customWidth="1"/>
    <col min="11307" max="11316" width="7.69921875" style="1" customWidth="1"/>
    <col min="11317" max="11342" width="8.09765625" style="1"/>
    <col min="11343" max="11343" width="5.19921875" style="1" customWidth="1"/>
    <col min="11344" max="11520" width="8.09765625" style="1"/>
    <col min="11521" max="11523" width="3.5" style="1" customWidth="1"/>
    <col min="11524" max="11524" width="3.3984375" style="1" customWidth="1"/>
    <col min="11525" max="11525" width="0" style="1" hidden="1" customWidth="1"/>
    <col min="11526" max="11526" width="3.5" style="1" customWidth="1"/>
    <col min="11527" max="11527" width="0" style="1" hidden="1" customWidth="1"/>
    <col min="11528" max="11528" width="3.5" style="1" customWidth="1"/>
    <col min="11529" max="11529" width="0" style="1" hidden="1" customWidth="1"/>
    <col min="11530" max="11531" width="3.5" style="1" customWidth="1"/>
    <col min="11532" max="11532" width="0" style="1" hidden="1" customWidth="1"/>
    <col min="11533" max="11533" width="3.3984375" style="1" customWidth="1"/>
    <col min="11534" max="11534" width="0" style="1" hidden="1" customWidth="1"/>
    <col min="11535" max="11536" width="3.5" style="1" customWidth="1"/>
    <col min="11537" max="11537" width="0" style="1" hidden="1" customWidth="1"/>
    <col min="11538" max="11538" width="3.5" style="1" customWidth="1"/>
    <col min="11539" max="11539" width="0" style="1" hidden="1" customWidth="1"/>
    <col min="11540" max="11540" width="3.5" style="1" customWidth="1"/>
    <col min="11541" max="11541" width="3.3984375" style="1" customWidth="1"/>
    <col min="11542" max="11542" width="0" style="1" hidden="1" customWidth="1"/>
    <col min="11543" max="11543" width="3.5" style="1" customWidth="1"/>
    <col min="11544" max="11544" width="0" style="1" hidden="1" customWidth="1"/>
    <col min="11545" max="11546" width="3.5" style="1" customWidth="1"/>
    <col min="11547" max="11547" width="0" style="1" hidden="1" customWidth="1"/>
    <col min="11548" max="11548" width="3.5" style="1" customWidth="1"/>
    <col min="11549" max="11549" width="0" style="1" hidden="1" customWidth="1"/>
    <col min="11550" max="11555" width="3.5" style="1" customWidth="1"/>
    <col min="11556" max="11556" width="3.3984375" style="1" customWidth="1"/>
    <col min="11557" max="11557" width="3.59765625" style="1" customWidth="1"/>
    <col min="11558" max="11560" width="8.69921875" style="1" customWidth="1"/>
    <col min="11561" max="11562" width="13.69921875" style="1" customWidth="1"/>
    <col min="11563" max="11572" width="7.69921875" style="1" customWidth="1"/>
    <col min="11573" max="11598" width="8.09765625" style="1"/>
    <col min="11599" max="11599" width="5.19921875" style="1" customWidth="1"/>
    <col min="11600" max="11776" width="8.09765625" style="1"/>
    <col min="11777" max="11779" width="3.5" style="1" customWidth="1"/>
    <col min="11780" max="11780" width="3.3984375" style="1" customWidth="1"/>
    <col min="11781" max="11781" width="0" style="1" hidden="1" customWidth="1"/>
    <col min="11782" max="11782" width="3.5" style="1" customWidth="1"/>
    <col min="11783" max="11783" width="0" style="1" hidden="1" customWidth="1"/>
    <col min="11784" max="11784" width="3.5" style="1" customWidth="1"/>
    <col min="11785" max="11785" width="0" style="1" hidden="1" customWidth="1"/>
    <col min="11786" max="11787" width="3.5" style="1" customWidth="1"/>
    <col min="11788" max="11788" width="0" style="1" hidden="1" customWidth="1"/>
    <col min="11789" max="11789" width="3.3984375" style="1" customWidth="1"/>
    <col min="11790" max="11790" width="0" style="1" hidden="1" customWidth="1"/>
    <col min="11791" max="11792" width="3.5" style="1" customWidth="1"/>
    <col min="11793" max="11793" width="0" style="1" hidden="1" customWidth="1"/>
    <col min="11794" max="11794" width="3.5" style="1" customWidth="1"/>
    <col min="11795" max="11795" width="0" style="1" hidden="1" customWidth="1"/>
    <col min="11796" max="11796" width="3.5" style="1" customWidth="1"/>
    <col min="11797" max="11797" width="3.3984375" style="1" customWidth="1"/>
    <col min="11798" max="11798" width="0" style="1" hidden="1" customWidth="1"/>
    <col min="11799" max="11799" width="3.5" style="1" customWidth="1"/>
    <col min="11800" max="11800" width="0" style="1" hidden="1" customWidth="1"/>
    <col min="11801" max="11802" width="3.5" style="1" customWidth="1"/>
    <col min="11803" max="11803" width="0" style="1" hidden="1" customWidth="1"/>
    <col min="11804" max="11804" width="3.5" style="1" customWidth="1"/>
    <col min="11805" max="11805" width="0" style="1" hidden="1" customWidth="1"/>
    <col min="11806" max="11811" width="3.5" style="1" customWidth="1"/>
    <col min="11812" max="11812" width="3.3984375" style="1" customWidth="1"/>
    <col min="11813" max="11813" width="3.59765625" style="1" customWidth="1"/>
    <col min="11814" max="11816" width="8.69921875" style="1" customWidth="1"/>
    <col min="11817" max="11818" width="13.69921875" style="1" customWidth="1"/>
    <col min="11819" max="11828" width="7.69921875" style="1" customWidth="1"/>
    <col min="11829" max="11854" width="8.09765625" style="1"/>
    <col min="11855" max="11855" width="5.19921875" style="1" customWidth="1"/>
    <col min="11856" max="12032" width="8.09765625" style="1"/>
    <col min="12033" max="12035" width="3.5" style="1" customWidth="1"/>
    <col min="12036" max="12036" width="3.3984375" style="1" customWidth="1"/>
    <col min="12037" max="12037" width="0" style="1" hidden="1" customWidth="1"/>
    <col min="12038" max="12038" width="3.5" style="1" customWidth="1"/>
    <col min="12039" max="12039" width="0" style="1" hidden="1" customWidth="1"/>
    <col min="12040" max="12040" width="3.5" style="1" customWidth="1"/>
    <col min="12041" max="12041" width="0" style="1" hidden="1" customWidth="1"/>
    <col min="12042" max="12043" width="3.5" style="1" customWidth="1"/>
    <col min="12044" max="12044" width="0" style="1" hidden="1" customWidth="1"/>
    <col min="12045" max="12045" width="3.3984375" style="1" customWidth="1"/>
    <col min="12046" max="12046" width="0" style="1" hidden="1" customWidth="1"/>
    <col min="12047" max="12048" width="3.5" style="1" customWidth="1"/>
    <col min="12049" max="12049" width="0" style="1" hidden="1" customWidth="1"/>
    <col min="12050" max="12050" width="3.5" style="1" customWidth="1"/>
    <col min="12051" max="12051" width="0" style="1" hidden="1" customWidth="1"/>
    <col min="12052" max="12052" width="3.5" style="1" customWidth="1"/>
    <col min="12053" max="12053" width="3.3984375" style="1" customWidth="1"/>
    <col min="12054" max="12054" width="0" style="1" hidden="1" customWidth="1"/>
    <col min="12055" max="12055" width="3.5" style="1" customWidth="1"/>
    <col min="12056" max="12056" width="0" style="1" hidden="1" customWidth="1"/>
    <col min="12057" max="12058" width="3.5" style="1" customWidth="1"/>
    <col min="12059" max="12059" width="0" style="1" hidden="1" customWidth="1"/>
    <col min="12060" max="12060" width="3.5" style="1" customWidth="1"/>
    <col min="12061" max="12061" width="0" style="1" hidden="1" customWidth="1"/>
    <col min="12062" max="12067" width="3.5" style="1" customWidth="1"/>
    <col min="12068" max="12068" width="3.3984375" style="1" customWidth="1"/>
    <col min="12069" max="12069" width="3.59765625" style="1" customWidth="1"/>
    <col min="12070" max="12072" width="8.69921875" style="1" customWidth="1"/>
    <col min="12073" max="12074" width="13.69921875" style="1" customWidth="1"/>
    <col min="12075" max="12084" width="7.69921875" style="1" customWidth="1"/>
    <col min="12085" max="12110" width="8.09765625" style="1"/>
    <col min="12111" max="12111" width="5.19921875" style="1" customWidth="1"/>
    <col min="12112" max="12288" width="8.09765625" style="1"/>
    <col min="12289" max="12291" width="3.5" style="1" customWidth="1"/>
    <col min="12292" max="12292" width="3.3984375" style="1" customWidth="1"/>
    <col min="12293" max="12293" width="0" style="1" hidden="1" customWidth="1"/>
    <col min="12294" max="12294" width="3.5" style="1" customWidth="1"/>
    <col min="12295" max="12295" width="0" style="1" hidden="1" customWidth="1"/>
    <col min="12296" max="12296" width="3.5" style="1" customWidth="1"/>
    <col min="12297" max="12297" width="0" style="1" hidden="1" customWidth="1"/>
    <col min="12298" max="12299" width="3.5" style="1" customWidth="1"/>
    <col min="12300" max="12300" width="0" style="1" hidden="1" customWidth="1"/>
    <col min="12301" max="12301" width="3.3984375" style="1" customWidth="1"/>
    <col min="12302" max="12302" width="0" style="1" hidden="1" customWidth="1"/>
    <col min="12303" max="12304" width="3.5" style="1" customWidth="1"/>
    <col min="12305" max="12305" width="0" style="1" hidden="1" customWidth="1"/>
    <col min="12306" max="12306" width="3.5" style="1" customWidth="1"/>
    <col min="12307" max="12307" width="0" style="1" hidden="1" customWidth="1"/>
    <col min="12308" max="12308" width="3.5" style="1" customWidth="1"/>
    <col min="12309" max="12309" width="3.3984375" style="1" customWidth="1"/>
    <col min="12310" max="12310" width="0" style="1" hidden="1" customWidth="1"/>
    <col min="12311" max="12311" width="3.5" style="1" customWidth="1"/>
    <col min="12312" max="12312" width="0" style="1" hidden="1" customWidth="1"/>
    <col min="12313" max="12314" width="3.5" style="1" customWidth="1"/>
    <col min="12315" max="12315" width="0" style="1" hidden="1" customWidth="1"/>
    <col min="12316" max="12316" width="3.5" style="1" customWidth="1"/>
    <col min="12317" max="12317" width="0" style="1" hidden="1" customWidth="1"/>
    <col min="12318" max="12323" width="3.5" style="1" customWidth="1"/>
    <col min="12324" max="12324" width="3.3984375" style="1" customWidth="1"/>
    <col min="12325" max="12325" width="3.59765625" style="1" customWidth="1"/>
    <col min="12326" max="12328" width="8.69921875" style="1" customWidth="1"/>
    <col min="12329" max="12330" width="13.69921875" style="1" customWidth="1"/>
    <col min="12331" max="12340" width="7.69921875" style="1" customWidth="1"/>
    <col min="12341" max="12366" width="8.09765625" style="1"/>
    <col min="12367" max="12367" width="5.19921875" style="1" customWidth="1"/>
    <col min="12368" max="12544" width="8.09765625" style="1"/>
    <col min="12545" max="12547" width="3.5" style="1" customWidth="1"/>
    <col min="12548" max="12548" width="3.3984375" style="1" customWidth="1"/>
    <col min="12549" max="12549" width="0" style="1" hidden="1" customWidth="1"/>
    <col min="12550" max="12550" width="3.5" style="1" customWidth="1"/>
    <col min="12551" max="12551" width="0" style="1" hidden="1" customWidth="1"/>
    <col min="12552" max="12552" width="3.5" style="1" customWidth="1"/>
    <col min="12553" max="12553" width="0" style="1" hidden="1" customWidth="1"/>
    <col min="12554" max="12555" width="3.5" style="1" customWidth="1"/>
    <col min="12556" max="12556" width="0" style="1" hidden="1" customWidth="1"/>
    <col min="12557" max="12557" width="3.3984375" style="1" customWidth="1"/>
    <col min="12558" max="12558" width="0" style="1" hidden="1" customWidth="1"/>
    <col min="12559" max="12560" width="3.5" style="1" customWidth="1"/>
    <col min="12561" max="12561" width="0" style="1" hidden="1" customWidth="1"/>
    <col min="12562" max="12562" width="3.5" style="1" customWidth="1"/>
    <col min="12563" max="12563" width="0" style="1" hidden="1" customWidth="1"/>
    <col min="12564" max="12564" width="3.5" style="1" customWidth="1"/>
    <col min="12565" max="12565" width="3.3984375" style="1" customWidth="1"/>
    <col min="12566" max="12566" width="0" style="1" hidden="1" customWidth="1"/>
    <col min="12567" max="12567" width="3.5" style="1" customWidth="1"/>
    <col min="12568" max="12568" width="0" style="1" hidden="1" customWidth="1"/>
    <col min="12569" max="12570" width="3.5" style="1" customWidth="1"/>
    <col min="12571" max="12571" width="0" style="1" hidden="1" customWidth="1"/>
    <col min="12572" max="12572" width="3.5" style="1" customWidth="1"/>
    <col min="12573" max="12573" width="0" style="1" hidden="1" customWidth="1"/>
    <col min="12574" max="12579" width="3.5" style="1" customWidth="1"/>
    <col min="12580" max="12580" width="3.3984375" style="1" customWidth="1"/>
    <col min="12581" max="12581" width="3.59765625" style="1" customWidth="1"/>
    <col min="12582" max="12584" width="8.69921875" style="1" customWidth="1"/>
    <col min="12585" max="12586" width="13.69921875" style="1" customWidth="1"/>
    <col min="12587" max="12596" width="7.69921875" style="1" customWidth="1"/>
    <col min="12597" max="12622" width="8.09765625" style="1"/>
    <col min="12623" max="12623" width="5.19921875" style="1" customWidth="1"/>
    <col min="12624" max="12800" width="8.09765625" style="1"/>
    <col min="12801" max="12803" width="3.5" style="1" customWidth="1"/>
    <col min="12804" max="12804" width="3.3984375" style="1" customWidth="1"/>
    <col min="12805" max="12805" width="0" style="1" hidden="1" customWidth="1"/>
    <col min="12806" max="12806" width="3.5" style="1" customWidth="1"/>
    <col min="12807" max="12807" width="0" style="1" hidden="1" customWidth="1"/>
    <col min="12808" max="12808" width="3.5" style="1" customWidth="1"/>
    <col min="12809" max="12809" width="0" style="1" hidden="1" customWidth="1"/>
    <col min="12810" max="12811" width="3.5" style="1" customWidth="1"/>
    <col min="12812" max="12812" width="0" style="1" hidden="1" customWidth="1"/>
    <col min="12813" max="12813" width="3.3984375" style="1" customWidth="1"/>
    <col min="12814" max="12814" width="0" style="1" hidden="1" customWidth="1"/>
    <col min="12815" max="12816" width="3.5" style="1" customWidth="1"/>
    <col min="12817" max="12817" width="0" style="1" hidden="1" customWidth="1"/>
    <col min="12818" max="12818" width="3.5" style="1" customWidth="1"/>
    <col min="12819" max="12819" width="0" style="1" hidden="1" customWidth="1"/>
    <col min="12820" max="12820" width="3.5" style="1" customWidth="1"/>
    <col min="12821" max="12821" width="3.3984375" style="1" customWidth="1"/>
    <col min="12822" max="12822" width="0" style="1" hidden="1" customWidth="1"/>
    <col min="12823" max="12823" width="3.5" style="1" customWidth="1"/>
    <col min="12824" max="12824" width="0" style="1" hidden="1" customWidth="1"/>
    <col min="12825" max="12826" width="3.5" style="1" customWidth="1"/>
    <col min="12827" max="12827" width="0" style="1" hidden="1" customWidth="1"/>
    <col min="12828" max="12828" width="3.5" style="1" customWidth="1"/>
    <col min="12829" max="12829" width="0" style="1" hidden="1" customWidth="1"/>
    <col min="12830" max="12835" width="3.5" style="1" customWidth="1"/>
    <col min="12836" max="12836" width="3.3984375" style="1" customWidth="1"/>
    <col min="12837" max="12837" width="3.59765625" style="1" customWidth="1"/>
    <col min="12838" max="12840" width="8.69921875" style="1" customWidth="1"/>
    <col min="12841" max="12842" width="13.69921875" style="1" customWidth="1"/>
    <col min="12843" max="12852" width="7.69921875" style="1" customWidth="1"/>
    <col min="12853" max="12878" width="8.09765625" style="1"/>
    <col min="12879" max="12879" width="5.19921875" style="1" customWidth="1"/>
    <col min="12880" max="13056" width="8.09765625" style="1"/>
    <col min="13057" max="13059" width="3.5" style="1" customWidth="1"/>
    <col min="13060" max="13060" width="3.3984375" style="1" customWidth="1"/>
    <col min="13061" max="13061" width="0" style="1" hidden="1" customWidth="1"/>
    <col min="13062" max="13062" width="3.5" style="1" customWidth="1"/>
    <col min="13063" max="13063" width="0" style="1" hidden="1" customWidth="1"/>
    <col min="13064" max="13064" width="3.5" style="1" customWidth="1"/>
    <col min="13065" max="13065" width="0" style="1" hidden="1" customWidth="1"/>
    <col min="13066" max="13067" width="3.5" style="1" customWidth="1"/>
    <col min="13068" max="13068" width="0" style="1" hidden="1" customWidth="1"/>
    <col min="13069" max="13069" width="3.3984375" style="1" customWidth="1"/>
    <col min="13070" max="13070" width="0" style="1" hidden="1" customWidth="1"/>
    <col min="13071" max="13072" width="3.5" style="1" customWidth="1"/>
    <col min="13073" max="13073" width="0" style="1" hidden="1" customWidth="1"/>
    <col min="13074" max="13074" width="3.5" style="1" customWidth="1"/>
    <col min="13075" max="13075" width="0" style="1" hidden="1" customWidth="1"/>
    <col min="13076" max="13076" width="3.5" style="1" customWidth="1"/>
    <col min="13077" max="13077" width="3.3984375" style="1" customWidth="1"/>
    <col min="13078" max="13078" width="0" style="1" hidden="1" customWidth="1"/>
    <col min="13079" max="13079" width="3.5" style="1" customWidth="1"/>
    <col min="13080" max="13080" width="0" style="1" hidden="1" customWidth="1"/>
    <col min="13081" max="13082" width="3.5" style="1" customWidth="1"/>
    <col min="13083" max="13083" width="0" style="1" hidden="1" customWidth="1"/>
    <col min="13084" max="13084" width="3.5" style="1" customWidth="1"/>
    <col min="13085" max="13085" width="0" style="1" hidden="1" customWidth="1"/>
    <col min="13086" max="13091" width="3.5" style="1" customWidth="1"/>
    <col min="13092" max="13092" width="3.3984375" style="1" customWidth="1"/>
    <col min="13093" max="13093" width="3.59765625" style="1" customWidth="1"/>
    <col min="13094" max="13096" width="8.69921875" style="1" customWidth="1"/>
    <col min="13097" max="13098" width="13.69921875" style="1" customWidth="1"/>
    <col min="13099" max="13108" width="7.69921875" style="1" customWidth="1"/>
    <col min="13109" max="13134" width="8.09765625" style="1"/>
    <col min="13135" max="13135" width="5.19921875" style="1" customWidth="1"/>
    <col min="13136" max="13312" width="8.09765625" style="1"/>
    <col min="13313" max="13315" width="3.5" style="1" customWidth="1"/>
    <col min="13316" max="13316" width="3.3984375" style="1" customWidth="1"/>
    <col min="13317" max="13317" width="0" style="1" hidden="1" customWidth="1"/>
    <col min="13318" max="13318" width="3.5" style="1" customWidth="1"/>
    <col min="13319" max="13319" width="0" style="1" hidden="1" customWidth="1"/>
    <col min="13320" max="13320" width="3.5" style="1" customWidth="1"/>
    <col min="13321" max="13321" width="0" style="1" hidden="1" customWidth="1"/>
    <col min="13322" max="13323" width="3.5" style="1" customWidth="1"/>
    <col min="13324" max="13324" width="0" style="1" hidden="1" customWidth="1"/>
    <col min="13325" max="13325" width="3.3984375" style="1" customWidth="1"/>
    <col min="13326" max="13326" width="0" style="1" hidden="1" customWidth="1"/>
    <col min="13327" max="13328" width="3.5" style="1" customWidth="1"/>
    <col min="13329" max="13329" width="0" style="1" hidden="1" customWidth="1"/>
    <col min="13330" max="13330" width="3.5" style="1" customWidth="1"/>
    <col min="13331" max="13331" width="0" style="1" hidden="1" customWidth="1"/>
    <col min="13332" max="13332" width="3.5" style="1" customWidth="1"/>
    <col min="13333" max="13333" width="3.3984375" style="1" customWidth="1"/>
    <col min="13334" max="13334" width="0" style="1" hidden="1" customWidth="1"/>
    <col min="13335" max="13335" width="3.5" style="1" customWidth="1"/>
    <col min="13336" max="13336" width="0" style="1" hidden="1" customWidth="1"/>
    <col min="13337" max="13338" width="3.5" style="1" customWidth="1"/>
    <col min="13339" max="13339" width="0" style="1" hidden="1" customWidth="1"/>
    <col min="13340" max="13340" width="3.5" style="1" customWidth="1"/>
    <col min="13341" max="13341" width="0" style="1" hidden="1" customWidth="1"/>
    <col min="13342" max="13347" width="3.5" style="1" customWidth="1"/>
    <col min="13348" max="13348" width="3.3984375" style="1" customWidth="1"/>
    <col min="13349" max="13349" width="3.59765625" style="1" customWidth="1"/>
    <col min="13350" max="13352" width="8.69921875" style="1" customWidth="1"/>
    <col min="13353" max="13354" width="13.69921875" style="1" customWidth="1"/>
    <col min="13355" max="13364" width="7.69921875" style="1" customWidth="1"/>
    <col min="13365" max="13390" width="8.09765625" style="1"/>
    <col min="13391" max="13391" width="5.19921875" style="1" customWidth="1"/>
    <col min="13392" max="13568" width="8.09765625" style="1"/>
    <col min="13569" max="13571" width="3.5" style="1" customWidth="1"/>
    <col min="13572" max="13572" width="3.3984375" style="1" customWidth="1"/>
    <col min="13573" max="13573" width="0" style="1" hidden="1" customWidth="1"/>
    <col min="13574" max="13574" width="3.5" style="1" customWidth="1"/>
    <col min="13575" max="13575" width="0" style="1" hidden="1" customWidth="1"/>
    <col min="13576" max="13576" width="3.5" style="1" customWidth="1"/>
    <col min="13577" max="13577" width="0" style="1" hidden="1" customWidth="1"/>
    <col min="13578" max="13579" width="3.5" style="1" customWidth="1"/>
    <col min="13580" max="13580" width="0" style="1" hidden="1" customWidth="1"/>
    <col min="13581" max="13581" width="3.3984375" style="1" customWidth="1"/>
    <col min="13582" max="13582" width="0" style="1" hidden="1" customWidth="1"/>
    <col min="13583" max="13584" width="3.5" style="1" customWidth="1"/>
    <col min="13585" max="13585" width="0" style="1" hidden="1" customWidth="1"/>
    <col min="13586" max="13586" width="3.5" style="1" customWidth="1"/>
    <col min="13587" max="13587" width="0" style="1" hidden="1" customWidth="1"/>
    <col min="13588" max="13588" width="3.5" style="1" customWidth="1"/>
    <col min="13589" max="13589" width="3.3984375" style="1" customWidth="1"/>
    <col min="13590" max="13590" width="0" style="1" hidden="1" customWidth="1"/>
    <col min="13591" max="13591" width="3.5" style="1" customWidth="1"/>
    <col min="13592" max="13592" width="0" style="1" hidden="1" customWidth="1"/>
    <col min="13593" max="13594" width="3.5" style="1" customWidth="1"/>
    <col min="13595" max="13595" width="0" style="1" hidden="1" customWidth="1"/>
    <col min="13596" max="13596" width="3.5" style="1" customWidth="1"/>
    <col min="13597" max="13597" width="0" style="1" hidden="1" customWidth="1"/>
    <col min="13598" max="13603" width="3.5" style="1" customWidth="1"/>
    <col min="13604" max="13604" width="3.3984375" style="1" customWidth="1"/>
    <col min="13605" max="13605" width="3.59765625" style="1" customWidth="1"/>
    <col min="13606" max="13608" width="8.69921875" style="1" customWidth="1"/>
    <col min="13609" max="13610" width="13.69921875" style="1" customWidth="1"/>
    <col min="13611" max="13620" width="7.69921875" style="1" customWidth="1"/>
    <col min="13621" max="13646" width="8.09765625" style="1"/>
    <col min="13647" max="13647" width="5.19921875" style="1" customWidth="1"/>
    <col min="13648" max="13824" width="8.09765625" style="1"/>
    <col min="13825" max="13827" width="3.5" style="1" customWidth="1"/>
    <col min="13828" max="13828" width="3.3984375" style="1" customWidth="1"/>
    <col min="13829" max="13829" width="0" style="1" hidden="1" customWidth="1"/>
    <col min="13830" max="13830" width="3.5" style="1" customWidth="1"/>
    <col min="13831" max="13831" width="0" style="1" hidden="1" customWidth="1"/>
    <col min="13832" max="13832" width="3.5" style="1" customWidth="1"/>
    <col min="13833" max="13833" width="0" style="1" hidden="1" customWidth="1"/>
    <col min="13834" max="13835" width="3.5" style="1" customWidth="1"/>
    <col min="13836" max="13836" width="0" style="1" hidden="1" customWidth="1"/>
    <col min="13837" max="13837" width="3.3984375" style="1" customWidth="1"/>
    <col min="13838" max="13838" width="0" style="1" hidden="1" customWidth="1"/>
    <col min="13839" max="13840" width="3.5" style="1" customWidth="1"/>
    <col min="13841" max="13841" width="0" style="1" hidden="1" customWidth="1"/>
    <col min="13842" max="13842" width="3.5" style="1" customWidth="1"/>
    <col min="13843" max="13843" width="0" style="1" hidden="1" customWidth="1"/>
    <col min="13844" max="13844" width="3.5" style="1" customWidth="1"/>
    <col min="13845" max="13845" width="3.3984375" style="1" customWidth="1"/>
    <col min="13846" max="13846" width="0" style="1" hidden="1" customWidth="1"/>
    <col min="13847" max="13847" width="3.5" style="1" customWidth="1"/>
    <col min="13848" max="13848" width="0" style="1" hidden="1" customWidth="1"/>
    <col min="13849" max="13850" width="3.5" style="1" customWidth="1"/>
    <col min="13851" max="13851" width="0" style="1" hidden="1" customWidth="1"/>
    <col min="13852" max="13852" width="3.5" style="1" customWidth="1"/>
    <col min="13853" max="13853" width="0" style="1" hidden="1" customWidth="1"/>
    <col min="13854" max="13859" width="3.5" style="1" customWidth="1"/>
    <col min="13860" max="13860" width="3.3984375" style="1" customWidth="1"/>
    <col min="13861" max="13861" width="3.59765625" style="1" customWidth="1"/>
    <col min="13862" max="13864" width="8.69921875" style="1" customWidth="1"/>
    <col min="13865" max="13866" width="13.69921875" style="1" customWidth="1"/>
    <col min="13867" max="13876" width="7.69921875" style="1" customWidth="1"/>
    <col min="13877" max="13902" width="8.09765625" style="1"/>
    <col min="13903" max="13903" width="5.19921875" style="1" customWidth="1"/>
    <col min="13904" max="14080" width="8.09765625" style="1"/>
    <col min="14081" max="14083" width="3.5" style="1" customWidth="1"/>
    <col min="14084" max="14084" width="3.3984375" style="1" customWidth="1"/>
    <col min="14085" max="14085" width="0" style="1" hidden="1" customWidth="1"/>
    <col min="14086" max="14086" width="3.5" style="1" customWidth="1"/>
    <col min="14087" max="14087" width="0" style="1" hidden="1" customWidth="1"/>
    <col min="14088" max="14088" width="3.5" style="1" customWidth="1"/>
    <col min="14089" max="14089" width="0" style="1" hidden="1" customWidth="1"/>
    <col min="14090" max="14091" width="3.5" style="1" customWidth="1"/>
    <col min="14092" max="14092" width="0" style="1" hidden="1" customWidth="1"/>
    <col min="14093" max="14093" width="3.3984375" style="1" customWidth="1"/>
    <col min="14094" max="14094" width="0" style="1" hidden="1" customWidth="1"/>
    <col min="14095" max="14096" width="3.5" style="1" customWidth="1"/>
    <col min="14097" max="14097" width="0" style="1" hidden="1" customWidth="1"/>
    <col min="14098" max="14098" width="3.5" style="1" customWidth="1"/>
    <col min="14099" max="14099" width="0" style="1" hidden="1" customWidth="1"/>
    <col min="14100" max="14100" width="3.5" style="1" customWidth="1"/>
    <col min="14101" max="14101" width="3.3984375" style="1" customWidth="1"/>
    <col min="14102" max="14102" width="0" style="1" hidden="1" customWidth="1"/>
    <col min="14103" max="14103" width="3.5" style="1" customWidth="1"/>
    <col min="14104" max="14104" width="0" style="1" hidden="1" customWidth="1"/>
    <col min="14105" max="14106" width="3.5" style="1" customWidth="1"/>
    <col min="14107" max="14107" width="0" style="1" hidden="1" customWidth="1"/>
    <col min="14108" max="14108" width="3.5" style="1" customWidth="1"/>
    <col min="14109" max="14109" width="0" style="1" hidden="1" customWidth="1"/>
    <col min="14110" max="14115" width="3.5" style="1" customWidth="1"/>
    <col min="14116" max="14116" width="3.3984375" style="1" customWidth="1"/>
    <col min="14117" max="14117" width="3.59765625" style="1" customWidth="1"/>
    <col min="14118" max="14120" width="8.69921875" style="1" customWidth="1"/>
    <col min="14121" max="14122" width="13.69921875" style="1" customWidth="1"/>
    <col min="14123" max="14132" width="7.69921875" style="1" customWidth="1"/>
    <col min="14133" max="14158" width="8.09765625" style="1"/>
    <col min="14159" max="14159" width="5.19921875" style="1" customWidth="1"/>
    <col min="14160" max="14336" width="8.09765625" style="1"/>
    <col min="14337" max="14339" width="3.5" style="1" customWidth="1"/>
    <col min="14340" max="14340" width="3.3984375" style="1" customWidth="1"/>
    <col min="14341" max="14341" width="0" style="1" hidden="1" customWidth="1"/>
    <col min="14342" max="14342" width="3.5" style="1" customWidth="1"/>
    <col min="14343" max="14343" width="0" style="1" hidden="1" customWidth="1"/>
    <col min="14344" max="14344" width="3.5" style="1" customWidth="1"/>
    <col min="14345" max="14345" width="0" style="1" hidden="1" customWidth="1"/>
    <col min="14346" max="14347" width="3.5" style="1" customWidth="1"/>
    <col min="14348" max="14348" width="0" style="1" hidden="1" customWidth="1"/>
    <col min="14349" max="14349" width="3.3984375" style="1" customWidth="1"/>
    <col min="14350" max="14350" width="0" style="1" hidden="1" customWidth="1"/>
    <col min="14351" max="14352" width="3.5" style="1" customWidth="1"/>
    <col min="14353" max="14353" width="0" style="1" hidden="1" customWidth="1"/>
    <col min="14354" max="14354" width="3.5" style="1" customWidth="1"/>
    <col min="14355" max="14355" width="0" style="1" hidden="1" customWidth="1"/>
    <col min="14356" max="14356" width="3.5" style="1" customWidth="1"/>
    <col min="14357" max="14357" width="3.3984375" style="1" customWidth="1"/>
    <col min="14358" max="14358" width="0" style="1" hidden="1" customWidth="1"/>
    <col min="14359" max="14359" width="3.5" style="1" customWidth="1"/>
    <col min="14360" max="14360" width="0" style="1" hidden="1" customWidth="1"/>
    <col min="14361" max="14362" width="3.5" style="1" customWidth="1"/>
    <col min="14363" max="14363" width="0" style="1" hidden="1" customWidth="1"/>
    <col min="14364" max="14364" width="3.5" style="1" customWidth="1"/>
    <col min="14365" max="14365" width="0" style="1" hidden="1" customWidth="1"/>
    <col min="14366" max="14371" width="3.5" style="1" customWidth="1"/>
    <col min="14372" max="14372" width="3.3984375" style="1" customWidth="1"/>
    <col min="14373" max="14373" width="3.59765625" style="1" customWidth="1"/>
    <col min="14374" max="14376" width="8.69921875" style="1" customWidth="1"/>
    <col min="14377" max="14378" width="13.69921875" style="1" customWidth="1"/>
    <col min="14379" max="14388" width="7.69921875" style="1" customWidth="1"/>
    <col min="14389" max="14414" width="8.09765625" style="1"/>
    <col min="14415" max="14415" width="5.19921875" style="1" customWidth="1"/>
    <col min="14416" max="14592" width="8.09765625" style="1"/>
    <col min="14593" max="14595" width="3.5" style="1" customWidth="1"/>
    <col min="14596" max="14596" width="3.3984375" style="1" customWidth="1"/>
    <col min="14597" max="14597" width="0" style="1" hidden="1" customWidth="1"/>
    <col min="14598" max="14598" width="3.5" style="1" customWidth="1"/>
    <col min="14599" max="14599" width="0" style="1" hidden="1" customWidth="1"/>
    <col min="14600" max="14600" width="3.5" style="1" customWidth="1"/>
    <col min="14601" max="14601" width="0" style="1" hidden="1" customWidth="1"/>
    <col min="14602" max="14603" width="3.5" style="1" customWidth="1"/>
    <col min="14604" max="14604" width="0" style="1" hidden="1" customWidth="1"/>
    <col min="14605" max="14605" width="3.3984375" style="1" customWidth="1"/>
    <col min="14606" max="14606" width="0" style="1" hidden="1" customWidth="1"/>
    <col min="14607" max="14608" width="3.5" style="1" customWidth="1"/>
    <col min="14609" max="14609" width="0" style="1" hidden="1" customWidth="1"/>
    <col min="14610" max="14610" width="3.5" style="1" customWidth="1"/>
    <col min="14611" max="14611" width="0" style="1" hidden="1" customWidth="1"/>
    <col min="14612" max="14612" width="3.5" style="1" customWidth="1"/>
    <col min="14613" max="14613" width="3.3984375" style="1" customWidth="1"/>
    <col min="14614" max="14614" width="0" style="1" hidden="1" customWidth="1"/>
    <col min="14615" max="14615" width="3.5" style="1" customWidth="1"/>
    <col min="14616" max="14616" width="0" style="1" hidden="1" customWidth="1"/>
    <col min="14617" max="14618" width="3.5" style="1" customWidth="1"/>
    <col min="14619" max="14619" width="0" style="1" hidden="1" customWidth="1"/>
    <col min="14620" max="14620" width="3.5" style="1" customWidth="1"/>
    <col min="14621" max="14621" width="0" style="1" hidden="1" customWidth="1"/>
    <col min="14622" max="14627" width="3.5" style="1" customWidth="1"/>
    <col min="14628" max="14628" width="3.3984375" style="1" customWidth="1"/>
    <col min="14629" max="14629" width="3.59765625" style="1" customWidth="1"/>
    <col min="14630" max="14632" width="8.69921875" style="1" customWidth="1"/>
    <col min="14633" max="14634" width="13.69921875" style="1" customWidth="1"/>
    <col min="14635" max="14644" width="7.69921875" style="1" customWidth="1"/>
    <col min="14645" max="14670" width="8.09765625" style="1"/>
    <col min="14671" max="14671" width="5.19921875" style="1" customWidth="1"/>
    <col min="14672" max="14848" width="8.09765625" style="1"/>
    <col min="14849" max="14851" width="3.5" style="1" customWidth="1"/>
    <col min="14852" max="14852" width="3.3984375" style="1" customWidth="1"/>
    <col min="14853" max="14853" width="0" style="1" hidden="1" customWidth="1"/>
    <col min="14854" max="14854" width="3.5" style="1" customWidth="1"/>
    <col min="14855" max="14855" width="0" style="1" hidden="1" customWidth="1"/>
    <col min="14856" max="14856" width="3.5" style="1" customWidth="1"/>
    <col min="14857" max="14857" width="0" style="1" hidden="1" customWidth="1"/>
    <col min="14858" max="14859" width="3.5" style="1" customWidth="1"/>
    <col min="14860" max="14860" width="0" style="1" hidden="1" customWidth="1"/>
    <col min="14861" max="14861" width="3.3984375" style="1" customWidth="1"/>
    <col min="14862" max="14862" width="0" style="1" hidden="1" customWidth="1"/>
    <col min="14863" max="14864" width="3.5" style="1" customWidth="1"/>
    <col min="14865" max="14865" width="0" style="1" hidden="1" customWidth="1"/>
    <col min="14866" max="14866" width="3.5" style="1" customWidth="1"/>
    <col min="14867" max="14867" width="0" style="1" hidden="1" customWidth="1"/>
    <col min="14868" max="14868" width="3.5" style="1" customWidth="1"/>
    <col min="14869" max="14869" width="3.3984375" style="1" customWidth="1"/>
    <col min="14870" max="14870" width="0" style="1" hidden="1" customWidth="1"/>
    <col min="14871" max="14871" width="3.5" style="1" customWidth="1"/>
    <col min="14872" max="14872" width="0" style="1" hidden="1" customWidth="1"/>
    <col min="14873" max="14874" width="3.5" style="1" customWidth="1"/>
    <col min="14875" max="14875" width="0" style="1" hidden="1" customWidth="1"/>
    <col min="14876" max="14876" width="3.5" style="1" customWidth="1"/>
    <col min="14877" max="14877" width="0" style="1" hidden="1" customWidth="1"/>
    <col min="14878" max="14883" width="3.5" style="1" customWidth="1"/>
    <col min="14884" max="14884" width="3.3984375" style="1" customWidth="1"/>
    <col min="14885" max="14885" width="3.59765625" style="1" customWidth="1"/>
    <col min="14886" max="14888" width="8.69921875" style="1" customWidth="1"/>
    <col min="14889" max="14890" width="13.69921875" style="1" customWidth="1"/>
    <col min="14891" max="14900" width="7.69921875" style="1" customWidth="1"/>
    <col min="14901" max="14926" width="8.09765625" style="1"/>
    <col min="14927" max="14927" width="5.19921875" style="1" customWidth="1"/>
    <col min="14928" max="15104" width="8.09765625" style="1"/>
    <col min="15105" max="15107" width="3.5" style="1" customWidth="1"/>
    <col min="15108" max="15108" width="3.3984375" style="1" customWidth="1"/>
    <col min="15109" max="15109" width="0" style="1" hidden="1" customWidth="1"/>
    <col min="15110" max="15110" width="3.5" style="1" customWidth="1"/>
    <col min="15111" max="15111" width="0" style="1" hidden="1" customWidth="1"/>
    <col min="15112" max="15112" width="3.5" style="1" customWidth="1"/>
    <col min="15113" max="15113" width="0" style="1" hidden="1" customWidth="1"/>
    <col min="15114" max="15115" width="3.5" style="1" customWidth="1"/>
    <col min="15116" max="15116" width="0" style="1" hidden="1" customWidth="1"/>
    <col min="15117" max="15117" width="3.3984375" style="1" customWidth="1"/>
    <col min="15118" max="15118" width="0" style="1" hidden="1" customWidth="1"/>
    <col min="15119" max="15120" width="3.5" style="1" customWidth="1"/>
    <col min="15121" max="15121" width="0" style="1" hidden="1" customWidth="1"/>
    <col min="15122" max="15122" width="3.5" style="1" customWidth="1"/>
    <col min="15123" max="15123" width="0" style="1" hidden="1" customWidth="1"/>
    <col min="15124" max="15124" width="3.5" style="1" customWidth="1"/>
    <col min="15125" max="15125" width="3.3984375" style="1" customWidth="1"/>
    <col min="15126" max="15126" width="0" style="1" hidden="1" customWidth="1"/>
    <col min="15127" max="15127" width="3.5" style="1" customWidth="1"/>
    <col min="15128" max="15128" width="0" style="1" hidden="1" customWidth="1"/>
    <col min="15129" max="15130" width="3.5" style="1" customWidth="1"/>
    <col min="15131" max="15131" width="0" style="1" hidden="1" customWidth="1"/>
    <col min="15132" max="15132" width="3.5" style="1" customWidth="1"/>
    <col min="15133" max="15133" width="0" style="1" hidden="1" customWidth="1"/>
    <col min="15134" max="15139" width="3.5" style="1" customWidth="1"/>
    <col min="15140" max="15140" width="3.3984375" style="1" customWidth="1"/>
    <col min="15141" max="15141" width="3.59765625" style="1" customWidth="1"/>
    <col min="15142" max="15144" width="8.69921875" style="1" customWidth="1"/>
    <col min="15145" max="15146" width="13.69921875" style="1" customWidth="1"/>
    <col min="15147" max="15156" width="7.69921875" style="1" customWidth="1"/>
    <col min="15157" max="15182" width="8.09765625" style="1"/>
    <col min="15183" max="15183" width="5.19921875" style="1" customWidth="1"/>
    <col min="15184" max="15360" width="8.09765625" style="1"/>
    <col min="15361" max="15363" width="3.5" style="1" customWidth="1"/>
    <col min="15364" max="15364" width="3.3984375" style="1" customWidth="1"/>
    <col min="15365" max="15365" width="0" style="1" hidden="1" customWidth="1"/>
    <col min="15366" max="15366" width="3.5" style="1" customWidth="1"/>
    <col min="15367" max="15367" width="0" style="1" hidden="1" customWidth="1"/>
    <col min="15368" max="15368" width="3.5" style="1" customWidth="1"/>
    <col min="15369" max="15369" width="0" style="1" hidden="1" customWidth="1"/>
    <col min="15370" max="15371" width="3.5" style="1" customWidth="1"/>
    <col min="15372" max="15372" width="0" style="1" hidden="1" customWidth="1"/>
    <col min="15373" max="15373" width="3.3984375" style="1" customWidth="1"/>
    <col min="15374" max="15374" width="0" style="1" hidden="1" customWidth="1"/>
    <col min="15375" max="15376" width="3.5" style="1" customWidth="1"/>
    <col min="15377" max="15377" width="0" style="1" hidden="1" customWidth="1"/>
    <col min="15378" max="15378" width="3.5" style="1" customWidth="1"/>
    <col min="15379" max="15379" width="0" style="1" hidden="1" customWidth="1"/>
    <col min="15380" max="15380" width="3.5" style="1" customWidth="1"/>
    <col min="15381" max="15381" width="3.3984375" style="1" customWidth="1"/>
    <col min="15382" max="15382" width="0" style="1" hidden="1" customWidth="1"/>
    <col min="15383" max="15383" width="3.5" style="1" customWidth="1"/>
    <col min="15384" max="15384" width="0" style="1" hidden="1" customWidth="1"/>
    <col min="15385" max="15386" width="3.5" style="1" customWidth="1"/>
    <col min="15387" max="15387" width="0" style="1" hidden="1" customWidth="1"/>
    <col min="15388" max="15388" width="3.5" style="1" customWidth="1"/>
    <col min="15389" max="15389" width="0" style="1" hidden="1" customWidth="1"/>
    <col min="15390" max="15395" width="3.5" style="1" customWidth="1"/>
    <col min="15396" max="15396" width="3.3984375" style="1" customWidth="1"/>
    <col min="15397" max="15397" width="3.59765625" style="1" customWidth="1"/>
    <col min="15398" max="15400" width="8.69921875" style="1" customWidth="1"/>
    <col min="15401" max="15402" width="13.69921875" style="1" customWidth="1"/>
    <col min="15403" max="15412" width="7.69921875" style="1" customWidth="1"/>
    <col min="15413" max="15438" width="8.09765625" style="1"/>
    <col min="15439" max="15439" width="5.19921875" style="1" customWidth="1"/>
    <col min="15440" max="15616" width="8.09765625" style="1"/>
    <col min="15617" max="15619" width="3.5" style="1" customWidth="1"/>
    <col min="15620" max="15620" width="3.3984375" style="1" customWidth="1"/>
    <col min="15621" max="15621" width="0" style="1" hidden="1" customWidth="1"/>
    <col min="15622" max="15622" width="3.5" style="1" customWidth="1"/>
    <col min="15623" max="15623" width="0" style="1" hidden="1" customWidth="1"/>
    <col min="15624" max="15624" width="3.5" style="1" customWidth="1"/>
    <col min="15625" max="15625" width="0" style="1" hidden="1" customWidth="1"/>
    <col min="15626" max="15627" width="3.5" style="1" customWidth="1"/>
    <col min="15628" max="15628" width="0" style="1" hidden="1" customWidth="1"/>
    <col min="15629" max="15629" width="3.3984375" style="1" customWidth="1"/>
    <col min="15630" max="15630" width="0" style="1" hidden="1" customWidth="1"/>
    <col min="15631" max="15632" width="3.5" style="1" customWidth="1"/>
    <col min="15633" max="15633" width="0" style="1" hidden="1" customWidth="1"/>
    <col min="15634" max="15634" width="3.5" style="1" customWidth="1"/>
    <col min="15635" max="15635" width="0" style="1" hidden="1" customWidth="1"/>
    <col min="15636" max="15636" width="3.5" style="1" customWidth="1"/>
    <col min="15637" max="15637" width="3.3984375" style="1" customWidth="1"/>
    <col min="15638" max="15638" width="0" style="1" hidden="1" customWidth="1"/>
    <col min="15639" max="15639" width="3.5" style="1" customWidth="1"/>
    <col min="15640" max="15640" width="0" style="1" hidden="1" customWidth="1"/>
    <col min="15641" max="15642" width="3.5" style="1" customWidth="1"/>
    <col min="15643" max="15643" width="0" style="1" hidden="1" customWidth="1"/>
    <col min="15644" max="15644" width="3.5" style="1" customWidth="1"/>
    <col min="15645" max="15645" width="0" style="1" hidden="1" customWidth="1"/>
    <col min="15646" max="15651" width="3.5" style="1" customWidth="1"/>
    <col min="15652" max="15652" width="3.3984375" style="1" customWidth="1"/>
    <col min="15653" max="15653" width="3.59765625" style="1" customWidth="1"/>
    <col min="15654" max="15656" width="8.69921875" style="1" customWidth="1"/>
    <col min="15657" max="15658" width="13.69921875" style="1" customWidth="1"/>
    <col min="15659" max="15668" width="7.69921875" style="1" customWidth="1"/>
    <col min="15669" max="15694" width="8.09765625" style="1"/>
    <col min="15695" max="15695" width="5.19921875" style="1" customWidth="1"/>
    <col min="15696" max="15872" width="8.09765625" style="1"/>
    <col min="15873" max="15875" width="3.5" style="1" customWidth="1"/>
    <col min="15876" max="15876" width="3.3984375" style="1" customWidth="1"/>
    <col min="15877" max="15877" width="0" style="1" hidden="1" customWidth="1"/>
    <col min="15878" max="15878" width="3.5" style="1" customWidth="1"/>
    <col min="15879" max="15879" width="0" style="1" hidden="1" customWidth="1"/>
    <col min="15880" max="15880" width="3.5" style="1" customWidth="1"/>
    <col min="15881" max="15881" width="0" style="1" hidden="1" customWidth="1"/>
    <col min="15882" max="15883" width="3.5" style="1" customWidth="1"/>
    <col min="15884" max="15884" width="0" style="1" hidden="1" customWidth="1"/>
    <col min="15885" max="15885" width="3.3984375" style="1" customWidth="1"/>
    <col min="15886" max="15886" width="0" style="1" hidden="1" customWidth="1"/>
    <col min="15887" max="15888" width="3.5" style="1" customWidth="1"/>
    <col min="15889" max="15889" width="0" style="1" hidden="1" customWidth="1"/>
    <col min="15890" max="15890" width="3.5" style="1" customWidth="1"/>
    <col min="15891" max="15891" width="0" style="1" hidden="1" customWidth="1"/>
    <col min="15892" max="15892" width="3.5" style="1" customWidth="1"/>
    <col min="15893" max="15893" width="3.3984375" style="1" customWidth="1"/>
    <col min="15894" max="15894" width="0" style="1" hidden="1" customWidth="1"/>
    <col min="15895" max="15895" width="3.5" style="1" customWidth="1"/>
    <col min="15896" max="15896" width="0" style="1" hidden="1" customWidth="1"/>
    <col min="15897" max="15898" width="3.5" style="1" customWidth="1"/>
    <col min="15899" max="15899" width="0" style="1" hidden="1" customWidth="1"/>
    <col min="15900" max="15900" width="3.5" style="1" customWidth="1"/>
    <col min="15901" max="15901" width="0" style="1" hidden="1" customWidth="1"/>
    <col min="15902" max="15907" width="3.5" style="1" customWidth="1"/>
    <col min="15908" max="15908" width="3.3984375" style="1" customWidth="1"/>
    <col min="15909" max="15909" width="3.59765625" style="1" customWidth="1"/>
    <col min="15910" max="15912" width="8.69921875" style="1" customWidth="1"/>
    <col min="15913" max="15914" width="13.69921875" style="1" customWidth="1"/>
    <col min="15915" max="15924" width="7.69921875" style="1" customWidth="1"/>
    <col min="15925" max="15950" width="8.09765625" style="1"/>
    <col min="15951" max="15951" width="5.19921875" style="1" customWidth="1"/>
    <col min="15952" max="16128" width="8.09765625" style="1"/>
    <col min="16129" max="16131" width="3.5" style="1" customWidth="1"/>
    <col min="16132" max="16132" width="3.3984375" style="1" customWidth="1"/>
    <col min="16133" max="16133" width="0" style="1" hidden="1" customWidth="1"/>
    <col min="16134" max="16134" width="3.5" style="1" customWidth="1"/>
    <col min="16135" max="16135" width="0" style="1" hidden="1" customWidth="1"/>
    <col min="16136" max="16136" width="3.5" style="1" customWidth="1"/>
    <col min="16137" max="16137" width="0" style="1" hidden="1" customWidth="1"/>
    <col min="16138" max="16139" width="3.5" style="1" customWidth="1"/>
    <col min="16140" max="16140" width="0" style="1" hidden="1" customWidth="1"/>
    <col min="16141" max="16141" width="3.3984375" style="1" customWidth="1"/>
    <col min="16142" max="16142" width="0" style="1" hidden="1" customWidth="1"/>
    <col min="16143" max="16144" width="3.5" style="1" customWidth="1"/>
    <col min="16145" max="16145" width="0" style="1" hidden="1" customWidth="1"/>
    <col min="16146" max="16146" width="3.5" style="1" customWidth="1"/>
    <col min="16147" max="16147" width="0" style="1" hidden="1" customWidth="1"/>
    <col min="16148" max="16148" width="3.5" style="1" customWidth="1"/>
    <col min="16149" max="16149" width="3.3984375" style="1" customWidth="1"/>
    <col min="16150" max="16150" width="0" style="1" hidden="1" customWidth="1"/>
    <col min="16151" max="16151" width="3.5" style="1" customWidth="1"/>
    <col min="16152" max="16152" width="0" style="1" hidden="1" customWidth="1"/>
    <col min="16153" max="16154" width="3.5" style="1" customWidth="1"/>
    <col min="16155" max="16155" width="0" style="1" hidden="1" customWidth="1"/>
    <col min="16156" max="16156" width="3.5" style="1" customWidth="1"/>
    <col min="16157" max="16157" width="0" style="1" hidden="1" customWidth="1"/>
    <col min="16158" max="16163" width="3.5" style="1" customWidth="1"/>
    <col min="16164" max="16164" width="3.3984375" style="1" customWidth="1"/>
    <col min="16165" max="16165" width="3.59765625" style="1" customWidth="1"/>
    <col min="16166" max="16168" width="8.69921875" style="1" customWidth="1"/>
    <col min="16169" max="16170" width="13.69921875" style="1" customWidth="1"/>
    <col min="16171" max="16180" width="7.69921875" style="1" customWidth="1"/>
    <col min="16181" max="16206" width="8.09765625" style="1"/>
    <col min="16207" max="16207" width="5.19921875" style="1" customWidth="1"/>
    <col min="16208" max="16384" width="8.09765625" style="1"/>
  </cols>
  <sheetData>
    <row r="1" spans="1:64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3"/>
      <c r="AF1" s="4"/>
      <c r="AG1" s="4"/>
      <c r="AH1" s="4"/>
      <c r="AI1" s="4"/>
      <c r="AJ1" s="4"/>
      <c r="AK1" s="4"/>
      <c r="AL1" s="4"/>
      <c r="AM1" s="4"/>
      <c r="AN1" s="5"/>
      <c r="AO1" s="5"/>
      <c r="AP1" s="5"/>
      <c r="AQ1" s="5"/>
    </row>
    <row r="2" spans="1:64" ht="18" customHeight="1" x14ac:dyDescent="0.25">
      <c r="A2" s="1"/>
      <c r="B2" s="6" t="s">
        <v>0</v>
      </c>
      <c r="C2" s="7">
        <v>3</v>
      </c>
      <c r="D2" s="8" t="s">
        <v>1</v>
      </c>
      <c r="E2" s="9"/>
      <c r="F2" s="8"/>
      <c r="G2" s="10"/>
      <c r="H2" s="10"/>
      <c r="I2" s="9" t="s">
        <v>2</v>
      </c>
      <c r="J2" s="9" t="s">
        <v>168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AD2" s="1"/>
      <c r="AE2" s="11"/>
      <c r="AF2" s="11"/>
      <c r="AG2" s="11"/>
      <c r="AH2" s="11"/>
      <c r="AI2" s="11"/>
      <c r="AJ2" s="11"/>
      <c r="AK2" s="11"/>
      <c r="AL2" s="11"/>
      <c r="AM2" s="11"/>
    </row>
    <row r="3" spans="1:64" ht="15" customHeight="1" thickBot="1" x14ac:dyDescent="0.25">
      <c r="A3" s="12"/>
      <c r="B3" s="1"/>
      <c r="C3" s="1"/>
      <c r="D3" s="13"/>
      <c r="E3" s="13"/>
      <c r="F3" s="13"/>
      <c r="G3" s="13"/>
      <c r="H3" s="1"/>
      <c r="I3" s="1"/>
      <c r="J3" s="1"/>
      <c r="AE3" s="4"/>
      <c r="AF3" s="4"/>
      <c r="AG3" s="4"/>
      <c r="AH3" s="4"/>
      <c r="AI3" s="4"/>
      <c r="AJ3" s="4"/>
      <c r="AK3" s="4"/>
      <c r="AL3" s="4"/>
      <c r="AM3" s="4"/>
    </row>
    <row r="4" spans="1:64" ht="18" customHeight="1" thickBot="1" x14ac:dyDescent="0.25">
      <c r="A4" s="414" t="s">
        <v>3</v>
      </c>
      <c r="B4" s="414"/>
      <c r="C4" s="416" t="s">
        <v>4</v>
      </c>
      <c r="D4" s="417"/>
      <c r="E4" s="417"/>
      <c r="F4" s="417"/>
      <c r="G4" s="417"/>
      <c r="H4" s="417"/>
      <c r="I4" s="417"/>
      <c r="J4" s="417"/>
      <c r="K4" s="417"/>
      <c r="L4" s="418"/>
      <c r="M4" s="414" t="s">
        <v>5</v>
      </c>
      <c r="N4" s="414"/>
      <c r="O4" s="414"/>
      <c r="P4" s="414" t="s">
        <v>4</v>
      </c>
      <c r="Q4" s="414"/>
      <c r="R4" s="414"/>
      <c r="S4" s="414"/>
      <c r="T4" s="414"/>
      <c r="U4" s="414"/>
      <c r="V4" s="414"/>
      <c r="W4" s="414"/>
      <c r="X4" s="414"/>
      <c r="Y4" s="414"/>
      <c r="AI4" s="14"/>
      <c r="AN4" s="2"/>
      <c r="AO4" s="72" t="s">
        <v>132</v>
      </c>
    </row>
    <row r="5" spans="1:64" ht="18" customHeight="1" thickBot="1" x14ac:dyDescent="0.25">
      <c r="A5" s="414">
        <v>1</v>
      </c>
      <c r="B5" s="414"/>
      <c r="C5" s="15" t="str">
        <f>AO4</f>
        <v>鬼南クラブ</v>
      </c>
      <c r="D5" s="16"/>
      <c r="E5" s="16"/>
      <c r="F5" s="16"/>
      <c r="G5" s="16"/>
      <c r="H5" s="16"/>
      <c r="I5" s="16"/>
      <c r="J5" s="16"/>
      <c r="K5" s="16"/>
      <c r="L5" s="17"/>
      <c r="M5" s="414">
        <v>4</v>
      </c>
      <c r="N5" s="414"/>
      <c r="O5" s="414"/>
      <c r="P5" s="18" t="str">
        <f>AO7</f>
        <v>レッドビッキーズ　弐</v>
      </c>
      <c r="Q5" s="19"/>
      <c r="R5" s="19"/>
      <c r="S5" s="19"/>
      <c r="T5" s="19"/>
      <c r="U5" s="19"/>
      <c r="V5" s="19"/>
      <c r="W5" s="19"/>
      <c r="X5" s="19"/>
      <c r="Y5" s="20"/>
      <c r="AI5" s="14"/>
      <c r="AL5" s="21"/>
      <c r="AM5" s="21"/>
      <c r="AN5" s="2"/>
      <c r="AO5" s="72" t="s">
        <v>150</v>
      </c>
    </row>
    <row r="6" spans="1:64" ht="18" customHeight="1" thickBot="1" x14ac:dyDescent="0.25">
      <c r="A6" s="414">
        <v>2</v>
      </c>
      <c r="B6" s="414"/>
      <c r="C6" s="15" t="str">
        <f>AO5</f>
        <v>ノーティー　ミリ</v>
      </c>
      <c r="D6" s="16"/>
      <c r="E6" s="16"/>
      <c r="F6" s="16"/>
      <c r="G6" s="16"/>
      <c r="H6" s="16"/>
      <c r="I6" s="16"/>
      <c r="J6" s="16"/>
      <c r="K6" s="16"/>
      <c r="L6" s="17"/>
      <c r="M6" s="414">
        <v>5</v>
      </c>
      <c r="N6" s="414"/>
      <c r="O6" s="414"/>
      <c r="P6" s="18" t="str">
        <f>AO8</f>
        <v>ＣＨＯＰＳＴＡＲ</v>
      </c>
      <c r="Q6" s="19"/>
      <c r="R6" s="19"/>
      <c r="S6" s="19"/>
      <c r="T6" s="19"/>
      <c r="U6" s="19"/>
      <c r="V6" s="19"/>
      <c r="W6" s="19"/>
      <c r="X6" s="19"/>
      <c r="Y6" s="20"/>
      <c r="AI6" s="14"/>
      <c r="AL6" s="21"/>
      <c r="AM6" s="21"/>
      <c r="AN6" s="2"/>
      <c r="AO6" s="72" t="s">
        <v>133</v>
      </c>
    </row>
    <row r="7" spans="1:64" ht="18" customHeight="1" thickBot="1" x14ac:dyDescent="0.25">
      <c r="A7" s="414">
        <v>3</v>
      </c>
      <c r="B7" s="414"/>
      <c r="C7" s="15" t="str">
        <f>AO6</f>
        <v>中川クラブ</v>
      </c>
      <c r="D7" s="16"/>
      <c r="E7" s="16"/>
      <c r="F7" s="16"/>
      <c r="G7" s="16"/>
      <c r="H7" s="16"/>
      <c r="I7" s="16"/>
      <c r="J7" s="16"/>
      <c r="K7" s="16"/>
      <c r="L7" s="17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1"/>
      <c r="AI7" s="14"/>
      <c r="AL7" s="21"/>
      <c r="AM7" s="21"/>
      <c r="AN7" s="2"/>
      <c r="AO7" s="72" t="s">
        <v>134</v>
      </c>
    </row>
    <row r="8" spans="1:64" ht="22.8" thickBot="1" x14ac:dyDescent="0.25">
      <c r="A8" s="22"/>
      <c r="B8" s="23"/>
      <c r="C8" s="23"/>
      <c r="D8" s="13"/>
      <c r="E8" s="13"/>
      <c r="G8" s="23"/>
      <c r="I8" s="13"/>
      <c r="AI8" s="14"/>
      <c r="AK8" s="21"/>
      <c r="AL8" s="60"/>
      <c r="AM8" s="60"/>
      <c r="AN8" s="2"/>
      <c r="AO8" s="72" t="s">
        <v>151</v>
      </c>
    </row>
    <row r="9" spans="1:64" ht="18" customHeight="1" x14ac:dyDescent="0.2">
      <c r="A9" s="363" t="s">
        <v>105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N9" s="23"/>
    </row>
    <row r="10" spans="1:64" ht="3" customHeight="1" x14ac:dyDescent="0.2">
      <c r="AN10" s="2"/>
    </row>
    <row r="11" spans="1:64" ht="18" customHeight="1" x14ac:dyDescent="0.2">
      <c r="A11" s="398" t="s">
        <v>6</v>
      </c>
      <c r="B11" s="398"/>
      <c r="C11" s="398" t="s">
        <v>7</v>
      </c>
      <c r="D11" s="398"/>
      <c r="E11" s="398"/>
      <c r="F11" s="398"/>
      <c r="G11" s="398"/>
      <c r="H11" s="398"/>
      <c r="I11" s="398"/>
      <c r="J11" s="398"/>
      <c r="K11" s="411" t="s">
        <v>8</v>
      </c>
      <c r="L11" s="412"/>
      <c r="M11" s="412"/>
      <c r="N11" s="412"/>
      <c r="O11" s="412"/>
      <c r="P11" s="412"/>
      <c r="Q11" s="412"/>
      <c r="R11" s="412"/>
      <c r="S11" s="412"/>
      <c r="T11" s="412"/>
      <c r="U11" s="412"/>
      <c r="V11" s="412"/>
      <c r="W11" s="412"/>
      <c r="X11" s="412"/>
      <c r="Y11" s="413"/>
      <c r="Z11" s="398" t="s">
        <v>7</v>
      </c>
      <c r="AA11" s="398"/>
      <c r="AB11" s="398"/>
      <c r="AC11" s="398"/>
      <c r="AD11" s="398"/>
      <c r="AE11" s="398"/>
      <c r="AF11" s="398"/>
      <c r="AG11" s="411" t="s">
        <v>9</v>
      </c>
      <c r="AH11" s="412"/>
      <c r="AI11" s="412"/>
      <c r="AJ11" s="412"/>
      <c r="AK11" s="412"/>
      <c r="AL11" s="412"/>
      <c r="AM11" s="413"/>
      <c r="AN11" s="2"/>
      <c r="AO11" s="2"/>
      <c r="AP11" s="2"/>
      <c r="AQ11" s="2"/>
      <c r="AR11" s="2"/>
      <c r="AS11" s="2"/>
      <c r="BK11" s="23"/>
      <c r="BL11" s="23"/>
    </row>
    <row r="12" spans="1:64" ht="12" customHeight="1" x14ac:dyDescent="0.2">
      <c r="A12" s="399">
        <v>1</v>
      </c>
      <c r="B12" s="399"/>
      <c r="C12" s="409" t="str">
        <f>C5</f>
        <v>鬼南クラブ</v>
      </c>
      <c r="D12" s="409"/>
      <c r="E12" s="409"/>
      <c r="F12" s="409"/>
      <c r="G12" s="409"/>
      <c r="H12" s="409"/>
      <c r="I12" s="409"/>
      <c r="J12" s="409"/>
      <c r="K12" s="282">
        <f>COUNTIF(Q12:Q14,"〇")</f>
        <v>2</v>
      </c>
      <c r="L12" s="283"/>
      <c r="M12" s="283"/>
      <c r="N12" s="284"/>
      <c r="O12" s="315">
        <v>15</v>
      </c>
      <c r="P12" s="316"/>
      <c r="Q12" s="24" t="str">
        <f t="shared" ref="Q12:Q41" si="0">IF(O12&gt;T12,"〇","  ")</f>
        <v>〇</v>
      </c>
      <c r="R12" s="25" t="s">
        <v>10</v>
      </c>
      <c r="S12" s="26" t="str">
        <f t="shared" ref="S12:S41" si="1">IF(T12&gt;O12,"〇","  ")</f>
        <v xml:space="preserve">  </v>
      </c>
      <c r="T12" s="315">
        <v>12</v>
      </c>
      <c r="U12" s="316"/>
      <c r="V12" s="27"/>
      <c r="W12" s="282">
        <f>COUNTIF(S12:S14,"〇")</f>
        <v>0</v>
      </c>
      <c r="X12" s="283"/>
      <c r="Y12" s="284"/>
      <c r="Z12" s="394" t="str">
        <f>C6</f>
        <v>ノーティー　ミリ</v>
      </c>
      <c r="AA12" s="394"/>
      <c r="AB12" s="394"/>
      <c r="AC12" s="394"/>
      <c r="AD12" s="394"/>
      <c r="AE12" s="394"/>
      <c r="AF12" s="394"/>
      <c r="AG12" s="395" t="str">
        <f>C7</f>
        <v>中川クラブ</v>
      </c>
      <c r="AH12" s="351"/>
      <c r="AI12" s="351"/>
      <c r="AJ12" s="351"/>
      <c r="AK12" s="351"/>
      <c r="AL12" s="394" t="str">
        <f>P5</f>
        <v>レッドビッキーズ　弐</v>
      </c>
      <c r="AM12" s="394"/>
      <c r="AN12" s="28"/>
      <c r="AO12" s="28"/>
      <c r="AP12" s="28"/>
      <c r="AQ12" s="28"/>
      <c r="AR12" s="28"/>
      <c r="AS12" s="28"/>
      <c r="BK12" s="23"/>
      <c r="BL12" s="23"/>
    </row>
    <row r="13" spans="1:64" ht="12" customHeight="1" x14ac:dyDescent="0.2">
      <c r="A13" s="399"/>
      <c r="B13" s="399"/>
      <c r="C13" s="409"/>
      <c r="D13" s="409"/>
      <c r="E13" s="409"/>
      <c r="F13" s="409"/>
      <c r="G13" s="409"/>
      <c r="H13" s="409"/>
      <c r="I13" s="409"/>
      <c r="J13" s="409"/>
      <c r="K13" s="285"/>
      <c r="L13" s="286"/>
      <c r="M13" s="286"/>
      <c r="N13" s="287"/>
      <c r="O13" s="296">
        <v>15</v>
      </c>
      <c r="P13" s="298"/>
      <c r="Q13" s="29" t="str">
        <f t="shared" si="0"/>
        <v>〇</v>
      </c>
      <c r="R13" s="30" t="s">
        <v>11</v>
      </c>
      <c r="S13" s="31" t="str">
        <f t="shared" si="1"/>
        <v xml:space="preserve">  </v>
      </c>
      <c r="T13" s="296">
        <v>12</v>
      </c>
      <c r="U13" s="298"/>
      <c r="V13" s="32" t="str">
        <f>IF(T13&gt;O13,"〇","  ")</f>
        <v xml:space="preserve">  </v>
      </c>
      <c r="W13" s="285"/>
      <c r="X13" s="286"/>
      <c r="Y13" s="287"/>
      <c r="Z13" s="394"/>
      <c r="AA13" s="394"/>
      <c r="AB13" s="394"/>
      <c r="AC13" s="394"/>
      <c r="AD13" s="394"/>
      <c r="AE13" s="394"/>
      <c r="AF13" s="394"/>
      <c r="AG13" s="383"/>
      <c r="AH13" s="354"/>
      <c r="AI13" s="354"/>
      <c r="AJ13" s="354"/>
      <c r="AK13" s="354"/>
      <c r="AL13" s="394"/>
      <c r="AM13" s="394"/>
      <c r="AN13" s="28"/>
      <c r="AO13" s="28"/>
      <c r="AP13" s="28"/>
      <c r="AQ13" s="28"/>
      <c r="AR13" s="28"/>
      <c r="AS13" s="28"/>
      <c r="BK13" s="23"/>
      <c r="BL13" s="23"/>
    </row>
    <row r="14" spans="1:64" ht="12" customHeight="1" x14ac:dyDescent="0.2">
      <c r="A14" s="399"/>
      <c r="B14" s="399"/>
      <c r="C14" s="409"/>
      <c r="D14" s="409"/>
      <c r="E14" s="409"/>
      <c r="F14" s="409"/>
      <c r="G14" s="409"/>
      <c r="H14" s="409"/>
      <c r="I14" s="409"/>
      <c r="J14" s="409"/>
      <c r="K14" s="291"/>
      <c r="L14" s="292"/>
      <c r="M14" s="292"/>
      <c r="N14" s="293"/>
      <c r="O14" s="313"/>
      <c r="P14" s="314"/>
      <c r="Q14" s="33" t="str">
        <f t="shared" si="0"/>
        <v xml:space="preserve">  </v>
      </c>
      <c r="R14" s="34" t="s">
        <v>12</v>
      </c>
      <c r="S14" s="35" t="str">
        <f t="shared" si="1"/>
        <v xml:space="preserve">  </v>
      </c>
      <c r="T14" s="313"/>
      <c r="U14" s="314"/>
      <c r="V14" s="36" t="str">
        <f>IF(T14&gt;O14,"〇","  ")</f>
        <v xml:space="preserve">  </v>
      </c>
      <c r="W14" s="291"/>
      <c r="X14" s="292"/>
      <c r="Y14" s="293"/>
      <c r="Z14" s="394"/>
      <c r="AA14" s="394"/>
      <c r="AB14" s="394"/>
      <c r="AC14" s="394"/>
      <c r="AD14" s="394"/>
      <c r="AE14" s="394"/>
      <c r="AF14" s="394"/>
      <c r="AG14" s="396"/>
      <c r="AH14" s="397"/>
      <c r="AI14" s="397"/>
      <c r="AJ14" s="397"/>
      <c r="AK14" s="397"/>
      <c r="AL14" s="394"/>
      <c r="AM14" s="394"/>
      <c r="AN14" s="28"/>
      <c r="AO14" s="28"/>
      <c r="AP14" s="28"/>
      <c r="AQ14" s="28"/>
      <c r="AR14" s="28"/>
      <c r="AS14" s="28"/>
      <c r="BK14" s="23"/>
      <c r="BL14" s="23"/>
    </row>
    <row r="15" spans="1:64" ht="12" customHeight="1" x14ac:dyDescent="0.2">
      <c r="A15" s="399">
        <v>2</v>
      </c>
      <c r="B15" s="399"/>
      <c r="C15" s="400" t="str">
        <f>C7</f>
        <v>中川クラブ</v>
      </c>
      <c r="D15" s="401"/>
      <c r="E15" s="401"/>
      <c r="F15" s="401"/>
      <c r="G15" s="401"/>
      <c r="H15" s="401"/>
      <c r="I15" s="401"/>
      <c r="J15" s="402"/>
      <c r="K15" s="282">
        <f>COUNTIF(Q15:Q17,"〇")</f>
        <v>1</v>
      </c>
      <c r="L15" s="283"/>
      <c r="M15" s="283"/>
      <c r="N15" s="284"/>
      <c r="O15" s="302">
        <v>15</v>
      </c>
      <c r="P15" s="304"/>
      <c r="Q15" s="24" t="str">
        <f t="shared" si="0"/>
        <v>〇</v>
      </c>
      <c r="R15" s="41" t="s">
        <v>10</v>
      </c>
      <c r="S15" s="26" t="str">
        <f t="shared" si="1"/>
        <v xml:space="preserve">  </v>
      </c>
      <c r="T15" s="302">
        <v>13</v>
      </c>
      <c r="U15" s="304"/>
      <c r="V15" s="37"/>
      <c r="W15" s="282">
        <f>COUNTIF(S15:S17,"〇")</f>
        <v>2</v>
      </c>
      <c r="X15" s="283"/>
      <c r="Y15" s="284"/>
      <c r="Z15" s="394" t="str">
        <f>P5</f>
        <v>レッドビッキーズ　弐</v>
      </c>
      <c r="AA15" s="394"/>
      <c r="AB15" s="394"/>
      <c r="AC15" s="394"/>
      <c r="AD15" s="394"/>
      <c r="AE15" s="394"/>
      <c r="AF15" s="394"/>
      <c r="AG15" s="395" t="str">
        <f>C5</f>
        <v>鬼南クラブ</v>
      </c>
      <c r="AH15" s="351"/>
      <c r="AI15" s="351"/>
      <c r="AJ15" s="351"/>
      <c r="AK15" s="351"/>
      <c r="AL15" s="394" t="str">
        <f>C6</f>
        <v>ノーティー　ミリ</v>
      </c>
      <c r="AM15" s="394"/>
      <c r="AN15" s="28"/>
      <c r="AO15" s="28"/>
      <c r="AP15" s="28"/>
      <c r="AQ15" s="28"/>
      <c r="AR15" s="28"/>
      <c r="AS15" s="28"/>
      <c r="BK15" s="23"/>
      <c r="BL15" s="23"/>
    </row>
    <row r="16" spans="1:64" ht="12" customHeight="1" x14ac:dyDescent="0.2">
      <c r="A16" s="399"/>
      <c r="B16" s="399"/>
      <c r="C16" s="403"/>
      <c r="D16" s="404"/>
      <c r="E16" s="404"/>
      <c r="F16" s="404"/>
      <c r="G16" s="404"/>
      <c r="H16" s="404"/>
      <c r="I16" s="404"/>
      <c r="J16" s="405"/>
      <c r="K16" s="285"/>
      <c r="L16" s="286"/>
      <c r="M16" s="286"/>
      <c r="N16" s="287"/>
      <c r="O16" s="296">
        <v>15</v>
      </c>
      <c r="P16" s="298"/>
      <c r="Q16" s="29" t="str">
        <f t="shared" si="0"/>
        <v xml:space="preserve">  </v>
      </c>
      <c r="R16" s="30" t="s">
        <v>11</v>
      </c>
      <c r="S16" s="31" t="str">
        <f t="shared" si="1"/>
        <v>〇</v>
      </c>
      <c r="T16" s="296">
        <v>17</v>
      </c>
      <c r="U16" s="298"/>
      <c r="V16" s="32"/>
      <c r="W16" s="285"/>
      <c r="X16" s="286"/>
      <c r="Y16" s="287"/>
      <c r="Z16" s="394"/>
      <c r="AA16" s="394"/>
      <c r="AB16" s="394"/>
      <c r="AC16" s="394"/>
      <c r="AD16" s="394"/>
      <c r="AE16" s="394"/>
      <c r="AF16" s="394"/>
      <c r="AG16" s="383"/>
      <c r="AH16" s="354"/>
      <c r="AI16" s="354"/>
      <c r="AJ16" s="354"/>
      <c r="AK16" s="354"/>
      <c r="AL16" s="394"/>
      <c r="AM16" s="394"/>
      <c r="AN16" s="28"/>
      <c r="AO16" s="28"/>
      <c r="AP16" s="28"/>
      <c r="AQ16" s="28"/>
      <c r="AR16" s="28"/>
      <c r="AS16" s="28"/>
      <c r="BK16" s="23"/>
      <c r="BL16" s="23"/>
    </row>
    <row r="17" spans="1:64" ht="12" customHeight="1" x14ac:dyDescent="0.2">
      <c r="A17" s="399"/>
      <c r="B17" s="399"/>
      <c r="C17" s="406"/>
      <c r="D17" s="407"/>
      <c r="E17" s="407"/>
      <c r="F17" s="407"/>
      <c r="G17" s="407"/>
      <c r="H17" s="407"/>
      <c r="I17" s="407"/>
      <c r="J17" s="408"/>
      <c r="K17" s="291"/>
      <c r="L17" s="292"/>
      <c r="M17" s="292"/>
      <c r="N17" s="293"/>
      <c r="O17" s="299">
        <v>14</v>
      </c>
      <c r="P17" s="300"/>
      <c r="Q17" s="33" t="str">
        <f t="shared" si="0"/>
        <v xml:space="preserve">  </v>
      </c>
      <c r="R17" s="39" t="s">
        <v>12</v>
      </c>
      <c r="S17" s="35" t="str">
        <f t="shared" si="1"/>
        <v>〇</v>
      </c>
      <c r="T17" s="299">
        <v>16</v>
      </c>
      <c r="U17" s="301"/>
      <c r="V17" s="40"/>
      <c r="W17" s="291"/>
      <c r="X17" s="292"/>
      <c r="Y17" s="293"/>
      <c r="Z17" s="394"/>
      <c r="AA17" s="394"/>
      <c r="AB17" s="394"/>
      <c r="AC17" s="394"/>
      <c r="AD17" s="394"/>
      <c r="AE17" s="394"/>
      <c r="AF17" s="394"/>
      <c r="AG17" s="396"/>
      <c r="AH17" s="397"/>
      <c r="AI17" s="397"/>
      <c r="AJ17" s="397"/>
      <c r="AK17" s="397"/>
      <c r="AL17" s="394"/>
      <c r="AM17" s="394"/>
      <c r="AN17" s="28"/>
      <c r="AO17" s="28"/>
      <c r="AP17" s="28"/>
      <c r="AQ17" s="28"/>
      <c r="AR17" s="28"/>
      <c r="AS17" s="28"/>
      <c r="BK17" s="23"/>
      <c r="BL17" s="23"/>
    </row>
    <row r="18" spans="1:64" ht="12" customHeight="1" x14ac:dyDescent="0.2">
      <c r="A18" s="399">
        <v>3</v>
      </c>
      <c r="B18" s="399"/>
      <c r="C18" s="400" t="str">
        <f>C5</f>
        <v>鬼南クラブ</v>
      </c>
      <c r="D18" s="401"/>
      <c r="E18" s="401"/>
      <c r="F18" s="401"/>
      <c r="G18" s="401"/>
      <c r="H18" s="401"/>
      <c r="I18" s="401"/>
      <c r="J18" s="402"/>
      <c r="K18" s="282">
        <f>COUNTIF(Q18:Q20,"〇")</f>
        <v>2</v>
      </c>
      <c r="L18" s="283"/>
      <c r="M18" s="283"/>
      <c r="N18" s="284"/>
      <c r="O18" s="302">
        <v>15</v>
      </c>
      <c r="P18" s="304"/>
      <c r="Q18" s="24" t="str">
        <f t="shared" si="0"/>
        <v>〇</v>
      </c>
      <c r="R18" s="41" t="s">
        <v>10</v>
      </c>
      <c r="S18" s="26" t="str">
        <f t="shared" si="1"/>
        <v xml:space="preserve">  </v>
      </c>
      <c r="T18" s="302">
        <v>13</v>
      </c>
      <c r="U18" s="304"/>
      <c r="V18" s="37"/>
      <c r="W18" s="282">
        <f>COUNTIF(S18:S20,"〇")</f>
        <v>0</v>
      </c>
      <c r="X18" s="283"/>
      <c r="Y18" s="284"/>
      <c r="Z18" s="394" t="str">
        <f>P6</f>
        <v>ＣＨＯＰＳＴＡＲ</v>
      </c>
      <c r="AA18" s="394"/>
      <c r="AB18" s="394"/>
      <c r="AC18" s="394"/>
      <c r="AD18" s="394"/>
      <c r="AE18" s="394"/>
      <c r="AF18" s="394"/>
      <c r="AG18" s="395" t="str">
        <f>C6</f>
        <v>ノーティー　ミリ</v>
      </c>
      <c r="AH18" s="351"/>
      <c r="AI18" s="351"/>
      <c r="AJ18" s="351"/>
      <c r="AK18" s="351"/>
      <c r="AL18" s="394" t="str">
        <f>C7</f>
        <v>中川クラブ</v>
      </c>
      <c r="AM18" s="394"/>
      <c r="AN18" s="28"/>
      <c r="AO18" s="28"/>
      <c r="AP18" s="28"/>
      <c r="AQ18" s="28"/>
      <c r="AR18" s="28"/>
      <c r="AS18" s="28"/>
      <c r="BK18" s="23"/>
      <c r="BL18" s="23"/>
    </row>
    <row r="19" spans="1:64" ht="12" customHeight="1" x14ac:dyDescent="0.2">
      <c r="A19" s="399"/>
      <c r="B19" s="399"/>
      <c r="C19" s="403"/>
      <c r="D19" s="404"/>
      <c r="E19" s="404"/>
      <c r="F19" s="404"/>
      <c r="G19" s="404"/>
      <c r="H19" s="404"/>
      <c r="I19" s="404"/>
      <c r="J19" s="405"/>
      <c r="K19" s="285"/>
      <c r="L19" s="286"/>
      <c r="M19" s="286"/>
      <c r="N19" s="287"/>
      <c r="O19" s="296">
        <v>15</v>
      </c>
      <c r="P19" s="298"/>
      <c r="Q19" s="29" t="str">
        <f t="shared" si="0"/>
        <v>〇</v>
      </c>
      <c r="R19" s="30" t="s">
        <v>11</v>
      </c>
      <c r="S19" s="31" t="str">
        <f t="shared" si="1"/>
        <v xml:space="preserve">  </v>
      </c>
      <c r="T19" s="296">
        <v>7</v>
      </c>
      <c r="U19" s="298"/>
      <c r="V19" s="32"/>
      <c r="W19" s="285"/>
      <c r="X19" s="286"/>
      <c r="Y19" s="287"/>
      <c r="Z19" s="394"/>
      <c r="AA19" s="394"/>
      <c r="AB19" s="394"/>
      <c r="AC19" s="394"/>
      <c r="AD19" s="394"/>
      <c r="AE19" s="394"/>
      <c r="AF19" s="394"/>
      <c r="AG19" s="383"/>
      <c r="AH19" s="354"/>
      <c r="AI19" s="354"/>
      <c r="AJ19" s="354"/>
      <c r="AK19" s="354"/>
      <c r="AL19" s="394"/>
      <c r="AM19" s="394"/>
      <c r="AN19" s="28"/>
      <c r="AO19" s="28"/>
      <c r="AP19" s="28"/>
      <c r="AQ19" s="28"/>
      <c r="AR19" s="28"/>
      <c r="AS19" s="28"/>
      <c r="BK19" s="23"/>
      <c r="BL19" s="23"/>
    </row>
    <row r="20" spans="1:64" ht="12" customHeight="1" x14ac:dyDescent="0.2">
      <c r="A20" s="399"/>
      <c r="B20" s="399"/>
      <c r="C20" s="406"/>
      <c r="D20" s="407"/>
      <c r="E20" s="407"/>
      <c r="F20" s="407"/>
      <c r="G20" s="407"/>
      <c r="H20" s="407"/>
      <c r="I20" s="407"/>
      <c r="J20" s="408"/>
      <c r="K20" s="291"/>
      <c r="L20" s="292"/>
      <c r="M20" s="292"/>
      <c r="N20" s="293"/>
      <c r="O20" s="299"/>
      <c r="P20" s="301"/>
      <c r="Q20" s="33" t="str">
        <f t="shared" si="0"/>
        <v xml:space="preserve">  </v>
      </c>
      <c r="R20" s="39" t="s">
        <v>12</v>
      </c>
      <c r="S20" s="35" t="str">
        <f t="shared" si="1"/>
        <v xml:space="preserve">  </v>
      </c>
      <c r="T20" s="299"/>
      <c r="U20" s="301"/>
      <c r="V20" s="40"/>
      <c r="W20" s="291"/>
      <c r="X20" s="292"/>
      <c r="Y20" s="293"/>
      <c r="Z20" s="394"/>
      <c r="AA20" s="394"/>
      <c r="AB20" s="394"/>
      <c r="AC20" s="394"/>
      <c r="AD20" s="394"/>
      <c r="AE20" s="394"/>
      <c r="AF20" s="394"/>
      <c r="AG20" s="396"/>
      <c r="AH20" s="397"/>
      <c r="AI20" s="397"/>
      <c r="AJ20" s="397"/>
      <c r="AK20" s="397"/>
      <c r="AL20" s="394"/>
      <c r="AM20" s="394"/>
      <c r="AN20" s="28"/>
      <c r="AO20" s="28"/>
      <c r="AP20" s="28"/>
      <c r="AQ20" s="28"/>
      <c r="AR20" s="28"/>
      <c r="AS20" s="28"/>
      <c r="BK20" s="23"/>
      <c r="BL20" s="23"/>
    </row>
    <row r="21" spans="1:64" ht="12" customHeight="1" x14ac:dyDescent="0.2">
      <c r="A21" s="399">
        <v>4</v>
      </c>
      <c r="B21" s="399"/>
      <c r="C21" s="400" t="str">
        <f>C6</f>
        <v>ノーティー　ミリ</v>
      </c>
      <c r="D21" s="401"/>
      <c r="E21" s="401"/>
      <c r="F21" s="401"/>
      <c r="G21" s="401"/>
      <c r="H21" s="401"/>
      <c r="I21" s="401"/>
      <c r="J21" s="402"/>
      <c r="K21" s="282">
        <f>COUNTIF(Q21:Q23,"〇")</f>
        <v>0</v>
      </c>
      <c r="L21" s="283"/>
      <c r="M21" s="283"/>
      <c r="N21" s="284"/>
      <c r="O21" s="302">
        <v>14</v>
      </c>
      <c r="P21" s="304"/>
      <c r="Q21" s="24" t="str">
        <f t="shared" si="0"/>
        <v xml:space="preserve">  </v>
      </c>
      <c r="R21" s="41" t="s">
        <v>10</v>
      </c>
      <c r="S21" s="26" t="str">
        <f t="shared" si="1"/>
        <v>〇</v>
      </c>
      <c r="T21" s="302">
        <v>16</v>
      </c>
      <c r="U21" s="304"/>
      <c r="V21" s="37"/>
      <c r="W21" s="282">
        <f>COUNTIF(S21:S23,"〇")</f>
        <v>2</v>
      </c>
      <c r="X21" s="283"/>
      <c r="Y21" s="284"/>
      <c r="Z21" s="394" t="str">
        <f>C7</f>
        <v>中川クラブ</v>
      </c>
      <c r="AA21" s="394"/>
      <c r="AB21" s="394"/>
      <c r="AC21" s="394"/>
      <c r="AD21" s="394"/>
      <c r="AE21" s="394"/>
      <c r="AF21" s="394"/>
      <c r="AG21" s="395" t="str">
        <f>P6</f>
        <v>ＣＨＯＰＳＴＡＲ</v>
      </c>
      <c r="AH21" s="351"/>
      <c r="AI21" s="351"/>
      <c r="AJ21" s="351"/>
      <c r="AK21" s="351"/>
      <c r="AL21" s="394" t="str">
        <f>C5</f>
        <v>鬼南クラブ</v>
      </c>
      <c r="AM21" s="394"/>
      <c r="AN21" s="28"/>
      <c r="AO21" s="28"/>
      <c r="AP21" s="28"/>
      <c r="AQ21" s="28"/>
      <c r="AR21" s="28"/>
      <c r="AS21" s="28"/>
      <c r="BE21" s="410"/>
      <c r="BF21" s="410"/>
      <c r="BG21" s="23"/>
      <c r="BH21" s="23"/>
      <c r="BI21" s="23"/>
      <c r="BJ21" s="410"/>
      <c r="BK21" s="410"/>
      <c r="BL21" s="23"/>
    </row>
    <row r="22" spans="1:64" ht="12" customHeight="1" x14ac:dyDescent="0.2">
      <c r="A22" s="399"/>
      <c r="B22" s="399"/>
      <c r="C22" s="403"/>
      <c r="D22" s="404"/>
      <c r="E22" s="404"/>
      <c r="F22" s="404"/>
      <c r="G22" s="404"/>
      <c r="H22" s="404"/>
      <c r="I22" s="404"/>
      <c r="J22" s="405"/>
      <c r="K22" s="285"/>
      <c r="L22" s="286"/>
      <c r="M22" s="286"/>
      <c r="N22" s="287"/>
      <c r="O22" s="296">
        <v>11</v>
      </c>
      <c r="P22" s="298"/>
      <c r="Q22" s="29" t="str">
        <f t="shared" si="0"/>
        <v xml:space="preserve">  </v>
      </c>
      <c r="R22" s="30" t="s">
        <v>11</v>
      </c>
      <c r="S22" s="31" t="str">
        <f t="shared" si="1"/>
        <v>〇</v>
      </c>
      <c r="T22" s="296">
        <v>15</v>
      </c>
      <c r="U22" s="298"/>
      <c r="V22" s="32"/>
      <c r="W22" s="285"/>
      <c r="X22" s="286"/>
      <c r="Y22" s="287"/>
      <c r="Z22" s="394"/>
      <c r="AA22" s="394"/>
      <c r="AB22" s="394"/>
      <c r="AC22" s="394"/>
      <c r="AD22" s="394"/>
      <c r="AE22" s="394"/>
      <c r="AF22" s="394"/>
      <c r="AG22" s="383"/>
      <c r="AH22" s="354"/>
      <c r="AI22" s="354"/>
      <c r="AJ22" s="354"/>
      <c r="AK22" s="354"/>
      <c r="AL22" s="394"/>
      <c r="AM22" s="394"/>
      <c r="AN22" s="28"/>
      <c r="AO22" s="28"/>
      <c r="AP22" s="28"/>
      <c r="AQ22" s="28"/>
      <c r="AR22" s="28"/>
      <c r="AS22" s="28"/>
      <c r="BE22" s="23"/>
      <c r="BF22" s="23"/>
      <c r="BG22" s="23"/>
      <c r="BH22" s="23"/>
      <c r="BI22" s="23"/>
      <c r="BJ22" s="23"/>
      <c r="BK22" s="23"/>
      <c r="BL22" s="23"/>
    </row>
    <row r="23" spans="1:64" ht="12" customHeight="1" x14ac:dyDescent="0.2">
      <c r="A23" s="399"/>
      <c r="B23" s="399"/>
      <c r="C23" s="406"/>
      <c r="D23" s="407"/>
      <c r="E23" s="407"/>
      <c r="F23" s="407"/>
      <c r="G23" s="407"/>
      <c r="H23" s="407"/>
      <c r="I23" s="407"/>
      <c r="J23" s="408"/>
      <c r="K23" s="291"/>
      <c r="L23" s="292"/>
      <c r="M23" s="292"/>
      <c r="N23" s="293"/>
      <c r="O23" s="299"/>
      <c r="P23" s="300"/>
      <c r="Q23" s="33" t="str">
        <f t="shared" si="0"/>
        <v xml:space="preserve">  </v>
      </c>
      <c r="R23" s="39" t="s">
        <v>12</v>
      </c>
      <c r="S23" s="35" t="str">
        <f t="shared" si="1"/>
        <v xml:space="preserve">  </v>
      </c>
      <c r="T23" s="299"/>
      <c r="U23" s="301"/>
      <c r="V23" s="40"/>
      <c r="W23" s="291"/>
      <c r="X23" s="292"/>
      <c r="Y23" s="293"/>
      <c r="Z23" s="394"/>
      <c r="AA23" s="394"/>
      <c r="AB23" s="394"/>
      <c r="AC23" s="394"/>
      <c r="AD23" s="394"/>
      <c r="AE23" s="394"/>
      <c r="AF23" s="394"/>
      <c r="AG23" s="396"/>
      <c r="AH23" s="397"/>
      <c r="AI23" s="397"/>
      <c r="AJ23" s="397"/>
      <c r="AK23" s="397"/>
      <c r="AL23" s="394"/>
      <c r="AM23" s="394"/>
      <c r="AN23" s="28"/>
      <c r="AO23" s="28"/>
      <c r="AP23" s="28"/>
      <c r="AQ23" s="28"/>
      <c r="AR23" s="28"/>
      <c r="AS23" s="28"/>
      <c r="BE23" s="23"/>
      <c r="BF23" s="23"/>
      <c r="BG23" s="23"/>
      <c r="BH23" s="23"/>
      <c r="BI23" s="23"/>
      <c r="BJ23" s="23"/>
      <c r="BK23" s="23"/>
      <c r="BL23" s="23"/>
    </row>
    <row r="24" spans="1:64" ht="12" customHeight="1" x14ac:dyDescent="0.2">
      <c r="A24" s="399">
        <v>5</v>
      </c>
      <c r="B24" s="399"/>
      <c r="C24" s="400" t="str">
        <f>P5</f>
        <v>レッドビッキーズ　弐</v>
      </c>
      <c r="D24" s="401"/>
      <c r="E24" s="401"/>
      <c r="F24" s="401"/>
      <c r="G24" s="401"/>
      <c r="H24" s="401"/>
      <c r="I24" s="401"/>
      <c r="J24" s="402"/>
      <c r="K24" s="282">
        <f>COUNTIF(Q24:Q26,"〇")</f>
        <v>2</v>
      </c>
      <c r="L24" s="283"/>
      <c r="M24" s="283"/>
      <c r="N24" s="284"/>
      <c r="O24" s="302">
        <v>15</v>
      </c>
      <c r="P24" s="303"/>
      <c r="Q24" s="24" t="str">
        <f t="shared" si="0"/>
        <v>〇</v>
      </c>
      <c r="R24" s="41" t="s">
        <v>10</v>
      </c>
      <c r="S24" s="26" t="str">
        <f t="shared" si="1"/>
        <v xml:space="preserve">  </v>
      </c>
      <c r="T24" s="302">
        <v>9</v>
      </c>
      <c r="U24" s="304"/>
      <c r="V24" s="37"/>
      <c r="W24" s="282">
        <f>COUNTIF(S24:S26,"〇")</f>
        <v>0</v>
      </c>
      <c r="X24" s="283"/>
      <c r="Y24" s="284"/>
      <c r="Z24" s="394" t="str">
        <f>P6</f>
        <v>ＣＨＯＰＳＴＡＲ</v>
      </c>
      <c r="AA24" s="394"/>
      <c r="AB24" s="394"/>
      <c r="AC24" s="394"/>
      <c r="AD24" s="394"/>
      <c r="AE24" s="394"/>
      <c r="AF24" s="394"/>
      <c r="AG24" s="395" t="str">
        <f>C7</f>
        <v>中川クラブ</v>
      </c>
      <c r="AH24" s="351"/>
      <c r="AI24" s="351"/>
      <c r="AJ24" s="351"/>
      <c r="AK24" s="351"/>
      <c r="AL24" s="268" t="str">
        <f>C6</f>
        <v>ノーティー　ミリ</v>
      </c>
      <c r="AM24" s="268"/>
      <c r="AN24" s="28"/>
      <c r="AO24" s="28"/>
      <c r="AP24" s="28"/>
      <c r="AQ24" s="28"/>
      <c r="AR24" s="28"/>
      <c r="AS24" s="28"/>
      <c r="BD24" s="23"/>
      <c r="BE24" s="317"/>
      <c r="BF24" s="317"/>
      <c r="BG24" s="317"/>
      <c r="BH24" s="317"/>
      <c r="BI24" s="317"/>
      <c r="BJ24" s="317"/>
      <c r="BK24" s="317"/>
      <c r="BL24" s="23"/>
    </row>
    <row r="25" spans="1:64" ht="12" customHeight="1" x14ac:dyDescent="0.2">
      <c r="A25" s="399"/>
      <c r="B25" s="399"/>
      <c r="C25" s="403"/>
      <c r="D25" s="404"/>
      <c r="E25" s="404"/>
      <c r="F25" s="404"/>
      <c r="G25" s="404"/>
      <c r="H25" s="404"/>
      <c r="I25" s="404"/>
      <c r="J25" s="405"/>
      <c r="K25" s="285"/>
      <c r="L25" s="286"/>
      <c r="M25" s="286"/>
      <c r="N25" s="287"/>
      <c r="O25" s="296">
        <v>15</v>
      </c>
      <c r="P25" s="297"/>
      <c r="Q25" s="29" t="str">
        <f t="shared" si="0"/>
        <v>〇</v>
      </c>
      <c r="R25" s="30" t="s">
        <v>11</v>
      </c>
      <c r="S25" s="31" t="str">
        <f t="shared" si="1"/>
        <v xml:space="preserve">  </v>
      </c>
      <c r="T25" s="296">
        <v>9</v>
      </c>
      <c r="U25" s="298"/>
      <c r="V25" s="32"/>
      <c r="W25" s="285"/>
      <c r="X25" s="286"/>
      <c r="Y25" s="287"/>
      <c r="Z25" s="394"/>
      <c r="AA25" s="394"/>
      <c r="AB25" s="394"/>
      <c r="AC25" s="394"/>
      <c r="AD25" s="394"/>
      <c r="AE25" s="394"/>
      <c r="AF25" s="394"/>
      <c r="AG25" s="383"/>
      <c r="AH25" s="354"/>
      <c r="AI25" s="354"/>
      <c r="AJ25" s="354"/>
      <c r="AK25" s="354"/>
      <c r="AL25" s="268"/>
      <c r="AM25" s="268"/>
      <c r="AN25" s="28"/>
      <c r="AO25" s="28"/>
      <c r="AP25" s="28"/>
      <c r="AQ25" s="28"/>
      <c r="AR25" s="28"/>
      <c r="AS25" s="28"/>
      <c r="BD25" s="23"/>
      <c r="BE25" s="2"/>
      <c r="BF25" s="2"/>
      <c r="BG25" s="2"/>
      <c r="BH25" s="2"/>
      <c r="BI25" s="2"/>
      <c r="BJ25" s="2"/>
      <c r="BK25" s="2"/>
      <c r="BL25" s="23"/>
    </row>
    <row r="26" spans="1:64" ht="12" customHeight="1" x14ac:dyDescent="0.2">
      <c r="A26" s="399"/>
      <c r="B26" s="399"/>
      <c r="C26" s="406"/>
      <c r="D26" s="407"/>
      <c r="E26" s="407"/>
      <c r="F26" s="407"/>
      <c r="G26" s="407"/>
      <c r="H26" s="407"/>
      <c r="I26" s="407"/>
      <c r="J26" s="408"/>
      <c r="K26" s="291"/>
      <c r="L26" s="292"/>
      <c r="M26" s="292"/>
      <c r="N26" s="293"/>
      <c r="O26" s="299"/>
      <c r="P26" s="300"/>
      <c r="Q26" s="33" t="str">
        <f t="shared" si="0"/>
        <v xml:space="preserve">  </v>
      </c>
      <c r="R26" s="39" t="s">
        <v>12</v>
      </c>
      <c r="S26" s="35" t="str">
        <f t="shared" si="1"/>
        <v xml:space="preserve">  </v>
      </c>
      <c r="T26" s="299"/>
      <c r="U26" s="301"/>
      <c r="V26" s="40"/>
      <c r="W26" s="291"/>
      <c r="X26" s="292"/>
      <c r="Y26" s="293"/>
      <c r="Z26" s="394"/>
      <c r="AA26" s="394"/>
      <c r="AB26" s="394"/>
      <c r="AC26" s="394"/>
      <c r="AD26" s="394"/>
      <c r="AE26" s="394"/>
      <c r="AF26" s="394"/>
      <c r="AG26" s="396"/>
      <c r="AH26" s="397"/>
      <c r="AI26" s="397"/>
      <c r="AJ26" s="397"/>
      <c r="AK26" s="397"/>
      <c r="AL26" s="268"/>
      <c r="AM26" s="268"/>
      <c r="AN26" s="28"/>
      <c r="AO26" s="28"/>
      <c r="AP26" s="28"/>
      <c r="AQ26" s="28"/>
      <c r="AR26" s="28"/>
      <c r="AS26" s="28"/>
      <c r="BD26" s="23"/>
      <c r="BE26" s="2"/>
      <c r="BF26" s="2"/>
      <c r="BG26" s="2"/>
      <c r="BH26" s="2"/>
      <c r="BI26" s="2"/>
      <c r="BJ26" s="2"/>
      <c r="BK26" s="2"/>
      <c r="BL26" s="23"/>
    </row>
    <row r="27" spans="1:64" ht="12" customHeight="1" x14ac:dyDescent="0.2">
      <c r="A27" s="399">
        <v>6</v>
      </c>
      <c r="B27" s="399"/>
      <c r="C27" s="409" t="str">
        <f>C5</f>
        <v>鬼南クラブ</v>
      </c>
      <c r="D27" s="409"/>
      <c r="E27" s="409"/>
      <c r="F27" s="409"/>
      <c r="G27" s="409"/>
      <c r="H27" s="409"/>
      <c r="I27" s="409"/>
      <c r="J27" s="409"/>
      <c r="K27" s="282">
        <f>COUNTIF(Q27:Q29,"〇")</f>
        <v>2</v>
      </c>
      <c r="L27" s="283"/>
      <c r="M27" s="283"/>
      <c r="N27" s="284"/>
      <c r="O27" s="302">
        <v>15</v>
      </c>
      <c r="P27" s="303"/>
      <c r="Q27" s="24" t="str">
        <f t="shared" si="0"/>
        <v>〇</v>
      </c>
      <c r="R27" s="41" t="s">
        <v>10</v>
      </c>
      <c r="S27" s="26" t="str">
        <f t="shared" si="1"/>
        <v xml:space="preserve">  </v>
      </c>
      <c r="T27" s="302">
        <v>11</v>
      </c>
      <c r="U27" s="304"/>
      <c r="V27" s="37"/>
      <c r="W27" s="282">
        <f>COUNTIF(S27:S29,"〇")</f>
        <v>0</v>
      </c>
      <c r="X27" s="283"/>
      <c r="Y27" s="284"/>
      <c r="Z27" s="394" t="str">
        <f>C7</f>
        <v>中川クラブ</v>
      </c>
      <c r="AA27" s="394"/>
      <c r="AB27" s="394"/>
      <c r="AC27" s="394"/>
      <c r="AD27" s="394"/>
      <c r="AE27" s="394"/>
      <c r="AF27" s="394"/>
      <c r="AG27" s="395" t="str">
        <f>P5</f>
        <v>レッドビッキーズ　弐</v>
      </c>
      <c r="AH27" s="351"/>
      <c r="AI27" s="351"/>
      <c r="AJ27" s="351"/>
      <c r="AK27" s="351"/>
      <c r="AL27" s="394" t="str">
        <f>P6</f>
        <v>ＣＨＯＰＳＴＡＲ</v>
      </c>
      <c r="AM27" s="394"/>
      <c r="AN27" s="28"/>
      <c r="AO27" s="28"/>
      <c r="AP27" s="28"/>
      <c r="AQ27" s="28"/>
      <c r="AR27" s="28"/>
      <c r="AS27" s="28"/>
      <c r="BD27" s="2"/>
      <c r="BJ27" s="2"/>
      <c r="BK27" s="2"/>
      <c r="BL27" s="2"/>
    </row>
    <row r="28" spans="1:64" ht="12" customHeight="1" x14ac:dyDescent="0.2">
      <c r="A28" s="399"/>
      <c r="B28" s="399"/>
      <c r="C28" s="409"/>
      <c r="D28" s="409"/>
      <c r="E28" s="409"/>
      <c r="F28" s="409"/>
      <c r="G28" s="409"/>
      <c r="H28" s="409"/>
      <c r="I28" s="409"/>
      <c r="J28" s="409"/>
      <c r="K28" s="285"/>
      <c r="L28" s="286"/>
      <c r="M28" s="286"/>
      <c r="N28" s="287"/>
      <c r="O28" s="296">
        <v>15</v>
      </c>
      <c r="P28" s="297"/>
      <c r="Q28" s="29" t="str">
        <f t="shared" si="0"/>
        <v>〇</v>
      </c>
      <c r="R28" s="30" t="s">
        <v>11</v>
      </c>
      <c r="S28" s="31" t="str">
        <f t="shared" si="1"/>
        <v xml:space="preserve">  </v>
      </c>
      <c r="T28" s="296">
        <v>10</v>
      </c>
      <c r="U28" s="298"/>
      <c r="V28" s="32"/>
      <c r="W28" s="285"/>
      <c r="X28" s="286"/>
      <c r="Y28" s="287"/>
      <c r="Z28" s="394"/>
      <c r="AA28" s="394"/>
      <c r="AB28" s="394"/>
      <c r="AC28" s="394"/>
      <c r="AD28" s="394"/>
      <c r="AE28" s="394"/>
      <c r="AF28" s="394"/>
      <c r="AG28" s="383"/>
      <c r="AH28" s="354"/>
      <c r="AI28" s="354"/>
      <c r="AJ28" s="354"/>
      <c r="AK28" s="354"/>
      <c r="AL28" s="394"/>
      <c r="AM28" s="394"/>
      <c r="AN28" s="28"/>
      <c r="AO28" s="28"/>
      <c r="AP28" s="28"/>
      <c r="AQ28" s="28"/>
      <c r="AR28" s="28"/>
      <c r="AS28" s="28"/>
      <c r="BD28" s="2"/>
      <c r="BJ28" s="2"/>
      <c r="BK28" s="2"/>
      <c r="BL28" s="2"/>
    </row>
    <row r="29" spans="1:64" ht="12" customHeight="1" x14ac:dyDescent="0.2">
      <c r="A29" s="399"/>
      <c r="B29" s="399"/>
      <c r="C29" s="409"/>
      <c r="D29" s="409"/>
      <c r="E29" s="409"/>
      <c r="F29" s="409"/>
      <c r="G29" s="409"/>
      <c r="H29" s="409"/>
      <c r="I29" s="409"/>
      <c r="J29" s="409"/>
      <c r="K29" s="291"/>
      <c r="L29" s="292"/>
      <c r="M29" s="292"/>
      <c r="N29" s="293"/>
      <c r="O29" s="299"/>
      <c r="P29" s="300"/>
      <c r="Q29" s="33" t="str">
        <f t="shared" si="0"/>
        <v xml:space="preserve">  </v>
      </c>
      <c r="R29" s="39" t="s">
        <v>12</v>
      </c>
      <c r="S29" s="35" t="str">
        <f t="shared" si="1"/>
        <v xml:space="preserve">  </v>
      </c>
      <c r="T29" s="299"/>
      <c r="U29" s="301"/>
      <c r="V29" s="40"/>
      <c r="W29" s="291"/>
      <c r="X29" s="292"/>
      <c r="Y29" s="293"/>
      <c r="Z29" s="394"/>
      <c r="AA29" s="394"/>
      <c r="AB29" s="394"/>
      <c r="AC29" s="394"/>
      <c r="AD29" s="394"/>
      <c r="AE29" s="394"/>
      <c r="AF29" s="394"/>
      <c r="AG29" s="396"/>
      <c r="AH29" s="397"/>
      <c r="AI29" s="397"/>
      <c r="AJ29" s="397"/>
      <c r="AK29" s="397"/>
      <c r="AL29" s="394"/>
      <c r="AM29" s="394"/>
      <c r="AN29" s="28"/>
      <c r="AO29" s="28"/>
      <c r="AP29" s="28"/>
      <c r="AQ29" s="28"/>
      <c r="AR29" s="28"/>
      <c r="AS29" s="28"/>
      <c r="BD29" s="2"/>
      <c r="BJ29" s="2"/>
      <c r="BK29" s="2"/>
      <c r="BL29" s="2"/>
    </row>
    <row r="30" spans="1:64" ht="12" customHeight="1" x14ac:dyDescent="0.2">
      <c r="A30" s="399">
        <v>7</v>
      </c>
      <c r="B30" s="399"/>
      <c r="C30" s="394" t="str">
        <f>C6</f>
        <v>ノーティー　ミリ</v>
      </c>
      <c r="D30" s="394"/>
      <c r="E30" s="394"/>
      <c r="F30" s="394"/>
      <c r="G30" s="394"/>
      <c r="H30" s="394"/>
      <c r="I30" s="394"/>
      <c r="J30" s="394"/>
      <c r="K30" s="282">
        <f>COUNTIF(Q30:Q32,"〇")</f>
        <v>2</v>
      </c>
      <c r="L30" s="283"/>
      <c r="M30" s="283"/>
      <c r="N30" s="284"/>
      <c r="O30" s="302">
        <v>15</v>
      </c>
      <c r="P30" s="303"/>
      <c r="Q30" s="24" t="str">
        <f t="shared" si="0"/>
        <v>〇</v>
      </c>
      <c r="R30" s="41" t="s">
        <v>10</v>
      </c>
      <c r="S30" s="26" t="str">
        <f t="shared" si="1"/>
        <v xml:space="preserve">  </v>
      </c>
      <c r="T30" s="302">
        <v>9</v>
      </c>
      <c r="U30" s="304"/>
      <c r="V30" s="42"/>
      <c r="W30" s="282">
        <f>COUNTIF(S30:S32,"〇")</f>
        <v>1</v>
      </c>
      <c r="X30" s="283"/>
      <c r="Y30" s="284"/>
      <c r="Z30" s="394" t="str">
        <f>P5</f>
        <v>レッドビッキーズ　弐</v>
      </c>
      <c r="AA30" s="394"/>
      <c r="AB30" s="394"/>
      <c r="AC30" s="394"/>
      <c r="AD30" s="394"/>
      <c r="AE30" s="394"/>
      <c r="AF30" s="394"/>
      <c r="AG30" s="395" t="str">
        <f>P6</f>
        <v>ＣＨＯＰＳＴＡＲ</v>
      </c>
      <c r="AH30" s="351"/>
      <c r="AI30" s="351"/>
      <c r="AJ30" s="351"/>
      <c r="AK30" s="351"/>
      <c r="AL30" s="394" t="str">
        <f>C7</f>
        <v>中川クラブ</v>
      </c>
      <c r="AM30" s="394"/>
      <c r="AN30" s="28"/>
      <c r="AO30" s="28"/>
      <c r="AP30" s="28"/>
      <c r="AQ30" s="28"/>
      <c r="AR30" s="28"/>
      <c r="AS30" s="28"/>
      <c r="BD30" s="2"/>
      <c r="BG30" s="28"/>
      <c r="BH30" s="28"/>
      <c r="BI30" s="43"/>
    </row>
    <row r="31" spans="1:64" ht="12" customHeight="1" x14ac:dyDescent="0.2">
      <c r="A31" s="399"/>
      <c r="B31" s="399"/>
      <c r="C31" s="394"/>
      <c r="D31" s="394"/>
      <c r="E31" s="394"/>
      <c r="F31" s="394"/>
      <c r="G31" s="394"/>
      <c r="H31" s="394"/>
      <c r="I31" s="394"/>
      <c r="J31" s="394"/>
      <c r="K31" s="285"/>
      <c r="L31" s="286"/>
      <c r="M31" s="286"/>
      <c r="N31" s="287"/>
      <c r="O31" s="296">
        <v>10</v>
      </c>
      <c r="P31" s="297"/>
      <c r="Q31" s="29" t="str">
        <f t="shared" si="0"/>
        <v xml:space="preserve">  </v>
      </c>
      <c r="R31" s="30" t="s">
        <v>11</v>
      </c>
      <c r="S31" s="31" t="str">
        <f t="shared" si="1"/>
        <v>〇</v>
      </c>
      <c r="T31" s="296">
        <v>15</v>
      </c>
      <c r="U31" s="298"/>
      <c r="V31" s="44"/>
      <c r="W31" s="285"/>
      <c r="X31" s="286"/>
      <c r="Y31" s="287"/>
      <c r="Z31" s="394"/>
      <c r="AA31" s="394"/>
      <c r="AB31" s="394"/>
      <c r="AC31" s="394"/>
      <c r="AD31" s="394"/>
      <c r="AE31" s="394"/>
      <c r="AF31" s="394"/>
      <c r="AG31" s="383"/>
      <c r="AH31" s="354"/>
      <c r="AI31" s="354"/>
      <c r="AJ31" s="354"/>
      <c r="AK31" s="354"/>
      <c r="AL31" s="394"/>
      <c r="AM31" s="394"/>
      <c r="AN31" s="28"/>
      <c r="AO31" s="28"/>
      <c r="AP31" s="28"/>
      <c r="AQ31" s="28"/>
      <c r="AR31" s="28"/>
      <c r="AS31" s="28"/>
      <c r="BD31" s="2"/>
      <c r="BG31" s="28"/>
      <c r="BH31" s="28"/>
      <c r="BI31" s="43"/>
    </row>
    <row r="32" spans="1:64" ht="12" customHeight="1" x14ac:dyDescent="0.2">
      <c r="A32" s="399"/>
      <c r="B32" s="399"/>
      <c r="C32" s="394"/>
      <c r="D32" s="394"/>
      <c r="E32" s="394"/>
      <c r="F32" s="394"/>
      <c r="G32" s="394"/>
      <c r="H32" s="394"/>
      <c r="I32" s="394"/>
      <c r="J32" s="394"/>
      <c r="K32" s="291"/>
      <c r="L32" s="292"/>
      <c r="M32" s="292"/>
      <c r="N32" s="293"/>
      <c r="O32" s="299">
        <v>17</v>
      </c>
      <c r="P32" s="300"/>
      <c r="Q32" s="33" t="str">
        <f t="shared" si="0"/>
        <v>〇</v>
      </c>
      <c r="R32" s="39" t="s">
        <v>12</v>
      </c>
      <c r="S32" s="35" t="str">
        <f t="shared" si="1"/>
        <v xml:space="preserve">  </v>
      </c>
      <c r="T32" s="299">
        <v>15</v>
      </c>
      <c r="U32" s="301"/>
      <c r="V32" s="38"/>
      <c r="W32" s="291"/>
      <c r="X32" s="292"/>
      <c r="Y32" s="293"/>
      <c r="Z32" s="394"/>
      <c r="AA32" s="394"/>
      <c r="AB32" s="394"/>
      <c r="AC32" s="394"/>
      <c r="AD32" s="394"/>
      <c r="AE32" s="394"/>
      <c r="AF32" s="394"/>
      <c r="AG32" s="396"/>
      <c r="AH32" s="397"/>
      <c r="AI32" s="397"/>
      <c r="AJ32" s="397"/>
      <c r="AK32" s="397"/>
      <c r="AL32" s="394"/>
      <c r="AM32" s="394"/>
      <c r="AN32" s="28"/>
      <c r="AO32" s="28"/>
      <c r="AP32" s="28"/>
      <c r="AQ32" s="28"/>
      <c r="AR32" s="28"/>
      <c r="AS32" s="28"/>
      <c r="BD32" s="2"/>
      <c r="BG32" s="28"/>
      <c r="BH32" s="28"/>
      <c r="BI32" s="43"/>
    </row>
    <row r="33" spans="1:61" ht="12" customHeight="1" x14ac:dyDescent="0.2">
      <c r="A33" s="399">
        <v>8</v>
      </c>
      <c r="B33" s="399"/>
      <c r="C33" s="394" t="str">
        <f>C15</f>
        <v>中川クラブ</v>
      </c>
      <c r="D33" s="394"/>
      <c r="E33" s="394"/>
      <c r="F33" s="394"/>
      <c r="G33" s="394"/>
      <c r="H33" s="394"/>
      <c r="I33" s="394"/>
      <c r="J33" s="394"/>
      <c r="K33" s="282">
        <f>COUNTIF(Q33:Q35,"〇")</f>
        <v>0</v>
      </c>
      <c r="L33" s="283"/>
      <c r="M33" s="283"/>
      <c r="N33" s="284"/>
      <c r="O33" s="302">
        <v>13</v>
      </c>
      <c r="P33" s="303"/>
      <c r="Q33" s="24" t="str">
        <f t="shared" si="0"/>
        <v xml:space="preserve">  </v>
      </c>
      <c r="R33" s="41" t="s">
        <v>10</v>
      </c>
      <c r="S33" s="26" t="str">
        <f t="shared" si="1"/>
        <v>〇</v>
      </c>
      <c r="T33" s="302">
        <v>15</v>
      </c>
      <c r="U33" s="304"/>
      <c r="V33" s="42"/>
      <c r="W33" s="282">
        <f>COUNTIF(S33:S35,"〇")</f>
        <v>2</v>
      </c>
      <c r="X33" s="283"/>
      <c r="Y33" s="284"/>
      <c r="Z33" s="394" t="str">
        <f>P6</f>
        <v>ＣＨＯＰＳＴＡＲ</v>
      </c>
      <c r="AA33" s="394"/>
      <c r="AB33" s="394"/>
      <c r="AC33" s="394"/>
      <c r="AD33" s="394"/>
      <c r="AE33" s="394"/>
      <c r="AF33" s="394"/>
      <c r="AG33" s="395" t="str">
        <f>P5</f>
        <v>レッドビッキーズ　弐</v>
      </c>
      <c r="AH33" s="351"/>
      <c r="AI33" s="351"/>
      <c r="AJ33" s="351"/>
      <c r="AK33" s="351"/>
      <c r="AL33" s="268" t="str">
        <f>C5</f>
        <v>鬼南クラブ</v>
      </c>
      <c r="AM33" s="268"/>
      <c r="AN33" s="28"/>
      <c r="AO33" s="28"/>
      <c r="AP33" s="28"/>
      <c r="AQ33" s="28"/>
      <c r="AR33" s="28"/>
      <c r="AS33" s="28"/>
      <c r="BD33" s="2"/>
      <c r="BG33" s="28"/>
      <c r="BH33" s="28"/>
      <c r="BI33" s="43"/>
    </row>
    <row r="34" spans="1:61" ht="12" customHeight="1" x14ac:dyDescent="0.2">
      <c r="A34" s="399"/>
      <c r="B34" s="399"/>
      <c r="C34" s="394"/>
      <c r="D34" s="394"/>
      <c r="E34" s="394"/>
      <c r="F34" s="394"/>
      <c r="G34" s="394"/>
      <c r="H34" s="394"/>
      <c r="I34" s="394"/>
      <c r="J34" s="394"/>
      <c r="K34" s="285"/>
      <c r="L34" s="286"/>
      <c r="M34" s="286"/>
      <c r="N34" s="287"/>
      <c r="O34" s="296">
        <v>14</v>
      </c>
      <c r="P34" s="297"/>
      <c r="Q34" s="29" t="str">
        <f t="shared" si="0"/>
        <v xml:space="preserve">  </v>
      </c>
      <c r="R34" s="30" t="s">
        <v>11</v>
      </c>
      <c r="S34" s="31" t="str">
        <f t="shared" si="1"/>
        <v>〇</v>
      </c>
      <c r="T34" s="296">
        <v>16</v>
      </c>
      <c r="U34" s="298"/>
      <c r="V34" s="44"/>
      <c r="W34" s="285"/>
      <c r="X34" s="286"/>
      <c r="Y34" s="287"/>
      <c r="Z34" s="394"/>
      <c r="AA34" s="394"/>
      <c r="AB34" s="394"/>
      <c r="AC34" s="394"/>
      <c r="AD34" s="394"/>
      <c r="AE34" s="394"/>
      <c r="AF34" s="394"/>
      <c r="AG34" s="383"/>
      <c r="AH34" s="354"/>
      <c r="AI34" s="354"/>
      <c r="AJ34" s="354"/>
      <c r="AK34" s="354"/>
      <c r="AL34" s="268"/>
      <c r="AM34" s="268"/>
      <c r="AN34" s="28"/>
      <c r="AO34" s="28"/>
      <c r="AP34" s="28"/>
      <c r="AQ34" s="28"/>
      <c r="AR34" s="28"/>
      <c r="AS34" s="28"/>
      <c r="BD34" s="2"/>
      <c r="BG34" s="28"/>
      <c r="BH34" s="28"/>
      <c r="BI34" s="43"/>
    </row>
    <row r="35" spans="1:61" ht="12" customHeight="1" x14ac:dyDescent="0.2">
      <c r="A35" s="399"/>
      <c r="B35" s="399"/>
      <c r="C35" s="394"/>
      <c r="D35" s="394"/>
      <c r="E35" s="394"/>
      <c r="F35" s="394"/>
      <c r="G35" s="394"/>
      <c r="H35" s="394"/>
      <c r="I35" s="394"/>
      <c r="J35" s="394"/>
      <c r="K35" s="291"/>
      <c r="L35" s="292"/>
      <c r="M35" s="292"/>
      <c r="N35" s="293"/>
      <c r="O35" s="299"/>
      <c r="P35" s="300"/>
      <c r="Q35" s="33" t="str">
        <f t="shared" si="0"/>
        <v xml:space="preserve">  </v>
      </c>
      <c r="R35" s="39" t="s">
        <v>12</v>
      </c>
      <c r="S35" s="35" t="str">
        <f t="shared" si="1"/>
        <v xml:space="preserve">  </v>
      </c>
      <c r="T35" s="299"/>
      <c r="U35" s="301"/>
      <c r="V35" s="38"/>
      <c r="W35" s="291"/>
      <c r="X35" s="292"/>
      <c r="Y35" s="293"/>
      <c r="Z35" s="394"/>
      <c r="AA35" s="394"/>
      <c r="AB35" s="394"/>
      <c r="AC35" s="394"/>
      <c r="AD35" s="394"/>
      <c r="AE35" s="394"/>
      <c r="AF35" s="394"/>
      <c r="AG35" s="396"/>
      <c r="AH35" s="397"/>
      <c r="AI35" s="397"/>
      <c r="AJ35" s="397"/>
      <c r="AK35" s="397"/>
      <c r="AL35" s="268"/>
      <c r="AM35" s="268"/>
      <c r="AN35" s="28"/>
      <c r="AO35" s="28"/>
      <c r="AP35" s="28"/>
      <c r="AQ35" s="28"/>
      <c r="AR35" s="28"/>
      <c r="AS35" s="28"/>
      <c r="BD35" s="2"/>
      <c r="BG35" s="28"/>
      <c r="BH35" s="28"/>
      <c r="BI35" s="43"/>
    </row>
    <row r="36" spans="1:61" ht="12" customHeight="1" x14ac:dyDescent="0.2">
      <c r="A36" s="399">
        <v>9</v>
      </c>
      <c r="B36" s="399"/>
      <c r="C36" s="394" t="str">
        <f>C5</f>
        <v>鬼南クラブ</v>
      </c>
      <c r="D36" s="394"/>
      <c r="E36" s="394"/>
      <c r="F36" s="394"/>
      <c r="G36" s="394"/>
      <c r="H36" s="394"/>
      <c r="I36" s="394"/>
      <c r="J36" s="394"/>
      <c r="K36" s="282">
        <f>COUNTIF(Q36:Q38,"〇")</f>
        <v>2</v>
      </c>
      <c r="L36" s="283"/>
      <c r="M36" s="283"/>
      <c r="N36" s="284"/>
      <c r="O36" s="302">
        <v>15</v>
      </c>
      <c r="P36" s="303"/>
      <c r="Q36" s="24" t="str">
        <f t="shared" si="0"/>
        <v>〇</v>
      </c>
      <c r="R36" s="41" t="s">
        <v>10</v>
      </c>
      <c r="S36" s="26" t="str">
        <f t="shared" si="1"/>
        <v xml:space="preserve">  </v>
      </c>
      <c r="T36" s="302">
        <v>13</v>
      </c>
      <c r="U36" s="304"/>
      <c r="V36" s="42"/>
      <c r="W36" s="282">
        <f>COUNTIF(S36:S38,"〇")</f>
        <v>0</v>
      </c>
      <c r="X36" s="283"/>
      <c r="Y36" s="284"/>
      <c r="Z36" s="394" t="str">
        <f>P5</f>
        <v>レッドビッキーズ　弐</v>
      </c>
      <c r="AA36" s="394"/>
      <c r="AB36" s="394"/>
      <c r="AC36" s="394"/>
      <c r="AD36" s="394"/>
      <c r="AE36" s="394"/>
      <c r="AF36" s="394"/>
      <c r="AG36" s="395" t="str">
        <f>C6</f>
        <v>ノーティー　ミリ</v>
      </c>
      <c r="AH36" s="351"/>
      <c r="AI36" s="351"/>
      <c r="AJ36" s="351"/>
      <c r="AK36" s="351"/>
      <c r="AL36" s="394" t="str">
        <f>P6</f>
        <v>ＣＨＯＰＳＴＡＲ</v>
      </c>
      <c r="AM36" s="394"/>
      <c r="AN36" s="28"/>
      <c r="AO36" s="28"/>
      <c r="AP36" s="28"/>
      <c r="AQ36" s="28"/>
      <c r="AR36" s="28"/>
      <c r="AS36" s="28"/>
      <c r="BD36" s="2"/>
      <c r="BG36" s="28"/>
      <c r="BH36" s="28"/>
      <c r="BI36" s="43"/>
    </row>
    <row r="37" spans="1:61" ht="12" customHeight="1" x14ac:dyDescent="0.2">
      <c r="A37" s="399"/>
      <c r="B37" s="399"/>
      <c r="C37" s="394"/>
      <c r="D37" s="394"/>
      <c r="E37" s="394"/>
      <c r="F37" s="394"/>
      <c r="G37" s="394"/>
      <c r="H37" s="394"/>
      <c r="I37" s="394"/>
      <c r="J37" s="394"/>
      <c r="K37" s="285"/>
      <c r="L37" s="286"/>
      <c r="M37" s="286"/>
      <c r="N37" s="287"/>
      <c r="O37" s="296">
        <v>16</v>
      </c>
      <c r="P37" s="297"/>
      <c r="Q37" s="29" t="str">
        <f t="shared" si="0"/>
        <v>〇</v>
      </c>
      <c r="R37" s="30" t="s">
        <v>11</v>
      </c>
      <c r="S37" s="31" t="str">
        <f t="shared" si="1"/>
        <v xml:space="preserve">  </v>
      </c>
      <c r="T37" s="296">
        <v>14</v>
      </c>
      <c r="U37" s="298"/>
      <c r="V37" s="44"/>
      <c r="W37" s="285"/>
      <c r="X37" s="286"/>
      <c r="Y37" s="287"/>
      <c r="Z37" s="394"/>
      <c r="AA37" s="394"/>
      <c r="AB37" s="394"/>
      <c r="AC37" s="394"/>
      <c r="AD37" s="394"/>
      <c r="AE37" s="394"/>
      <c r="AF37" s="394"/>
      <c r="AG37" s="383"/>
      <c r="AH37" s="354"/>
      <c r="AI37" s="354"/>
      <c r="AJ37" s="354"/>
      <c r="AK37" s="354"/>
      <c r="AL37" s="394"/>
      <c r="AM37" s="394"/>
      <c r="AN37" s="28"/>
      <c r="AO37" s="28"/>
      <c r="AP37" s="28"/>
      <c r="AQ37" s="28"/>
      <c r="AR37" s="28"/>
      <c r="AS37" s="28"/>
      <c r="BD37" s="2"/>
      <c r="BG37" s="28"/>
      <c r="BH37" s="28"/>
      <c r="BI37" s="43"/>
    </row>
    <row r="38" spans="1:61" ht="12" customHeight="1" x14ac:dyDescent="0.2">
      <c r="A38" s="399"/>
      <c r="B38" s="399"/>
      <c r="C38" s="394"/>
      <c r="D38" s="394"/>
      <c r="E38" s="394"/>
      <c r="F38" s="394"/>
      <c r="G38" s="394"/>
      <c r="H38" s="394"/>
      <c r="I38" s="394"/>
      <c r="J38" s="394"/>
      <c r="K38" s="291"/>
      <c r="L38" s="292"/>
      <c r="M38" s="292"/>
      <c r="N38" s="293"/>
      <c r="O38" s="299"/>
      <c r="P38" s="300"/>
      <c r="Q38" s="33" t="str">
        <f t="shared" si="0"/>
        <v xml:space="preserve">  </v>
      </c>
      <c r="R38" s="39" t="s">
        <v>12</v>
      </c>
      <c r="S38" s="35" t="str">
        <f t="shared" si="1"/>
        <v xml:space="preserve">  </v>
      </c>
      <c r="T38" s="299"/>
      <c r="U38" s="301"/>
      <c r="V38" s="38"/>
      <c r="W38" s="291"/>
      <c r="X38" s="292"/>
      <c r="Y38" s="293"/>
      <c r="Z38" s="394"/>
      <c r="AA38" s="394"/>
      <c r="AB38" s="394"/>
      <c r="AC38" s="394"/>
      <c r="AD38" s="394"/>
      <c r="AE38" s="394"/>
      <c r="AF38" s="394"/>
      <c r="AG38" s="396"/>
      <c r="AH38" s="397"/>
      <c r="AI38" s="397"/>
      <c r="AJ38" s="397"/>
      <c r="AK38" s="397"/>
      <c r="AL38" s="394"/>
      <c r="AM38" s="394"/>
      <c r="AN38" s="28"/>
      <c r="AO38" s="28"/>
      <c r="AP38" s="28"/>
      <c r="AQ38" s="28"/>
      <c r="AR38" s="28"/>
      <c r="AS38" s="28"/>
      <c r="BD38" s="2"/>
      <c r="BG38" s="28"/>
      <c r="BH38" s="28"/>
      <c r="BI38" s="43"/>
    </row>
    <row r="39" spans="1:61" ht="12" customHeight="1" x14ac:dyDescent="0.2">
      <c r="A39" s="398">
        <v>10</v>
      </c>
      <c r="B39" s="398"/>
      <c r="C39" s="394" t="str">
        <f>C6</f>
        <v>ノーティー　ミリ</v>
      </c>
      <c r="D39" s="394"/>
      <c r="E39" s="394"/>
      <c r="F39" s="394"/>
      <c r="G39" s="394"/>
      <c r="H39" s="394"/>
      <c r="I39" s="394"/>
      <c r="J39" s="394"/>
      <c r="K39" s="282">
        <f>COUNTIF(Q39:Q41,"〇")</f>
        <v>2</v>
      </c>
      <c r="L39" s="283"/>
      <c r="M39" s="283"/>
      <c r="N39" s="284"/>
      <c r="O39" s="302">
        <v>15</v>
      </c>
      <c r="P39" s="303"/>
      <c r="Q39" s="24" t="str">
        <f t="shared" si="0"/>
        <v>〇</v>
      </c>
      <c r="R39" s="41" t="s">
        <v>10</v>
      </c>
      <c r="S39" s="26" t="str">
        <f t="shared" si="1"/>
        <v xml:space="preserve">  </v>
      </c>
      <c r="T39" s="302">
        <v>10</v>
      </c>
      <c r="U39" s="304"/>
      <c r="V39" s="42"/>
      <c r="W39" s="282">
        <f>COUNTIF(S39:S41,"〇")</f>
        <v>0</v>
      </c>
      <c r="X39" s="283"/>
      <c r="Y39" s="284"/>
      <c r="Z39" s="394" t="str">
        <f>P6</f>
        <v>ＣＨＯＰＳＴＡＲ</v>
      </c>
      <c r="AA39" s="394"/>
      <c r="AB39" s="394"/>
      <c r="AC39" s="394"/>
      <c r="AD39" s="394"/>
      <c r="AE39" s="394"/>
      <c r="AF39" s="394"/>
      <c r="AG39" s="395" t="str">
        <f>C5</f>
        <v>鬼南クラブ</v>
      </c>
      <c r="AH39" s="351"/>
      <c r="AI39" s="351"/>
      <c r="AJ39" s="351"/>
      <c r="AK39" s="351"/>
      <c r="AL39" s="394" t="str">
        <f>P5</f>
        <v>レッドビッキーズ　弐</v>
      </c>
      <c r="AM39" s="394"/>
      <c r="AN39" s="28"/>
      <c r="AO39" s="28"/>
      <c r="AP39" s="28"/>
      <c r="AQ39" s="28"/>
      <c r="AR39" s="28"/>
      <c r="AS39" s="28"/>
      <c r="BD39" s="2"/>
      <c r="BG39" s="28"/>
      <c r="BH39" s="28"/>
      <c r="BI39" s="43"/>
    </row>
    <row r="40" spans="1:61" ht="12" customHeight="1" x14ac:dyDescent="0.2">
      <c r="A40" s="398"/>
      <c r="B40" s="398"/>
      <c r="C40" s="394"/>
      <c r="D40" s="394"/>
      <c r="E40" s="394"/>
      <c r="F40" s="394"/>
      <c r="G40" s="394"/>
      <c r="H40" s="394"/>
      <c r="I40" s="394"/>
      <c r="J40" s="394"/>
      <c r="K40" s="285"/>
      <c r="L40" s="286"/>
      <c r="M40" s="286"/>
      <c r="N40" s="287"/>
      <c r="O40" s="296">
        <v>15</v>
      </c>
      <c r="P40" s="297"/>
      <c r="Q40" s="29" t="str">
        <f t="shared" si="0"/>
        <v>〇</v>
      </c>
      <c r="R40" s="30" t="s">
        <v>11</v>
      </c>
      <c r="S40" s="31" t="str">
        <f t="shared" si="1"/>
        <v xml:space="preserve">  </v>
      </c>
      <c r="T40" s="296">
        <v>11</v>
      </c>
      <c r="U40" s="298"/>
      <c r="V40" s="44"/>
      <c r="W40" s="285"/>
      <c r="X40" s="286"/>
      <c r="Y40" s="287"/>
      <c r="Z40" s="394"/>
      <c r="AA40" s="394"/>
      <c r="AB40" s="394"/>
      <c r="AC40" s="394"/>
      <c r="AD40" s="394"/>
      <c r="AE40" s="394"/>
      <c r="AF40" s="394"/>
      <c r="AG40" s="383"/>
      <c r="AH40" s="354"/>
      <c r="AI40" s="354"/>
      <c r="AJ40" s="354"/>
      <c r="AK40" s="354"/>
      <c r="AL40" s="394"/>
      <c r="AM40" s="394"/>
      <c r="AN40" s="28"/>
      <c r="AO40" s="28"/>
      <c r="AP40" s="28"/>
      <c r="AQ40" s="28"/>
      <c r="AR40" s="28"/>
      <c r="AS40" s="28"/>
      <c r="BD40" s="2"/>
      <c r="BG40" s="28"/>
      <c r="BH40" s="28"/>
      <c r="BI40" s="43"/>
    </row>
    <row r="41" spans="1:61" ht="12" customHeight="1" x14ac:dyDescent="0.2">
      <c r="A41" s="398"/>
      <c r="B41" s="398"/>
      <c r="C41" s="394"/>
      <c r="D41" s="394"/>
      <c r="E41" s="394"/>
      <c r="F41" s="394"/>
      <c r="G41" s="394"/>
      <c r="H41" s="394"/>
      <c r="I41" s="394"/>
      <c r="J41" s="394"/>
      <c r="K41" s="291"/>
      <c r="L41" s="292"/>
      <c r="M41" s="292"/>
      <c r="N41" s="293"/>
      <c r="O41" s="299"/>
      <c r="P41" s="300"/>
      <c r="Q41" s="33" t="str">
        <f t="shared" si="0"/>
        <v xml:space="preserve">  </v>
      </c>
      <c r="R41" s="39" t="s">
        <v>12</v>
      </c>
      <c r="S41" s="35" t="str">
        <f t="shared" si="1"/>
        <v xml:space="preserve">  </v>
      </c>
      <c r="T41" s="299"/>
      <c r="U41" s="301"/>
      <c r="V41" s="38"/>
      <c r="W41" s="291"/>
      <c r="X41" s="292"/>
      <c r="Y41" s="293"/>
      <c r="Z41" s="394"/>
      <c r="AA41" s="394"/>
      <c r="AB41" s="394"/>
      <c r="AC41" s="394"/>
      <c r="AD41" s="394"/>
      <c r="AE41" s="394"/>
      <c r="AF41" s="394"/>
      <c r="AG41" s="396"/>
      <c r="AH41" s="397"/>
      <c r="AI41" s="397"/>
      <c r="AJ41" s="397"/>
      <c r="AK41" s="397"/>
      <c r="AL41" s="394"/>
      <c r="AM41" s="394"/>
      <c r="AN41" s="28"/>
      <c r="AO41" s="28"/>
      <c r="AP41" s="28"/>
      <c r="AQ41" s="28"/>
      <c r="AR41" s="28"/>
      <c r="AS41" s="28"/>
      <c r="BD41" s="2"/>
      <c r="BG41" s="28"/>
      <c r="BH41" s="28"/>
      <c r="BI41" s="43"/>
    </row>
    <row r="42" spans="1:61" ht="15" customHeight="1" x14ac:dyDescent="0.2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45"/>
      <c r="P42" s="45"/>
      <c r="Q42" s="45"/>
      <c r="S42" s="28"/>
      <c r="T42" s="45"/>
      <c r="U42" s="45"/>
      <c r="V42" s="45"/>
      <c r="W42" s="28"/>
      <c r="X42" s="28"/>
      <c r="Y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BD42" s="2"/>
      <c r="BG42" s="28"/>
      <c r="BH42" s="28"/>
      <c r="BI42" s="43"/>
    </row>
    <row r="43" spans="1:61" s="2" customFormat="1" ht="18" customHeight="1" x14ac:dyDescent="0.45">
      <c r="A43" s="363" t="s">
        <v>106</v>
      </c>
      <c r="B43" s="363"/>
      <c r="C43" s="363"/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  <c r="AA43" s="363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  <c r="AM43" s="363"/>
    </row>
    <row r="44" spans="1:61" s="2" customFormat="1" ht="6" customHeight="1" thickBot="1" x14ac:dyDescent="0.5">
      <c r="AH44" s="14"/>
    </row>
    <row r="45" spans="1:61" s="2" customFormat="1" ht="15" customHeight="1" x14ac:dyDescent="0.45">
      <c r="A45" s="342"/>
      <c r="B45" s="364" t="s">
        <v>13</v>
      </c>
      <c r="C45" s="365"/>
      <c r="D45" s="366"/>
      <c r="E45" s="46"/>
      <c r="F45" s="343" t="str">
        <f>B49</f>
        <v>鬼南クラブ</v>
      </c>
      <c r="G45" s="344"/>
      <c r="H45" s="344"/>
      <c r="I45" s="344"/>
      <c r="J45" s="372"/>
      <c r="K45" s="377" t="str">
        <f>B55</f>
        <v>ノーティー　ミリ</v>
      </c>
      <c r="L45" s="344"/>
      <c r="M45" s="344"/>
      <c r="N45" s="344"/>
      <c r="O45" s="372"/>
      <c r="P45" s="377" t="str">
        <f>B61</f>
        <v>中川クラブ</v>
      </c>
      <c r="Q45" s="344"/>
      <c r="R45" s="344"/>
      <c r="S45" s="344"/>
      <c r="T45" s="372"/>
      <c r="U45" s="377" t="str">
        <f>B67</f>
        <v>レッドビッキーズ　弐</v>
      </c>
      <c r="V45" s="344"/>
      <c r="W45" s="344"/>
      <c r="X45" s="344"/>
      <c r="Y45" s="372"/>
      <c r="Z45" s="380" t="str">
        <f>B73</f>
        <v>ＣＨＯＰＳＴＡＲ</v>
      </c>
      <c r="AA45" s="381"/>
      <c r="AB45" s="381"/>
      <c r="AC45" s="381"/>
      <c r="AD45" s="382"/>
      <c r="AE45" s="364" t="s">
        <v>14</v>
      </c>
      <c r="AF45" s="365"/>
      <c r="AG45" s="385"/>
      <c r="AH45" s="388" t="s">
        <v>15</v>
      </c>
      <c r="AI45" s="365"/>
      <c r="AJ45" s="385"/>
      <c r="AK45" s="388" t="s">
        <v>16</v>
      </c>
      <c r="AL45" s="385"/>
      <c r="AM45" s="391" t="s">
        <v>17</v>
      </c>
    </row>
    <row r="46" spans="1:61" s="2" customFormat="1" ht="15" customHeight="1" x14ac:dyDescent="0.45">
      <c r="A46" s="342"/>
      <c r="B46" s="367"/>
      <c r="C46" s="317"/>
      <c r="D46" s="368"/>
      <c r="F46" s="321"/>
      <c r="G46" s="322"/>
      <c r="H46" s="322"/>
      <c r="I46" s="322"/>
      <c r="J46" s="373"/>
      <c r="K46" s="378"/>
      <c r="L46" s="322"/>
      <c r="M46" s="322"/>
      <c r="N46" s="322"/>
      <c r="O46" s="373"/>
      <c r="P46" s="378"/>
      <c r="Q46" s="322"/>
      <c r="R46" s="322"/>
      <c r="S46" s="322"/>
      <c r="T46" s="373"/>
      <c r="U46" s="378"/>
      <c r="V46" s="322"/>
      <c r="W46" s="322"/>
      <c r="X46" s="322"/>
      <c r="Y46" s="373"/>
      <c r="Z46" s="383"/>
      <c r="AA46" s="354"/>
      <c r="AB46" s="354"/>
      <c r="AC46" s="354"/>
      <c r="AD46" s="355"/>
      <c r="AE46" s="367"/>
      <c r="AF46" s="317"/>
      <c r="AG46" s="386"/>
      <c r="AH46" s="389"/>
      <c r="AI46" s="317"/>
      <c r="AJ46" s="386"/>
      <c r="AK46" s="389"/>
      <c r="AL46" s="386"/>
      <c r="AM46" s="392"/>
    </row>
    <row r="47" spans="1:61" s="2" customFormat="1" ht="15" customHeight="1" x14ac:dyDescent="0.45">
      <c r="A47" s="342"/>
      <c r="B47" s="367"/>
      <c r="C47" s="317"/>
      <c r="D47" s="368"/>
      <c r="F47" s="321"/>
      <c r="G47" s="322"/>
      <c r="H47" s="322"/>
      <c r="I47" s="322"/>
      <c r="J47" s="373"/>
      <c r="K47" s="378"/>
      <c r="L47" s="322"/>
      <c r="M47" s="322"/>
      <c r="N47" s="322"/>
      <c r="O47" s="373"/>
      <c r="P47" s="378"/>
      <c r="Q47" s="322"/>
      <c r="R47" s="322"/>
      <c r="S47" s="322"/>
      <c r="T47" s="373"/>
      <c r="U47" s="378"/>
      <c r="V47" s="322"/>
      <c r="W47" s="322"/>
      <c r="X47" s="322"/>
      <c r="Y47" s="373"/>
      <c r="Z47" s="383"/>
      <c r="AA47" s="354"/>
      <c r="AB47" s="354"/>
      <c r="AC47" s="354"/>
      <c r="AD47" s="355"/>
      <c r="AE47" s="367"/>
      <c r="AF47" s="317"/>
      <c r="AG47" s="386"/>
      <c r="AH47" s="389"/>
      <c r="AI47" s="317"/>
      <c r="AJ47" s="386"/>
      <c r="AK47" s="389"/>
      <c r="AL47" s="386"/>
      <c r="AM47" s="392"/>
      <c r="AO47" s="317" t="s">
        <v>18</v>
      </c>
      <c r="AP47" s="341" t="s">
        <v>19</v>
      </c>
    </row>
    <row r="48" spans="1:61" s="2" customFormat="1" ht="15" customHeight="1" thickBot="1" x14ac:dyDescent="0.5">
      <c r="A48" s="342"/>
      <c r="B48" s="369"/>
      <c r="C48" s="370"/>
      <c r="D48" s="371"/>
      <c r="E48" s="47"/>
      <c r="F48" s="374"/>
      <c r="G48" s="375"/>
      <c r="H48" s="375"/>
      <c r="I48" s="375"/>
      <c r="J48" s="376"/>
      <c r="K48" s="379"/>
      <c r="L48" s="375"/>
      <c r="M48" s="375"/>
      <c r="N48" s="375"/>
      <c r="O48" s="376"/>
      <c r="P48" s="379"/>
      <c r="Q48" s="375"/>
      <c r="R48" s="375"/>
      <c r="S48" s="375"/>
      <c r="T48" s="376"/>
      <c r="U48" s="379"/>
      <c r="V48" s="375"/>
      <c r="W48" s="375"/>
      <c r="X48" s="375"/>
      <c r="Y48" s="376"/>
      <c r="Z48" s="384"/>
      <c r="AA48" s="357"/>
      <c r="AB48" s="357"/>
      <c r="AC48" s="357"/>
      <c r="AD48" s="358"/>
      <c r="AE48" s="369"/>
      <c r="AF48" s="370"/>
      <c r="AG48" s="387"/>
      <c r="AH48" s="390"/>
      <c r="AI48" s="370"/>
      <c r="AJ48" s="387"/>
      <c r="AK48" s="390"/>
      <c r="AL48" s="387"/>
      <c r="AM48" s="393"/>
      <c r="AO48" s="317"/>
      <c r="AP48" s="341"/>
    </row>
    <row r="49" spans="1:52" ht="18" customHeight="1" x14ac:dyDescent="0.2">
      <c r="A49" s="342"/>
      <c r="B49" s="343" t="str">
        <f>C5</f>
        <v>鬼南クラブ</v>
      </c>
      <c r="C49" s="344"/>
      <c r="D49" s="345"/>
      <c r="E49" s="346" t="e">
        <f>IF($CB$111="A",CD113,IF($CB$111="B",CG113,CJ113))</f>
        <v>#REF!</v>
      </c>
      <c r="F49" s="347"/>
      <c r="G49" s="348"/>
      <c r="H49" s="348"/>
      <c r="I49" s="348"/>
      <c r="J49" s="349"/>
      <c r="K49" s="48">
        <f>COUNTIF(L52:L54,"○")</f>
        <v>2</v>
      </c>
      <c r="L49" s="48"/>
      <c r="M49" s="48" t="s">
        <v>107</v>
      </c>
      <c r="N49" s="48"/>
      <c r="O49" s="49">
        <f>COUNTIF(N52:N54,"○")</f>
        <v>0</v>
      </c>
      <c r="P49" s="48">
        <f>COUNTIF(Q52:Q54,"○")</f>
        <v>2</v>
      </c>
      <c r="Q49" s="48"/>
      <c r="R49" s="48" t="s">
        <v>108</v>
      </c>
      <c r="S49" s="48"/>
      <c r="T49" s="49">
        <f>COUNTIF(S52:S54,"○")</f>
        <v>0</v>
      </c>
      <c r="U49" s="48">
        <f>COUNTIF(V52:V54,"○")</f>
        <v>2</v>
      </c>
      <c r="V49" s="48"/>
      <c r="W49" s="48" t="s">
        <v>109</v>
      </c>
      <c r="X49" s="48"/>
      <c r="Y49" s="49">
        <f>COUNTIF(X52:X54,"○")</f>
        <v>0</v>
      </c>
      <c r="Z49" s="48">
        <f>COUNTIF(AA52:AA54,"○")</f>
        <v>2</v>
      </c>
      <c r="AA49" s="48"/>
      <c r="AB49" s="48" t="s">
        <v>110</v>
      </c>
      <c r="AC49" s="48"/>
      <c r="AD49" s="49">
        <f>COUNTIF(AC52:AC54,"○")</f>
        <v>0</v>
      </c>
      <c r="AE49" s="253">
        <f>COUNTIF(F50:AD50,"○")</f>
        <v>4</v>
      </c>
      <c r="AF49" s="254" t="s">
        <v>20</v>
      </c>
      <c r="AG49" s="260">
        <f>COUNTIF(J51:AD51,"○")</f>
        <v>0</v>
      </c>
      <c r="AH49" s="261">
        <f>IF(AJ53=0,10,AH53/AJ53)</f>
        <v>10</v>
      </c>
      <c r="AI49" s="254"/>
      <c r="AJ49" s="260"/>
      <c r="AK49" s="261"/>
      <c r="AL49" s="339">
        <f>SUM(F52:F54,K52:K54,P52:P54,U52:U54,Z52:Z54)/SUM(J52:J54,O52:O54,T52:T54,Y52:Y54,AD52:AD54)</f>
        <v>1.3152173913043479</v>
      </c>
      <c r="AM49" s="340">
        <f>IF(AO$87=AO$86,RANK(AY49,AY$49:AY$78,0),"")</f>
        <v>1</v>
      </c>
      <c r="AO49" s="1">
        <f>SUM(AE49:AG54)</f>
        <v>4</v>
      </c>
      <c r="AP49" s="1">
        <f>AQ49-AR49</f>
        <v>0</v>
      </c>
      <c r="AQ49" s="1">
        <f>SUM(F49:AD49)</f>
        <v>8</v>
      </c>
      <c r="AR49" s="1">
        <f>SUM(AH53:AJ54)</f>
        <v>8</v>
      </c>
      <c r="AT49" s="317">
        <f>RANK(AE49,AE$49:AE$78,1)</f>
        <v>5</v>
      </c>
      <c r="AU49" s="317">
        <f>RANK(AZ49,AZ$49:AZ$78,1)</f>
        <v>5</v>
      </c>
      <c r="AV49" s="317">
        <f>RANK(AL49,AL$49:AL$78,1)</f>
        <v>5</v>
      </c>
      <c r="AW49" s="317">
        <f>AT49*100</f>
        <v>500</v>
      </c>
      <c r="AX49" s="317">
        <f>AU49*10</f>
        <v>50</v>
      </c>
      <c r="AY49" s="317">
        <f>SUM(AV49:AX54)</f>
        <v>555</v>
      </c>
      <c r="AZ49" s="317">
        <f>AH49-AJ49</f>
        <v>10</v>
      </c>
    </row>
    <row r="50" spans="1:52" ht="13.5" hidden="1" customHeight="1" x14ac:dyDescent="0.2">
      <c r="A50" s="342"/>
      <c r="B50" s="321"/>
      <c r="C50" s="322"/>
      <c r="D50" s="323"/>
      <c r="E50" s="328"/>
      <c r="F50" s="249"/>
      <c r="G50" s="227"/>
      <c r="H50" s="227"/>
      <c r="I50" s="227"/>
      <c r="J50" s="228"/>
      <c r="K50" s="21" t="str">
        <f>IF(K49&gt;O49,"○","　")</f>
        <v>○</v>
      </c>
      <c r="L50" s="21"/>
      <c r="M50" s="21"/>
      <c r="N50" s="21"/>
      <c r="O50" s="50"/>
      <c r="P50" s="21" t="str">
        <f>IF(P49&gt;T49,"○","　")</f>
        <v>○</v>
      </c>
      <c r="Q50" s="21"/>
      <c r="R50" s="21"/>
      <c r="S50" s="21"/>
      <c r="T50" s="50"/>
      <c r="U50" s="21" t="str">
        <f>IF(U49&gt;Y49,"○","　")</f>
        <v>○</v>
      </c>
      <c r="V50" s="21"/>
      <c r="W50" s="21"/>
      <c r="X50" s="21"/>
      <c r="Y50" s="50"/>
      <c r="Z50" s="21" t="str">
        <f>IF(Z49&gt;AD49,"○","　")</f>
        <v>○</v>
      </c>
      <c r="AA50" s="21"/>
      <c r="AB50" s="21"/>
      <c r="AC50" s="21"/>
      <c r="AD50" s="50"/>
      <c r="AE50" s="233"/>
      <c r="AF50" s="197"/>
      <c r="AG50" s="201"/>
      <c r="AH50" s="198"/>
      <c r="AI50" s="197"/>
      <c r="AJ50" s="201"/>
      <c r="AK50" s="198"/>
      <c r="AL50" s="332"/>
      <c r="AM50" s="335"/>
      <c r="AT50" s="317"/>
      <c r="AU50" s="317"/>
      <c r="AV50" s="317"/>
      <c r="AW50" s="317"/>
      <c r="AX50" s="317"/>
      <c r="AY50" s="317"/>
      <c r="AZ50" s="317"/>
    </row>
    <row r="51" spans="1:52" ht="13.5" hidden="1" customHeight="1" x14ac:dyDescent="0.2">
      <c r="A51" s="342"/>
      <c r="B51" s="321"/>
      <c r="C51" s="322"/>
      <c r="D51" s="323"/>
      <c r="E51" s="328"/>
      <c r="F51" s="249"/>
      <c r="G51" s="227"/>
      <c r="H51" s="227"/>
      <c r="I51" s="227"/>
      <c r="J51" s="228"/>
      <c r="K51" s="21"/>
      <c r="L51" s="21"/>
      <c r="M51" s="21"/>
      <c r="N51" s="21"/>
      <c r="O51" s="50" t="str">
        <f>IF(O49&gt;K49,"○","　")</f>
        <v>　</v>
      </c>
      <c r="P51" s="21"/>
      <c r="Q51" s="21"/>
      <c r="R51" s="21"/>
      <c r="S51" s="21"/>
      <c r="T51" s="50" t="str">
        <f>IF(T49&gt;P49,"○","　")</f>
        <v>　</v>
      </c>
      <c r="U51" s="21"/>
      <c r="V51" s="21"/>
      <c r="W51" s="21"/>
      <c r="X51" s="21"/>
      <c r="Y51" s="50" t="str">
        <f>IF(Y49&gt;U49,"○","　")</f>
        <v>　</v>
      </c>
      <c r="Z51" s="21"/>
      <c r="AA51" s="21"/>
      <c r="AB51" s="21"/>
      <c r="AC51" s="21"/>
      <c r="AD51" s="50" t="str">
        <f>IF(AD49&gt;Z49,"○","　")</f>
        <v>　</v>
      </c>
      <c r="AE51" s="233"/>
      <c r="AF51" s="197"/>
      <c r="AG51" s="201"/>
      <c r="AH51" s="198"/>
      <c r="AI51" s="197"/>
      <c r="AJ51" s="201"/>
      <c r="AK51" s="198"/>
      <c r="AL51" s="332"/>
      <c r="AM51" s="335"/>
      <c r="AT51" s="317"/>
      <c r="AU51" s="317"/>
      <c r="AV51" s="317"/>
      <c r="AW51" s="317"/>
      <c r="AX51" s="317"/>
      <c r="AY51" s="317"/>
      <c r="AZ51" s="317"/>
    </row>
    <row r="52" spans="1:52" ht="18" customHeight="1" x14ac:dyDescent="0.2">
      <c r="A52" s="342"/>
      <c r="B52" s="321"/>
      <c r="C52" s="322"/>
      <c r="D52" s="323"/>
      <c r="E52" s="328"/>
      <c r="F52" s="249"/>
      <c r="G52" s="227"/>
      <c r="H52" s="227"/>
      <c r="I52" s="227"/>
      <c r="J52" s="228"/>
      <c r="K52" s="21">
        <f>O12</f>
        <v>15</v>
      </c>
      <c r="L52" s="21" t="str">
        <f>IF(K52&gt;O52,"○","　")</f>
        <v>○</v>
      </c>
      <c r="M52" s="21" t="s">
        <v>20</v>
      </c>
      <c r="N52" s="21" t="str">
        <f>IF(O52&gt;K52,"○","　")</f>
        <v>　</v>
      </c>
      <c r="O52" s="50">
        <f>T12</f>
        <v>12</v>
      </c>
      <c r="P52" s="21">
        <f>O27</f>
        <v>15</v>
      </c>
      <c r="Q52" s="21" t="str">
        <f>IF(P52&gt;T52,"○","　")</f>
        <v>○</v>
      </c>
      <c r="R52" s="21" t="s">
        <v>20</v>
      </c>
      <c r="S52" s="21" t="str">
        <f>IF(T52&gt;P52,"○","　")</f>
        <v>　</v>
      </c>
      <c r="T52" s="50">
        <f>T27</f>
        <v>11</v>
      </c>
      <c r="U52" s="21">
        <f>O36</f>
        <v>15</v>
      </c>
      <c r="V52" s="21" t="str">
        <f>IF(U52&gt;Y52,"○","　")</f>
        <v>○</v>
      </c>
      <c r="W52" s="21" t="s">
        <v>20</v>
      </c>
      <c r="X52" s="21" t="str">
        <f>IF(Y52&gt;U52,"○","　")</f>
        <v>　</v>
      </c>
      <c r="Y52" s="50">
        <f>T36</f>
        <v>13</v>
      </c>
      <c r="Z52" s="21">
        <f>O18</f>
        <v>15</v>
      </c>
      <c r="AA52" s="21" t="str">
        <f>IF(Z52&gt;AD52,"○","　")</f>
        <v>○</v>
      </c>
      <c r="AB52" s="21" t="s">
        <v>20</v>
      </c>
      <c r="AC52" s="21" t="str">
        <f>IF(AD52&gt;Z52,"○","　")</f>
        <v>　</v>
      </c>
      <c r="AD52" s="50">
        <f>T18</f>
        <v>13</v>
      </c>
      <c r="AE52" s="233"/>
      <c r="AF52" s="197"/>
      <c r="AG52" s="201"/>
      <c r="AH52" s="198"/>
      <c r="AI52" s="197"/>
      <c r="AJ52" s="201"/>
      <c r="AK52" s="198"/>
      <c r="AL52" s="332"/>
      <c r="AM52" s="335"/>
      <c r="AT52" s="317"/>
      <c r="AU52" s="317"/>
      <c r="AV52" s="317"/>
      <c r="AW52" s="317"/>
      <c r="AX52" s="317"/>
      <c r="AY52" s="317"/>
      <c r="AZ52" s="317"/>
    </row>
    <row r="53" spans="1:52" ht="18" customHeight="1" x14ac:dyDescent="0.2">
      <c r="A53" s="342"/>
      <c r="B53" s="321"/>
      <c r="C53" s="322"/>
      <c r="D53" s="323"/>
      <c r="E53" s="328"/>
      <c r="F53" s="249"/>
      <c r="G53" s="227"/>
      <c r="H53" s="227"/>
      <c r="I53" s="227"/>
      <c r="J53" s="228"/>
      <c r="K53" s="21">
        <f>O13</f>
        <v>15</v>
      </c>
      <c r="L53" s="21" t="str">
        <f>IF(K53&gt;O53,"○","　")</f>
        <v>○</v>
      </c>
      <c r="M53" s="21" t="s">
        <v>21</v>
      </c>
      <c r="N53" s="21" t="str">
        <f>IF(O53&gt;K53,"○","　")</f>
        <v>　</v>
      </c>
      <c r="O53" s="50">
        <f>T13</f>
        <v>12</v>
      </c>
      <c r="P53" s="21">
        <f>O28</f>
        <v>15</v>
      </c>
      <c r="Q53" s="21" t="str">
        <f>IF(P53&gt;T53,"○","　")</f>
        <v>○</v>
      </c>
      <c r="R53" s="21" t="s">
        <v>21</v>
      </c>
      <c r="S53" s="21" t="str">
        <f>IF(T53&gt;P53,"○","　")</f>
        <v>　</v>
      </c>
      <c r="T53" s="50">
        <f>T28</f>
        <v>10</v>
      </c>
      <c r="U53" s="21">
        <f>O37</f>
        <v>16</v>
      </c>
      <c r="V53" s="21" t="str">
        <f>IF(U53&gt;Y53,"○","　")</f>
        <v>○</v>
      </c>
      <c r="W53" s="21" t="s">
        <v>21</v>
      </c>
      <c r="X53" s="21" t="str">
        <f>IF(Y53&gt;U53,"○","　")</f>
        <v>　</v>
      </c>
      <c r="Y53" s="50">
        <f>T37</f>
        <v>14</v>
      </c>
      <c r="Z53" s="21">
        <f>O19</f>
        <v>15</v>
      </c>
      <c r="AA53" s="21" t="str">
        <f>IF(Z53&gt;AD53,"○","　")</f>
        <v>○</v>
      </c>
      <c r="AB53" s="21" t="s">
        <v>21</v>
      </c>
      <c r="AC53" s="21" t="str">
        <f>IF(AD53&gt;Z53,"○","　")</f>
        <v>　</v>
      </c>
      <c r="AD53" s="50">
        <f>T19</f>
        <v>7</v>
      </c>
      <c r="AE53" s="233"/>
      <c r="AF53" s="197"/>
      <c r="AG53" s="201"/>
      <c r="AH53" s="198">
        <f>SUM(F49,K49,P49,U49,Z49)</f>
        <v>8</v>
      </c>
      <c r="AI53" s="197" t="s">
        <v>21</v>
      </c>
      <c r="AJ53" s="201">
        <f>SUM(J49,O49,T49,Y49,AD49)</f>
        <v>0</v>
      </c>
      <c r="AK53" s="198"/>
      <c r="AL53" s="332"/>
      <c r="AM53" s="335"/>
      <c r="AT53" s="317"/>
      <c r="AU53" s="317"/>
      <c r="AV53" s="317"/>
      <c r="AW53" s="317"/>
      <c r="AX53" s="317"/>
      <c r="AY53" s="317"/>
      <c r="AZ53" s="317"/>
    </row>
    <row r="54" spans="1:52" ht="18" customHeight="1" x14ac:dyDescent="0.2">
      <c r="A54" s="342"/>
      <c r="B54" s="324"/>
      <c r="C54" s="325"/>
      <c r="D54" s="326"/>
      <c r="E54" s="329"/>
      <c r="F54" s="250"/>
      <c r="G54" s="239"/>
      <c r="H54" s="239"/>
      <c r="I54" s="239"/>
      <c r="J54" s="240"/>
      <c r="K54" s="21">
        <f>O14</f>
        <v>0</v>
      </c>
      <c r="L54" s="21" t="str">
        <f>IF(K54&gt;O54,"○","　")</f>
        <v>　</v>
      </c>
      <c r="M54" s="21" t="s">
        <v>21</v>
      </c>
      <c r="N54" s="21" t="str">
        <f>IF(O54&gt;K54,"○","　")</f>
        <v>　</v>
      </c>
      <c r="O54" s="50">
        <f>T14</f>
        <v>0</v>
      </c>
      <c r="P54" s="21">
        <f>O29</f>
        <v>0</v>
      </c>
      <c r="Q54" s="21" t="str">
        <f>IF(P54&gt;T54,"○","　")</f>
        <v>　</v>
      </c>
      <c r="R54" s="21" t="s">
        <v>21</v>
      </c>
      <c r="S54" s="21" t="str">
        <f>IF(T54&gt;P54,"○","　")</f>
        <v>　</v>
      </c>
      <c r="T54" s="50">
        <f>T29</f>
        <v>0</v>
      </c>
      <c r="U54" s="21">
        <f>O38</f>
        <v>0</v>
      </c>
      <c r="V54" s="21" t="str">
        <f>IF(U54&gt;Y54,"○","　")</f>
        <v>　</v>
      </c>
      <c r="W54" s="21" t="s">
        <v>21</v>
      </c>
      <c r="X54" s="21" t="str">
        <f>IF(Y54&gt;U54,"○","　")</f>
        <v>　</v>
      </c>
      <c r="Y54" s="50">
        <f>T38</f>
        <v>0</v>
      </c>
      <c r="Z54" s="21">
        <f>O20</f>
        <v>0</v>
      </c>
      <c r="AA54" s="21" t="str">
        <f>IF(Z54&gt;AD54,"○","　")</f>
        <v>　</v>
      </c>
      <c r="AB54" s="21" t="s">
        <v>21</v>
      </c>
      <c r="AC54" s="21" t="str">
        <f>IF(AD54&gt;Z54,"○","　")</f>
        <v>　</v>
      </c>
      <c r="AD54" s="50">
        <f>T20</f>
        <v>0</v>
      </c>
      <c r="AE54" s="241"/>
      <c r="AF54" s="242"/>
      <c r="AG54" s="243"/>
      <c r="AH54" s="244"/>
      <c r="AI54" s="242"/>
      <c r="AJ54" s="243"/>
      <c r="AK54" s="244"/>
      <c r="AL54" s="337"/>
      <c r="AM54" s="338"/>
      <c r="AT54" s="317"/>
      <c r="AU54" s="317"/>
      <c r="AV54" s="317"/>
      <c r="AW54" s="317"/>
      <c r="AX54" s="317"/>
      <c r="AY54" s="317"/>
      <c r="AZ54" s="317"/>
    </row>
    <row r="55" spans="1:52" ht="18" customHeight="1" x14ac:dyDescent="0.2">
      <c r="A55" s="342"/>
      <c r="B55" s="318" t="str">
        <f>C6</f>
        <v>ノーティー　ミリ</v>
      </c>
      <c r="C55" s="319"/>
      <c r="D55" s="320"/>
      <c r="E55" s="327" t="e">
        <f>IF($CB$111="A",CD114,IF($CB$111="B",CG114,CJ114))</f>
        <v>#REF!</v>
      </c>
      <c r="F55" s="53">
        <f>COUNTIF(G58:G60,"○")</f>
        <v>0</v>
      </c>
      <c r="G55" s="53"/>
      <c r="H55" s="53" t="str">
        <f>M49</f>
        <v>①</v>
      </c>
      <c r="I55" s="53"/>
      <c r="J55" s="54">
        <f>COUNTIF(I58:I60,"○")</f>
        <v>2</v>
      </c>
      <c r="K55" s="223"/>
      <c r="L55" s="224"/>
      <c r="M55" s="224"/>
      <c r="N55" s="224"/>
      <c r="O55" s="225"/>
      <c r="P55" s="53">
        <f>COUNTIF(Q58:Q60,"○")</f>
        <v>0</v>
      </c>
      <c r="Q55" s="53"/>
      <c r="R55" s="53" t="s">
        <v>111</v>
      </c>
      <c r="S55" s="53"/>
      <c r="T55" s="54">
        <f>COUNTIF(S58:S60,"○")</f>
        <v>2</v>
      </c>
      <c r="U55" s="53">
        <f>COUNTIF(V58:V60,"○")</f>
        <v>2</v>
      </c>
      <c r="V55" s="53"/>
      <c r="W55" s="53" t="s">
        <v>112</v>
      </c>
      <c r="X55" s="53"/>
      <c r="Y55" s="54">
        <f>COUNTIF(X58:X60,"○")</f>
        <v>1</v>
      </c>
      <c r="Z55" s="53">
        <f>COUNTIF(AA58:AA60,"○")</f>
        <v>2</v>
      </c>
      <c r="AA55" s="53"/>
      <c r="AB55" s="53" t="s">
        <v>113</v>
      </c>
      <c r="AC55" s="53"/>
      <c r="AD55" s="54">
        <f>COUNTIF(AC58:AC60,"○")</f>
        <v>0</v>
      </c>
      <c r="AE55" s="232">
        <f>COUNTIF(F56:AD56,"○")</f>
        <v>2</v>
      </c>
      <c r="AF55" s="235" t="s">
        <v>21</v>
      </c>
      <c r="AG55" s="236">
        <f>COUNTIF(J57:AD57,"○")</f>
        <v>2</v>
      </c>
      <c r="AH55" s="330">
        <f>IF(AJ59=0,10,AH59/AJ59)</f>
        <v>0.8</v>
      </c>
      <c r="AI55" s="235"/>
      <c r="AJ55" s="236"/>
      <c r="AK55" s="330"/>
      <c r="AL55" s="331">
        <f>SUM(F58:F60,K58:K60,P58:P60,U58:U60,Z58:Z60)/SUM(J58:J60,O58:O60,T58:T60,Y58:Y60,AD58:AD60)</f>
        <v>1</v>
      </c>
      <c r="AM55" s="334">
        <f>IF(AO$87=AO$86,RANK(AY55,AY$49:AY$78,0),"")</f>
        <v>3</v>
      </c>
      <c r="AO55" s="1">
        <f>SUM(AE55:AG60)</f>
        <v>4</v>
      </c>
      <c r="AP55" s="1">
        <f>AQ55-AR55</f>
        <v>0</v>
      </c>
      <c r="AQ55" s="1">
        <f>SUM(F55:AD55)</f>
        <v>9</v>
      </c>
      <c r="AR55" s="1">
        <f>SUM(AH59:AJ60)</f>
        <v>9</v>
      </c>
      <c r="AT55" s="317">
        <f>RANK(AE55,AE$49:AE$78,1)</f>
        <v>3</v>
      </c>
      <c r="AU55" s="317">
        <f>RANK(AZ55,AZ$49:AZ$78,1)</f>
        <v>3</v>
      </c>
      <c r="AV55" s="317">
        <f>RANK(AL55,AL$49:AL$78,1)</f>
        <v>3</v>
      </c>
      <c r="AW55" s="317">
        <f>AT55*100</f>
        <v>300</v>
      </c>
      <c r="AX55" s="317">
        <f>AU55*10</f>
        <v>30</v>
      </c>
      <c r="AY55" s="317">
        <f>SUM(AV55:AX60)</f>
        <v>333</v>
      </c>
      <c r="AZ55" s="317">
        <f>AH55-AJ55</f>
        <v>0.8</v>
      </c>
    </row>
    <row r="56" spans="1:52" ht="13.5" hidden="1" customHeight="1" x14ac:dyDescent="0.2">
      <c r="A56" s="342"/>
      <c r="B56" s="321"/>
      <c r="C56" s="322"/>
      <c r="D56" s="323"/>
      <c r="E56" s="328"/>
      <c r="F56" s="21" t="str">
        <f>IF(F55&gt;J55,"○","　")</f>
        <v>　</v>
      </c>
      <c r="G56" s="21"/>
      <c r="H56" s="21"/>
      <c r="I56" s="21"/>
      <c r="J56" s="50"/>
      <c r="K56" s="226"/>
      <c r="L56" s="227"/>
      <c r="M56" s="227"/>
      <c r="N56" s="227"/>
      <c r="O56" s="228"/>
      <c r="P56" s="21" t="str">
        <f>IF(P55&gt;T55,"○","　")</f>
        <v>　</v>
      </c>
      <c r="Q56" s="21"/>
      <c r="R56" s="21"/>
      <c r="S56" s="21"/>
      <c r="T56" s="50"/>
      <c r="U56" s="21" t="str">
        <f>IF(U55&gt;Y55,"○","　")</f>
        <v>○</v>
      </c>
      <c r="V56" s="21"/>
      <c r="W56" s="21"/>
      <c r="X56" s="21"/>
      <c r="Y56" s="50"/>
      <c r="Z56" s="21" t="str">
        <f>IF(Z55&gt;AD55,"○","　")</f>
        <v>○</v>
      </c>
      <c r="AA56" s="21"/>
      <c r="AB56" s="21"/>
      <c r="AC56" s="21"/>
      <c r="AD56" s="50"/>
      <c r="AE56" s="233"/>
      <c r="AF56" s="197"/>
      <c r="AG56" s="201"/>
      <c r="AH56" s="198"/>
      <c r="AI56" s="197"/>
      <c r="AJ56" s="201"/>
      <c r="AK56" s="198"/>
      <c r="AL56" s="332"/>
      <c r="AM56" s="335"/>
      <c r="AT56" s="317"/>
      <c r="AU56" s="317"/>
      <c r="AV56" s="317"/>
      <c r="AW56" s="317"/>
      <c r="AX56" s="317"/>
      <c r="AY56" s="317"/>
      <c r="AZ56" s="317"/>
    </row>
    <row r="57" spans="1:52" ht="13.5" hidden="1" customHeight="1" x14ac:dyDescent="0.2">
      <c r="A57" s="342"/>
      <c r="B57" s="321"/>
      <c r="C57" s="322"/>
      <c r="D57" s="323"/>
      <c r="E57" s="328"/>
      <c r="F57" s="21"/>
      <c r="G57" s="21"/>
      <c r="H57" s="21"/>
      <c r="I57" s="21"/>
      <c r="J57" s="50" t="str">
        <f>IF(J55&gt;F55,"○","　")</f>
        <v>○</v>
      </c>
      <c r="K57" s="226"/>
      <c r="L57" s="227"/>
      <c r="M57" s="227"/>
      <c r="N57" s="227"/>
      <c r="O57" s="228"/>
      <c r="P57" s="21"/>
      <c r="Q57" s="21"/>
      <c r="R57" s="21"/>
      <c r="S57" s="21"/>
      <c r="T57" s="50" t="str">
        <f>IF(T55&gt;P55,"○","　")</f>
        <v>○</v>
      </c>
      <c r="U57" s="21"/>
      <c r="V57" s="21"/>
      <c r="W57" s="21"/>
      <c r="X57" s="21"/>
      <c r="Y57" s="50" t="str">
        <f>IF(Y55&gt;U55,"○","　")</f>
        <v>　</v>
      </c>
      <c r="Z57" s="21"/>
      <c r="AA57" s="21"/>
      <c r="AB57" s="21"/>
      <c r="AC57" s="21"/>
      <c r="AD57" s="50" t="str">
        <f>IF(AD55&gt;Z55,"○","　")</f>
        <v>　</v>
      </c>
      <c r="AE57" s="233"/>
      <c r="AF57" s="197"/>
      <c r="AG57" s="201"/>
      <c r="AH57" s="198"/>
      <c r="AI57" s="197"/>
      <c r="AJ57" s="201"/>
      <c r="AK57" s="198"/>
      <c r="AL57" s="332"/>
      <c r="AM57" s="335"/>
      <c r="AT57" s="317"/>
      <c r="AU57" s="317"/>
      <c r="AV57" s="317"/>
      <c r="AW57" s="317"/>
      <c r="AX57" s="317"/>
      <c r="AY57" s="317"/>
      <c r="AZ57" s="317"/>
    </row>
    <row r="58" spans="1:52" ht="18" customHeight="1" x14ac:dyDescent="0.2">
      <c r="A58" s="342"/>
      <c r="B58" s="321"/>
      <c r="C58" s="322"/>
      <c r="D58" s="323"/>
      <c r="E58" s="328"/>
      <c r="F58" s="21">
        <f>O52</f>
        <v>12</v>
      </c>
      <c r="G58" s="21" t="str">
        <f>IF(F58&gt;J58,"○","　")</f>
        <v>　</v>
      </c>
      <c r="H58" s="21" t="s">
        <v>21</v>
      </c>
      <c r="I58" s="21" t="str">
        <f>IF(J58&gt;F58,"○","　")</f>
        <v>○</v>
      </c>
      <c r="J58" s="50">
        <f>K52</f>
        <v>15</v>
      </c>
      <c r="K58" s="226"/>
      <c r="L58" s="227"/>
      <c r="M58" s="227"/>
      <c r="N58" s="227"/>
      <c r="O58" s="228"/>
      <c r="P58" s="21">
        <f>O21</f>
        <v>14</v>
      </c>
      <c r="Q58" s="21" t="str">
        <f>IF(P58&gt;T58,"○","　")</f>
        <v>　</v>
      </c>
      <c r="R58" s="21" t="s">
        <v>20</v>
      </c>
      <c r="S58" s="21" t="str">
        <f>IF(T58&gt;P58,"○","　")</f>
        <v>○</v>
      </c>
      <c r="T58" s="50">
        <f>T21</f>
        <v>16</v>
      </c>
      <c r="U58" s="21">
        <f>O30</f>
        <v>15</v>
      </c>
      <c r="V58" s="21" t="str">
        <f>IF(U58&gt;Y58,"○","　")</f>
        <v>○</v>
      </c>
      <c r="W58" s="21" t="s">
        <v>20</v>
      </c>
      <c r="X58" s="21" t="str">
        <f>IF(Y58&gt;U58,"○","　")</f>
        <v>　</v>
      </c>
      <c r="Y58" s="50">
        <f>T30</f>
        <v>9</v>
      </c>
      <c r="Z58" s="21">
        <f>O39</f>
        <v>15</v>
      </c>
      <c r="AA58" s="21" t="str">
        <f>IF(Z58&gt;AD58,"○","　")</f>
        <v>○</v>
      </c>
      <c r="AB58" s="21" t="s">
        <v>20</v>
      </c>
      <c r="AC58" s="21" t="str">
        <f>IF(AD58&gt;Z58,"○","　")</f>
        <v>　</v>
      </c>
      <c r="AD58" s="50">
        <f>T39</f>
        <v>10</v>
      </c>
      <c r="AE58" s="233"/>
      <c r="AF58" s="197"/>
      <c r="AG58" s="201"/>
      <c r="AH58" s="198"/>
      <c r="AI58" s="197"/>
      <c r="AJ58" s="201"/>
      <c r="AK58" s="198"/>
      <c r="AL58" s="332"/>
      <c r="AM58" s="335"/>
      <c r="AT58" s="317"/>
      <c r="AU58" s="317"/>
      <c r="AV58" s="317"/>
      <c r="AW58" s="317"/>
      <c r="AX58" s="317"/>
      <c r="AY58" s="317"/>
      <c r="AZ58" s="317"/>
    </row>
    <row r="59" spans="1:52" ht="18" customHeight="1" x14ac:dyDescent="0.2">
      <c r="A59" s="342"/>
      <c r="B59" s="321"/>
      <c r="C59" s="322"/>
      <c r="D59" s="323"/>
      <c r="E59" s="328"/>
      <c r="F59" s="21">
        <f>O53</f>
        <v>12</v>
      </c>
      <c r="G59" s="21" t="str">
        <f>IF(F59&gt;J59,"○","　")</f>
        <v>　</v>
      </c>
      <c r="H59" s="21" t="s">
        <v>21</v>
      </c>
      <c r="I59" s="21" t="str">
        <f>IF(J59&gt;F59,"○","　")</f>
        <v>○</v>
      </c>
      <c r="J59" s="50">
        <f>K53</f>
        <v>15</v>
      </c>
      <c r="K59" s="226"/>
      <c r="L59" s="227"/>
      <c r="M59" s="227"/>
      <c r="N59" s="227"/>
      <c r="O59" s="228"/>
      <c r="P59" s="21">
        <f>O22</f>
        <v>11</v>
      </c>
      <c r="Q59" s="21" t="str">
        <f>IF(P59&gt;T59,"○","　")</f>
        <v>　</v>
      </c>
      <c r="R59" s="21" t="s">
        <v>21</v>
      </c>
      <c r="S59" s="21" t="str">
        <f>IF(T59&gt;P59,"○","　")</f>
        <v>○</v>
      </c>
      <c r="T59" s="50">
        <f>T22</f>
        <v>15</v>
      </c>
      <c r="U59" s="21">
        <f>O31</f>
        <v>10</v>
      </c>
      <c r="V59" s="21" t="str">
        <f>IF(U59&gt;Y59,"○","　")</f>
        <v>　</v>
      </c>
      <c r="W59" s="21" t="s">
        <v>21</v>
      </c>
      <c r="X59" s="21" t="str">
        <f>IF(Y59&gt;U59,"○","　")</f>
        <v>○</v>
      </c>
      <c r="Y59" s="50">
        <f>T31</f>
        <v>15</v>
      </c>
      <c r="Z59" s="21">
        <f>O40</f>
        <v>15</v>
      </c>
      <c r="AA59" s="21" t="str">
        <f>IF(Z59&gt;AD59,"○","　")</f>
        <v>○</v>
      </c>
      <c r="AB59" s="21" t="s">
        <v>21</v>
      </c>
      <c r="AC59" s="21" t="str">
        <f>IF(AD59&gt;Z59,"○","　")</f>
        <v>　</v>
      </c>
      <c r="AD59" s="50">
        <f>T40</f>
        <v>11</v>
      </c>
      <c r="AE59" s="233"/>
      <c r="AF59" s="197"/>
      <c r="AG59" s="201"/>
      <c r="AH59" s="198">
        <f>SUM(F55,K55,P55,U55,Z55)</f>
        <v>4</v>
      </c>
      <c r="AI59" s="197" t="s">
        <v>21</v>
      </c>
      <c r="AJ59" s="201">
        <f>SUM(J55,O55,T55,Y55,AD55)</f>
        <v>5</v>
      </c>
      <c r="AK59" s="198"/>
      <c r="AL59" s="332"/>
      <c r="AM59" s="335"/>
      <c r="AT59" s="317"/>
      <c r="AU59" s="317"/>
      <c r="AV59" s="317"/>
      <c r="AW59" s="317"/>
      <c r="AX59" s="317"/>
      <c r="AY59" s="317"/>
      <c r="AZ59" s="317"/>
    </row>
    <row r="60" spans="1:52" ht="18" customHeight="1" x14ac:dyDescent="0.2">
      <c r="A60" s="342"/>
      <c r="B60" s="324"/>
      <c r="C60" s="325"/>
      <c r="D60" s="326"/>
      <c r="E60" s="329"/>
      <c r="F60" s="51">
        <f>O54</f>
        <v>0</v>
      </c>
      <c r="G60" s="51" t="str">
        <f>IF(F60&gt;J60,"○","　")</f>
        <v>　</v>
      </c>
      <c r="H60" s="51" t="s">
        <v>21</v>
      </c>
      <c r="I60" s="51" t="str">
        <f>IF(J60&gt;F60,"○","　")</f>
        <v>　</v>
      </c>
      <c r="J60" s="52">
        <f>K54</f>
        <v>0</v>
      </c>
      <c r="K60" s="238"/>
      <c r="L60" s="239"/>
      <c r="M60" s="239"/>
      <c r="N60" s="239"/>
      <c r="O60" s="240"/>
      <c r="P60" s="21">
        <f>O23</f>
        <v>0</v>
      </c>
      <c r="Q60" s="21" t="str">
        <f>IF(P60&gt;T60,"○","　")</f>
        <v>　</v>
      </c>
      <c r="R60" s="21" t="s">
        <v>21</v>
      </c>
      <c r="S60" s="21" t="str">
        <f>IF(T60&gt;P60,"○","　")</f>
        <v>　</v>
      </c>
      <c r="T60" s="50">
        <f>T23</f>
        <v>0</v>
      </c>
      <c r="U60" s="21">
        <f>O32</f>
        <v>17</v>
      </c>
      <c r="V60" s="21" t="str">
        <f>IF(U60&gt;Y60,"○","　")</f>
        <v>○</v>
      </c>
      <c r="W60" s="21" t="s">
        <v>21</v>
      </c>
      <c r="X60" s="21" t="str">
        <f>IF(Y60&gt;U60,"○","　")</f>
        <v>　</v>
      </c>
      <c r="Y60" s="50">
        <f>T32</f>
        <v>15</v>
      </c>
      <c r="Z60" s="21">
        <f>O41</f>
        <v>0</v>
      </c>
      <c r="AA60" s="21" t="str">
        <f>IF(Z60&gt;AD60,"○","　")</f>
        <v>　</v>
      </c>
      <c r="AB60" s="21" t="s">
        <v>21</v>
      </c>
      <c r="AC60" s="21" t="str">
        <f>IF(AD60&gt;Z60,"○","　")</f>
        <v>　</v>
      </c>
      <c r="AD60" s="50">
        <f>T41</f>
        <v>0</v>
      </c>
      <c r="AE60" s="241"/>
      <c r="AF60" s="242"/>
      <c r="AG60" s="243"/>
      <c r="AH60" s="244"/>
      <c r="AI60" s="242"/>
      <c r="AJ60" s="243"/>
      <c r="AK60" s="244"/>
      <c r="AL60" s="337"/>
      <c r="AM60" s="338"/>
      <c r="AT60" s="317"/>
      <c r="AU60" s="317"/>
      <c r="AV60" s="317"/>
      <c r="AW60" s="317"/>
      <c r="AX60" s="317"/>
      <c r="AY60" s="317"/>
      <c r="AZ60" s="317"/>
    </row>
    <row r="61" spans="1:52" ht="18" customHeight="1" x14ac:dyDescent="0.2">
      <c r="A61" s="342"/>
      <c r="B61" s="318" t="str">
        <f>C7</f>
        <v>中川クラブ</v>
      </c>
      <c r="C61" s="319"/>
      <c r="D61" s="320"/>
      <c r="E61" s="327" t="e">
        <f>IF($CB$111="A",CD115,IF($CB$111="B",CG115,CJ115))</f>
        <v>#REF!</v>
      </c>
      <c r="F61" s="53">
        <f>COUNTIF(G64:G66,"○")</f>
        <v>0</v>
      </c>
      <c r="G61" s="53"/>
      <c r="H61" s="53" t="str">
        <f>R49</f>
        <v>⑥</v>
      </c>
      <c r="I61" s="53"/>
      <c r="J61" s="54">
        <f>COUNTIF(I64:I66,"○")</f>
        <v>2</v>
      </c>
      <c r="K61" s="53">
        <f>COUNTIF(L64:L66,"○")</f>
        <v>2</v>
      </c>
      <c r="L61" s="53"/>
      <c r="M61" s="53" t="str">
        <f>R55</f>
        <v>④</v>
      </c>
      <c r="N61" s="53"/>
      <c r="O61" s="54">
        <f>COUNTIF(N64:N66,"○")</f>
        <v>0</v>
      </c>
      <c r="P61" s="223"/>
      <c r="Q61" s="224"/>
      <c r="R61" s="224"/>
      <c r="S61" s="224"/>
      <c r="T61" s="225"/>
      <c r="U61" s="53">
        <f>COUNTIF(V64:V66,"○")</f>
        <v>1</v>
      </c>
      <c r="V61" s="53"/>
      <c r="W61" s="53" t="s">
        <v>114</v>
      </c>
      <c r="X61" s="53"/>
      <c r="Y61" s="54">
        <f>COUNTIF(X64:X66,"○")</f>
        <v>2</v>
      </c>
      <c r="Z61" s="53">
        <f>COUNTIF(AA64:AA66,"○")</f>
        <v>0</v>
      </c>
      <c r="AA61" s="53"/>
      <c r="AB61" s="53" t="s">
        <v>115</v>
      </c>
      <c r="AC61" s="53"/>
      <c r="AD61" s="54">
        <f>COUNTIF(AC64:AC66,"○")</f>
        <v>2</v>
      </c>
      <c r="AE61" s="232">
        <f>COUNTIF(F62:AD62,"○")</f>
        <v>1</v>
      </c>
      <c r="AF61" s="235" t="s">
        <v>21</v>
      </c>
      <c r="AG61" s="236">
        <f>COUNTIF(J63:AD63,"○")</f>
        <v>3</v>
      </c>
      <c r="AH61" s="330">
        <f>IF(AJ65=0,10,AH65/AJ65)</f>
        <v>0.5</v>
      </c>
      <c r="AI61" s="235"/>
      <c r="AJ61" s="236"/>
      <c r="AK61" s="330"/>
      <c r="AL61" s="331">
        <f>SUM(F64:F66,K64:K66,P64:P66,U64:U66,Z64:Z66)/SUM(J64:J66,O64:O66,T64:T66,Y64:Y66,AD64:AD66)</f>
        <v>0.93181818181818177</v>
      </c>
      <c r="AM61" s="334">
        <f>IF(AO$87=AO$86,RANK(AY61,AY$49:AY$78,0),"")</f>
        <v>4</v>
      </c>
      <c r="AO61" s="1">
        <f>SUM(AE61:AG66)</f>
        <v>4</v>
      </c>
      <c r="AP61" s="1">
        <f>AQ61-AR61</f>
        <v>0</v>
      </c>
      <c r="AQ61" s="1">
        <f>SUM(F61:AD61)</f>
        <v>9</v>
      </c>
      <c r="AR61" s="1">
        <f>SUM(AH65:AJ66)</f>
        <v>9</v>
      </c>
      <c r="AT61" s="317">
        <f>RANK(AE61,AE$49:AE$78,1)</f>
        <v>1</v>
      </c>
      <c r="AU61" s="317">
        <f>RANK(AZ61,AZ$49:AZ$78,1)</f>
        <v>2</v>
      </c>
      <c r="AV61" s="317">
        <f>RANK(AL61,AL$49:AL$78,1)</f>
        <v>2</v>
      </c>
      <c r="AW61" s="317">
        <f>AT61*100</f>
        <v>100</v>
      </c>
      <c r="AX61" s="317">
        <f>AU61*10</f>
        <v>20</v>
      </c>
      <c r="AY61" s="317">
        <f>SUM(AV61:AX66)</f>
        <v>122</v>
      </c>
      <c r="AZ61" s="317">
        <f>AH61-AJ61</f>
        <v>0.5</v>
      </c>
    </row>
    <row r="62" spans="1:52" ht="13.5" hidden="1" customHeight="1" x14ac:dyDescent="0.2">
      <c r="A62" s="342"/>
      <c r="B62" s="321"/>
      <c r="C62" s="322"/>
      <c r="D62" s="323"/>
      <c r="E62" s="328"/>
      <c r="F62" s="21" t="str">
        <f>IF(F61&gt;J61,"○","　")</f>
        <v>　</v>
      </c>
      <c r="G62" s="21"/>
      <c r="H62" s="21"/>
      <c r="I62" s="21"/>
      <c r="J62" s="50"/>
      <c r="K62" s="21" t="str">
        <f>IF(K61&gt;O61,"○","　")</f>
        <v>○</v>
      </c>
      <c r="L62" s="21"/>
      <c r="M62" s="21"/>
      <c r="N62" s="21"/>
      <c r="O62" s="50"/>
      <c r="P62" s="226"/>
      <c r="Q62" s="227"/>
      <c r="R62" s="227"/>
      <c r="S62" s="227"/>
      <c r="T62" s="228"/>
      <c r="U62" s="21" t="str">
        <f>IF(U61&gt;Y61,"○","　")</f>
        <v>　</v>
      </c>
      <c r="V62" s="21"/>
      <c r="W62" s="21"/>
      <c r="X62" s="21"/>
      <c r="Y62" s="50"/>
      <c r="Z62" s="21" t="str">
        <f>IF(Z61&gt;AD61,"○","　")</f>
        <v>　</v>
      </c>
      <c r="AA62" s="21"/>
      <c r="AB62" s="21"/>
      <c r="AC62" s="21"/>
      <c r="AD62" s="50"/>
      <c r="AE62" s="233"/>
      <c r="AF62" s="197"/>
      <c r="AG62" s="201"/>
      <c r="AH62" s="198"/>
      <c r="AI62" s="197"/>
      <c r="AJ62" s="201"/>
      <c r="AK62" s="198"/>
      <c r="AL62" s="332"/>
      <c r="AM62" s="335"/>
      <c r="AT62" s="317"/>
      <c r="AU62" s="317"/>
      <c r="AV62" s="317"/>
      <c r="AW62" s="317"/>
      <c r="AX62" s="317"/>
      <c r="AY62" s="317"/>
      <c r="AZ62" s="317"/>
    </row>
    <row r="63" spans="1:52" ht="13.5" hidden="1" customHeight="1" x14ac:dyDescent="0.2">
      <c r="A63" s="342"/>
      <c r="B63" s="321"/>
      <c r="C63" s="322"/>
      <c r="D63" s="323"/>
      <c r="E63" s="328"/>
      <c r="F63" s="21"/>
      <c r="G63" s="21"/>
      <c r="H63" s="21"/>
      <c r="I63" s="21"/>
      <c r="J63" s="50" t="str">
        <f>IF(J61&gt;F61,"○","　")</f>
        <v>○</v>
      </c>
      <c r="K63" s="21"/>
      <c r="L63" s="21"/>
      <c r="M63" s="21"/>
      <c r="N63" s="21"/>
      <c r="O63" s="50" t="str">
        <f>IF(O61&gt;K61,"○","　")</f>
        <v>　</v>
      </c>
      <c r="P63" s="226"/>
      <c r="Q63" s="227"/>
      <c r="R63" s="227"/>
      <c r="S63" s="227"/>
      <c r="T63" s="228"/>
      <c r="U63" s="21"/>
      <c r="V63" s="21"/>
      <c r="W63" s="21"/>
      <c r="X63" s="21"/>
      <c r="Y63" s="50" t="str">
        <f>IF(Y61&gt;U61,"○","　")</f>
        <v>○</v>
      </c>
      <c r="Z63" s="21"/>
      <c r="AA63" s="21"/>
      <c r="AB63" s="21"/>
      <c r="AC63" s="21"/>
      <c r="AD63" s="50" t="str">
        <f>IF(AD61&gt;Z61,"○","　")</f>
        <v>○</v>
      </c>
      <c r="AE63" s="233"/>
      <c r="AF63" s="197"/>
      <c r="AG63" s="201"/>
      <c r="AH63" s="198"/>
      <c r="AI63" s="197"/>
      <c r="AJ63" s="201"/>
      <c r="AK63" s="198"/>
      <c r="AL63" s="332"/>
      <c r="AM63" s="335"/>
      <c r="AT63" s="317"/>
      <c r="AU63" s="317"/>
      <c r="AV63" s="317"/>
      <c r="AW63" s="317"/>
      <c r="AX63" s="317"/>
      <c r="AY63" s="317"/>
      <c r="AZ63" s="317"/>
    </row>
    <row r="64" spans="1:52" ht="18" customHeight="1" x14ac:dyDescent="0.2">
      <c r="A64" s="342"/>
      <c r="B64" s="321"/>
      <c r="C64" s="322"/>
      <c r="D64" s="323"/>
      <c r="E64" s="328"/>
      <c r="F64" s="21">
        <f>T52</f>
        <v>11</v>
      </c>
      <c r="G64" s="21" t="str">
        <f>IF(F64&gt;J64,"○","　")</f>
        <v>　</v>
      </c>
      <c r="H64" s="21" t="s">
        <v>21</v>
      </c>
      <c r="I64" s="21" t="str">
        <f>IF(J64&gt;F64,"○","　")</f>
        <v>○</v>
      </c>
      <c r="J64" s="50">
        <f>P52</f>
        <v>15</v>
      </c>
      <c r="K64" s="21">
        <f>T58</f>
        <v>16</v>
      </c>
      <c r="L64" s="21" t="str">
        <f>IF(K64&gt;O64,"○","　")</f>
        <v>○</v>
      </c>
      <c r="M64" s="21" t="s">
        <v>20</v>
      </c>
      <c r="N64" s="21" t="str">
        <f>IF(O64&gt;K64,"○","　")</f>
        <v>　</v>
      </c>
      <c r="O64" s="50">
        <f>P58</f>
        <v>14</v>
      </c>
      <c r="P64" s="226"/>
      <c r="Q64" s="227"/>
      <c r="R64" s="227"/>
      <c r="S64" s="227"/>
      <c r="T64" s="228"/>
      <c r="U64" s="21">
        <f>O15</f>
        <v>15</v>
      </c>
      <c r="V64" s="21" t="str">
        <f>IF(U64&gt;Y64,"○","　")</f>
        <v>○</v>
      </c>
      <c r="W64" s="21" t="s">
        <v>20</v>
      </c>
      <c r="X64" s="21" t="str">
        <f>IF(Y64&gt;U64,"○","　")</f>
        <v>　</v>
      </c>
      <c r="Y64" s="50">
        <f>T15</f>
        <v>13</v>
      </c>
      <c r="Z64" s="21">
        <f>O33</f>
        <v>13</v>
      </c>
      <c r="AA64" s="21" t="str">
        <f>IF(Z64&gt;AD64,"○","　")</f>
        <v>　</v>
      </c>
      <c r="AB64" s="21" t="s">
        <v>20</v>
      </c>
      <c r="AC64" s="21" t="str">
        <f>IF(AD64&gt;Z64,"○","　")</f>
        <v>○</v>
      </c>
      <c r="AD64" s="50">
        <f>T33</f>
        <v>15</v>
      </c>
      <c r="AE64" s="233"/>
      <c r="AF64" s="197"/>
      <c r="AG64" s="201"/>
      <c r="AH64" s="198"/>
      <c r="AI64" s="197"/>
      <c r="AJ64" s="201"/>
      <c r="AK64" s="198"/>
      <c r="AL64" s="332"/>
      <c r="AM64" s="335"/>
      <c r="AT64" s="317"/>
      <c r="AU64" s="317"/>
      <c r="AV64" s="317"/>
      <c r="AW64" s="317"/>
      <c r="AX64" s="317"/>
      <c r="AY64" s="317"/>
      <c r="AZ64" s="317"/>
    </row>
    <row r="65" spans="1:52" ht="18" customHeight="1" x14ac:dyDescent="0.2">
      <c r="A65" s="342"/>
      <c r="B65" s="321"/>
      <c r="C65" s="322"/>
      <c r="D65" s="323"/>
      <c r="E65" s="328"/>
      <c r="F65" s="21">
        <f>T53</f>
        <v>10</v>
      </c>
      <c r="G65" s="21" t="str">
        <f>IF(F65&gt;J65,"○","　")</f>
        <v>　</v>
      </c>
      <c r="H65" s="21" t="s">
        <v>21</v>
      </c>
      <c r="I65" s="21" t="str">
        <f>IF(J65&gt;F65,"○","　")</f>
        <v>○</v>
      </c>
      <c r="J65" s="50">
        <f>P53</f>
        <v>15</v>
      </c>
      <c r="K65" s="21">
        <f>T59</f>
        <v>15</v>
      </c>
      <c r="L65" s="21" t="str">
        <f>IF(K65&gt;O65,"○","　")</f>
        <v>○</v>
      </c>
      <c r="M65" s="21" t="s">
        <v>21</v>
      </c>
      <c r="N65" s="21" t="str">
        <f>IF(O65&gt;K65,"○","　")</f>
        <v>　</v>
      </c>
      <c r="O65" s="50">
        <f>P59</f>
        <v>11</v>
      </c>
      <c r="P65" s="226"/>
      <c r="Q65" s="227"/>
      <c r="R65" s="227"/>
      <c r="S65" s="227"/>
      <c r="T65" s="228"/>
      <c r="U65" s="21">
        <f>O16</f>
        <v>15</v>
      </c>
      <c r="V65" s="21" t="str">
        <f>IF(U65&gt;Y65,"○","　")</f>
        <v>　</v>
      </c>
      <c r="W65" s="21" t="s">
        <v>21</v>
      </c>
      <c r="X65" s="21" t="str">
        <f>IF(Y65&gt;U65,"○","　")</f>
        <v>○</v>
      </c>
      <c r="Y65" s="50">
        <f>T16</f>
        <v>17</v>
      </c>
      <c r="Z65" s="21">
        <f>O34</f>
        <v>14</v>
      </c>
      <c r="AA65" s="21" t="str">
        <f>IF(Z65&gt;AD65,"○","　")</f>
        <v>　</v>
      </c>
      <c r="AB65" s="21" t="s">
        <v>21</v>
      </c>
      <c r="AC65" s="21" t="str">
        <f>IF(AD65&gt;Z65,"○","　")</f>
        <v>○</v>
      </c>
      <c r="AD65" s="50">
        <f>T34</f>
        <v>16</v>
      </c>
      <c r="AE65" s="233"/>
      <c r="AF65" s="197"/>
      <c r="AG65" s="201"/>
      <c r="AH65" s="198">
        <f>SUM(F61,K61,P61,U61,Z61)</f>
        <v>3</v>
      </c>
      <c r="AI65" s="197" t="s">
        <v>21</v>
      </c>
      <c r="AJ65" s="201">
        <f>SUM(J61,O61,T61,Y61,AD61)</f>
        <v>6</v>
      </c>
      <c r="AK65" s="198"/>
      <c r="AL65" s="332"/>
      <c r="AM65" s="335"/>
      <c r="AT65" s="317"/>
      <c r="AU65" s="317"/>
      <c r="AV65" s="317"/>
      <c r="AW65" s="317"/>
      <c r="AX65" s="317"/>
      <c r="AY65" s="317"/>
      <c r="AZ65" s="317"/>
    </row>
    <row r="66" spans="1:52" ht="18" customHeight="1" x14ac:dyDescent="0.2">
      <c r="A66" s="342"/>
      <c r="B66" s="324"/>
      <c r="C66" s="325"/>
      <c r="D66" s="326"/>
      <c r="E66" s="329"/>
      <c r="F66" s="51">
        <f>T54</f>
        <v>0</v>
      </c>
      <c r="G66" s="51" t="str">
        <f>IF(F66&gt;J66,"○","　")</f>
        <v>　</v>
      </c>
      <c r="H66" s="51" t="s">
        <v>21</v>
      </c>
      <c r="I66" s="51" t="str">
        <f>IF(J66&gt;F66,"○","　")</f>
        <v>　</v>
      </c>
      <c r="J66" s="52">
        <f>P54</f>
        <v>0</v>
      </c>
      <c r="K66" s="51">
        <f>T60</f>
        <v>0</v>
      </c>
      <c r="L66" s="51" t="str">
        <f>IF(K66&gt;O66,"○","　")</f>
        <v>　</v>
      </c>
      <c r="M66" s="51" t="s">
        <v>21</v>
      </c>
      <c r="N66" s="51" t="str">
        <f>IF(O66&gt;K66,"○","　")</f>
        <v>　</v>
      </c>
      <c r="O66" s="52">
        <f>P60</f>
        <v>0</v>
      </c>
      <c r="P66" s="238"/>
      <c r="Q66" s="239"/>
      <c r="R66" s="239"/>
      <c r="S66" s="239"/>
      <c r="T66" s="240"/>
      <c r="U66" s="21">
        <f>O17</f>
        <v>14</v>
      </c>
      <c r="V66" s="21" t="str">
        <f>IF(U66&gt;Y66,"○","　")</f>
        <v>　</v>
      </c>
      <c r="W66" s="21" t="s">
        <v>21</v>
      </c>
      <c r="X66" s="21" t="str">
        <f>IF(Y66&gt;U66,"○","　")</f>
        <v>○</v>
      </c>
      <c r="Y66" s="50">
        <f>T17</f>
        <v>16</v>
      </c>
      <c r="Z66" s="21">
        <f>O35</f>
        <v>0</v>
      </c>
      <c r="AA66" s="21" t="str">
        <f>IF(Z66&gt;AD66,"○","　")</f>
        <v>　</v>
      </c>
      <c r="AB66" s="21" t="s">
        <v>21</v>
      </c>
      <c r="AC66" s="21" t="str">
        <f>IF(AD66&gt;Z66,"○","　")</f>
        <v>　</v>
      </c>
      <c r="AD66" s="50">
        <f>T35</f>
        <v>0</v>
      </c>
      <c r="AE66" s="241"/>
      <c r="AF66" s="242"/>
      <c r="AG66" s="243"/>
      <c r="AH66" s="244"/>
      <c r="AI66" s="242"/>
      <c r="AJ66" s="243"/>
      <c r="AK66" s="244"/>
      <c r="AL66" s="337"/>
      <c r="AM66" s="338"/>
      <c r="AT66" s="317"/>
      <c r="AU66" s="317"/>
      <c r="AV66" s="317"/>
      <c r="AW66" s="317"/>
      <c r="AX66" s="317"/>
      <c r="AY66" s="317"/>
      <c r="AZ66" s="317"/>
    </row>
    <row r="67" spans="1:52" ht="18" customHeight="1" x14ac:dyDescent="0.2">
      <c r="A67" s="342"/>
      <c r="B67" s="318" t="str">
        <f>P5</f>
        <v>レッドビッキーズ　弐</v>
      </c>
      <c r="C67" s="319"/>
      <c r="D67" s="320"/>
      <c r="E67" s="327" t="e">
        <f>IF($CB$111="A",CD116,IF($CB$111="B",CG116,CJ116))</f>
        <v>#REF!</v>
      </c>
      <c r="F67" s="53">
        <f>COUNTIF(G70:G72,"○")</f>
        <v>0</v>
      </c>
      <c r="G67" s="53"/>
      <c r="H67" s="53" t="str">
        <f>W49</f>
        <v>⑨</v>
      </c>
      <c r="I67" s="53"/>
      <c r="J67" s="54">
        <f>COUNTIF(I70:I72,"○")</f>
        <v>2</v>
      </c>
      <c r="K67" s="53">
        <f>COUNTIF(L70:L72,"○")</f>
        <v>1</v>
      </c>
      <c r="L67" s="53"/>
      <c r="M67" s="53" t="str">
        <f>W55</f>
        <v>⑦</v>
      </c>
      <c r="N67" s="53"/>
      <c r="O67" s="54">
        <f>COUNTIF(N70:N72,"○")</f>
        <v>2</v>
      </c>
      <c r="P67" s="53">
        <f>COUNTIF(Q70:Q72,"○")</f>
        <v>2</v>
      </c>
      <c r="Q67" s="53"/>
      <c r="R67" s="53" t="str">
        <f>W61</f>
        <v>②</v>
      </c>
      <c r="S67" s="53"/>
      <c r="T67" s="54">
        <f>COUNTIF(S70:S72,"○")</f>
        <v>1</v>
      </c>
      <c r="U67" s="223"/>
      <c r="V67" s="224"/>
      <c r="W67" s="224"/>
      <c r="X67" s="224"/>
      <c r="Y67" s="225"/>
      <c r="Z67" s="53">
        <f>COUNTIF(AA70:AA72,"○")</f>
        <v>2</v>
      </c>
      <c r="AA67" s="53"/>
      <c r="AB67" s="53" t="s">
        <v>116</v>
      </c>
      <c r="AC67" s="53"/>
      <c r="AD67" s="54">
        <f>COUNTIF(AC70:AC72,"○")</f>
        <v>0</v>
      </c>
      <c r="AE67" s="232">
        <f>COUNTIF(F68:AD68,"○")</f>
        <v>2</v>
      </c>
      <c r="AF67" s="235" t="s">
        <v>21</v>
      </c>
      <c r="AG67" s="236">
        <f>COUNTIF(J69:AD69,"○")</f>
        <v>2</v>
      </c>
      <c r="AH67" s="330">
        <f>IF(AJ71=0,10,AH71/AJ71)</f>
        <v>1</v>
      </c>
      <c r="AI67" s="235"/>
      <c r="AJ67" s="236"/>
      <c r="AK67" s="330"/>
      <c r="AL67" s="331">
        <f>SUM(F70:F72,K70:K72,P70:P72,Z70:Z72)/SUM(J70:J72,O70:O72,T70:T72,AD70:AD72)</f>
        <v>1.0518518518518518</v>
      </c>
      <c r="AM67" s="334">
        <f>IF(AO$87=AO$86,RANK(AY67,AY$49:AY$78,0),"")</f>
        <v>2</v>
      </c>
      <c r="AO67" s="1">
        <f>SUM(AE67:AG72)</f>
        <v>4</v>
      </c>
      <c r="AP67" s="1">
        <f>AQ67-AR67</f>
        <v>0</v>
      </c>
      <c r="AQ67" s="1">
        <f>SUM(F67:AD67)</f>
        <v>10</v>
      </c>
      <c r="AR67" s="1">
        <f>SUM(AH71:AJ72)</f>
        <v>10</v>
      </c>
      <c r="AT67" s="317">
        <f>RANK(AE67,AE$49:AE$78,1)</f>
        <v>3</v>
      </c>
      <c r="AU67" s="317">
        <f>RANK(AZ67,AZ$49:AZ$78,1)</f>
        <v>4</v>
      </c>
      <c r="AV67" s="317">
        <f>RANK(AL67,AL$49:AL$78,1)</f>
        <v>4</v>
      </c>
      <c r="AW67" s="317">
        <f>AT67*100</f>
        <v>300</v>
      </c>
      <c r="AX67" s="317">
        <f>AU67*10</f>
        <v>40</v>
      </c>
      <c r="AY67" s="317">
        <f>SUM(AV67:AX72)</f>
        <v>344</v>
      </c>
      <c r="AZ67" s="317">
        <f>AH67-AJ67</f>
        <v>1</v>
      </c>
    </row>
    <row r="68" spans="1:52" ht="13.5" hidden="1" customHeight="1" x14ac:dyDescent="0.2">
      <c r="A68" s="342"/>
      <c r="B68" s="321"/>
      <c r="C68" s="322"/>
      <c r="D68" s="323"/>
      <c r="E68" s="328"/>
      <c r="F68" s="21" t="str">
        <f>IF(F67&gt;J67,"○","　")</f>
        <v>　</v>
      </c>
      <c r="G68" s="21"/>
      <c r="H68" s="21"/>
      <c r="I68" s="21"/>
      <c r="J68" s="50"/>
      <c r="K68" s="21" t="str">
        <f>IF(K67&gt;O67,"○","　")</f>
        <v>　</v>
      </c>
      <c r="L68" s="21"/>
      <c r="M68" s="21"/>
      <c r="N68" s="21"/>
      <c r="O68" s="50"/>
      <c r="P68" s="21" t="str">
        <f>IF(P67&gt;T67,"○","　")</f>
        <v>○</v>
      </c>
      <c r="Q68" s="21"/>
      <c r="R68" s="21"/>
      <c r="S68" s="21"/>
      <c r="T68" s="50"/>
      <c r="U68" s="226"/>
      <c r="V68" s="227"/>
      <c r="W68" s="227"/>
      <c r="X68" s="227"/>
      <c r="Y68" s="228"/>
      <c r="Z68" s="21" t="str">
        <f>IF(Z67&gt;AD67,"○","　")</f>
        <v>○</v>
      </c>
      <c r="AA68" s="21"/>
      <c r="AB68" s="21"/>
      <c r="AC68" s="21"/>
      <c r="AD68" s="50"/>
      <c r="AE68" s="233"/>
      <c r="AF68" s="197"/>
      <c r="AG68" s="201"/>
      <c r="AH68" s="198"/>
      <c r="AI68" s="197"/>
      <c r="AJ68" s="201"/>
      <c r="AK68" s="198"/>
      <c r="AL68" s="332"/>
      <c r="AM68" s="335"/>
      <c r="AT68" s="317"/>
      <c r="AU68" s="317"/>
      <c r="AV68" s="317"/>
      <c r="AW68" s="317"/>
      <c r="AX68" s="317"/>
      <c r="AY68" s="317"/>
      <c r="AZ68" s="317"/>
    </row>
    <row r="69" spans="1:52" ht="13.5" hidden="1" customHeight="1" x14ac:dyDescent="0.2">
      <c r="A69" s="342"/>
      <c r="B69" s="321"/>
      <c r="C69" s="322"/>
      <c r="D69" s="323"/>
      <c r="E69" s="328"/>
      <c r="F69" s="21"/>
      <c r="G69" s="21"/>
      <c r="H69" s="21"/>
      <c r="I69" s="21"/>
      <c r="J69" s="50" t="str">
        <f>IF(J67&gt;F67,"○","　")</f>
        <v>○</v>
      </c>
      <c r="K69" s="21"/>
      <c r="L69" s="21"/>
      <c r="M69" s="21"/>
      <c r="N69" s="21"/>
      <c r="O69" s="50" t="str">
        <f>IF(O67&gt;K67,"○","　")</f>
        <v>○</v>
      </c>
      <c r="P69" s="21"/>
      <c r="Q69" s="21"/>
      <c r="R69" s="21"/>
      <c r="S69" s="21"/>
      <c r="T69" s="50" t="str">
        <f>IF(T67&gt;P67,"○","　")</f>
        <v>　</v>
      </c>
      <c r="U69" s="226"/>
      <c r="V69" s="227"/>
      <c r="W69" s="227"/>
      <c r="X69" s="227"/>
      <c r="Y69" s="228"/>
      <c r="Z69" s="21"/>
      <c r="AA69" s="21"/>
      <c r="AB69" s="21"/>
      <c r="AC69" s="21"/>
      <c r="AD69" s="50" t="str">
        <f>IF(AD67&gt;Z67,"○","　")</f>
        <v>　</v>
      </c>
      <c r="AE69" s="233"/>
      <c r="AF69" s="197"/>
      <c r="AG69" s="201"/>
      <c r="AH69" s="198"/>
      <c r="AI69" s="197"/>
      <c r="AJ69" s="201"/>
      <c r="AK69" s="198"/>
      <c r="AL69" s="332"/>
      <c r="AM69" s="335"/>
      <c r="AT69" s="317"/>
      <c r="AU69" s="317"/>
      <c r="AV69" s="317"/>
      <c r="AW69" s="317"/>
      <c r="AX69" s="317"/>
      <c r="AY69" s="317"/>
      <c r="AZ69" s="317"/>
    </row>
    <row r="70" spans="1:52" ht="18" customHeight="1" x14ac:dyDescent="0.2">
      <c r="A70" s="342"/>
      <c r="B70" s="321"/>
      <c r="C70" s="322"/>
      <c r="D70" s="323"/>
      <c r="E70" s="328"/>
      <c r="F70" s="21">
        <f>Y52</f>
        <v>13</v>
      </c>
      <c r="G70" s="21" t="str">
        <f>IF(F70&gt;J70,"○","　")</f>
        <v>　</v>
      </c>
      <c r="H70" s="21" t="s">
        <v>21</v>
      </c>
      <c r="I70" s="21" t="str">
        <f>IF(J70&gt;F70,"○","　")</f>
        <v>○</v>
      </c>
      <c r="J70" s="50">
        <f>U52</f>
        <v>15</v>
      </c>
      <c r="K70" s="21">
        <f>Y58</f>
        <v>9</v>
      </c>
      <c r="L70" s="21" t="str">
        <f>IF(K70&gt;O70,"○","　")</f>
        <v>　</v>
      </c>
      <c r="M70" s="21" t="s">
        <v>20</v>
      </c>
      <c r="N70" s="21" t="str">
        <f>IF(O70&gt;K70,"○","　")</f>
        <v>○</v>
      </c>
      <c r="O70" s="50">
        <f>U58</f>
        <v>15</v>
      </c>
      <c r="P70" s="21">
        <f>Y64</f>
        <v>13</v>
      </c>
      <c r="Q70" s="21" t="str">
        <f>IF(P70&gt;T70,"○","　")</f>
        <v>　</v>
      </c>
      <c r="R70" s="21" t="s">
        <v>20</v>
      </c>
      <c r="S70" s="21" t="str">
        <f>IF(T70&gt;P70,"○","　")</f>
        <v>○</v>
      </c>
      <c r="T70" s="50">
        <f>U64</f>
        <v>15</v>
      </c>
      <c r="U70" s="226"/>
      <c r="V70" s="227"/>
      <c r="W70" s="227"/>
      <c r="X70" s="227"/>
      <c r="Y70" s="228"/>
      <c r="Z70" s="21">
        <f>O24</f>
        <v>15</v>
      </c>
      <c r="AA70" s="21" t="str">
        <f>IF(Z70&gt;AD70,"○","　")</f>
        <v>○</v>
      </c>
      <c r="AB70" s="21" t="s">
        <v>20</v>
      </c>
      <c r="AC70" s="21" t="str">
        <f>IF(AD70&gt;Z70,"○","　")</f>
        <v>　</v>
      </c>
      <c r="AD70" s="50">
        <f>T24</f>
        <v>9</v>
      </c>
      <c r="AE70" s="233"/>
      <c r="AF70" s="197"/>
      <c r="AG70" s="201"/>
      <c r="AH70" s="198"/>
      <c r="AI70" s="197"/>
      <c r="AJ70" s="201"/>
      <c r="AK70" s="198"/>
      <c r="AL70" s="332"/>
      <c r="AM70" s="335"/>
      <c r="AT70" s="317"/>
      <c r="AU70" s="317"/>
      <c r="AV70" s="317"/>
      <c r="AW70" s="317"/>
      <c r="AX70" s="317"/>
      <c r="AY70" s="317"/>
      <c r="AZ70" s="317"/>
    </row>
    <row r="71" spans="1:52" ht="18" customHeight="1" x14ac:dyDescent="0.2">
      <c r="A71" s="342"/>
      <c r="B71" s="321"/>
      <c r="C71" s="322"/>
      <c r="D71" s="323"/>
      <c r="E71" s="328"/>
      <c r="F71" s="21">
        <f>Y53</f>
        <v>14</v>
      </c>
      <c r="G71" s="21" t="str">
        <f>IF(F71&gt;J71,"○","　")</f>
        <v>　</v>
      </c>
      <c r="H71" s="21" t="s">
        <v>21</v>
      </c>
      <c r="I71" s="21" t="str">
        <f>IF(J71&gt;F71,"○","　")</f>
        <v>○</v>
      </c>
      <c r="J71" s="50">
        <f>U53</f>
        <v>16</v>
      </c>
      <c r="K71" s="21">
        <f>Y59</f>
        <v>15</v>
      </c>
      <c r="L71" s="21" t="str">
        <f>IF(K71&gt;O71,"○","　")</f>
        <v>○</v>
      </c>
      <c r="M71" s="21" t="s">
        <v>21</v>
      </c>
      <c r="N71" s="21" t="str">
        <f>IF(O71&gt;K71,"○","　")</f>
        <v>　</v>
      </c>
      <c r="O71" s="50">
        <f>U59</f>
        <v>10</v>
      </c>
      <c r="P71" s="21">
        <f>Y65</f>
        <v>17</v>
      </c>
      <c r="Q71" s="21" t="str">
        <f>IF(P71&gt;T71,"○","　")</f>
        <v>○</v>
      </c>
      <c r="R71" s="21" t="s">
        <v>21</v>
      </c>
      <c r="S71" s="21" t="str">
        <f>IF(T71&gt;P71,"○","　")</f>
        <v>　</v>
      </c>
      <c r="T71" s="50">
        <f>U65</f>
        <v>15</v>
      </c>
      <c r="U71" s="226"/>
      <c r="V71" s="227"/>
      <c r="W71" s="227"/>
      <c r="X71" s="227"/>
      <c r="Y71" s="228"/>
      <c r="Z71" s="21">
        <f>O25</f>
        <v>15</v>
      </c>
      <c r="AA71" s="21" t="str">
        <f>IF(Z71&gt;AD71,"○","　")</f>
        <v>○</v>
      </c>
      <c r="AB71" s="21" t="s">
        <v>21</v>
      </c>
      <c r="AC71" s="21" t="str">
        <f>IF(AD71&gt;Z71,"○","　")</f>
        <v>　</v>
      </c>
      <c r="AD71" s="50">
        <f>T25</f>
        <v>9</v>
      </c>
      <c r="AE71" s="233"/>
      <c r="AF71" s="197"/>
      <c r="AG71" s="201"/>
      <c r="AH71" s="198">
        <f>SUM(F67,K67,P67,U67,Z67)</f>
        <v>5</v>
      </c>
      <c r="AI71" s="197" t="s">
        <v>21</v>
      </c>
      <c r="AJ71" s="201">
        <f>SUM(J67,O67,T67,Y67,AD67)</f>
        <v>5</v>
      </c>
      <c r="AK71" s="198"/>
      <c r="AL71" s="332"/>
      <c r="AM71" s="335"/>
      <c r="AT71" s="317"/>
      <c r="AU71" s="317"/>
      <c r="AV71" s="317"/>
      <c r="AW71" s="317"/>
      <c r="AX71" s="317"/>
      <c r="AY71" s="317"/>
      <c r="AZ71" s="317"/>
    </row>
    <row r="72" spans="1:52" ht="18" customHeight="1" x14ac:dyDescent="0.2">
      <c r="A72" s="342"/>
      <c r="B72" s="324"/>
      <c r="C72" s="325"/>
      <c r="D72" s="326"/>
      <c r="E72" s="329"/>
      <c r="F72" s="51">
        <f>Y54</f>
        <v>0</v>
      </c>
      <c r="G72" s="51" t="str">
        <f>IF(F72&gt;J72,"○","　")</f>
        <v>　</v>
      </c>
      <c r="H72" s="51" t="s">
        <v>21</v>
      </c>
      <c r="I72" s="51" t="str">
        <f>IF(J72&gt;F72,"○","　")</f>
        <v>　</v>
      </c>
      <c r="J72" s="52">
        <f>U54</f>
        <v>0</v>
      </c>
      <c r="K72" s="51">
        <f>Y60</f>
        <v>15</v>
      </c>
      <c r="L72" s="51" t="str">
        <f>IF(K72&gt;O72,"○","　")</f>
        <v>　</v>
      </c>
      <c r="M72" s="51" t="s">
        <v>21</v>
      </c>
      <c r="N72" s="51" t="str">
        <f>IF(O72&gt;K72,"○","　")</f>
        <v>○</v>
      </c>
      <c r="O72" s="52">
        <f>U60</f>
        <v>17</v>
      </c>
      <c r="P72" s="51">
        <f>Y66</f>
        <v>16</v>
      </c>
      <c r="Q72" s="51" t="str">
        <f>IF(P72&gt;T72,"○","　")</f>
        <v>○</v>
      </c>
      <c r="R72" s="51" t="s">
        <v>21</v>
      </c>
      <c r="S72" s="51" t="str">
        <f>IF(T72&gt;P72,"○","　")</f>
        <v>　</v>
      </c>
      <c r="T72" s="52">
        <f>U66</f>
        <v>14</v>
      </c>
      <c r="U72" s="238"/>
      <c r="V72" s="239"/>
      <c r="W72" s="239"/>
      <c r="X72" s="239"/>
      <c r="Y72" s="240"/>
      <c r="Z72" s="21">
        <f>O26</f>
        <v>0</v>
      </c>
      <c r="AA72" s="21" t="str">
        <f>IF(Z72&gt;AD72,"○","　")</f>
        <v>　</v>
      </c>
      <c r="AB72" s="21" t="s">
        <v>21</v>
      </c>
      <c r="AC72" s="21" t="str">
        <f>IF(AD72&gt;Z72,"○","　")</f>
        <v>　</v>
      </c>
      <c r="AD72" s="50">
        <f>T26</f>
        <v>0</v>
      </c>
      <c r="AE72" s="241"/>
      <c r="AF72" s="242"/>
      <c r="AG72" s="243"/>
      <c r="AH72" s="244"/>
      <c r="AI72" s="242"/>
      <c r="AJ72" s="243"/>
      <c r="AK72" s="244"/>
      <c r="AL72" s="337"/>
      <c r="AM72" s="338"/>
      <c r="AT72" s="317"/>
      <c r="AU72" s="317"/>
      <c r="AV72" s="317"/>
      <c r="AW72" s="317"/>
      <c r="AX72" s="317"/>
      <c r="AY72" s="317"/>
      <c r="AZ72" s="317"/>
    </row>
    <row r="73" spans="1:52" ht="18" customHeight="1" x14ac:dyDescent="0.2">
      <c r="A73" s="342"/>
      <c r="B73" s="350" t="str">
        <f>P6</f>
        <v>ＣＨＯＰＳＴＡＲ</v>
      </c>
      <c r="C73" s="351"/>
      <c r="D73" s="352"/>
      <c r="E73" s="328" t="e">
        <f>IF($CB$111="A",CD117,IF($CB$111="B",CG117,CJ117))</f>
        <v>#REF!</v>
      </c>
      <c r="F73" s="53">
        <f>COUNTIF(G76:G78,"○")</f>
        <v>0</v>
      </c>
      <c r="G73" s="53"/>
      <c r="H73" s="53" t="str">
        <f>AB49</f>
        <v>③</v>
      </c>
      <c r="I73" s="53"/>
      <c r="J73" s="54">
        <f>COUNTIF(I76:I78,"○")</f>
        <v>2</v>
      </c>
      <c r="K73" s="53">
        <f>COUNTIF(L76:L78,"○")</f>
        <v>0</v>
      </c>
      <c r="L73" s="53"/>
      <c r="M73" s="53" t="str">
        <f>AB55</f>
        <v>⑩</v>
      </c>
      <c r="N73" s="53"/>
      <c r="O73" s="54">
        <f>COUNTIF(N76:N78,"○")</f>
        <v>2</v>
      </c>
      <c r="P73" s="53">
        <f>COUNTIF(Q76:Q78,"○")</f>
        <v>2</v>
      </c>
      <c r="Q73" s="53"/>
      <c r="R73" s="53" t="str">
        <f>AB61</f>
        <v>⑧</v>
      </c>
      <c r="S73" s="53"/>
      <c r="T73" s="54">
        <f>COUNTIF(S76:S78,"○")</f>
        <v>0</v>
      </c>
      <c r="U73" s="53">
        <f>COUNTIF(V76:V78,"○")</f>
        <v>0</v>
      </c>
      <c r="V73" s="53"/>
      <c r="W73" s="53" t="str">
        <f>AB67</f>
        <v>⑤</v>
      </c>
      <c r="X73" s="53"/>
      <c r="Y73" s="54">
        <f>COUNTIF(X76:X78,"○")</f>
        <v>2</v>
      </c>
      <c r="Z73" s="223"/>
      <c r="AA73" s="224"/>
      <c r="AB73" s="224"/>
      <c r="AC73" s="224"/>
      <c r="AD73" s="360"/>
      <c r="AE73" s="232">
        <f>COUNTIF(F74:AD74,"○")</f>
        <v>1</v>
      </c>
      <c r="AF73" s="235" t="s">
        <v>21</v>
      </c>
      <c r="AG73" s="236">
        <f>COUNTIF(J75:AD75,"○")</f>
        <v>3</v>
      </c>
      <c r="AH73" s="330">
        <f>IF(AJ77=0,10,AH77/AJ77)</f>
        <v>0.33333333333333331</v>
      </c>
      <c r="AI73" s="235"/>
      <c r="AJ73" s="236"/>
      <c r="AK73" s="330"/>
      <c r="AL73" s="331">
        <f>SUM(F76:F78,K76:K78,P76:P78,U76:U78,Z76:Z78)/SUM(J76:J78,O76:O78,T76:T78,Y76:Y78,AD76:AD78)</f>
        <v>0.76923076923076927</v>
      </c>
      <c r="AM73" s="334">
        <f>IF(AO$87=AO$86,RANK(AY73,AY$49:AY$78,0),"")</f>
        <v>5</v>
      </c>
      <c r="AO73" s="1">
        <f>SUM(AE73:AG78)</f>
        <v>4</v>
      </c>
      <c r="AP73" s="1">
        <f>AQ73-AR73</f>
        <v>0</v>
      </c>
      <c r="AQ73" s="1">
        <f>SUM(F73:AD73)</f>
        <v>8</v>
      </c>
      <c r="AR73" s="1">
        <f>SUM(AH77:AJ78)</f>
        <v>8</v>
      </c>
      <c r="AT73" s="317">
        <f>RANK(AE73,AE$49:AE$78,1)</f>
        <v>1</v>
      </c>
      <c r="AU73" s="317">
        <f>RANK(AZ73,AZ$49:AZ$78,1)</f>
        <v>1</v>
      </c>
      <c r="AV73" s="317">
        <f>RANK(AL73,AL$49:AL$78,1)</f>
        <v>1</v>
      </c>
      <c r="AW73" s="317">
        <f>AT73*100</f>
        <v>100</v>
      </c>
      <c r="AX73" s="317">
        <f>AU73*10</f>
        <v>10</v>
      </c>
      <c r="AY73" s="317">
        <f>SUM(AV73:AX78)</f>
        <v>111</v>
      </c>
      <c r="AZ73" s="317">
        <f>AH73-AJ73</f>
        <v>0.33333333333333331</v>
      </c>
    </row>
    <row r="74" spans="1:52" ht="13.5" hidden="1" customHeight="1" x14ac:dyDescent="0.2">
      <c r="A74" s="342"/>
      <c r="B74" s="353"/>
      <c r="C74" s="354"/>
      <c r="D74" s="355"/>
      <c r="E74" s="328"/>
      <c r="F74" s="21" t="str">
        <f>IF(F73&gt;J73,"○","　")</f>
        <v>　</v>
      </c>
      <c r="G74" s="21"/>
      <c r="H74" s="21"/>
      <c r="I74" s="21"/>
      <c r="J74" s="50"/>
      <c r="K74" s="21" t="str">
        <f>IF(K73&gt;O73,"○","　")</f>
        <v>　</v>
      </c>
      <c r="L74" s="21"/>
      <c r="M74" s="21"/>
      <c r="N74" s="21"/>
      <c r="O74" s="50"/>
      <c r="P74" s="21" t="str">
        <f>IF(P73&gt;T73,"○","　")</f>
        <v>○</v>
      </c>
      <c r="Q74" s="21"/>
      <c r="R74" s="21"/>
      <c r="S74" s="21"/>
      <c r="T74" s="50"/>
      <c r="U74" s="21" t="str">
        <f>IF(U73&gt;Y73,"○","　")</f>
        <v>　</v>
      </c>
      <c r="V74" s="21"/>
      <c r="W74" s="21"/>
      <c r="X74" s="21"/>
      <c r="Y74" s="50"/>
      <c r="Z74" s="226"/>
      <c r="AA74" s="227"/>
      <c r="AB74" s="227"/>
      <c r="AC74" s="227"/>
      <c r="AD74" s="361"/>
      <c r="AE74" s="233"/>
      <c r="AF74" s="197"/>
      <c r="AG74" s="201"/>
      <c r="AH74" s="198"/>
      <c r="AI74" s="197"/>
      <c r="AJ74" s="201"/>
      <c r="AK74" s="198"/>
      <c r="AL74" s="332"/>
      <c r="AM74" s="335"/>
      <c r="AT74" s="317"/>
      <c r="AU74" s="317"/>
      <c r="AV74" s="317"/>
      <c r="AW74" s="317"/>
      <c r="AX74" s="317"/>
      <c r="AY74" s="317"/>
      <c r="AZ74" s="317"/>
    </row>
    <row r="75" spans="1:52" ht="13.5" hidden="1" customHeight="1" x14ac:dyDescent="0.2">
      <c r="A75" s="342"/>
      <c r="B75" s="353"/>
      <c r="C75" s="354"/>
      <c r="D75" s="355"/>
      <c r="E75" s="328"/>
      <c r="F75" s="21"/>
      <c r="G75" s="21"/>
      <c r="H75" s="21"/>
      <c r="I75" s="21"/>
      <c r="J75" s="50" t="str">
        <f>IF(J73&gt;F73,"○","　")</f>
        <v>○</v>
      </c>
      <c r="K75" s="21"/>
      <c r="L75" s="21"/>
      <c r="M75" s="21"/>
      <c r="N75" s="21"/>
      <c r="O75" s="50" t="str">
        <f>IF(O73&gt;K73,"○","　")</f>
        <v>○</v>
      </c>
      <c r="P75" s="21"/>
      <c r="Q75" s="21"/>
      <c r="R75" s="21"/>
      <c r="S75" s="21"/>
      <c r="T75" s="50" t="str">
        <f>IF(T73&gt;P73,"○","　")</f>
        <v>　</v>
      </c>
      <c r="U75" s="21"/>
      <c r="V75" s="21"/>
      <c r="W75" s="21"/>
      <c r="X75" s="21"/>
      <c r="Y75" s="50" t="str">
        <f>IF(Y73&gt;U73,"○","　")</f>
        <v>○</v>
      </c>
      <c r="Z75" s="226"/>
      <c r="AA75" s="227"/>
      <c r="AB75" s="227"/>
      <c r="AC75" s="227"/>
      <c r="AD75" s="361"/>
      <c r="AE75" s="233"/>
      <c r="AF75" s="197"/>
      <c r="AG75" s="201"/>
      <c r="AH75" s="198"/>
      <c r="AI75" s="197"/>
      <c r="AJ75" s="201"/>
      <c r="AK75" s="198"/>
      <c r="AL75" s="332"/>
      <c r="AM75" s="335"/>
      <c r="AT75" s="317"/>
      <c r="AU75" s="317"/>
      <c r="AV75" s="317"/>
      <c r="AW75" s="317"/>
      <c r="AX75" s="317"/>
      <c r="AY75" s="317"/>
      <c r="AZ75" s="317"/>
    </row>
    <row r="76" spans="1:52" ht="18" customHeight="1" x14ac:dyDescent="0.2">
      <c r="A76" s="342"/>
      <c r="B76" s="353"/>
      <c r="C76" s="354"/>
      <c r="D76" s="355"/>
      <c r="E76" s="328"/>
      <c r="F76" s="21">
        <f>AD52</f>
        <v>13</v>
      </c>
      <c r="G76" s="21" t="str">
        <f>IF(F76&gt;J76,"○","　")</f>
        <v>　</v>
      </c>
      <c r="H76" s="21" t="s">
        <v>20</v>
      </c>
      <c r="I76" s="21" t="str">
        <f>IF(J76&gt;F76,"○","　")</f>
        <v>○</v>
      </c>
      <c r="J76" s="50">
        <f>Z52</f>
        <v>15</v>
      </c>
      <c r="K76" s="21">
        <f>AD58</f>
        <v>10</v>
      </c>
      <c r="L76" s="21" t="str">
        <f>IF(K76&gt;O76,"○","　")</f>
        <v>　</v>
      </c>
      <c r="M76" s="21" t="s">
        <v>20</v>
      </c>
      <c r="N76" s="21" t="str">
        <f>IF(O76&gt;K76,"○","　")</f>
        <v>○</v>
      </c>
      <c r="O76" s="50">
        <f>Z58</f>
        <v>15</v>
      </c>
      <c r="P76" s="21">
        <f>AD64</f>
        <v>15</v>
      </c>
      <c r="Q76" s="21" t="str">
        <f>IF(P76&gt;T76,"○","　")</f>
        <v>○</v>
      </c>
      <c r="R76" s="21" t="s">
        <v>20</v>
      </c>
      <c r="S76" s="21" t="str">
        <f>IF(T76&gt;P76,"○","　")</f>
        <v>　</v>
      </c>
      <c r="T76" s="50">
        <f>Z64</f>
        <v>13</v>
      </c>
      <c r="U76" s="21">
        <f>AD70</f>
        <v>9</v>
      </c>
      <c r="V76" s="21" t="str">
        <f>IF(U76&gt;Y76,"○","　")</f>
        <v>　</v>
      </c>
      <c r="W76" s="21" t="s">
        <v>20</v>
      </c>
      <c r="X76" s="21" t="str">
        <f>IF(Y76&gt;U76,"○","　")</f>
        <v>○</v>
      </c>
      <c r="Y76" s="50">
        <f>Z70</f>
        <v>15</v>
      </c>
      <c r="Z76" s="226"/>
      <c r="AA76" s="227"/>
      <c r="AB76" s="227"/>
      <c r="AC76" s="227"/>
      <c r="AD76" s="361"/>
      <c r="AE76" s="233"/>
      <c r="AF76" s="197"/>
      <c r="AG76" s="201"/>
      <c r="AH76" s="198"/>
      <c r="AI76" s="197"/>
      <c r="AJ76" s="201"/>
      <c r="AK76" s="198"/>
      <c r="AL76" s="332"/>
      <c r="AM76" s="335"/>
      <c r="AT76" s="317"/>
      <c r="AU76" s="317"/>
      <c r="AV76" s="317"/>
      <c r="AW76" s="317"/>
      <c r="AX76" s="317"/>
      <c r="AY76" s="317"/>
      <c r="AZ76" s="317"/>
    </row>
    <row r="77" spans="1:52" ht="18" customHeight="1" x14ac:dyDescent="0.2">
      <c r="A77" s="342"/>
      <c r="B77" s="353"/>
      <c r="C77" s="354"/>
      <c r="D77" s="355"/>
      <c r="E77" s="328"/>
      <c r="F77" s="21">
        <f>AD53</f>
        <v>7</v>
      </c>
      <c r="G77" s="21" t="str">
        <f>IF(F77&gt;J77,"○","　")</f>
        <v>　</v>
      </c>
      <c r="H77" s="21" t="s">
        <v>21</v>
      </c>
      <c r="I77" s="21" t="str">
        <f>IF(J77&gt;F77,"○","　")</f>
        <v>○</v>
      </c>
      <c r="J77" s="50">
        <f>Z53</f>
        <v>15</v>
      </c>
      <c r="K77" s="21">
        <f>AD59</f>
        <v>11</v>
      </c>
      <c r="L77" s="21" t="str">
        <f>IF(K77&gt;O77,"○","　")</f>
        <v>　</v>
      </c>
      <c r="M77" s="21" t="s">
        <v>21</v>
      </c>
      <c r="N77" s="21" t="str">
        <f>IF(O77&gt;K77,"○","　")</f>
        <v>○</v>
      </c>
      <c r="O77" s="50">
        <f>Z59</f>
        <v>15</v>
      </c>
      <c r="P77" s="21">
        <f>AD65</f>
        <v>16</v>
      </c>
      <c r="Q77" s="21" t="str">
        <f>IF(P77&gt;T77,"○","　")</f>
        <v>○</v>
      </c>
      <c r="R77" s="21" t="s">
        <v>21</v>
      </c>
      <c r="S77" s="21" t="str">
        <f>IF(T77&gt;P77,"○","　")</f>
        <v>　</v>
      </c>
      <c r="T77" s="50">
        <f>Z65</f>
        <v>14</v>
      </c>
      <c r="U77" s="21">
        <f>AD71</f>
        <v>9</v>
      </c>
      <c r="V77" s="21" t="str">
        <f>IF(U77&gt;Y77,"○","　")</f>
        <v>　</v>
      </c>
      <c r="W77" s="21" t="s">
        <v>21</v>
      </c>
      <c r="X77" s="21" t="str">
        <f>IF(Y77&gt;U77,"○","　")</f>
        <v>○</v>
      </c>
      <c r="Y77" s="50">
        <f>Z71</f>
        <v>15</v>
      </c>
      <c r="Z77" s="226"/>
      <c r="AA77" s="227"/>
      <c r="AB77" s="227"/>
      <c r="AC77" s="227"/>
      <c r="AD77" s="361"/>
      <c r="AE77" s="233"/>
      <c r="AF77" s="197"/>
      <c r="AG77" s="201"/>
      <c r="AH77" s="198">
        <f>SUM(F73,K73,P73,U73,Z73)</f>
        <v>2</v>
      </c>
      <c r="AI77" s="197" t="s">
        <v>21</v>
      </c>
      <c r="AJ77" s="201">
        <f>SUM(J73,O73,T73,Y73,AD73)</f>
        <v>6</v>
      </c>
      <c r="AK77" s="198"/>
      <c r="AL77" s="332"/>
      <c r="AM77" s="335"/>
      <c r="AT77" s="317"/>
      <c r="AU77" s="317"/>
      <c r="AV77" s="317"/>
      <c r="AW77" s="317"/>
      <c r="AX77" s="317"/>
      <c r="AY77" s="317"/>
      <c r="AZ77" s="317"/>
    </row>
    <row r="78" spans="1:52" ht="18" customHeight="1" thickBot="1" x14ac:dyDescent="0.25">
      <c r="A78" s="342"/>
      <c r="B78" s="356"/>
      <c r="C78" s="357"/>
      <c r="D78" s="358"/>
      <c r="E78" s="359"/>
      <c r="F78" s="55">
        <f>AD54</f>
        <v>0</v>
      </c>
      <c r="G78" s="55" t="str">
        <f>IF(F78&gt;J78,"○","　")</f>
        <v>　</v>
      </c>
      <c r="H78" s="55" t="s">
        <v>21</v>
      </c>
      <c r="I78" s="55" t="str">
        <f>IF(J78&gt;F78,"○","　")</f>
        <v>　</v>
      </c>
      <c r="J78" s="56">
        <f>Z54</f>
        <v>0</v>
      </c>
      <c r="K78" s="55">
        <f>AD60</f>
        <v>0</v>
      </c>
      <c r="L78" s="55" t="str">
        <f>IF(K78&gt;O78,"○","　")</f>
        <v>　</v>
      </c>
      <c r="M78" s="55" t="s">
        <v>21</v>
      </c>
      <c r="N78" s="55" t="str">
        <f>IF(O78&gt;K78,"○","　")</f>
        <v>　</v>
      </c>
      <c r="O78" s="56">
        <f>Z60</f>
        <v>0</v>
      </c>
      <c r="P78" s="55">
        <f>AD66</f>
        <v>0</v>
      </c>
      <c r="Q78" s="55" t="str">
        <f>IF(P78&gt;T78,"○","　")</f>
        <v>　</v>
      </c>
      <c r="R78" s="55" t="s">
        <v>21</v>
      </c>
      <c r="S78" s="55" t="str">
        <f>IF(T78&gt;P78,"○","　")</f>
        <v>　</v>
      </c>
      <c r="T78" s="56">
        <f>Z66</f>
        <v>0</v>
      </c>
      <c r="U78" s="55">
        <f>AD72</f>
        <v>0</v>
      </c>
      <c r="V78" s="55" t="str">
        <f>IF(U78&gt;Y78,"○","　")</f>
        <v>　</v>
      </c>
      <c r="W78" s="55" t="s">
        <v>21</v>
      </c>
      <c r="X78" s="55" t="str">
        <f>IF(Y78&gt;U78,"○","　")</f>
        <v>　</v>
      </c>
      <c r="Y78" s="56">
        <f>Z72</f>
        <v>0</v>
      </c>
      <c r="Z78" s="229"/>
      <c r="AA78" s="230"/>
      <c r="AB78" s="230"/>
      <c r="AC78" s="230"/>
      <c r="AD78" s="362"/>
      <c r="AE78" s="234"/>
      <c r="AF78" s="200"/>
      <c r="AG78" s="202"/>
      <c r="AH78" s="199"/>
      <c r="AI78" s="200"/>
      <c r="AJ78" s="202"/>
      <c r="AK78" s="199"/>
      <c r="AL78" s="333"/>
      <c r="AM78" s="336"/>
      <c r="AT78" s="317"/>
      <c r="AU78" s="317"/>
      <c r="AV78" s="317"/>
      <c r="AW78" s="317"/>
      <c r="AX78" s="317"/>
      <c r="AY78" s="317"/>
      <c r="AZ78" s="317"/>
    </row>
    <row r="79" spans="1:52" ht="13.5" hidden="1" customHeight="1" x14ac:dyDescent="0.2">
      <c r="AT79" s="317"/>
      <c r="AU79" s="317"/>
      <c r="AV79" s="317"/>
      <c r="AW79" s="317"/>
      <c r="AX79" s="317"/>
      <c r="AY79" s="317"/>
      <c r="AZ79" s="317"/>
    </row>
    <row r="80" spans="1:52" ht="13.5" hidden="1" customHeight="1" x14ac:dyDescent="0.2">
      <c r="AT80" s="317"/>
      <c r="AU80" s="317"/>
      <c r="AV80" s="317"/>
      <c r="AW80" s="317"/>
      <c r="AX80" s="317"/>
      <c r="AY80" s="317"/>
      <c r="AZ80" s="317"/>
    </row>
    <row r="81" spans="6:52" ht="13.5" hidden="1" customHeight="1" x14ac:dyDescent="0.2">
      <c r="AT81" s="317"/>
      <c r="AU81" s="317"/>
      <c r="AV81" s="317"/>
      <c r="AW81" s="317"/>
      <c r="AX81" s="317"/>
      <c r="AY81" s="317"/>
      <c r="AZ81" s="317"/>
    </row>
    <row r="82" spans="6:52" ht="13.5" hidden="1" customHeight="1" x14ac:dyDescent="0.2">
      <c r="AT82" s="317"/>
      <c r="AU82" s="317"/>
      <c r="AV82" s="317"/>
      <c r="AW82" s="317"/>
      <c r="AX82" s="317"/>
      <c r="AY82" s="317"/>
      <c r="AZ82" s="317"/>
    </row>
    <row r="83" spans="6:52" ht="13.5" hidden="1" customHeight="1" x14ac:dyDescent="0.2">
      <c r="AT83" s="317"/>
      <c r="AU83" s="317"/>
      <c r="AV83" s="317"/>
      <c r="AW83" s="317"/>
      <c r="AX83" s="317"/>
      <c r="AY83" s="317"/>
      <c r="AZ83" s="317"/>
    </row>
    <row r="84" spans="6:52" ht="14.25" hidden="1" customHeight="1" x14ac:dyDescent="0.2">
      <c r="AT84" s="317"/>
      <c r="AU84" s="317"/>
      <c r="AV84" s="317"/>
      <c r="AW84" s="317"/>
      <c r="AX84" s="317"/>
      <c r="AY84" s="317"/>
      <c r="AZ84" s="317"/>
    </row>
    <row r="85" spans="6:52" hidden="1" x14ac:dyDescent="0.2"/>
    <row r="86" spans="6:52" hidden="1" x14ac:dyDescent="0.2">
      <c r="F86" s="57">
        <v>1</v>
      </c>
      <c r="G86" s="57"/>
      <c r="H86" s="57">
        <v>2</v>
      </c>
      <c r="I86" s="57"/>
      <c r="J86" s="57">
        <v>3</v>
      </c>
      <c r="K86" s="57">
        <v>4</v>
      </c>
      <c r="L86" s="57"/>
      <c r="M86" s="57">
        <v>5</v>
      </c>
      <c r="N86" s="57"/>
      <c r="O86" s="57">
        <v>6</v>
      </c>
      <c r="P86" s="57">
        <v>7</v>
      </c>
      <c r="Q86" s="57"/>
      <c r="R86" s="57">
        <v>8</v>
      </c>
      <c r="T86" s="57">
        <v>9</v>
      </c>
      <c r="U86" s="57">
        <v>10</v>
      </c>
      <c r="AO86" s="1">
        <v>20</v>
      </c>
    </row>
    <row r="87" spans="6:52" hidden="1" x14ac:dyDescent="0.2">
      <c r="F87" s="58">
        <f>SUM(K52:K54,O52:O54)</f>
        <v>54</v>
      </c>
      <c r="G87" s="58" t="e">
        <f>SUM(#REF!)</f>
        <v>#REF!</v>
      </c>
      <c r="H87" s="58">
        <f>SUM(U64:U66,Y64:Y66)</f>
        <v>90</v>
      </c>
      <c r="I87" s="58" t="e">
        <f>SUM(#REF!)</f>
        <v>#REF!</v>
      </c>
      <c r="J87" s="58">
        <f>SUM(Z52:Z54,AD52:AD54)</f>
        <v>50</v>
      </c>
      <c r="K87" s="58">
        <f>SUM(P58:P60,T58:T60)</f>
        <v>56</v>
      </c>
      <c r="L87" s="58" t="e">
        <f>SUM(#REF!)</f>
        <v>#REF!</v>
      </c>
      <c r="M87" s="58">
        <f>SUM(Z70:Z72,AD70:AD72)</f>
        <v>48</v>
      </c>
      <c r="N87" s="58" t="e">
        <f>SUM(#REF!)</f>
        <v>#REF!</v>
      </c>
      <c r="O87" s="58">
        <f>SUM(P52:P54,T52:T54)</f>
        <v>51</v>
      </c>
      <c r="P87" s="58">
        <f>SUM(U58:U60,Y58:Y60)</f>
        <v>81</v>
      </c>
      <c r="Q87" s="58" t="e">
        <f>SUM(#REF!)</f>
        <v>#REF!</v>
      </c>
      <c r="R87" s="58">
        <f>SUM(Z64:Z66,AD64:AD66)</f>
        <v>58</v>
      </c>
      <c r="T87" s="58">
        <f>SUM(U52:U54,Y52:Y54)</f>
        <v>58</v>
      </c>
      <c r="U87" s="58">
        <f>SUM(Z58:Z60,AD58:AD60)</f>
        <v>51</v>
      </c>
      <c r="AO87" s="1">
        <f>SUM(AO49:AO78)</f>
        <v>20</v>
      </c>
    </row>
    <row r="88" spans="6:52" hidden="1" x14ac:dyDescent="0.2"/>
    <row r="89" spans="6:52" hidden="1" x14ac:dyDescent="0.2"/>
    <row r="90" spans="6:52" hidden="1" x14ac:dyDescent="0.2"/>
    <row r="91" spans="6:52" hidden="1" x14ac:dyDescent="0.2"/>
    <row r="92" spans="6:52" hidden="1" x14ac:dyDescent="0.2"/>
    <row r="93" spans="6:52" hidden="1" x14ac:dyDescent="0.2"/>
    <row r="95" spans="6:52" hidden="1" x14ac:dyDescent="0.2"/>
    <row r="96" spans="6:52" hidden="1" x14ac:dyDescent="0.2"/>
    <row r="97" spans="6:138" hidden="1" x14ac:dyDescent="0.2"/>
    <row r="98" spans="6:138" hidden="1" x14ac:dyDescent="0.2"/>
    <row r="99" spans="6:138" hidden="1" x14ac:dyDescent="0.2"/>
    <row r="100" spans="6:138" hidden="1" x14ac:dyDescent="0.2"/>
    <row r="101" spans="6:138" hidden="1" x14ac:dyDescent="0.2"/>
    <row r="102" spans="6:138" hidden="1" x14ac:dyDescent="0.2"/>
    <row r="103" spans="6:138" hidden="1" x14ac:dyDescent="0.2"/>
    <row r="104" spans="6:138" hidden="1" x14ac:dyDescent="0.2"/>
    <row r="105" spans="6:138" hidden="1" x14ac:dyDescent="0.2"/>
    <row r="106" spans="6:138" hidden="1" x14ac:dyDescent="0.2"/>
    <row r="107" spans="6:138" hidden="1" x14ac:dyDescent="0.2"/>
    <row r="108" spans="6:138" hidden="1" x14ac:dyDescent="0.2"/>
    <row r="109" spans="6:138" hidden="1" x14ac:dyDescent="0.2">
      <c r="CB109" s="1" t="s">
        <v>22</v>
      </c>
      <c r="CE109" s="1" t="s">
        <v>23</v>
      </c>
      <c r="CH109" s="1" t="s">
        <v>24</v>
      </c>
    </row>
    <row r="110" spans="6:138" hidden="1" x14ac:dyDescent="0.2">
      <c r="F110" s="57">
        <v>1</v>
      </c>
      <c r="G110" s="57"/>
      <c r="H110" s="57">
        <v>2</v>
      </c>
      <c r="I110" s="57"/>
      <c r="J110" s="57">
        <v>3</v>
      </c>
      <c r="K110" s="57">
        <v>4</v>
      </c>
      <c r="L110" s="57"/>
      <c r="M110" s="57">
        <v>5</v>
      </c>
      <c r="N110" s="57"/>
      <c r="O110" s="57">
        <v>6</v>
      </c>
      <c r="P110" s="57">
        <v>7</v>
      </c>
      <c r="Q110" s="57"/>
      <c r="R110" s="57">
        <v>8</v>
      </c>
      <c r="T110" s="57">
        <v>9</v>
      </c>
      <c r="U110" s="57">
        <v>10</v>
      </c>
      <c r="CB110" s="1" t="s">
        <v>4</v>
      </c>
      <c r="CE110" s="1" t="s">
        <v>4</v>
      </c>
      <c r="CH110" s="1" t="s">
        <v>4</v>
      </c>
    </row>
    <row r="111" spans="6:138" hidden="1" x14ac:dyDescent="0.2">
      <c r="F111" s="58">
        <f t="shared" ref="F111:R111" si="2">F87</f>
        <v>54</v>
      </c>
      <c r="G111" s="58" t="e">
        <f t="shared" si="2"/>
        <v>#REF!</v>
      </c>
      <c r="H111" s="58">
        <f t="shared" si="2"/>
        <v>90</v>
      </c>
      <c r="I111" s="58" t="e">
        <f t="shared" si="2"/>
        <v>#REF!</v>
      </c>
      <c r="J111" s="58">
        <f t="shared" si="2"/>
        <v>50</v>
      </c>
      <c r="K111" s="58">
        <f t="shared" si="2"/>
        <v>56</v>
      </c>
      <c r="L111" s="58" t="e">
        <f t="shared" si="2"/>
        <v>#REF!</v>
      </c>
      <c r="M111" s="58">
        <f t="shared" si="2"/>
        <v>48</v>
      </c>
      <c r="N111" s="58" t="e">
        <f t="shared" si="2"/>
        <v>#REF!</v>
      </c>
      <c r="O111" s="58">
        <f t="shared" si="2"/>
        <v>51</v>
      </c>
      <c r="P111" s="58">
        <f t="shared" si="2"/>
        <v>81</v>
      </c>
      <c r="Q111" s="58" t="e">
        <f t="shared" si="2"/>
        <v>#REF!</v>
      </c>
      <c r="R111" s="58">
        <f t="shared" si="2"/>
        <v>58</v>
      </c>
      <c r="T111" s="58">
        <f>T87</f>
        <v>58</v>
      </c>
      <c r="U111" s="58">
        <f>U87</f>
        <v>51</v>
      </c>
      <c r="CB111" s="2" t="e">
        <f>IF(CB112&lt;7,"A",IF(CB112&gt;12,"C","B"))</f>
        <v>#REF!</v>
      </c>
      <c r="CC111" s="2"/>
      <c r="CD111" s="2"/>
      <c r="CE111" s="2"/>
      <c r="CF111" s="2"/>
      <c r="CG111" s="2"/>
      <c r="CH111" s="2"/>
      <c r="CI111" s="2"/>
      <c r="CJ111" s="2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</row>
    <row r="112" spans="6:138" hidden="1" x14ac:dyDescent="0.2">
      <c r="CB112" s="2" t="e">
        <f>#REF!</f>
        <v>#REF!</v>
      </c>
      <c r="CC112" s="2"/>
      <c r="CD112" s="2"/>
      <c r="CE112" s="2" t="e">
        <f>CB112</f>
        <v>#REF!</v>
      </c>
      <c r="CF112" s="2"/>
      <c r="CG112" s="2"/>
      <c r="CH112" s="2" t="e">
        <f>CB112</f>
        <v>#REF!</v>
      </c>
      <c r="CI112" s="2"/>
      <c r="CJ112" s="2"/>
      <c r="CL112" s="59"/>
      <c r="CM112" s="59">
        <v>1</v>
      </c>
      <c r="CN112" s="59"/>
      <c r="CO112" s="59"/>
      <c r="CP112" s="59">
        <v>2</v>
      </c>
      <c r="CQ112" s="59"/>
      <c r="CR112" s="59"/>
      <c r="CS112" s="59">
        <v>3</v>
      </c>
      <c r="CT112" s="59"/>
      <c r="CU112" s="59"/>
      <c r="CV112" s="59">
        <v>4</v>
      </c>
      <c r="CW112" s="59"/>
      <c r="CX112" s="59"/>
      <c r="CY112" s="59">
        <v>5</v>
      </c>
      <c r="CZ112" s="59"/>
      <c r="DA112" s="59"/>
      <c r="DB112" s="59">
        <v>6</v>
      </c>
      <c r="DC112" s="59"/>
      <c r="DD112" s="59"/>
      <c r="DE112" s="59">
        <v>7</v>
      </c>
      <c r="DF112" s="59"/>
      <c r="DG112" s="59"/>
      <c r="DH112" s="59">
        <v>8</v>
      </c>
      <c r="DI112" s="59"/>
      <c r="DJ112" s="59"/>
      <c r="DK112" s="59">
        <v>9</v>
      </c>
      <c r="DL112" s="59"/>
      <c r="DM112" s="59"/>
      <c r="DN112" s="59">
        <v>10</v>
      </c>
      <c r="DO112" s="59"/>
      <c r="DP112" s="59"/>
      <c r="DQ112" s="59">
        <v>11</v>
      </c>
      <c r="DR112" s="59"/>
      <c r="DS112" s="59"/>
      <c r="DT112" s="59">
        <v>12</v>
      </c>
      <c r="DU112" s="59"/>
      <c r="DV112" s="59"/>
      <c r="DW112" s="59">
        <v>13</v>
      </c>
      <c r="DX112" s="59"/>
      <c r="DY112" s="59"/>
      <c r="DZ112" s="59">
        <v>14</v>
      </c>
      <c r="EA112" s="59"/>
      <c r="EB112" s="59"/>
      <c r="EC112" s="59">
        <v>15</v>
      </c>
      <c r="ED112" s="59"/>
      <c r="EE112" s="59"/>
      <c r="EF112" s="59">
        <v>16</v>
      </c>
      <c r="EG112" s="59"/>
      <c r="EH112" s="59"/>
    </row>
    <row r="113" spans="79:138" x14ac:dyDescent="0.2">
      <c r="CA113" s="1">
        <v>1</v>
      </c>
      <c r="CB113" s="59" t="e">
        <f t="shared" ref="CB113:CD118" si="3">IF($CB$112=1,CM113,IF($CB$112=2,CP113,IF($CB$112=3,CS113,IF($CB$112=4,CV113,IF($CB$112=5,CY113,IF($CB$112=6,DB113,""))))))</f>
        <v>#REF!</v>
      </c>
      <c r="CC113" s="59" t="e">
        <f t="shared" si="3"/>
        <v>#REF!</v>
      </c>
      <c r="CD113" s="59" t="e">
        <f t="shared" si="3"/>
        <v>#REF!</v>
      </c>
      <c r="CE113" s="59" t="e">
        <f t="shared" ref="CE113:CG124" si="4">IF($CB$112=7,DE113,IF($CB$112=8,DH113,IF($CB$112=9,DK113,IF($CB$112=10,DN113,IF($CB$112=11,DQ113,IF($CB$112=12,DT113,""))))))</f>
        <v>#REF!</v>
      </c>
      <c r="CF113" s="59" t="e">
        <f t="shared" si="4"/>
        <v>#REF!</v>
      </c>
      <c r="CG113" s="59" t="e">
        <f t="shared" si="4"/>
        <v>#REF!</v>
      </c>
      <c r="CH113" s="59" t="e">
        <f t="shared" ref="CH113:CJ123" si="5">IF($CB$112=13,DW113,IF($CB$112=14,DZ113,IF($CB$112=15,EC113,IF($CB$112=16,EF113,""))))</f>
        <v>#REF!</v>
      </c>
      <c r="CI113" s="59" t="e">
        <f t="shared" si="5"/>
        <v>#REF!</v>
      </c>
      <c r="CJ113" s="59" t="e">
        <f t="shared" si="5"/>
        <v>#REF!</v>
      </c>
      <c r="CL113" s="59"/>
      <c r="CM113" s="59">
        <v>1</v>
      </c>
      <c r="CN113" s="59" t="s">
        <v>25</v>
      </c>
      <c r="CO113" s="59" t="s">
        <v>26</v>
      </c>
      <c r="CP113" s="59">
        <v>1</v>
      </c>
      <c r="CQ113" s="59" t="s">
        <v>27</v>
      </c>
      <c r="CR113" s="59" t="s">
        <v>28</v>
      </c>
      <c r="CS113" s="59">
        <v>1</v>
      </c>
      <c r="CT113" s="59" t="s">
        <v>29</v>
      </c>
      <c r="CU113" s="59" t="s">
        <v>28</v>
      </c>
      <c r="CV113" s="59">
        <v>1</v>
      </c>
      <c r="CW113" s="59" t="s">
        <v>30</v>
      </c>
      <c r="CX113" s="59" t="s">
        <v>31</v>
      </c>
      <c r="CY113" s="59">
        <v>1</v>
      </c>
      <c r="CZ113" s="59" t="s">
        <v>32</v>
      </c>
      <c r="DA113" s="59" t="s">
        <v>33</v>
      </c>
      <c r="DB113" s="59" t="s">
        <v>34</v>
      </c>
      <c r="DC113" s="59" t="s">
        <v>35</v>
      </c>
      <c r="DD113" s="59" t="s">
        <v>36</v>
      </c>
      <c r="DE113" s="59" t="s">
        <v>37</v>
      </c>
      <c r="DF113" s="59" t="s">
        <v>27</v>
      </c>
      <c r="DG113" s="59" t="s">
        <v>28</v>
      </c>
      <c r="DH113" s="59" t="s">
        <v>38</v>
      </c>
      <c r="DI113" s="59" t="s">
        <v>39</v>
      </c>
      <c r="DJ113" s="59" t="s">
        <v>40</v>
      </c>
      <c r="DK113" s="59" t="s">
        <v>41</v>
      </c>
      <c r="DL113" s="59" t="s">
        <v>39</v>
      </c>
      <c r="DM113" s="59" t="s">
        <v>40</v>
      </c>
      <c r="DN113" s="59" t="s">
        <v>42</v>
      </c>
      <c r="DO113" s="59" t="s">
        <v>43</v>
      </c>
      <c r="DP113" s="59" t="s">
        <v>36</v>
      </c>
      <c r="DQ113" s="59">
        <v>0</v>
      </c>
      <c r="DR113" s="59">
        <v>0</v>
      </c>
      <c r="DS113" s="59">
        <v>0</v>
      </c>
      <c r="DT113" s="59">
        <v>0</v>
      </c>
      <c r="DU113" s="59">
        <v>0</v>
      </c>
      <c r="DV113" s="59">
        <v>0</v>
      </c>
      <c r="DW113" s="59" t="s">
        <v>42</v>
      </c>
      <c r="DX113" s="59" t="s">
        <v>43</v>
      </c>
      <c r="DY113" s="59" t="s">
        <v>36</v>
      </c>
      <c r="DZ113" s="59">
        <v>0</v>
      </c>
      <c r="EA113" s="59">
        <v>0</v>
      </c>
      <c r="EB113" s="59">
        <v>0</v>
      </c>
      <c r="EC113" s="59">
        <v>0</v>
      </c>
      <c r="ED113" s="59">
        <v>0</v>
      </c>
      <c r="EE113" s="59">
        <v>0</v>
      </c>
      <c r="EF113" s="59">
        <v>0</v>
      </c>
      <c r="EG113" s="59">
        <v>0</v>
      </c>
      <c r="EH113" s="59">
        <v>0</v>
      </c>
    </row>
    <row r="114" spans="79:138" x14ac:dyDescent="0.2">
      <c r="CA114" s="1">
        <v>2</v>
      </c>
      <c r="CB114" s="59" t="e">
        <f t="shared" si="3"/>
        <v>#REF!</v>
      </c>
      <c r="CC114" s="59" t="e">
        <f t="shared" si="3"/>
        <v>#REF!</v>
      </c>
      <c r="CD114" s="59" t="e">
        <f t="shared" si="3"/>
        <v>#REF!</v>
      </c>
      <c r="CE114" s="59" t="e">
        <f t="shared" si="4"/>
        <v>#REF!</v>
      </c>
      <c r="CF114" s="59" t="e">
        <f t="shared" si="4"/>
        <v>#REF!</v>
      </c>
      <c r="CG114" s="59" t="e">
        <f t="shared" si="4"/>
        <v>#REF!</v>
      </c>
      <c r="CH114" s="59" t="e">
        <f t="shared" si="5"/>
        <v>#REF!</v>
      </c>
      <c r="CI114" s="59" t="e">
        <f t="shared" si="5"/>
        <v>#REF!</v>
      </c>
      <c r="CJ114" s="59" t="e">
        <f t="shared" si="5"/>
        <v>#REF!</v>
      </c>
      <c r="CL114" s="59"/>
      <c r="CM114" s="59">
        <v>2</v>
      </c>
      <c r="CN114" s="59" t="s">
        <v>44</v>
      </c>
      <c r="CO114" s="59" t="s">
        <v>36</v>
      </c>
      <c r="CP114" s="59">
        <v>2</v>
      </c>
      <c r="CQ114" s="59" t="s">
        <v>43</v>
      </c>
      <c r="CR114" s="59" t="s">
        <v>36</v>
      </c>
      <c r="CS114" s="59">
        <v>2</v>
      </c>
      <c r="CT114" s="59" t="s">
        <v>45</v>
      </c>
      <c r="CU114" s="59" t="s">
        <v>28</v>
      </c>
      <c r="CV114" s="59">
        <v>2</v>
      </c>
      <c r="CW114" s="59" t="s">
        <v>46</v>
      </c>
      <c r="CX114" s="59" t="s">
        <v>28</v>
      </c>
      <c r="CY114" s="59">
        <v>2</v>
      </c>
      <c r="CZ114" s="59" t="s">
        <v>47</v>
      </c>
      <c r="DA114" s="59" t="s">
        <v>48</v>
      </c>
      <c r="DB114" s="59" t="s">
        <v>49</v>
      </c>
      <c r="DC114" s="59" t="s">
        <v>50</v>
      </c>
      <c r="DD114" s="59" t="s">
        <v>28</v>
      </c>
      <c r="DE114" s="59" t="s">
        <v>51</v>
      </c>
      <c r="DF114" s="59" t="s">
        <v>25</v>
      </c>
      <c r="DG114" s="59" t="s">
        <v>26</v>
      </c>
      <c r="DH114" s="59" t="s">
        <v>52</v>
      </c>
      <c r="DI114" s="59" t="s">
        <v>25</v>
      </c>
      <c r="DJ114" s="59" t="s">
        <v>26</v>
      </c>
      <c r="DK114" s="59" t="s">
        <v>53</v>
      </c>
      <c r="DL114" s="59" t="s">
        <v>54</v>
      </c>
      <c r="DM114" s="59" t="s">
        <v>26</v>
      </c>
      <c r="DN114" s="59" t="s">
        <v>55</v>
      </c>
      <c r="DO114" s="59" t="s">
        <v>56</v>
      </c>
      <c r="DP114" s="59" t="s">
        <v>57</v>
      </c>
      <c r="DQ114" s="59">
        <v>0</v>
      </c>
      <c r="DR114" s="59">
        <v>0</v>
      </c>
      <c r="DS114" s="59">
        <v>0</v>
      </c>
      <c r="DT114" s="59">
        <v>0</v>
      </c>
      <c r="DU114" s="59">
        <v>0</v>
      </c>
      <c r="DV114" s="59">
        <v>0</v>
      </c>
      <c r="DW114" s="59" t="s">
        <v>55</v>
      </c>
      <c r="DX114" s="59" t="s">
        <v>56</v>
      </c>
      <c r="DY114" s="59" t="s">
        <v>57</v>
      </c>
      <c r="DZ114" s="59">
        <v>0</v>
      </c>
      <c r="EA114" s="59">
        <v>0</v>
      </c>
      <c r="EB114" s="59">
        <v>0</v>
      </c>
      <c r="EC114" s="59">
        <v>0</v>
      </c>
      <c r="ED114" s="59">
        <v>0</v>
      </c>
      <c r="EE114" s="59">
        <v>0</v>
      </c>
      <c r="EF114" s="59">
        <v>0</v>
      </c>
      <c r="EG114" s="59">
        <v>0</v>
      </c>
      <c r="EH114" s="59">
        <v>0</v>
      </c>
    </row>
    <row r="115" spans="79:138" x14ac:dyDescent="0.2">
      <c r="CA115" s="1">
        <v>3</v>
      </c>
      <c r="CB115" s="59" t="e">
        <f t="shared" si="3"/>
        <v>#REF!</v>
      </c>
      <c r="CC115" s="59" t="e">
        <f t="shared" si="3"/>
        <v>#REF!</v>
      </c>
      <c r="CD115" s="59" t="e">
        <f t="shared" si="3"/>
        <v>#REF!</v>
      </c>
      <c r="CE115" s="59" t="e">
        <f t="shared" si="4"/>
        <v>#REF!</v>
      </c>
      <c r="CF115" s="59" t="e">
        <f t="shared" si="4"/>
        <v>#REF!</v>
      </c>
      <c r="CG115" s="59" t="e">
        <f t="shared" si="4"/>
        <v>#REF!</v>
      </c>
      <c r="CH115" s="59" t="e">
        <f t="shared" si="5"/>
        <v>#REF!</v>
      </c>
      <c r="CI115" s="59" t="e">
        <f t="shared" si="5"/>
        <v>#REF!</v>
      </c>
      <c r="CJ115" s="59" t="e">
        <f t="shared" si="5"/>
        <v>#REF!</v>
      </c>
      <c r="CL115" s="59"/>
      <c r="CM115" s="59">
        <v>3</v>
      </c>
      <c r="CN115" s="59" t="s">
        <v>58</v>
      </c>
      <c r="CO115" s="59" t="s">
        <v>59</v>
      </c>
      <c r="CP115" s="59">
        <v>3</v>
      </c>
      <c r="CQ115" s="59" t="s">
        <v>60</v>
      </c>
      <c r="CR115" s="59" t="s">
        <v>59</v>
      </c>
      <c r="CS115" s="59">
        <v>3</v>
      </c>
      <c r="CT115" s="59" t="s">
        <v>61</v>
      </c>
      <c r="CU115" s="59" t="s">
        <v>62</v>
      </c>
      <c r="CV115" s="59">
        <v>3</v>
      </c>
      <c r="CW115" s="59" t="s">
        <v>63</v>
      </c>
      <c r="CX115" s="59" t="s">
        <v>33</v>
      </c>
      <c r="CY115" s="59">
        <v>3</v>
      </c>
      <c r="CZ115" s="59" t="s">
        <v>64</v>
      </c>
      <c r="DA115" s="59" t="s">
        <v>26</v>
      </c>
      <c r="DB115" s="59" t="s">
        <v>65</v>
      </c>
      <c r="DC115" s="59" t="s">
        <v>66</v>
      </c>
      <c r="DD115" s="59" t="s">
        <v>28</v>
      </c>
      <c r="DE115" s="59" t="s">
        <v>67</v>
      </c>
      <c r="DF115" s="59" t="s">
        <v>68</v>
      </c>
      <c r="DG115" s="59" t="s">
        <v>33</v>
      </c>
      <c r="DH115" s="59" t="s">
        <v>69</v>
      </c>
      <c r="DI115" s="59" t="s">
        <v>70</v>
      </c>
      <c r="DJ115" s="59" t="s">
        <v>62</v>
      </c>
      <c r="DK115" s="59" t="s">
        <v>71</v>
      </c>
      <c r="DL115" s="59" t="s">
        <v>72</v>
      </c>
      <c r="DM115" s="59" t="s">
        <v>73</v>
      </c>
      <c r="DN115" s="59" t="s">
        <v>74</v>
      </c>
      <c r="DO115" s="59" t="s">
        <v>56</v>
      </c>
      <c r="DP115" s="59" t="s">
        <v>57</v>
      </c>
      <c r="DQ115" s="59">
        <v>0</v>
      </c>
      <c r="DR115" s="59">
        <v>0</v>
      </c>
      <c r="DS115" s="59">
        <v>0</v>
      </c>
      <c r="DT115" s="59">
        <v>0</v>
      </c>
      <c r="DU115" s="59">
        <v>0</v>
      </c>
      <c r="DV115" s="59">
        <v>0</v>
      </c>
      <c r="DW115" s="59" t="s">
        <v>74</v>
      </c>
      <c r="DX115" s="59" t="s">
        <v>56</v>
      </c>
      <c r="DY115" s="59" t="s">
        <v>57</v>
      </c>
      <c r="DZ115" s="59">
        <v>0</v>
      </c>
      <c r="EA115" s="59">
        <v>0</v>
      </c>
      <c r="EB115" s="59">
        <v>0</v>
      </c>
      <c r="EC115" s="59">
        <v>0</v>
      </c>
      <c r="ED115" s="59">
        <v>0</v>
      </c>
      <c r="EE115" s="59">
        <v>0</v>
      </c>
      <c r="EF115" s="59">
        <v>0</v>
      </c>
      <c r="EG115" s="59">
        <v>0</v>
      </c>
      <c r="EH115" s="59">
        <v>0</v>
      </c>
    </row>
    <row r="116" spans="79:138" x14ac:dyDescent="0.2">
      <c r="CA116" s="1">
        <v>4</v>
      </c>
      <c r="CB116" s="59" t="e">
        <f t="shared" si="3"/>
        <v>#REF!</v>
      </c>
      <c r="CC116" s="59" t="e">
        <f t="shared" si="3"/>
        <v>#REF!</v>
      </c>
      <c r="CD116" s="59" t="e">
        <f t="shared" si="3"/>
        <v>#REF!</v>
      </c>
      <c r="CE116" s="59" t="e">
        <f t="shared" si="4"/>
        <v>#REF!</v>
      </c>
      <c r="CF116" s="59" t="e">
        <f t="shared" si="4"/>
        <v>#REF!</v>
      </c>
      <c r="CG116" s="59" t="e">
        <f t="shared" si="4"/>
        <v>#REF!</v>
      </c>
      <c r="CH116" s="59" t="e">
        <f t="shared" si="5"/>
        <v>#REF!</v>
      </c>
      <c r="CI116" s="59" t="e">
        <f t="shared" si="5"/>
        <v>#REF!</v>
      </c>
      <c r="CJ116" s="59" t="e">
        <f t="shared" si="5"/>
        <v>#REF!</v>
      </c>
      <c r="CL116" s="59"/>
      <c r="CM116" s="59">
        <v>4</v>
      </c>
      <c r="CN116" s="59" t="s">
        <v>75</v>
      </c>
      <c r="CO116" s="59" t="s">
        <v>76</v>
      </c>
      <c r="CP116" s="59">
        <v>4</v>
      </c>
      <c r="CQ116" s="59" t="s">
        <v>77</v>
      </c>
      <c r="CR116" s="59" t="s">
        <v>48</v>
      </c>
      <c r="CS116" s="59">
        <v>4</v>
      </c>
      <c r="CT116" s="59" t="s">
        <v>78</v>
      </c>
      <c r="CU116" s="59" t="s">
        <v>31</v>
      </c>
      <c r="CV116" s="59">
        <v>4</v>
      </c>
      <c r="CW116" s="59" t="s">
        <v>79</v>
      </c>
      <c r="CX116" s="59" t="s">
        <v>80</v>
      </c>
      <c r="CY116" s="59">
        <v>4</v>
      </c>
      <c r="CZ116" s="59" t="s">
        <v>81</v>
      </c>
      <c r="DA116" s="59" t="s">
        <v>57</v>
      </c>
      <c r="DB116" s="59" t="s">
        <v>82</v>
      </c>
      <c r="DC116" s="59" t="s">
        <v>83</v>
      </c>
      <c r="DD116" s="59" t="s">
        <v>73</v>
      </c>
      <c r="DE116" s="59" t="s">
        <v>84</v>
      </c>
      <c r="DF116" s="59" t="s">
        <v>85</v>
      </c>
      <c r="DG116" s="59" t="s">
        <v>86</v>
      </c>
      <c r="DH116" s="59" t="s">
        <v>87</v>
      </c>
      <c r="DI116" s="59" t="s">
        <v>60</v>
      </c>
      <c r="DJ116" s="59" t="s">
        <v>59</v>
      </c>
      <c r="DK116" s="59" t="s">
        <v>88</v>
      </c>
      <c r="DL116" s="59" t="s">
        <v>47</v>
      </c>
      <c r="DM116" s="59" t="s">
        <v>48</v>
      </c>
      <c r="DN116" s="59" t="s">
        <v>89</v>
      </c>
      <c r="DO116" s="59" t="s">
        <v>90</v>
      </c>
      <c r="DP116" s="59" t="s">
        <v>59</v>
      </c>
      <c r="DQ116" s="59">
        <v>0</v>
      </c>
      <c r="DR116" s="59">
        <v>0</v>
      </c>
      <c r="DS116" s="59">
        <v>0</v>
      </c>
      <c r="DT116" s="59">
        <v>0</v>
      </c>
      <c r="DU116" s="59">
        <v>0</v>
      </c>
      <c r="DV116" s="59">
        <v>0</v>
      </c>
      <c r="DW116" s="59" t="s">
        <v>89</v>
      </c>
      <c r="DX116" s="59" t="s">
        <v>90</v>
      </c>
      <c r="DY116" s="59" t="s">
        <v>59</v>
      </c>
      <c r="DZ116" s="59">
        <v>0</v>
      </c>
      <c r="EA116" s="59">
        <v>0</v>
      </c>
      <c r="EB116" s="59">
        <v>0</v>
      </c>
      <c r="EC116" s="59">
        <v>0</v>
      </c>
      <c r="ED116" s="59">
        <v>0</v>
      </c>
      <c r="EE116" s="59">
        <v>0</v>
      </c>
      <c r="EF116" s="59">
        <v>0</v>
      </c>
      <c r="EG116" s="59">
        <v>0</v>
      </c>
      <c r="EH116" s="59">
        <v>0</v>
      </c>
    </row>
    <row r="117" spans="79:138" x14ac:dyDescent="0.2">
      <c r="CA117" s="1">
        <v>5</v>
      </c>
      <c r="CB117" s="59" t="e">
        <f t="shared" si="3"/>
        <v>#REF!</v>
      </c>
      <c r="CC117" s="59" t="e">
        <f t="shared" si="3"/>
        <v>#REF!</v>
      </c>
      <c r="CD117" s="59" t="e">
        <f t="shared" si="3"/>
        <v>#REF!</v>
      </c>
      <c r="CE117" s="59" t="e">
        <f t="shared" si="4"/>
        <v>#REF!</v>
      </c>
      <c r="CF117" s="59" t="e">
        <f t="shared" si="4"/>
        <v>#REF!</v>
      </c>
      <c r="CG117" s="59" t="e">
        <f t="shared" si="4"/>
        <v>#REF!</v>
      </c>
      <c r="CH117" s="59" t="e">
        <f t="shared" si="5"/>
        <v>#REF!</v>
      </c>
      <c r="CI117" s="59" t="e">
        <f t="shared" si="5"/>
        <v>#REF!</v>
      </c>
      <c r="CJ117" s="59" t="e">
        <f t="shared" si="5"/>
        <v>#REF!</v>
      </c>
      <c r="CL117" s="59"/>
      <c r="CM117" s="59">
        <v>0</v>
      </c>
      <c r="CN117" s="59" t="s">
        <v>91</v>
      </c>
      <c r="CO117" s="59" t="s">
        <v>86</v>
      </c>
      <c r="CP117" s="59">
        <v>0</v>
      </c>
      <c r="CQ117" s="59">
        <v>0</v>
      </c>
      <c r="CR117" s="59">
        <v>0</v>
      </c>
      <c r="CS117" s="59">
        <v>0</v>
      </c>
      <c r="CT117" s="59">
        <v>0</v>
      </c>
      <c r="CU117" s="59">
        <v>0</v>
      </c>
      <c r="CV117" s="59">
        <v>5</v>
      </c>
      <c r="CW117" s="59" t="s">
        <v>54</v>
      </c>
      <c r="CX117" s="59" t="s">
        <v>26</v>
      </c>
      <c r="CY117" s="59">
        <v>5</v>
      </c>
      <c r="CZ117" s="59" t="s">
        <v>92</v>
      </c>
      <c r="DA117" s="59" t="s">
        <v>93</v>
      </c>
      <c r="DB117" s="59" t="s">
        <v>94</v>
      </c>
      <c r="DC117" s="59" t="s">
        <v>95</v>
      </c>
      <c r="DD117" s="59" t="s">
        <v>36</v>
      </c>
      <c r="DE117" s="59">
        <v>0</v>
      </c>
      <c r="DF117" s="59">
        <v>0</v>
      </c>
      <c r="DG117" s="59">
        <v>0</v>
      </c>
      <c r="DH117" s="59">
        <v>0</v>
      </c>
      <c r="DI117" s="59">
        <v>0</v>
      </c>
      <c r="DJ117" s="59">
        <v>0</v>
      </c>
      <c r="DK117" s="59" t="s">
        <v>96</v>
      </c>
      <c r="DL117" s="59" t="s">
        <v>68</v>
      </c>
      <c r="DM117" s="59" t="s">
        <v>33</v>
      </c>
      <c r="DN117" s="59" t="s">
        <v>97</v>
      </c>
      <c r="DO117" s="59" t="s">
        <v>78</v>
      </c>
      <c r="DP117" s="59" t="s">
        <v>31</v>
      </c>
      <c r="DQ117" s="59">
        <v>0</v>
      </c>
      <c r="DR117" s="59">
        <v>0</v>
      </c>
      <c r="DS117" s="59">
        <v>0</v>
      </c>
      <c r="DT117" s="59">
        <v>0</v>
      </c>
      <c r="DU117" s="59">
        <v>0</v>
      </c>
      <c r="DV117" s="59">
        <v>0</v>
      </c>
      <c r="DW117" s="59" t="s">
        <v>97</v>
      </c>
      <c r="DX117" s="59" t="s">
        <v>78</v>
      </c>
      <c r="DY117" s="59" t="s">
        <v>31</v>
      </c>
      <c r="DZ117" s="59">
        <v>0</v>
      </c>
      <c r="EA117" s="59">
        <v>0</v>
      </c>
      <c r="EB117" s="59">
        <v>0</v>
      </c>
      <c r="EC117" s="59">
        <v>0</v>
      </c>
      <c r="ED117" s="59">
        <v>0</v>
      </c>
      <c r="EE117" s="59">
        <v>0</v>
      </c>
      <c r="EF117" s="59">
        <v>0</v>
      </c>
      <c r="EG117" s="59">
        <v>0</v>
      </c>
      <c r="EH117" s="59">
        <v>0</v>
      </c>
    </row>
    <row r="118" spans="79:138" x14ac:dyDescent="0.2">
      <c r="CA118" s="1">
        <v>6</v>
      </c>
      <c r="CB118" s="59" t="e">
        <f t="shared" si="3"/>
        <v>#REF!</v>
      </c>
      <c r="CC118" s="59" t="e">
        <f t="shared" si="3"/>
        <v>#REF!</v>
      </c>
      <c r="CD118" s="59" t="e">
        <f t="shared" si="3"/>
        <v>#REF!</v>
      </c>
      <c r="CE118" s="59" t="e">
        <f t="shared" si="4"/>
        <v>#REF!</v>
      </c>
      <c r="CF118" s="59" t="e">
        <f t="shared" si="4"/>
        <v>#REF!</v>
      </c>
      <c r="CG118" s="59" t="e">
        <f t="shared" si="4"/>
        <v>#REF!</v>
      </c>
      <c r="CH118" s="59" t="e">
        <f t="shared" si="5"/>
        <v>#REF!</v>
      </c>
      <c r="CI118" s="59" t="e">
        <f t="shared" si="5"/>
        <v>#REF!</v>
      </c>
      <c r="CJ118" s="59" t="e">
        <f t="shared" si="5"/>
        <v>#REF!</v>
      </c>
      <c r="CL118" s="59"/>
      <c r="CM118" s="59">
        <v>0</v>
      </c>
      <c r="CN118" s="59">
        <v>0</v>
      </c>
      <c r="CO118" s="59">
        <v>0</v>
      </c>
      <c r="CP118" s="59">
        <v>0</v>
      </c>
      <c r="CQ118" s="59">
        <v>0</v>
      </c>
      <c r="CR118" s="59">
        <v>0</v>
      </c>
      <c r="CS118" s="59">
        <v>0</v>
      </c>
      <c r="CT118" s="59">
        <v>0</v>
      </c>
      <c r="CU118" s="59">
        <v>0</v>
      </c>
      <c r="CV118" s="59">
        <v>0</v>
      </c>
      <c r="CW118" s="59">
        <v>0</v>
      </c>
      <c r="CX118" s="59">
        <v>0</v>
      </c>
      <c r="CY118" s="59">
        <v>6</v>
      </c>
      <c r="CZ118" s="59">
        <v>0</v>
      </c>
      <c r="DA118" s="59">
        <v>0</v>
      </c>
      <c r="DB118" s="59">
        <v>0</v>
      </c>
      <c r="DC118" s="59">
        <v>0</v>
      </c>
      <c r="DD118" s="59">
        <v>0</v>
      </c>
      <c r="DE118" s="59">
        <v>0</v>
      </c>
      <c r="DF118" s="59">
        <v>0</v>
      </c>
      <c r="DG118" s="59">
        <v>0</v>
      </c>
      <c r="DH118" s="59">
        <v>0</v>
      </c>
      <c r="DI118" s="59">
        <v>0</v>
      </c>
      <c r="DJ118" s="59">
        <v>0</v>
      </c>
      <c r="DK118" s="59">
        <v>0</v>
      </c>
      <c r="DL118" s="59">
        <v>0</v>
      </c>
      <c r="DM118" s="59">
        <v>0</v>
      </c>
      <c r="DN118" s="59">
        <v>0</v>
      </c>
      <c r="DO118" s="59">
        <v>0</v>
      </c>
      <c r="DP118" s="59">
        <v>0</v>
      </c>
      <c r="DQ118" s="59">
        <v>0</v>
      </c>
      <c r="DR118" s="59">
        <v>0</v>
      </c>
      <c r="DS118" s="59">
        <v>0</v>
      </c>
      <c r="DT118" s="59">
        <v>0</v>
      </c>
      <c r="DU118" s="59">
        <v>0</v>
      </c>
      <c r="DV118" s="59">
        <v>0</v>
      </c>
      <c r="DW118" s="59">
        <v>0</v>
      </c>
      <c r="DX118" s="59">
        <v>0</v>
      </c>
      <c r="DY118" s="59">
        <v>0</v>
      </c>
      <c r="DZ118" s="59">
        <v>0</v>
      </c>
      <c r="EA118" s="59">
        <v>0</v>
      </c>
      <c r="EB118" s="59">
        <v>0</v>
      </c>
      <c r="EC118" s="59">
        <v>0</v>
      </c>
      <c r="ED118" s="59">
        <v>0</v>
      </c>
      <c r="EE118" s="59">
        <v>0</v>
      </c>
      <c r="EF118" s="59">
        <v>0</v>
      </c>
      <c r="EG118" s="59">
        <v>0</v>
      </c>
      <c r="EH118" s="59">
        <v>0</v>
      </c>
    </row>
    <row r="119" spans="79:138" x14ac:dyDescent="0.2">
      <c r="CA119" s="1">
        <v>7</v>
      </c>
      <c r="CB119" s="59" t="e">
        <f>IF($CB$112=1,$CM119,IF($CB$112=2,$CP119,IF($CB$112=3,$CS119,IF($CB$112=4,$CV119,IF($CB$112=5,$CY119,IF($CB$112=6,$DB119,""))))))</f>
        <v>#REF!</v>
      </c>
      <c r="CC119" s="59" t="e">
        <f>IF($CB$112=1,$CM119,IF($CB$112=2,$CP119,IF($CB$112=3,$CS119,IF($CB$112=4,$CV119,IF($CB$112=5,$CY119,IF($CB$112=6,$DB119,""))))))</f>
        <v>#REF!</v>
      </c>
      <c r="CD119" s="59" t="e">
        <f>IF($CB$112=1,$CM119,IF($CB$112=2,$CP119,IF($CB$112=3,$CS119,IF($CB$112=4,$CV119,IF($CB$112=5,$CY119,IF($CB$112=6,$DB119,""))))))</f>
        <v>#REF!</v>
      </c>
      <c r="CE119" s="59" t="e">
        <f t="shared" si="4"/>
        <v>#REF!</v>
      </c>
      <c r="CF119" s="59" t="e">
        <f t="shared" si="4"/>
        <v>#REF!</v>
      </c>
      <c r="CG119" s="59" t="e">
        <f t="shared" si="4"/>
        <v>#REF!</v>
      </c>
      <c r="CH119" s="59" t="e">
        <f t="shared" si="5"/>
        <v>#REF!</v>
      </c>
      <c r="CI119" s="59" t="e">
        <f t="shared" si="5"/>
        <v>#REF!</v>
      </c>
      <c r="CJ119" s="59" t="e">
        <f t="shared" si="5"/>
        <v>#REF!</v>
      </c>
      <c r="CL119" s="59"/>
      <c r="CM119" s="59">
        <v>0</v>
      </c>
      <c r="CN119" s="59">
        <v>0</v>
      </c>
      <c r="CO119" s="59">
        <v>0</v>
      </c>
      <c r="CP119" s="59">
        <v>0</v>
      </c>
      <c r="CQ119" s="59">
        <v>0</v>
      </c>
      <c r="CR119" s="59">
        <v>0</v>
      </c>
      <c r="CS119" s="59">
        <v>0</v>
      </c>
      <c r="CT119" s="59">
        <v>0</v>
      </c>
      <c r="CU119" s="59">
        <v>0</v>
      </c>
      <c r="CV119" s="59">
        <v>0</v>
      </c>
      <c r="CW119" s="59">
        <v>0</v>
      </c>
      <c r="CX119" s="59">
        <v>0</v>
      </c>
      <c r="CY119" s="59">
        <v>0</v>
      </c>
      <c r="CZ119" s="59">
        <v>0</v>
      </c>
      <c r="DA119" s="59">
        <v>0</v>
      </c>
      <c r="DB119" s="59">
        <v>0</v>
      </c>
      <c r="DC119" s="59">
        <v>0</v>
      </c>
      <c r="DD119" s="59">
        <v>0</v>
      </c>
      <c r="DE119" s="59">
        <v>0</v>
      </c>
      <c r="DF119" s="59">
        <v>0</v>
      </c>
      <c r="DG119" s="59">
        <v>0</v>
      </c>
      <c r="DH119" s="59">
        <v>0</v>
      </c>
      <c r="DI119" s="59">
        <v>0</v>
      </c>
      <c r="DJ119" s="59">
        <v>0</v>
      </c>
      <c r="DK119" s="59">
        <v>0</v>
      </c>
      <c r="DL119" s="59">
        <v>0</v>
      </c>
      <c r="DM119" s="59">
        <v>0</v>
      </c>
      <c r="DN119" s="59">
        <v>0</v>
      </c>
      <c r="DO119" s="59">
        <v>0</v>
      </c>
      <c r="DP119" s="59">
        <v>0</v>
      </c>
      <c r="DQ119" s="59">
        <v>0</v>
      </c>
      <c r="DR119" s="59">
        <v>0</v>
      </c>
      <c r="DS119" s="59">
        <v>0</v>
      </c>
      <c r="DT119" s="59">
        <v>0</v>
      </c>
      <c r="DU119" s="59">
        <v>0</v>
      </c>
      <c r="DV119" s="59">
        <v>0</v>
      </c>
      <c r="DW119" s="59">
        <v>0</v>
      </c>
      <c r="DX119" s="59">
        <v>0</v>
      </c>
      <c r="DY119" s="59">
        <v>0</v>
      </c>
      <c r="DZ119" s="59">
        <v>0</v>
      </c>
      <c r="EA119" s="59">
        <v>0</v>
      </c>
      <c r="EB119" s="59">
        <v>0</v>
      </c>
      <c r="EC119" s="59">
        <v>0</v>
      </c>
      <c r="ED119" s="59">
        <v>0</v>
      </c>
      <c r="EE119" s="59">
        <v>0</v>
      </c>
      <c r="EF119" s="59">
        <v>0</v>
      </c>
      <c r="EG119" s="59">
        <v>0</v>
      </c>
      <c r="EH119" s="59">
        <v>0</v>
      </c>
    </row>
    <row r="120" spans="79:138" x14ac:dyDescent="0.2">
      <c r="CA120" s="1">
        <v>8</v>
      </c>
      <c r="CB120" s="59" t="e">
        <f t="shared" ref="CB120:CD124" si="6">IF($CB$112=1,CM120,IF($CB$112=2,CP120,IF($CB$112=3,CS120,IF($CB$112=4,CV120,IF($CB$112=5,CY120,IF($CB$112=6,DB120,""))))))</f>
        <v>#REF!</v>
      </c>
      <c r="CC120" s="59" t="e">
        <f t="shared" si="6"/>
        <v>#REF!</v>
      </c>
      <c r="CD120" s="59" t="e">
        <f t="shared" si="6"/>
        <v>#REF!</v>
      </c>
      <c r="CE120" s="59" t="e">
        <f t="shared" si="4"/>
        <v>#REF!</v>
      </c>
      <c r="CF120" s="59" t="e">
        <f t="shared" si="4"/>
        <v>#REF!</v>
      </c>
      <c r="CG120" s="59" t="e">
        <f t="shared" si="4"/>
        <v>#REF!</v>
      </c>
      <c r="CH120" s="59" t="e">
        <f t="shared" si="5"/>
        <v>#REF!</v>
      </c>
      <c r="CI120" s="59" t="e">
        <f t="shared" si="5"/>
        <v>#REF!</v>
      </c>
      <c r="CJ120" s="59" t="e">
        <f t="shared" si="5"/>
        <v>#REF!</v>
      </c>
      <c r="CL120" s="59"/>
      <c r="CM120" s="59">
        <v>0</v>
      </c>
      <c r="CN120" s="59">
        <v>0</v>
      </c>
      <c r="CO120" s="59">
        <v>0</v>
      </c>
      <c r="CP120" s="59">
        <v>0</v>
      </c>
      <c r="CQ120" s="59">
        <v>0</v>
      </c>
      <c r="CR120" s="59">
        <v>0</v>
      </c>
      <c r="CS120" s="59">
        <v>0</v>
      </c>
      <c r="CT120" s="59">
        <v>0</v>
      </c>
      <c r="CU120" s="59">
        <v>0</v>
      </c>
      <c r="CV120" s="59">
        <v>0</v>
      </c>
      <c r="CW120" s="59">
        <v>0</v>
      </c>
      <c r="CX120" s="59">
        <v>0</v>
      </c>
      <c r="CY120" s="59">
        <v>0</v>
      </c>
      <c r="CZ120" s="59">
        <v>0</v>
      </c>
      <c r="DA120" s="59">
        <v>0</v>
      </c>
      <c r="DB120" s="59">
        <v>0</v>
      </c>
      <c r="DC120" s="59">
        <v>0</v>
      </c>
      <c r="DD120" s="59">
        <v>0</v>
      </c>
      <c r="DE120" s="59">
        <v>0</v>
      </c>
      <c r="DF120" s="59">
        <v>0</v>
      </c>
      <c r="DG120" s="59">
        <v>0</v>
      </c>
      <c r="DH120" s="59">
        <v>0</v>
      </c>
      <c r="DI120" s="59">
        <v>0</v>
      </c>
      <c r="DJ120" s="59">
        <v>0</v>
      </c>
      <c r="DK120" s="59">
        <v>0</v>
      </c>
      <c r="DL120" s="59">
        <v>0</v>
      </c>
      <c r="DM120" s="59">
        <v>0</v>
      </c>
      <c r="DN120" s="59">
        <v>0</v>
      </c>
      <c r="DO120" s="59">
        <v>0</v>
      </c>
      <c r="DP120" s="59">
        <v>0</v>
      </c>
      <c r="DQ120" s="59">
        <v>0</v>
      </c>
      <c r="DR120" s="59">
        <v>0</v>
      </c>
      <c r="DS120" s="59">
        <v>0</v>
      </c>
      <c r="DT120" s="59">
        <v>0</v>
      </c>
      <c r="DU120" s="59">
        <v>0</v>
      </c>
      <c r="DV120" s="59">
        <v>0</v>
      </c>
      <c r="DW120" s="59">
        <v>0</v>
      </c>
      <c r="DX120" s="59">
        <v>0</v>
      </c>
      <c r="DY120" s="59">
        <v>0</v>
      </c>
      <c r="DZ120" s="59">
        <v>0</v>
      </c>
      <c r="EA120" s="59">
        <v>0</v>
      </c>
      <c r="EB120" s="59">
        <v>0</v>
      </c>
      <c r="EC120" s="59">
        <v>0</v>
      </c>
      <c r="ED120" s="59">
        <v>0</v>
      </c>
      <c r="EE120" s="59">
        <v>0</v>
      </c>
      <c r="EF120" s="59">
        <v>0</v>
      </c>
      <c r="EG120" s="59">
        <v>0</v>
      </c>
      <c r="EH120" s="59">
        <v>0</v>
      </c>
    </row>
    <row r="121" spans="79:138" x14ac:dyDescent="0.2">
      <c r="CA121" s="1">
        <v>9</v>
      </c>
      <c r="CB121" s="59" t="e">
        <f t="shared" si="6"/>
        <v>#REF!</v>
      </c>
      <c r="CC121" s="59" t="e">
        <f t="shared" si="6"/>
        <v>#REF!</v>
      </c>
      <c r="CD121" s="59" t="e">
        <f t="shared" si="6"/>
        <v>#REF!</v>
      </c>
      <c r="CE121" s="59" t="e">
        <f t="shared" si="4"/>
        <v>#REF!</v>
      </c>
      <c r="CF121" s="59" t="e">
        <f t="shared" si="4"/>
        <v>#REF!</v>
      </c>
      <c r="CG121" s="59" t="e">
        <f t="shared" si="4"/>
        <v>#REF!</v>
      </c>
      <c r="CH121" s="59" t="e">
        <f t="shared" si="5"/>
        <v>#REF!</v>
      </c>
      <c r="CI121" s="59" t="e">
        <f t="shared" si="5"/>
        <v>#REF!</v>
      </c>
      <c r="CJ121" s="59" t="e">
        <f t="shared" si="5"/>
        <v>#REF!</v>
      </c>
      <c r="CL121" s="59"/>
      <c r="CM121" s="59">
        <v>0</v>
      </c>
      <c r="CN121" s="59">
        <v>0</v>
      </c>
      <c r="CO121" s="59">
        <v>0</v>
      </c>
      <c r="CP121" s="59">
        <v>0</v>
      </c>
      <c r="CQ121" s="59">
        <v>0</v>
      </c>
      <c r="CR121" s="59">
        <v>0</v>
      </c>
      <c r="CS121" s="59">
        <v>0</v>
      </c>
      <c r="CT121" s="59">
        <v>0</v>
      </c>
      <c r="CU121" s="59">
        <v>0</v>
      </c>
      <c r="CV121" s="59">
        <v>0</v>
      </c>
      <c r="CW121" s="59">
        <v>0</v>
      </c>
      <c r="CX121" s="59">
        <v>0</v>
      </c>
      <c r="CY121" s="59">
        <v>0</v>
      </c>
      <c r="CZ121" s="59">
        <v>0</v>
      </c>
      <c r="DA121" s="59">
        <v>0</v>
      </c>
      <c r="DB121" s="59">
        <v>0</v>
      </c>
      <c r="DC121" s="59">
        <v>0</v>
      </c>
      <c r="DD121" s="59">
        <v>0</v>
      </c>
      <c r="DE121" s="59">
        <v>0</v>
      </c>
      <c r="DF121" s="59">
        <v>0</v>
      </c>
      <c r="DG121" s="59">
        <v>0</v>
      </c>
      <c r="DH121" s="59">
        <v>0</v>
      </c>
      <c r="DI121" s="59">
        <v>0</v>
      </c>
      <c r="DJ121" s="59">
        <v>0</v>
      </c>
      <c r="DK121" s="59">
        <v>0</v>
      </c>
      <c r="DL121" s="59">
        <v>0</v>
      </c>
      <c r="DM121" s="59">
        <v>0</v>
      </c>
      <c r="DN121" s="59">
        <v>0</v>
      </c>
      <c r="DO121" s="59">
        <v>0</v>
      </c>
      <c r="DP121" s="59">
        <v>0</v>
      </c>
      <c r="DQ121" s="59">
        <v>0</v>
      </c>
      <c r="DR121" s="59">
        <v>0</v>
      </c>
      <c r="DS121" s="59">
        <v>0</v>
      </c>
      <c r="DT121" s="59">
        <v>0</v>
      </c>
      <c r="DU121" s="59">
        <v>0</v>
      </c>
      <c r="DV121" s="59">
        <v>0</v>
      </c>
      <c r="DW121" s="59">
        <v>0</v>
      </c>
      <c r="DX121" s="59">
        <v>0</v>
      </c>
      <c r="DY121" s="59">
        <v>0</v>
      </c>
      <c r="DZ121" s="59">
        <v>0</v>
      </c>
      <c r="EA121" s="59">
        <v>0</v>
      </c>
      <c r="EB121" s="59">
        <v>0</v>
      </c>
      <c r="EC121" s="59">
        <v>0</v>
      </c>
      <c r="ED121" s="59">
        <v>0</v>
      </c>
      <c r="EE121" s="59">
        <v>0</v>
      </c>
      <c r="EF121" s="59">
        <v>0</v>
      </c>
      <c r="EG121" s="59">
        <v>0</v>
      </c>
      <c r="EH121" s="59">
        <v>0</v>
      </c>
    </row>
    <row r="122" spans="79:138" x14ac:dyDescent="0.2">
      <c r="CA122" s="1">
        <v>10</v>
      </c>
      <c r="CB122" s="59" t="e">
        <f t="shared" si="6"/>
        <v>#REF!</v>
      </c>
      <c r="CC122" s="59" t="e">
        <f t="shared" si="6"/>
        <v>#REF!</v>
      </c>
      <c r="CD122" s="59" t="e">
        <f t="shared" si="6"/>
        <v>#REF!</v>
      </c>
      <c r="CE122" s="59" t="e">
        <f t="shared" si="4"/>
        <v>#REF!</v>
      </c>
      <c r="CF122" s="59" t="e">
        <f t="shared" si="4"/>
        <v>#REF!</v>
      </c>
      <c r="CG122" s="59" t="e">
        <f t="shared" si="4"/>
        <v>#REF!</v>
      </c>
      <c r="CH122" s="59" t="e">
        <f t="shared" si="5"/>
        <v>#REF!</v>
      </c>
      <c r="CI122" s="59" t="e">
        <f t="shared" si="5"/>
        <v>#REF!</v>
      </c>
      <c r="CJ122" s="59" t="e">
        <f t="shared" si="5"/>
        <v>#REF!</v>
      </c>
      <c r="CL122" s="59"/>
      <c r="CM122" s="59">
        <v>0</v>
      </c>
      <c r="CN122" s="59">
        <v>0</v>
      </c>
      <c r="CO122" s="59">
        <v>0</v>
      </c>
      <c r="CP122" s="59">
        <v>0</v>
      </c>
      <c r="CQ122" s="59">
        <v>0</v>
      </c>
      <c r="CR122" s="59">
        <v>0</v>
      </c>
      <c r="CS122" s="59">
        <v>0</v>
      </c>
      <c r="CT122" s="59">
        <v>0</v>
      </c>
      <c r="CU122" s="59">
        <v>0</v>
      </c>
      <c r="CV122" s="59">
        <v>0</v>
      </c>
      <c r="CW122" s="59">
        <v>0</v>
      </c>
      <c r="CX122" s="59">
        <v>0</v>
      </c>
      <c r="CY122" s="59">
        <v>0</v>
      </c>
      <c r="CZ122" s="59">
        <v>0</v>
      </c>
      <c r="DA122" s="59">
        <v>0</v>
      </c>
      <c r="DB122" s="59">
        <v>0</v>
      </c>
      <c r="DC122" s="59">
        <v>0</v>
      </c>
      <c r="DD122" s="59">
        <v>0</v>
      </c>
      <c r="DE122" s="59">
        <v>0</v>
      </c>
      <c r="DF122" s="59">
        <v>0</v>
      </c>
      <c r="DG122" s="59">
        <v>0</v>
      </c>
      <c r="DH122" s="59">
        <v>0</v>
      </c>
      <c r="DI122" s="59">
        <v>0</v>
      </c>
      <c r="DJ122" s="59">
        <v>0</v>
      </c>
      <c r="DK122" s="59">
        <v>0</v>
      </c>
      <c r="DL122" s="59">
        <v>0</v>
      </c>
      <c r="DM122" s="59">
        <v>0</v>
      </c>
      <c r="DN122" s="59">
        <v>0</v>
      </c>
      <c r="DO122" s="59">
        <v>0</v>
      </c>
      <c r="DP122" s="59">
        <v>0</v>
      </c>
      <c r="DQ122" s="59">
        <v>0</v>
      </c>
      <c r="DR122" s="59">
        <v>0</v>
      </c>
      <c r="DS122" s="59">
        <v>0</v>
      </c>
      <c r="DT122" s="59">
        <v>0</v>
      </c>
      <c r="DU122" s="59">
        <v>0</v>
      </c>
      <c r="DV122" s="59">
        <v>0</v>
      </c>
      <c r="DW122" s="59">
        <v>0</v>
      </c>
      <c r="DX122" s="59">
        <v>0</v>
      </c>
      <c r="DY122" s="59">
        <v>0</v>
      </c>
      <c r="DZ122" s="59">
        <v>0</v>
      </c>
      <c r="EA122" s="59">
        <v>0</v>
      </c>
      <c r="EB122" s="59">
        <v>0</v>
      </c>
      <c r="EC122" s="59">
        <v>0</v>
      </c>
      <c r="ED122" s="59">
        <v>0</v>
      </c>
      <c r="EE122" s="59">
        <v>0</v>
      </c>
      <c r="EF122" s="59">
        <v>0</v>
      </c>
      <c r="EG122" s="59">
        <v>0</v>
      </c>
      <c r="EH122" s="59">
        <v>0</v>
      </c>
    </row>
    <row r="123" spans="79:138" x14ac:dyDescent="0.2">
      <c r="CA123" s="1">
        <v>11</v>
      </c>
      <c r="CB123" s="59" t="e">
        <f t="shared" si="6"/>
        <v>#REF!</v>
      </c>
      <c r="CC123" s="59" t="e">
        <f t="shared" si="6"/>
        <v>#REF!</v>
      </c>
      <c r="CD123" s="59" t="e">
        <f t="shared" si="6"/>
        <v>#REF!</v>
      </c>
      <c r="CE123" s="59" t="e">
        <f t="shared" si="4"/>
        <v>#REF!</v>
      </c>
      <c r="CF123" s="59" t="e">
        <f t="shared" si="4"/>
        <v>#REF!</v>
      </c>
      <c r="CG123" s="59" t="e">
        <f t="shared" si="4"/>
        <v>#REF!</v>
      </c>
      <c r="CH123" s="59" t="e">
        <f t="shared" si="5"/>
        <v>#REF!</v>
      </c>
      <c r="CI123" s="59" t="e">
        <f t="shared" si="5"/>
        <v>#REF!</v>
      </c>
      <c r="CJ123" s="59" t="e">
        <f t="shared" si="5"/>
        <v>#REF!</v>
      </c>
      <c r="CL123" s="59"/>
      <c r="CM123" s="59">
        <v>0</v>
      </c>
      <c r="CN123" s="59">
        <v>0</v>
      </c>
      <c r="CO123" s="59">
        <v>0</v>
      </c>
      <c r="CP123" s="59">
        <v>0</v>
      </c>
      <c r="CQ123" s="59">
        <v>0</v>
      </c>
      <c r="CR123" s="59">
        <v>0</v>
      </c>
      <c r="CS123" s="59">
        <v>0</v>
      </c>
      <c r="CT123" s="59">
        <v>0</v>
      </c>
      <c r="CU123" s="59">
        <v>0</v>
      </c>
      <c r="CV123" s="59">
        <v>0</v>
      </c>
      <c r="CW123" s="59">
        <v>0</v>
      </c>
      <c r="CX123" s="59">
        <v>0</v>
      </c>
      <c r="CY123" s="59">
        <v>0</v>
      </c>
      <c r="CZ123" s="59">
        <v>0</v>
      </c>
      <c r="DA123" s="59">
        <v>0</v>
      </c>
      <c r="DB123" s="59">
        <v>0</v>
      </c>
      <c r="DC123" s="59">
        <v>0</v>
      </c>
      <c r="DD123" s="59">
        <v>0</v>
      </c>
      <c r="DE123" s="59">
        <v>0</v>
      </c>
      <c r="DF123" s="59">
        <v>0</v>
      </c>
      <c r="DG123" s="59">
        <v>0</v>
      </c>
      <c r="DH123" s="59">
        <v>0</v>
      </c>
      <c r="DI123" s="59">
        <v>0</v>
      </c>
      <c r="DJ123" s="59">
        <v>0</v>
      </c>
      <c r="DK123" s="59">
        <v>0</v>
      </c>
      <c r="DL123" s="59">
        <v>0</v>
      </c>
      <c r="DM123" s="59">
        <v>0</v>
      </c>
      <c r="DN123" s="59">
        <v>0</v>
      </c>
      <c r="DO123" s="59">
        <v>0</v>
      </c>
      <c r="DP123" s="59">
        <v>0</v>
      </c>
      <c r="DQ123" s="59">
        <v>0</v>
      </c>
      <c r="DR123" s="59">
        <v>0</v>
      </c>
      <c r="DS123" s="59">
        <v>0</v>
      </c>
      <c r="DT123" s="59">
        <v>0</v>
      </c>
      <c r="DU123" s="59">
        <v>0</v>
      </c>
      <c r="DV123" s="59">
        <v>0</v>
      </c>
      <c r="DW123" s="59">
        <v>0</v>
      </c>
      <c r="DX123" s="59">
        <v>0</v>
      </c>
      <c r="DY123" s="59">
        <v>0</v>
      </c>
      <c r="DZ123" s="59">
        <v>0</v>
      </c>
      <c r="EA123" s="59">
        <v>0</v>
      </c>
      <c r="EB123" s="59">
        <v>0</v>
      </c>
      <c r="EC123" s="59">
        <v>0</v>
      </c>
      <c r="ED123" s="59">
        <v>0</v>
      </c>
      <c r="EE123" s="59">
        <v>0</v>
      </c>
      <c r="EF123" s="59">
        <v>0</v>
      </c>
      <c r="EG123" s="59">
        <v>0</v>
      </c>
      <c r="EH123" s="59">
        <v>0</v>
      </c>
    </row>
    <row r="124" spans="79:138" x14ac:dyDescent="0.2">
      <c r="CA124" s="1">
        <v>12</v>
      </c>
      <c r="CB124" s="59" t="e">
        <f t="shared" si="6"/>
        <v>#REF!</v>
      </c>
      <c r="CC124" s="59" t="e">
        <f t="shared" si="6"/>
        <v>#REF!</v>
      </c>
      <c r="CD124" s="59" t="e">
        <f t="shared" si="6"/>
        <v>#REF!</v>
      </c>
      <c r="CE124" s="59" t="e">
        <f t="shared" si="4"/>
        <v>#REF!</v>
      </c>
      <c r="CF124" s="59" t="e">
        <f t="shared" si="4"/>
        <v>#REF!</v>
      </c>
      <c r="CG124" s="59" t="e">
        <f t="shared" si="4"/>
        <v>#REF!</v>
      </c>
      <c r="CL124" s="59"/>
      <c r="CM124" s="59">
        <v>0</v>
      </c>
      <c r="CN124" s="59">
        <v>0</v>
      </c>
      <c r="CO124" s="59">
        <v>0</v>
      </c>
      <c r="CP124" s="59">
        <v>0</v>
      </c>
      <c r="CQ124" s="59">
        <v>0</v>
      </c>
      <c r="CR124" s="59">
        <v>0</v>
      </c>
      <c r="CS124" s="59">
        <v>0</v>
      </c>
      <c r="CT124" s="59">
        <v>0</v>
      </c>
      <c r="CU124" s="59">
        <v>0</v>
      </c>
      <c r="CV124" s="59">
        <v>0</v>
      </c>
      <c r="CW124" s="59">
        <v>0</v>
      </c>
      <c r="CX124" s="59">
        <v>0</v>
      </c>
      <c r="CY124" s="59">
        <v>0</v>
      </c>
      <c r="CZ124" s="59">
        <v>0</v>
      </c>
      <c r="DA124" s="59">
        <v>0</v>
      </c>
      <c r="DB124" s="59">
        <v>0</v>
      </c>
      <c r="DC124" s="59">
        <v>0</v>
      </c>
      <c r="DD124" s="59">
        <v>0</v>
      </c>
      <c r="DE124" s="59">
        <v>0</v>
      </c>
      <c r="DF124" s="59">
        <v>0</v>
      </c>
      <c r="DG124" s="59">
        <v>0</v>
      </c>
      <c r="DH124" s="59">
        <v>0</v>
      </c>
      <c r="DI124" s="59">
        <v>0</v>
      </c>
      <c r="DJ124" s="59">
        <v>0</v>
      </c>
      <c r="DK124" s="59">
        <v>0</v>
      </c>
      <c r="DL124" s="59">
        <v>0</v>
      </c>
      <c r="DM124" s="59">
        <v>0</v>
      </c>
      <c r="DN124" s="59">
        <v>0</v>
      </c>
      <c r="DO124" s="59">
        <v>0</v>
      </c>
      <c r="DP124" s="59">
        <v>0</v>
      </c>
      <c r="DQ124" s="59">
        <v>0</v>
      </c>
      <c r="DR124" s="59">
        <v>0</v>
      </c>
      <c r="DS124" s="59">
        <v>0</v>
      </c>
      <c r="DT124" s="59">
        <v>0</v>
      </c>
      <c r="DU124" s="59">
        <v>0</v>
      </c>
      <c r="DV124" s="59">
        <v>0</v>
      </c>
      <c r="DW124" s="59">
        <v>0</v>
      </c>
      <c r="DX124" s="59">
        <v>0</v>
      </c>
      <c r="DY124" s="59">
        <v>0</v>
      </c>
      <c r="DZ124" s="59">
        <v>0</v>
      </c>
      <c r="EA124" s="59">
        <v>0</v>
      </c>
      <c r="EB124" s="59">
        <v>0</v>
      </c>
      <c r="EC124" s="59">
        <v>0</v>
      </c>
      <c r="ED124" s="59">
        <v>0</v>
      </c>
      <c r="EE124" s="59">
        <v>0</v>
      </c>
      <c r="EF124" s="59">
        <v>0</v>
      </c>
      <c r="EG124" s="59">
        <v>0</v>
      </c>
      <c r="EH124" s="59">
        <v>0</v>
      </c>
    </row>
    <row r="126" spans="79:138" x14ac:dyDescent="0.2">
      <c r="CA126" s="1" t="s">
        <v>98</v>
      </c>
      <c r="CB126" s="59" t="e">
        <v>#REF!</v>
      </c>
      <c r="CC126" s="59"/>
      <c r="CD126" s="59"/>
      <c r="CE126" s="59" t="e">
        <v>#REF!</v>
      </c>
      <c r="CF126" s="59"/>
      <c r="CG126" s="59"/>
      <c r="CH126" s="59" t="e">
        <v>#REF!</v>
      </c>
      <c r="CI126" s="59"/>
      <c r="CJ126" s="59"/>
    </row>
    <row r="127" spans="79:138" x14ac:dyDescent="0.2">
      <c r="CA127" s="1" t="s">
        <v>99</v>
      </c>
      <c r="CB127" s="59" t="e">
        <v>#REF!</v>
      </c>
      <c r="CC127" s="59"/>
      <c r="CD127" s="59"/>
      <c r="CE127" s="59" t="e">
        <v>#REF!</v>
      </c>
      <c r="CF127" s="59"/>
      <c r="CG127" s="59"/>
      <c r="CH127" s="59" t="e">
        <v>#REF!</v>
      </c>
      <c r="CI127" s="59"/>
      <c r="CJ127" s="59"/>
    </row>
    <row r="128" spans="79:138" x14ac:dyDescent="0.2">
      <c r="CA128" s="1" t="s">
        <v>100</v>
      </c>
      <c r="CB128" s="59" t="e">
        <v>#REF!</v>
      </c>
      <c r="CC128" s="59"/>
      <c r="CD128" s="59"/>
      <c r="CE128" s="59" t="e">
        <v>#REF!</v>
      </c>
      <c r="CF128" s="59"/>
      <c r="CG128" s="59"/>
      <c r="CH128" s="59" t="e">
        <v>#REF!</v>
      </c>
      <c r="CI128" s="59"/>
      <c r="CJ128" s="59"/>
    </row>
    <row r="129" spans="79:88" x14ac:dyDescent="0.2">
      <c r="CA129" s="1" t="s">
        <v>101</v>
      </c>
      <c r="CB129" s="59" t="e">
        <v>#REF!</v>
      </c>
      <c r="CC129" s="59"/>
      <c r="CD129" s="59"/>
      <c r="CE129" s="59" t="e">
        <v>#REF!</v>
      </c>
      <c r="CF129" s="59"/>
      <c r="CG129" s="59"/>
      <c r="CH129" s="59" t="e">
        <v>#REF!</v>
      </c>
      <c r="CI129" s="59"/>
      <c r="CJ129" s="59"/>
    </row>
    <row r="130" spans="79:88" x14ac:dyDescent="0.2">
      <c r="CA130" s="1" t="s">
        <v>102</v>
      </c>
      <c r="CB130" s="59" t="e">
        <v>#REF!</v>
      </c>
      <c r="CC130" s="59"/>
      <c r="CD130" s="59"/>
      <c r="CE130" s="59" t="e">
        <v>#REF!</v>
      </c>
      <c r="CF130" s="59"/>
      <c r="CG130" s="59"/>
      <c r="CH130" s="59" t="e">
        <v>#REF!</v>
      </c>
      <c r="CI130" s="59"/>
      <c r="CJ130" s="59"/>
    </row>
    <row r="131" spans="79:88" x14ac:dyDescent="0.2">
      <c r="CA131" s="1" t="s">
        <v>103</v>
      </c>
      <c r="CB131" s="59" t="e">
        <v>#REF!</v>
      </c>
      <c r="CC131" s="59"/>
      <c r="CD131" s="59"/>
      <c r="CE131" s="59" t="e">
        <v>#REF!</v>
      </c>
      <c r="CF131" s="59"/>
      <c r="CG131" s="59"/>
      <c r="CH131" s="59" t="e">
        <v>#REF!</v>
      </c>
      <c r="CI131" s="59"/>
      <c r="CJ131" s="59"/>
    </row>
  </sheetData>
  <mergeCells count="272">
    <mergeCell ref="A6:B6"/>
    <mergeCell ref="M6:O6"/>
    <mergeCell ref="A7:B7"/>
    <mergeCell ref="M7:O7"/>
    <mergeCell ref="P7:Y7"/>
    <mergeCell ref="A9:AM9"/>
    <mergeCell ref="A4:B4"/>
    <mergeCell ref="C4:L4"/>
    <mergeCell ref="M4:O4"/>
    <mergeCell ref="P4:Y4"/>
    <mergeCell ref="A5:B5"/>
    <mergeCell ref="M5:O5"/>
    <mergeCell ref="W12:Y14"/>
    <mergeCell ref="Z12:AF14"/>
    <mergeCell ref="AG12:AK14"/>
    <mergeCell ref="AL12:AM14"/>
    <mergeCell ref="O13:P13"/>
    <mergeCell ref="T13:U13"/>
    <mergeCell ref="O14:P14"/>
    <mergeCell ref="T14:U14"/>
    <mergeCell ref="A11:B11"/>
    <mergeCell ref="C11:J11"/>
    <mergeCell ref="K11:Y11"/>
    <mergeCell ref="Z11:AF11"/>
    <mergeCell ref="AG11:AM11"/>
    <mergeCell ref="A12:B14"/>
    <mergeCell ref="C12:J14"/>
    <mergeCell ref="K12:N14"/>
    <mergeCell ref="O12:P12"/>
    <mergeCell ref="T12:U12"/>
    <mergeCell ref="Z15:AF17"/>
    <mergeCell ref="AG15:AK17"/>
    <mergeCell ref="AL15:AM17"/>
    <mergeCell ref="O16:P16"/>
    <mergeCell ref="T16:U16"/>
    <mergeCell ref="O17:P17"/>
    <mergeCell ref="T17:U17"/>
    <mergeCell ref="A15:B17"/>
    <mergeCell ref="C15:J17"/>
    <mergeCell ref="K15:N17"/>
    <mergeCell ref="O15:P15"/>
    <mergeCell ref="T15:U15"/>
    <mergeCell ref="W15:Y17"/>
    <mergeCell ref="A21:B23"/>
    <mergeCell ref="C21:J23"/>
    <mergeCell ref="K21:N23"/>
    <mergeCell ref="O21:P21"/>
    <mergeCell ref="T21:U21"/>
    <mergeCell ref="W21:Y23"/>
    <mergeCell ref="Z18:AF20"/>
    <mergeCell ref="AG18:AK20"/>
    <mergeCell ref="AL18:AM20"/>
    <mergeCell ref="O19:P19"/>
    <mergeCell ref="T19:U19"/>
    <mergeCell ref="O20:P20"/>
    <mergeCell ref="T20:U20"/>
    <mergeCell ref="A18:B20"/>
    <mergeCell ref="C18:J20"/>
    <mergeCell ref="K18:N20"/>
    <mergeCell ref="O18:P18"/>
    <mergeCell ref="T18:U18"/>
    <mergeCell ref="W18:Y20"/>
    <mergeCell ref="Z21:AF23"/>
    <mergeCell ref="AG21:AK23"/>
    <mergeCell ref="AL21:AM23"/>
    <mergeCell ref="BE21:BF21"/>
    <mergeCell ref="BJ21:BK21"/>
    <mergeCell ref="O22:P22"/>
    <mergeCell ref="T22:U22"/>
    <mergeCell ref="O23:P23"/>
    <mergeCell ref="T23:U23"/>
    <mergeCell ref="Z24:AF26"/>
    <mergeCell ref="AG24:AK26"/>
    <mergeCell ref="AL24:AM26"/>
    <mergeCell ref="BE24:BK24"/>
    <mergeCell ref="O25:P25"/>
    <mergeCell ref="T25:U25"/>
    <mergeCell ref="O26:P26"/>
    <mergeCell ref="T26:U26"/>
    <mergeCell ref="A24:B26"/>
    <mergeCell ref="C24:J26"/>
    <mergeCell ref="K24:N26"/>
    <mergeCell ref="O24:P24"/>
    <mergeCell ref="T24:U24"/>
    <mergeCell ref="W24:Y26"/>
    <mergeCell ref="Z27:AF29"/>
    <mergeCell ref="AG27:AK29"/>
    <mergeCell ref="AL27:AM29"/>
    <mergeCell ref="O28:P28"/>
    <mergeCell ref="T28:U28"/>
    <mergeCell ref="O29:P29"/>
    <mergeCell ref="T29:U29"/>
    <mergeCell ref="A27:B29"/>
    <mergeCell ref="C27:J29"/>
    <mergeCell ref="K27:N29"/>
    <mergeCell ref="O27:P27"/>
    <mergeCell ref="T27:U27"/>
    <mergeCell ref="W27:Y29"/>
    <mergeCell ref="Z30:AF32"/>
    <mergeCell ref="AG30:AK32"/>
    <mergeCell ref="AL30:AM32"/>
    <mergeCell ref="O31:P31"/>
    <mergeCell ref="T31:U31"/>
    <mergeCell ref="O32:P32"/>
    <mergeCell ref="T32:U32"/>
    <mergeCell ref="A30:B32"/>
    <mergeCell ref="C30:J32"/>
    <mergeCell ref="K30:N32"/>
    <mergeCell ref="O30:P30"/>
    <mergeCell ref="T30:U30"/>
    <mergeCell ref="W30:Y32"/>
    <mergeCell ref="Z33:AF35"/>
    <mergeCell ref="AG33:AK35"/>
    <mergeCell ref="AL33:AM35"/>
    <mergeCell ref="O34:P34"/>
    <mergeCell ref="T34:U34"/>
    <mergeCell ref="O35:P35"/>
    <mergeCell ref="T35:U35"/>
    <mergeCell ref="A33:B35"/>
    <mergeCell ref="C33:J35"/>
    <mergeCell ref="K33:N35"/>
    <mergeCell ref="O33:P33"/>
    <mergeCell ref="T33:U33"/>
    <mergeCell ref="W33:Y35"/>
    <mergeCell ref="Z36:AF38"/>
    <mergeCell ref="AG36:AK38"/>
    <mergeCell ref="AL36:AM38"/>
    <mergeCell ref="O37:P37"/>
    <mergeCell ref="T37:U37"/>
    <mergeCell ref="O38:P38"/>
    <mergeCell ref="T38:U38"/>
    <mergeCell ref="A36:B38"/>
    <mergeCell ref="C36:J38"/>
    <mergeCell ref="K36:N38"/>
    <mergeCell ref="O36:P36"/>
    <mergeCell ref="T36:U36"/>
    <mergeCell ref="W36:Y38"/>
    <mergeCell ref="Z39:AF41"/>
    <mergeCell ref="AG39:AK41"/>
    <mergeCell ref="AL39:AM41"/>
    <mergeCell ref="O40:P40"/>
    <mergeCell ref="T40:U40"/>
    <mergeCell ref="O41:P41"/>
    <mergeCell ref="T41:U41"/>
    <mergeCell ref="A39:B41"/>
    <mergeCell ref="C39:J41"/>
    <mergeCell ref="K39:N41"/>
    <mergeCell ref="O39:P39"/>
    <mergeCell ref="T39:U39"/>
    <mergeCell ref="W39:Y41"/>
    <mergeCell ref="A43:AM43"/>
    <mergeCell ref="A45:A48"/>
    <mergeCell ref="B45:D48"/>
    <mergeCell ref="F45:J48"/>
    <mergeCell ref="K45:O48"/>
    <mergeCell ref="P45:T48"/>
    <mergeCell ref="U45:Y48"/>
    <mergeCell ref="Z45:AD48"/>
    <mergeCell ref="AE45:AG48"/>
    <mergeCell ref="AH45:AJ48"/>
    <mergeCell ref="AK45:AL48"/>
    <mergeCell ref="AM45:AM48"/>
    <mergeCell ref="AO47:AO48"/>
    <mergeCell ref="AP47:AP48"/>
    <mergeCell ref="A49:A78"/>
    <mergeCell ref="B49:D54"/>
    <mergeCell ref="E49:E54"/>
    <mergeCell ref="F49:J54"/>
    <mergeCell ref="AE49:AE54"/>
    <mergeCell ref="AF49:AF54"/>
    <mergeCell ref="AU49:AU54"/>
    <mergeCell ref="B61:D66"/>
    <mergeCell ref="E61:E66"/>
    <mergeCell ref="P61:T66"/>
    <mergeCell ref="AE61:AE66"/>
    <mergeCell ref="AF61:AF66"/>
    <mergeCell ref="AG61:AG66"/>
    <mergeCell ref="B55:D60"/>
    <mergeCell ref="E55:E60"/>
    <mergeCell ref="K55:O60"/>
    <mergeCell ref="AE55:AE60"/>
    <mergeCell ref="AF55:AF60"/>
    <mergeCell ref="AG55:AG60"/>
    <mergeCell ref="B73:D78"/>
    <mergeCell ref="E73:E78"/>
    <mergeCell ref="Z73:AD78"/>
    <mergeCell ref="AV49:AV54"/>
    <mergeCell ref="AW49:AW54"/>
    <mergeCell ref="AX49:AX54"/>
    <mergeCell ref="AY49:AY54"/>
    <mergeCell ref="AZ49:AZ54"/>
    <mergeCell ref="AG49:AG54"/>
    <mergeCell ref="AH49:AJ52"/>
    <mergeCell ref="AK49:AK54"/>
    <mergeCell ref="AL49:AL54"/>
    <mergeCell ref="AM49:AM54"/>
    <mergeCell ref="AT49:AT54"/>
    <mergeCell ref="AH53:AH54"/>
    <mergeCell ref="AI53:AI54"/>
    <mergeCell ref="AJ53:AJ54"/>
    <mergeCell ref="AY55:AY60"/>
    <mergeCell ref="AZ55:AZ60"/>
    <mergeCell ref="AH59:AH60"/>
    <mergeCell ref="AI59:AI60"/>
    <mergeCell ref="AJ59:AJ60"/>
    <mergeCell ref="AH55:AJ58"/>
    <mergeCell ref="AK55:AK60"/>
    <mergeCell ref="AL55:AL60"/>
    <mergeCell ref="AM55:AM60"/>
    <mergeCell ref="AT55:AT60"/>
    <mergeCell ref="AU55:AU60"/>
    <mergeCell ref="AV55:AV60"/>
    <mergeCell ref="AW55:AW60"/>
    <mergeCell ref="AX55:AX60"/>
    <mergeCell ref="AV61:AV66"/>
    <mergeCell ref="AW61:AW66"/>
    <mergeCell ref="AX61:AX66"/>
    <mergeCell ref="AY61:AY66"/>
    <mergeCell ref="AZ61:AZ66"/>
    <mergeCell ref="AH65:AH66"/>
    <mergeCell ref="AI65:AI66"/>
    <mergeCell ref="AJ65:AJ66"/>
    <mergeCell ref="AH61:AJ64"/>
    <mergeCell ref="AK61:AK66"/>
    <mergeCell ref="AL61:AL66"/>
    <mergeCell ref="AM61:AM66"/>
    <mergeCell ref="AT61:AT66"/>
    <mergeCell ref="AU61:AU66"/>
    <mergeCell ref="AY67:AY72"/>
    <mergeCell ref="AZ67:AZ72"/>
    <mergeCell ref="AH71:AH72"/>
    <mergeCell ref="AI71:AI72"/>
    <mergeCell ref="AJ71:AJ72"/>
    <mergeCell ref="AH67:AJ70"/>
    <mergeCell ref="AK67:AK72"/>
    <mergeCell ref="AL67:AL72"/>
    <mergeCell ref="AM67:AM72"/>
    <mergeCell ref="AT67:AT72"/>
    <mergeCell ref="AU67:AU72"/>
    <mergeCell ref="AE73:AE78"/>
    <mergeCell ref="AF73:AF78"/>
    <mergeCell ref="AG73:AG78"/>
    <mergeCell ref="AV67:AV72"/>
    <mergeCell ref="AW67:AW72"/>
    <mergeCell ref="AX67:AX72"/>
    <mergeCell ref="B67:D72"/>
    <mergeCell ref="E67:E72"/>
    <mergeCell ref="U67:Y72"/>
    <mergeCell ref="AE67:AE72"/>
    <mergeCell ref="AF67:AF72"/>
    <mergeCell ref="AG67:AG72"/>
    <mergeCell ref="AH77:AH78"/>
    <mergeCell ref="AI77:AI78"/>
    <mergeCell ref="AJ77:AJ78"/>
    <mergeCell ref="AH73:AJ76"/>
    <mergeCell ref="AK73:AK78"/>
    <mergeCell ref="AL73:AL78"/>
    <mergeCell ref="AM73:AM78"/>
    <mergeCell ref="AT73:AT78"/>
    <mergeCell ref="AU73:AU78"/>
    <mergeCell ref="AZ79:AZ84"/>
    <mergeCell ref="AT79:AT84"/>
    <mergeCell ref="AU79:AU84"/>
    <mergeCell ref="AV79:AV84"/>
    <mergeCell ref="AW79:AW84"/>
    <mergeCell ref="AX79:AX84"/>
    <mergeCell ref="AY79:AY84"/>
    <mergeCell ref="AV73:AV78"/>
    <mergeCell ref="AW73:AW78"/>
    <mergeCell ref="AX73:AX78"/>
    <mergeCell ref="AY73:AY78"/>
    <mergeCell ref="AZ73:AZ78"/>
  </mergeCells>
  <phoneticPr fontId="2"/>
  <conditionalFormatting sqref="F58:F60 J58:J60 F64:F66 J64:K66 O64:O66 F70:F72 J70:K72 O70:P72 T70:T72 F76:F78 J76:K78 O76:P78 T76:U78 Y76:Y78">
    <cfRule type="cellIs" dxfId="20" priority="4" stopIfTrue="1" operator="equal">
      <formula>0</formula>
    </cfRule>
  </conditionalFormatting>
  <conditionalFormatting sqref="F87:R87 T87:U87 F111:R111 T111:U111">
    <cfRule type="cellIs" dxfId="19" priority="3" stopIfTrue="1" operator="greaterThan">
      <formula>0</formula>
    </cfRule>
  </conditionalFormatting>
  <conditionalFormatting sqref="AO49 AO55 AO61 AO67 AO73">
    <cfRule type="cellIs" dxfId="18" priority="1" stopIfTrue="1" operator="notEqual">
      <formula>3</formula>
    </cfRule>
  </conditionalFormatting>
  <conditionalFormatting sqref="AP49 AP55 AP61 AP67 AP73">
    <cfRule type="cellIs" dxfId="17" priority="2" stopIfTrue="1" operator="notEqual">
      <formula>0</formula>
    </cfRule>
  </conditionalFormatting>
  <pageMargins left="0.6692913385826772" right="0.19685039370078741" top="0.39370078740157483" bottom="0.27559055118110237" header="0.51181102362204722" footer="0.19685039370078741"/>
  <pageSetup paperSize="9" scale="76" orientation="portrait" horizontalDpi="4294967293" r:id="rId1"/>
  <headerFooter alignWithMargins="0"/>
  <colBreaks count="2" manualBreakCount="2">
    <brk id="39" max="112" man="1"/>
    <brk id="5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B8A0-D2B9-4394-93F9-A364DDB65421}">
  <sheetPr>
    <tabColor theme="9" tint="-0.249977111117893"/>
  </sheetPr>
  <dimension ref="A1:EG114"/>
  <sheetViews>
    <sheetView view="pageBreakPreview" zoomScaleNormal="75" workbookViewId="0"/>
  </sheetViews>
  <sheetFormatPr defaultColWidth="8.09765625" defaultRowHeight="13.2" x14ac:dyDescent="0.45"/>
  <cols>
    <col min="1" max="2" width="3.5" style="60" customWidth="1"/>
    <col min="3" max="3" width="3.5" style="21" customWidth="1"/>
    <col min="4" max="4" width="3.69921875" style="21" customWidth="1"/>
    <col min="5" max="5" width="5.59765625" style="21" hidden="1" customWidth="1"/>
    <col min="6" max="6" width="3.5" style="21" customWidth="1"/>
    <col min="7" max="7" width="3.5" style="21" hidden="1" customWidth="1"/>
    <col min="8" max="8" width="3.5" style="21" customWidth="1"/>
    <col min="9" max="9" width="3.5" style="21" hidden="1" customWidth="1"/>
    <col min="10" max="11" width="3.5" style="21" customWidth="1"/>
    <col min="12" max="12" width="3.5" style="21" hidden="1" customWidth="1"/>
    <col min="13" max="13" width="3.5" style="21" customWidth="1"/>
    <col min="14" max="14" width="3.09765625" style="21" hidden="1" customWidth="1"/>
    <col min="15" max="16" width="3.5" style="21" customWidth="1"/>
    <col min="17" max="17" width="3.09765625" style="21" hidden="1" customWidth="1"/>
    <col min="18" max="18" width="3.5" style="21" customWidth="1"/>
    <col min="19" max="19" width="4" style="21" hidden="1" customWidth="1"/>
    <col min="20" max="21" width="3.5" style="21" customWidth="1"/>
    <col min="22" max="22" width="3.5" style="21" hidden="1" customWidth="1"/>
    <col min="23" max="23" width="3.5" style="21" customWidth="1"/>
    <col min="24" max="24" width="3.5" style="21" hidden="1" customWidth="1"/>
    <col min="25" max="26" width="3.5" style="21" customWidth="1"/>
    <col min="27" max="27" width="3.5" style="21" hidden="1" customWidth="1"/>
    <col min="28" max="28" width="3.5" style="21" customWidth="1"/>
    <col min="29" max="29" width="3.5" style="21" hidden="1" customWidth="1"/>
    <col min="30" max="31" width="3.5" style="21" customWidth="1"/>
    <col min="32" max="32" width="3.5" style="21" hidden="1" customWidth="1"/>
    <col min="33" max="33" width="3.5" style="21" customWidth="1"/>
    <col min="34" max="34" width="3.5" style="21" hidden="1" customWidth="1"/>
    <col min="35" max="41" width="3.5" style="21" customWidth="1"/>
    <col min="42" max="42" width="6.19921875" style="21" customWidth="1"/>
    <col min="43" max="43" width="4.19921875" style="21" customWidth="1"/>
    <col min="44" max="44" width="3" style="60" hidden="1" customWidth="1"/>
    <col min="45" max="49" width="5.09765625" style="60" hidden="1" customWidth="1"/>
    <col min="50" max="56" width="8.09765625" style="60" hidden="1" customWidth="1"/>
    <col min="57" max="57" width="15.8984375" style="60" hidden="1" customWidth="1"/>
    <col min="58" max="58" width="17" style="60" customWidth="1"/>
    <col min="59" max="77" width="8.09765625" style="60"/>
    <col min="78" max="78" width="5.19921875" style="60" customWidth="1"/>
    <col min="79" max="256" width="8.09765625" style="60"/>
    <col min="257" max="259" width="3.5" style="60" customWidth="1"/>
    <col min="260" max="260" width="3.69921875" style="60" customWidth="1"/>
    <col min="261" max="261" width="0" style="60" hidden="1" customWidth="1"/>
    <col min="262" max="262" width="3.5" style="60" customWidth="1"/>
    <col min="263" max="263" width="0" style="60" hidden="1" customWidth="1"/>
    <col min="264" max="264" width="3.5" style="60" customWidth="1"/>
    <col min="265" max="265" width="0" style="60" hidden="1" customWidth="1"/>
    <col min="266" max="267" width="3.5" style="60" customWidth="1"/>
    <col min="268" max="268" width="0" style="60" hidden="1" customWidth="1"/>
    <col min="269" max="269" width="3.5" style="60" customWidth="1"/>
    <col min="270" max="270" width="0" style="60" hidden="1" customWidth="1"/>
    <col min="271" max="272" width="3.5" style="60" customWidth="1"/>
    <col min="273" max="273" width="0" style="60" hidden="1" customWidth="1"/>
    <col min="274" max="274" width="3.5" style="60" customWidth="1"/>
    <col min="275" max="275" width="0" style="60" hidden="1" customWidth="1"/>
    <col min="276" max="277" width="3.5" style="60" customWidth="1"/>
    <col min="278" max="278" width="0" style="60" hidden="1" customWidth="1"/>
    <col min="279" max="279" width="3.5" style="60" customWidth="1"/>
    <col min="280" max="280" width="0" style="60" hidden="1" customWidth="1"/>
    <col min="281" max="282" width="3.5" style="60" customWidth="1"/>
    <col min="283" max="283" width="0" style="60" hidden="1" customWidth="1"/>
    <col min="284" max="284" width="3.5" style="60" customWidth="1"/>
    <col min="285" max="285" width="0" style="60" hidden="1" customWidth="1"/>
    <col min="286" max="287" width="3.5" style="60" customWidth="1"/>
    <col min="288" max="288" width="0" style="60" hidden="1" customWidth="1"/>
    <col min="289" max="289" width="3.5" style="60" customWidth="1"/>
    <col min="290" max="290" width="0" style="60" hidden="1" customWidth="1"/>
    <col min="291" max="297" width="3.5" style="60" customWidth="1"/>
    <col min="298" max="298" width="6.19921875" style="60" customWidth="1"/>
    <col min="299" max="299" width="4.19921875" style="60" customWidth="1"/>
    <col min="300" max="300" width="3" style="60" customWidth="1"/>
    <col min="301" max="312" width="0" style="60" hidden="1" customWidth="1"/>
    <col min="313" max="313" width="15.8984375" style="60" customWidth="1"/>
    <col min="314" max="314" width="17" style="60" customWidth="1"/>
    <col min="315" max="333" width="8.09765625" style="60"/>
    <col min="334" max="334" width="5.19921875" style="60" customWidth="1"/>
    <col min="335" max="512" width="8.09765625" style="60"/>
    <col min="513" max="515" width="3.5" style="60" customWidth="1"/>
    <col min="516" max="516" width="3.69921875" style="60" customWidth="1"/>
    <col min="517" max="517" width="0" style="60" hidden="1" customWidth="1"/>
    <col min="518" max="518" width="3.5" style="60" customWidth="1"/>
    <col min="519" max="519" width="0" style="60" hidden="1" customWidth="1"/>
    <col min="520" max="520" width="3.5" style="60" customWidth="1"/>
    <col min="521" max="521" width="0" style="60" hidden="1" customWidth="1"/>
    <col min="522" max="523" width="3.5" style="60" customWidth="1"/>
    <col min="524" max="524" width="0" style="60" hidden="1" customWidth="1"/>
    <col min="525" max="525" width="3.5" style="60" customWidth="1"/>
    <col min="526" max="526" width="0" style="60" hidden="1" customWidth="1"/>
    <col min="527" max="528" width="3.5" style="60" customWidth="1"/>
    <col min="529" max="529" width="0" style="60" hidden="1" customWidth="1"/>
    <col min="530" max="530" width="3.5" style="60" customWidth="1"/>
    <col min="531" max="531" width="0" style="60" hidden="1" customWidth="1"/>
    <col min="532" max="533" width="3.5" style="60" customWidth="1"/>
    <col min="534" max="534" width="0" style="60" hidden="1" customWidth="1"/>
    <col min="535" max="535" width="3.5" style="60" customWidth="1"/>
    <col min="536" max="536" width="0" style="60" hidden="1" customWidth="1"/>
    <col min="537" max="538" width="3.5" style="60" customWidth="1"/>
    <col min="539" max="539" width="0" style="60" hidden="1" customWidth="1"/>
    <col min="540" max="540" width="3.5" style="60" customWidth="1"/>
    <col min="541" max="541" width="0" style="60" hidden="1" customWidth="1"/>
    <col min="542" max="543" width="3.5" style="60" customWidth="1"/>
    <col min="544" max="544" width="0" style="60" hidden="1" customWidth="1"/>
    <col min="545" max="545" width="3.5" style="60" customWidth="1"/>
    <col min="546" max="546" width="0" style="60" hidden="1" customWidth="1"/>
    <col min="547" max="553" width="3.5" style="60" customWidth="1"/>
    <col min="554" max="554" width="6.19921875" style="60" customWidth="1"/>
    <col min="555" max="555" width="4.19921875" style="60" customWidth="1"/>
    <col min="556" max="556" width="3" style="60" customWidth="1"/>
    <col min="557" max="568" width="0" style="60" hidden="1" customWidth="1"/>
    <col min="569" max="569" width="15.8984375" style="60" customWidth="1"/>
    <col min="570" max="570" width="17" style="60" customWidth="1"/>
    <col min="571" max="589" width="8.09765625" style="60"/>
    <col min="590" max="590" width="5.19921875" style="60" customWidth="1"/>
    <col min="591" max="768" width="8.09765625" style="60"/>
    <col min="769" max="771" width="3.5" style="60" customWidth="1"/>
    <col min="772" max="772" width="3.69921875" style="60" customWidth="1"/>
    <col min="773" max="773" width="0" style="60" hidden="1" customWidth="1"/>
    <col min="774" max="774" width="3.5" style="60" customWidth="1"/>
    <col min="775" max="775" width="0" style="60" hidden="1" customWidth="1"/>
    <col min="776" max="776" width="3.5" style="60" customWidth="1"/>
    <col min="777" max="777" width="0" style="60" hidden="1" customWidth="1"/>
    <col min="778" max="779" width="3.5" style="60" customWidth="1"/>
    <col min="780" max="780" width="0" style="60" hidden="1" customWidth="1"/>
    <col min="781" max="781" width="3.5" style="60" customWidth="1"/>
    <col min="782" max="782" width="0" style="60" hidden="1" customWidth="1"/>
    <col min="783" max="784" width="3.5" style="60" customWidth="1"/>
    <col min="785" max="785" width="0" style="60" hidden="1" customWidth="1"/>
    <col min="786" max="786" width="3.5" style="60" customWidth="1"/>
    <col min="787" max="787" width="0" style="60" hidden="1" customWidth="1"/>
    <col min="788" max="789" width="3.5" style="60" customWidth="1"/>
    <col min="790" max="790" width="0" style="60" hidden="1" customWidth="1"/>
    <col min="791" max="791" width="3.5" style="60" customWidth="1"/>
    <col min="792" max="792" width="0" style="60" hidden="1" customWidth="1"/>
    <col min="793" max="794" width="3.5" style="60" customWidth="1"/>
    <col min="795" max="795" width="0" style="60" hidden="1" customWidth="1"/>
    <col min="796" max="796" width="3.5" style="60" customWidth="1"/>
    <col min="797" max="797" width="0" style="60" hidden="1" customWidth="1"/>
    <col min="798" max="799" width="3.5" style="60" customWidth="1"/>
    <col min="800" max="800" width="0" style="60" hidden="1" customWidth="1"/>
    <col min="801" max="801" width="3.5" style="60" customWidth="1"/>
    <col min="802" max="802" width="0" style="60" hidden="1" customWidth="1"/>
    <col min="803" max="809" width="3.5" style="60" customWidth="1"/>
    <col min="810" max="810" width="6.19921875" style="60" customWidth="1"/>
    <col min="811" max="811" width="4.19921875" style="60" customWidth="1"/>
    <col min="812" max="812" width="3" style="60" customWidth="1"/>
    <col min="813" max="824" width="0" style="60" hidden="1" customWidth="1"/>
    <col min="825" max="825" width="15.8984375" style="60" customWidth="1"/>
    <col min="826" max="826" width="17" style="60" customWidth="1"/>
    <col min="827" max="845" width="8.09765625" style="60"/>
    <col min="846" max="846" width="5.19921875" style="60" customWidth="1"/>
    <col min="847" max="1024" width="8.09765625" style="60"/>
    <col min="1025" max="1027" width="3.5" style="60" customWidth="1"/>
    <col min="1028" max="1028" width="3.69921875" style="60" customWidth="1"/>
    <col min="1029" max="1029" width="0" style="60" hidden="1" customWidth="1"/>
    <col min="1030" max="1030" width="3.5" style="60" customWidth="1"/>
    <col min="1031" max="1031" width="0" style="60" hidden="1" customWidth="1"/>
    <col min="1032" max="1032" width="3.5" style="60" customWidth="1"/>
    <col min="1033" max="1033" width="0" style="60" hidden="1" customWidth="1"/>
    <col min="1034" max="1035" width="3.5" style="60" customWidth="1"/>
    <col min="1036" max="1036" width="0" style="60" hidden="1" customWidth="1"/>
    <col min="1037" max="1037" width="3.5" style="60" customWidth="1"/>
    <col min="1038" max="1038" width="0" style="60" hidden="1" customWidth="1"/>
    <col min="1039" max="1040" width="3.5" style="60" customWidth="1"/>
    <col min="1041" max="1041" width="0" style="60" hidden="1" customWidth="1"/>
    <col min="1042" max="1042" width="3.5" style="60" customWidth="1"/>
    <col min="1043" max="1043" width="0" style="60" hidden="1" customWidth="1"/>
    <col min="1044" max="1045" width="3.5" style="60" customWidth="1"/>
    <col min="1046" max="1046" width="0" style="60" hidden="1" customWidth="1"/>
    <col min="1047" max="1047" width="3.5" style="60" customWidth="1"/>
    <col min="1048" max="1048" width="0" style="60" hidden="1" customWidth="1"/>
    <col min="1049" max="1050" width="3.5" style="60" customWidth="1"/>
    <col min="1051" max="1051" width="0" style="60" hidden="1" customWidth="1"/>
    <col min="1052" max="1052" width="3.5" style="60" customWidth="1"/>
    <col min="1053" max="1053" width="0" style="60" hidden="1" customWidth="1"/>
    <col min="1054" max="1055" width="3.5" style="60" customWidth="1"/>
    <col min="1056" max="1056" width="0" style="60" hidden="1" customWidth="1"/>
    <col min="1057" max="1057" width="3.5" style="60" customWidth="1"/>
    <col min="1058" max="1058" width="0" style="60" hidden="1" customWidth="1"/>
    <col min="1059" max="1065" width="3.5" style="60" customWidth="1"/>
    <col min="1066" max="1066" width="6.19921875" style="60" customWidth="1"/>
    <col min="1067" max="1067" width="4.19921875" style="60" customWidth="1"/>
    <col min="1068" max="1068" width="3" style="60" customWidth="1"/>
    <col min="1069" max="1080" width="0" style="60" hidden="1" customWidth="1"/>
    <col min="1081" max="1081" width="15.8984375" style="60" customWidth="1"/>
    <col min="1082" max="1082" width="17" style="60" customWidth="1"/>
    <col min="1083" max="1101" width="8.09765625" style="60"/>
    <col min="1102" max="1102" width="5.19921875" style="60" customWidth="1"/>
    <col min="1103" max="1280" width="8.09765625" style="60"/>
    <col min="1281" max="1283" width="3.5" style="60" customWidth="1"/>
    <col min="1284" max="1284" width="3.69921875" style="60" customWidth="1"/>
    <col min="1285" max="1285" width="0" style="60" hidden="1" customWidth="1"/>
    <col min="1286" max="1286" width="3.5" style="60" customWidth="1"/>
    <col min="1287" max="1287" width="0" style="60" hidden="1" customWidth="1"/>
    <col min="1288" max="1288" width="3.5" style="60" customWidth="1"/>
    <col min="1289" max="1289" width="0" style="60" hidden="1" customWidth="1"/>
    <col min="1290" max="1291" width="3.5" style="60" customWidth="1"/>
    <col min="1292" max="1292" width="0" style="60" hidden="1" customWidth="1"/>
    <col min="1293" max="1293" width="3.5" style="60" customWidth="1"/>
    <col min="1294" max="1294" width="0" style="60" hidden="1" customWidth="1"/>
    <col min="1295" max="1296" width="3.5" style="60" customWidth="1"/>
    <col min="1297" max="1297" width="0" style="60" hidden="1" customWidth="1"/>
    <col min="1298" max="1298" width="3.5" style="60" customWidth="1"/>
    <col min="1299" max="1299" width="0" style="60" hidden="1" customWidth="1"/>
    <col min="1300" max="1301" width="3.5" style="60" customWidth="1"/>
    <col min="1302" max="1302" width="0" style="60" hidden="1" customWidth="1"/>
    <col min="1303" max="1303" width="3.5" style="60" customWidth="1"/>
    <col min="1304" max="1304" width="0" style="60" hidden="1" customWidth="1"/>
    <col min="1305" max="1306" width="3.5" style="60" customWidth="1"/>
    <col min="1307" max="1307" width="0" style="60" hidden="1" customWidth="1"/>
    <col min="1308" max="1308" width="3.5" style="60" customWidth="1"/>
    <col min="1309" max="1309" width="0" style="60" hidden="1" customWidth="1"/>
    <col min="1310" max="1311" width="3.5" style="60" customWidth="1"/>
    <col min="1312" max="1312" width="0" style="60" hidden="1" customWidth="1"/>
    <col min="1313" max="1313" width="3.5" style="60" customWidth="1"/>
    <col min="1314" max="1314" width="0" style="60" hidden="1" customWidth="1"/>
    <col min="1315" max="1321" width="3.5" style="60" customWidth="1"/>
    <col min="1322" max="1322" width="6.19921875" style="60" customWidth="1"/>
    <col min="1323" max="1323" width="4.19921875" style="60" customWidth="1"/>
    <col min="1324" max="1324" width="3" style="60" customWidth="1"/>
    <col min="1325" max="1336" width="0" style="60" hidden="1" customWidth="1"/>
    <col min="1337" max="1337" width="15.8984375" style="60" customWidth="1"/>
    <col min="1338" max="1338" width="17" style="60" customWidth="1"/>
    <col min="1339" max="1357" width="8.09765625" style="60"/>
    <col min="1358" max="1358" width="5.19921875" style="60" customWidth="1"/>
    <col min="1359" max="1536" width="8.09765625" style="60"/>
    <col min="1537" max="1539" width="3.5" style="60" customWidth="1"/>
    <col min="1540" max="1540" width="3.69921875" style="60" customWidth="1"/>
    <col min="1541" max="1541" width="0" style="60" hidden="1" customWidth="1"/>
    <col min="1542" max="1542" width="3.5" style="60" customWidth="1"/>
    <col min="1543" max="1543" width="0" style="60" hidden="1" customWidth="1"/>
    <col min="1544" max="1544" width="3.5" style="60" customWidth="1"/>
    <col min="1545" max="1545" width="0" style="60" hidden="1" customWidth="1"/>
    <col min="1546" max="1547" width="3.5" style="60" customWidth="1"/>
    <col min="1548" max="1548" width="0" style="60" hidden="1" customWidth="1"/>
    <col min="1549" max="1549" width="3.5" style="60" customWidth="1"/>
    <col min="1550" max="1550" width="0" style="60" hidden="1" customWidth="1"/>
    <col min="1551" max="1552" width="3.5" style="60" customWidth="1"/>
    <col min="1553" max="1553" width="0" style="60" hidden="1" customWidth="1"/>
    <col min="1554" max="1554" width="3.5" style="60" customWidth="1"/>
    <col min="1555" max="1555" width="0" style="60" hidden="1" customWidth="1"/>
    <col min="1556" max="1557" width="3.5" style="60" customWidth="1"/>
    <col min="1558" max="1558" width="0" style="60" hidden="1" customWidth="1"/>
    <col min="1559" max="1559" width="3.5" style="60" customWidth="1"/>
    <col min="1560" max="1560" width="0" style="60" hidden="1" customWidth="1"/>
    <col min="1561" max="1562" width="3.5" style="60" customWidth="1"/>
    <col min="1563" max="1563" width="0" style="60" hidden="1" customWidth="1"/>
    <col min="1564" max="1564" width="3.5" style="60" customWidth="1"/>
    <col min="1565" max="1565" width="0" style="60" hidden="1" customWidth="1"/>
    <col min="1566" max="1567" width="3.5" style="60" customWidth="1"/>
    <col min="1568" max="1568" width="0" style="60" hidden="1" customWidth="1"/>
    <col min="1569" max="1569" width="3.5" style="60" customWidth="1"/>
    <col min="1570" max="1570" width="0" style="60" hidden="1" customWidth="1"/>
    <col min="1571" max="1577" width="3.5" style="60" customWidth="1"/>
    <col min="1578" max="1578" width="6.19921875" style="60" customWidth="1"/>
    <col min="1579" max="1579" width="4.19921875" style="60" customWidth="1"/>
    <col min="1580" max="1580" width="3" style="60" customWidth="1"/>
    <col min="1581" max="1592" width="0" style="60" hidden="1" customWidth="1"/>
    <col min="1593" max="1593" width="15.8984375" style="60" customWidth="1"/>
    <col min="1594" max="1594" width="17" style="60" customWidth="1"/>
    <col min="1595" max="1613" width="8.09765625" style="60"/>
    <col min="1614" max="1614" width="5.19921875" style="60" customWidth="1"/>
    <col min="1615" max="1792" width="8.09765625" style="60"/>
    <col min="1793" max="1795" width="3.5" style="60" customWidth="1"/>
    <col min="1796" max="1796" width="3.69921875" style="60" customWidth="1"/>
    <col min="1797" max="1797" width="0" style="60" hidden="1" customWidth="1"/>
    <col min="1798" max="1798" width="3.5" style="60" customWidth="1"/>
    <col min="1799" max="1799" width="0" style="60" hidden="1" customWidth="1"/>
    <col min="1800" max="1800" width="3.5" style="60" customWidth="1"/>
    <col min="1801" max="1801" width="0" style="60" hidden="1" customWidth="1"/>
    <col min="1802" max="1803" width="3.5" style="60" customWidth="1"/>
    <col min="1804" max="1804" width="0" style="60" hidden="1" customWidth="1"/>
    <col min="1805" max="1805" width="3.5" style="60" customWidth="1"/>
    <col min="1806" max="1806" width="0" style="60" hidden="1" customWidth="1"/>
    <col min="1807" max="1808" width="3.5" style="60" customWidth="1"/>
    <col min="1809" max="1809" width="0" style="60" hidden="1" customWidth="1"/>
    <col min="1810" max="1810" width="3.5" style="60" customWidth="1"/>
    <col min="1811" max="1811" width="0" style="60" hidden="1" customWidth="1"/>
    <col min="1812" max="1813" width="3.5" style="60" customWidth="1"/>
    <col min="1814" max="1814" width="0" style="60" hidden="1" customWidth="1"/>
    <col min="1815" max="1815" width="3.5" style="60" customWidth="1"/>
    <col min="1816" max="1816" width="0" style="60" hidden="1" customWidth="1"/>
    <col min="1817" max="1818" width="3.5" style="60" customWidth="1"/>
    <col min="1819" max="1819" width="0" style="60" hidden="1" customWidth="1"/>
    <col min="1820" max="1820" width="3.5" style="60" customWidth="1"/>
    <col min="1821" max="1821" width="0" style="60" hidden="1" customWidth="1"/>
    <col min="1822" max="1823" width="3.5" style="60" customWidth="1"/>
    <col min="1824" max="1824" width="0" style="60" hidden="1" customWidth="1"/>
    <col min="1825" max="1825" width="3.5" style="60" customWidth="1"/>
    <col min="1826" max="1826" width="0" style="60" hidden="1" customWidth="1"/>
    <col min="1827" max="1833" width="3.5" style="60" customWidth="1"/>
    <col min="1834" max="1834" width="6.19921875" style="60" customWidth="1"/>
    <col min="1835" max="1835" width="4.19921875" style="60" customWidth="1"/>
    <col min="1836" max="1836" width="3" style="60" customWidth="1"/>
    <col min="1837" max="1848" width="0" style="60" hidden="1" customWidth="1"/>
    <col min="1849" max="1849" width="15.8984375" style="60" customWidth="1"/>
    <col min="1850" max="1850" width="17" style="60" customWidth="1"/>
    <col min="1851" max="1869" width="8.09765625" style="60"/>
    <col min="1870" max="1870" width="5.19921875" style="60" customWidth="1"/>
    <col min="1871" max="2048" width="8.09765625" style="60"/>
    <col min="2049" max="2051" width="3.5" style="60" customWidth="1"/>
    <col min="2052" max="2052" width="3.69921875" style="60" customWidth="1"/>
    <col min="2053" max="2053" width="0" style="60" hidden="1" customWidth="1"/>
    <col min="2054" max="2054" width="3.5" style="60" customWidth="1"/>
    <col min="2055" max="2055" width="0" style="60" hidden="1" customWidth="1"/>
    <col min="2056" max="2056" width="3.5" style="60" customWidth="1"/>
    <col min="2057" max="2057" width="0" style="60" hidden="1" customWidth="1"/>
    <col min="2058" max="2059" width="3.5" style="60" customWidth="1"/>
    <col min="2060" max="2060" width="0" style="60" hidden="1" customWidth="1"/>
    <col min="2061" max="2061" width="3.5" style="60" customWidth="1"/>
    <col min="2062" max="2062" width="0" style="60" hidden="1" customWidth="1"/>
    <col min="2063" max="2064" width="3.5" style="60" customWidth="1"/>
    <col min="2065" max="2065" width="0" style="60" hidden="1" customWidth="1"/>
    <col min="2066" max="2066" width="3.5" style="60" customWidth="1"/>
    <col min="2067" max="2067" width="0" style="60" hidden="1" customWidth="1"/>
    <col min="2068" max="2069" width="3.5" style="60" customWidth="1"/>
    <col min="2070" max="2070" width="0" style="60" hidden="1" customWidth="1"/>
    <col min="2071" max="2071" width="3.5" style="60" customWidth="1"/>
    <col min="2072" max="2072" width="0" style="60" hidden="1" customWidth="1"/>
    <col min="2073" max="2074" width="3.5" style="60" customWidth="1"/>
    <col min="2075" max="2075" width="0" style="60" hidden="1" customWidth="1"/>
    <col min="2076" max="2076" width="3.5" style="60" customWidth="1"/>
    <col min="2077" max="2077" width="0" style="60" hidden="1" customWidth="1"/>
    <col min="2078" max="2079" width="3.5" style="60" customWidth="1"/>
    <col min="2080" max="2080" width="0" style="60" hidden="1" customWidth="1"/>
    <col min="2081" max="2081" width="3.5" style="60" customWidth="1"/>
    <col min="2082" max="2082" width="0" style="60" hidden="1" customWidth="1"/>
    <col min="2083" max="2089" width="3.5" style="60" customWidth="1"/>
    <col min="2090" max="2090" width="6.19921875" style="60" customWidth="1"/>
    <col min="2091" max="2091" width="4.19921875" style="60" customWidth="1"/>
    <col min="2092" max="2092" width="3" style="60" customWidth="1"/>
    <col min="2093" max="2104" width="0" style="60" hidden="1" customWidth="1"/>
    <col min="2105" max="2105" width="15.8984375" style="60" customWidth="1"/>
    <col min="2106" max="2106" width="17" style="60" customWidth="1"/>
    <col min="2107" max="2125" width="8.09765625" style="60"/>
    <col min="2126" max="2126" width="5.19921875" style="60" customWidth="1"/>
    <col min="2127" max="2304" width="8.09765625" style="60"/>
    <col min="2305" max="2307" width="3.5" style="60" customWidth="1"/>
    <col min="2308" max="2308" width="3.69921875" style="60" customWidth="1"/>
    <col min="2309" max="2309" width="0" style="60" hidden="1" customWidth="1"/>
    <col min="2310" max="2310" width="3.5" style="60" customWidth="1"/>
    <col min="2311" max="2311" width="0" style="60" hidden="1" customWidth="1"/>
    <col min="2312" max="2312" width="3.5" style="60" customWidth="1"/>
    <col min="2313" max="2313" width="0" style="60" hidden="1" customWidth="1"/>
    <col min="2314" max="2315" width="3.5" style="60" customWidth="1"/>
    <col min="2316" max="2316" width="0" style="60" hidden="1" customWidth="1"/>
    <col min="2317" max="2317" width="3.5" style="60" customWidth="1"/>
    <col min="2318" max="2318" width="0" style="60" hidden="1" customWidth="1"/>
    <col min="2319" max="2320" width="3.5" style="60" customWidth="1"/>
    <col min="2321" max="2321" width="0" style="60" hidden="1" customWidth="1"/>
    <col min="2322" max="2322" width="3.5" style="60" customWidth="1"/>
    <col min="2323" max="2323" width="0" style="60" hidden="1" customWidth="1"/>
    <col min="2324" max="2325" width="3.5" style="60" customWidth="1"/>
    <col min="2326" max="2326" width="0" style="60" hidden="1" customWidth="1"/>
    <col min="2327" max="2327" width="3.5" style="60" customWidth="1"/>
    <col min="2328" max="2328" width="0" style="60" hidden="1" customWidth="1"/>
    <col min="2329" max="2330" width="3.5" style="60" customWidth="1"/>
    <col min="2331" max="2331" width="0" style="60" hidden="1" customWidth="1"/>
    <col min="2332" max="2332" width="3.5" style="60" customWidth="1"/>
    <col min="2333" max="2333" width="0" style="60" hidden="1" customWidth="1"/>
    <col min="2334" max="2335" width="3.5" style="60" customWidth="1"/>
    <col min="2336" max="2336" width="0" style="60" hidden="1" customWidth="1"/>
    <col min="2337" max="2337" width="3.5" style="60" customWidth="1"/>
    <col min="2338" max="2338" width="0" style="60" hidden="1" customWidth="1"/>
    <col min="2339" max="2345" width="3.5" style="60" customWidth="1"/>
    <col min="2346" max="2346" width="6.19921875" style="60" customWidth="1"/>
    <col min="2347" max="2347" width="4.19921875" style="60" customWidth="1"/>
    <col min="2348" max="2348" width="3" style="60" customWidth="1"/>
    <col min="2349" max="2360" width="0" style="60" hidden="1" customWidth="1"/>
    <col min="2361" max="2361" width="15.8984375" style="60" customWidth="1"/>
    <col min="2362" max="2362" width="17" style="60" customWidth="1"/>
    <col min="2363" max="2381" width="8.09765625" style="60"/>
    <col min="2382" max="2382" width="5.19921875" style="60" customWidth="1"/>
    <col min="2383" max="2560" width="8.09765625" style="60"/>
    <col min="2561" max="2563" width="3.5" style="60" customWidth="1"/>
    <col min="2564" max="2564" width="3.69921875" style="60" customWidth="1"/>
    <col min="2565" max="2565" width="0" style="60" hidden="1" customWidth="1"/>
    <col min="2566" max="2566" width="3.5" style="60" customWidth="1"/>
    <col min="2567" max="2567" width="0" style="60" hidden="1" customWidth="1"/>
    <col min="2568" max="2568" width="3.5" style="60" customWidth="1"/>
    <col min="2569" max="2569" width="0" style="60" hidden="1" customWidth="1"/>
    <col min="2570" max="2571" width="3.5" style="60" customWidth="1"/>
    <col min="2572" max="2572" width="0" style="60" hidden="1" customWidth="1"/>
    <col min="2573" max="2573" width="3.5" style="60" customWidth="1"/>
    <col min="2574" max="2574" width="0" style="60" hidden="1" customWidth="1"/>
    <col min="2575" max="2576" width="3.5" style="60" customWidth="1"/>
    <col min="2577" max="2577" width="0" style="60" hidden="1" customWidth="1"/>
    <col min="2578" max="2578" width="3.5" style="60" customWidth="1"/>
    <col min="2579" max="2579" width="0" style="60" hidden="1" customWidth="1"/>
    <col min="2580" max="2581" width="3.5" style="60" customWidth="1"/>
    <col min="2582" max="2582" width="0" style="60" hidden="1" customWidth="1"/>
    <col min="2583" max="2583" width="3.5" style="60" customWidth="1"/>
    <col min="2584" max="2584" width="0" style="60" hidden="1" customWidth="1"/>
    <col min="2585" max="2586" width="3.5" style="60" customWidth="1"/>
    <col min="2587" max="2587" width="0" style="60" hidden="1" customWidth="1"/>
    <col min="2588" max="2588" width="3.5" style="60" customWidth="1"/>
    <col min="2589" max="2589" width="0" style="60" hidden="1" customWidth="1"/>
    <col min="2590" max="2591" width="3.5" style="60" customWidth="1"/>
    <col min="2592" max="2592" width="0" style="60" hidden="1" customWidth="1"/>
    <col min="2593" max="2593" width="3.5" style="60" customWidth="1"/>
    <col min="2594" max="2594" width="0" style="60" hidden="1" customWidth="1"/>
    <col min="2595" max="2601" width="3.5" style="60" customWidth="1"/>
    <col min="2602" max="2602" width="6.19921875" style="60" customWidth="1"/>
    <col min="2603" max="2603" width="4.19921875" style="60" customWidth="1"/>
    <col min="2604" max="2604" width="3" style="60" customWidth="1"/>
    <col min="2605" max="2616" width="0" style="60" hidden="1" customWidth="1"/>
    <col min="2617" max="2617" width="15.8984375" style="60" customWidth="1"/>
    <col min="2618" max="2618" width="17" style="60" customWidth="1"/>
    <col min="2619" max="2637" width="8.09765625" style="60"/>
    <col min="2638" max="2638" width="5.19921875" style="60" customWidth="1"/>
    <col min="2639" max="2816" width="8.09765625" style="60"/>
    <col min="2817" max="2819" width="3.5" style="60" customWidth="1"/>
    <col min="2820" max="2820" width="3.69921875" style="60" customWidth="1"/>
    <col min="2821" max="2821" width="0" style="60" hidden="1" customWidth="1"/>
    <col min="2822" max="2822" width="3.5" style="60" customWidth="1"/>
    <col min="2823" max="2823" width="0" style="60" hidden="1" customWidth="1"/>
    <col min="2824" max="2824" width="3.5" style="60" customWidth="1"/>
    <col min="2825" max="2825" width="0" style="60" hidden="1" customWidth="1"/>
    <col min="2826" max="2827" width="3.5" style="60" customWidth="1"/>
    <col min="2828" max="2828" width="0" style="60" hidden="1" customWidth="1"/>
    <col min="2829" max="2829" width="3.5" style="60" customWidth="1"/>
    <col min="2830" max="2830" width="0" style="60" hidden="1" customWidth="1"/>
    <col min="2831" max="2832" width="3.5" style="60" customWidth="1"/>
    <col min="2833" max="2833" width="0" style="60" hidden="1" customWidth="1"/>
    <col min="2834" max="2834" width="3.5" style="60" customWidth="1"/>
    <col min="2835" max="2835" width="0" style="60" hidden="1" customWidth="1"/>
    <col min="2836" max="2837" width="3.5" style="60" customWidth="1"/>
    <col min="2838" max="2838" width="0" style="60" hidden="1" customWidth="1"/>
    <col min="2839" max="2839" width="3.5" style="60" customWidth="1"/>
    <col min="2840" max="2840" width="0" style="60" hidden="1" customWidth="1"/>
    <col min="2841" max="2842" width="3.5" style="60" customWidth="1"/>
    <col min="2843" max="2843" width="0" style="60" hidden="1" customWidth="1"/>
    <col min="2844" max="2844" width="3.5" style="60" customWidth="1"/>
    <col min="2845" max="2845" width="0" style="60" hidden="1" customWidth="1"/>
    <col min="2846" max="2847" width="3.5" style="60" customWidth="1"/>
    <col min="2848" max="2848" width="0" style="60" hidden="1" customWidth="1"/>
    <col min="2849" max="2849" width="3.5" style="60" customWidth="1"/>
    <col min="2850" max="2850" width="0" style="60" hidden="1" customWidth="1"/>
    <col min="2851" max="2857" width="3.5" style="60" customWidth="1"/>
    <col min="2858" max="2858" width="6.19921875" style="60" customWidth="1"/>
    <col min="2859" max="2859" width="4.19921875" style="60" customWidth="1"/>
    <col min="2860" max="2860" width="3" style="60" customWidth="1"/>
    <col min="2861" max="2872" width="0" style="60" hidden="1" customWidth="1"/>
    <col min="2873" max="2873" width="15.8984375" style="60" customWidth="1"/>
    <col min="2874" max="2874" width="17" style="60" customWidth="1"/>
    <col min="2875" max="2893" width="8.09765625" style="60"/>
    <col min="2894" max="2894" width="5.19921875" style="60" customWidth="1"/>
    <col min="2895" max="3072" width="8.09765625" style="60"/>
    <col min="3073" max="3075" width="3.5" style="60" customWidth="1"/>
    <col min="3076" max="3076" width="3.69921875" style="60" customWidth="1"/>
    <col min="3077" max="3077" width="0" style="60" hidden="1" customWidth="1"/>
    <col min="3078" max="3078" width="3.5" style="60" customWidth="1"/>
    <col min="3079" max="3079" width="0" style="60" hidden="1" customWidth="1"/>
    <col min="3080" max="3080" width="3.5" style="60" customWidth="1"/>
    <col min="3081" max="3081" width="0" style="60" hidden="1" customWidth="1"/>
    <col min="3082" max="3083" width="3.5" style="60" customWidth="1"/>
    <col min="3084" max="3084" width="0" style="60" hidden="1" customWidth="1"/>
    <col min="3085" max="3085" width="3.5" style="60" customWidth="1"/>
    <col min="3086" max="3086" width="0" style="60" hidden="1" customWidth="1"/>
    <col min="3087" max="3088" width="3.5" style="60" customWidth="1"/>
    <col min="3089" max="3089" width="0" style="60" hidden="1" customWidth="1"/>
    <col min="3090" max="3090" width="3.5" style="60" customWidth="1"/>
    <col min="3091" max="3091" width="0" style="60" hidden="1" customWidth="1"/>
    <col min="3092" max="3093" width="3.5" style="60" customWidth="1"/>
    <col min="3094" max="3094" width="0" style="60" hidden="1" customWidth="1"/>
    <col min="3095" max="3095" width="3.5" style="60" customWidth="1"/>
    <col min="3096" max="3096" width="0" style="60" hidden="1" customWidth="1"/>
    <col min="3097" max="3098" width="3.5" style="60" customWidth="1"/>
    <col min="3099" max="3099" width="0" style="60" hidden="1" customWidth="1"/>
    <col min="3100" max="3100" width="3.5" style="60" customWidth="1"/>
    <col min="3101" max="3101" width="0" style="60" hidden="1" customWidth="1"/>
    <col min="3102" max="3103" width="3.5" style="60" customWidth="1"/>
    <col min="3104" max="3104" width="0" style="60" hidden="1" customWidth="1"/>
    <col min="3105" max="3105" width="3.5" style="60" customWidth="1"/>
    <col min="3106" max="3106" width="0" style="60" hidden="1" customWidth="1"/>
    <col min="3107" max="3113" width="3.5" style="60" customWidth="1"/>
    <col min="3114" max="3114" width="6.19921875" style="60" customWidth="1"/>
    <col min="3115" max="3115" width="4.19921875" style="60" customWidth="1"/>
    <col min="3116" max="3116" width="3" style="60" customWidth="1"/>
    <col min="3117" max="3128" width="0" style="60" hidden="1" customWidth="1"/>
    <col min="3129" max="3129" width="15.8984375" style="60" customWidth="1"/>
    <col min="3130" max="3130" width="17" style="60" customWidth="1"/>
    <col min="3131" max="3149" width="8.09765625" style="60"/>
    <col min="3150" max="3150" width="5.19921875" style="60" customWidth="1"/>
    <col min="3151" max="3328" width="8.09765625" style="60"/>
    <col min="3329" max="3331" width="3.5" style="60" customWidth="1"/>
    <col min="3332" max="3332" width="3.69921875" style="60" customWidth="1"/>
    <col min="3333" max="3333" width="0" style="60" hidden="1" customWidth="1"/>
    <col min="3334" max="3334" width="3.5" style="60" customWidth="1"/>
    <col min="3335" max="3335" width="0" style="60" hidden="1" customWidth="1"/>
    <col min="3336" max="3336" width="3.5" style="60" customWidth="1"/>
    <col min="3337" max="3337" width="0" style="60" hidden="1" customWidth="1"/>
    <col min="3338" max="3339" width="3.5" style="60" customWidth="1"/>
    <col min="3340" max="3340" width="0" style="60" hidden="1" customWidth="1"/>
    <col min="3341" max="3341" width="3.5" style="60" customWidth="1"/>
    <col min="3342" max="3342" width="0" style="60" hidden="1" customWidth="1"/>
    <col min="3343" max="3344" width="3.5" style="60" customWidth="1"/>
    <col min="3345" max="3345" width="0" style="60" hidden="1" customWidth="1"/>
    <col min="3346" max="3346" width="3.5" style="60" customWidth="1"/>
    <col min="3347" max="3347" width="0" style="60" hidden="1" customWidth="1"/>
    <col min="3348" max="3349" width="3.5" style="60" customWidth="1"/>
    <col min="3350" max="3350" width="0" style="60" hidden="1" customWidth="1"/>
    <col min="3351" max="3351" width="3.5" style="60" customWidth="1"/>
    <col min="3352" max="3352" width="0" style="60" hidden="1" customWidth="1"/>
    <col min="3353" max="3354" width="3.5" style="60" customWidth="1"/>
    <col min="3355" max="3355" width="0" style="60" hidden="1" customWidth="1"/>
    <col min="3356" max="3356" width="3.5" style="60" customWidth="1"/>
    <col min="3357" max="3357" width="0" style="60" hidden="1" customWidth="1"/>
    <col min="3358" max="3359" width="3.5" style="60" customWidth="1"/>
    <col min="3360" max="3360" width="0" style="60" hidden="1" customWidth="1"/>
    <col min="3361" max="3361" width="3.5" style="60" customWidth="1"/>
    <col min="3362" max="3362" width="0" style="60" hidden="1" customWidth="1"/>
    <col min="3363" max="3369" width="3.5" style="60" customWidth="1"/>
    <col min="3370" max="3370" width="6.19921875" style="60" customWidth="1"/>
    <col min="3371" max="3371" width="4.19921875" style="60" customWidth="1"/>
    <col min="3372" max="3372" width="3" style="60" customWidth="1"/>
    <col min="3373" max="3384" width="0" style="60" hidden="1" customWidth="1"/>
    <col min="3385" max="3385" width="15.8984375" style="60" customWidth="1"/>
    <col min="3386" max="3386" width="17" style="60" customWidth="1"/>
    <col min="3387" max="3405" width="8.09765625" style="60"/>
    <col min="3406" max="3406" width="5.19921875" style="60" customWidth="1"/>
    <col min="3407" max="3584" width="8.09765625" style="60"/>
    <col min="3585" max="3587" width="3.5" style="60" customWidth="1"/>
    <col min="3588" max="3588" width="3.69921875" style="60" customWidth="1"/>
    <col min="3589" max="3589" width="0" style="60" hidden="1" customWidth="1"/>
    <col min="3590" max="3590" width="3.5" style="60" customWidth="1"/>
    <col min="3591" max="3591" width="0" style="60" hidden="1" customWidth="1"/>
    <col min="3592" max="3592" width="3.5" style="60" customWidth="1"/>
    <col min="3593" max="3593" width="0" style="60" hidden="1" customWidth="1"/>
    <col min="3594" max="3595" width="3.5" style="60" customWidth="1"/>
    <col min="3596" max="3596" width="0" style="60" hidden="1" customWidth="1"/>
    <col min="3597" max="3597" width="3.5" style="60" customWidth="1"/>
    <col min="3598" max="3598" width="0" style="60" hidden="1" customWidth="1"/>
    <col min="3599" max="3600" width="3.5" style="60" customWidth="1"/>
    <col min="3601" max="3601" width="0" style="60" hidden="1" customWidth="1"/>
    <col min="3602" max="3602" width="3.5" style="60" customWidth="1"/>
    <col min="3603" max="3603" width="0" style="60" hidden="1" customWidth="1"/>
    <col min="3604" max="3605" width="3.5" style="60" customWidth="1"/>
    <col min="3606" max="3606" width="0" style="60" hidden="1" customWidth="1"/>
    <col min="3607" max="3607" width="3.5" style="60" customWidth="1"/>
    <col min="3608" max="3608" width="0" style="60" hidden="1" customWidth="1"/>
    <col min="3609" max="3610" width="3.5" style="60" customWidth="1"/>
    <col min="3611" max="3611" width="0" style="60" hidden="1" customWidth="1"/>
    <col min="3612" max="3612" width="3.5" style="60" customWidth="1"/>
    <col min="3613" max="3613" width="0" style="60" hidden="1" customWidth="1"/>
    <col min="3614" max="3615" width="3.5" style="60" customWidth="1"/>
    <col min="3616" max="3616" width="0" style="60" hidden="1" customWidth="1"/>
    <col min="3617" max="3617" width="3.5" style="60" customWidth="1"/>
    <col min="3618" max="3618" width="0" style="60" hidden="1" customWidth="1"/>
    <col min="3619" max="3625" width="3.5" style="60" customWidth="1"/>
    <col min="3626" max="3626" width="6.19921875" style="60" customWidth="1"/>
    <col min="3627" max="3627" width="4.19921875" style="60" customWidth="1"/>
    <col min="3628" max="3628" width="3" style="60" customWidth="1"/>
    <col min="3629" max="3640" width="0" style="60" hidden="1" customWidth="1"/>
    <col min="3641" max="3641" width="15.8984375" style="60" customWidth="1"/>
    <col min="3642" max="3642" width="17" style="60" customWidth="1"/>
    <col min="3643" max="3661" width="8.09765625" style="60"/>
    <col min="3662" max="3662" width="5.19921875" style="60" customWidth="1"/>
    <col min="3663" max="3840" width="8.09765625" style="60"/>
    <col min="3841" max="3843" width="3.5" style="60" customWidth="1"/>
    <col min="3844" max="3844" width="3.69921875" style="60" customWidth="1"/>
    <col min="3845" max="3845" width="0" style="60" hidden="1" customWidth="1"/>
    <col min="3846" max="3846" width="3.5" style="60" customWidth="1"/>
    <col min="3847" max="3847" width="0" style="60" hidden="1" customWidth="1"/>
    <col min="3848" max="3848" width="3.5" style="60" customWidth="1"/>
    <col min="3849" max="3849" width="0" style="60" hidden="1" customWidth="1"/>
    <col min="3850" max="3851" width="3.5" style="60" customWidth="1"/>
    <col min="3852" max="3852" width="0" style="60" hidden="1" customWidth="1"/>
    <col min="3853" max="3853" width="3.5" style="60" customWidth="1"/>
    <col min="3854" max="3854" width="0" style="60" hidden="1" customWidth="1"/>
    <col min="3855" max="3856" width="3.5" style="60" customWidth="1"/>
    <col min="3857" max="3857" width="0" style="60" hidden="1" customWidth="1"/>
    <col min="3858" max="3858" width="3.5" style="60" customWidth="1"/>
    <col min="3859" max="3859" width="0" style="60" hidden="1" customWidth="1"/>
    <col min="3860" max="3861" width="3.5" style="60" customWidth="1"/>
    <col min="3862" max="3862" width="0" style="60" hidden="1" customWidth="1"/>
    <col min="3863" max="3863" width="3.5" style="60" customWidth="1"/>
    <col min="3864" max="3864" width="0" style="60" hidden="1" customWidth="1"/>
    <col min="3865" max="3866" width="3.5" style="60" customWidth="1"/>
    <col min="3867" max="3867" width="0" style="60" hidden="1" customWidth="1"/>
    <col min="3868" max="3868" width="3.5" style="60" customWidth="1"/>
    <col min="3869" max="3869" width="0" style="60" hidden="1" customWidth="1"/>
    <col min="3870" max="3871" width="3.5" style="60" customWidth="1"/>
    <col min="3872" max="3872" width="0" style="60" hidden="1" customWidth="1"/>
    <col min="3873" max="3873" width="3.5" style="60" customWidth="1"/>
    <col min="3874" max="3874" width="0" style="60" hidden="1" customWidth="1"/>
    <col min="3875" max="3881" width="3.5" style="60" customWidth="1"/>
    <col min="3882" max="3882" width="6.19921875" style="60" customWidth="1"/>
    <col min="3883" max="3883" width="4.19921875" style="60" customWidth="1"/>
    <col min="3884" max="3884" width="3" style="60" customWidth="1"/>
    <col min="3885" max="3896" width="0" style="60" hidden="1" customWidth="1"/>
    <col min="3897" max="3897" width="15.8984375" style="60" customWidth="1"/>
    <col min="3898" max="3898" width="17" style="60" customWidth="1"/>
    <col min="3899" max="3917" width="8.09765625" style="60"/>
    <col min="3918" max="3918" width="5.19921875" style="60" customWidth="1"/>
    <col min="3919" max="4096" width="8.09765625" style="60"/>
    <col min="4097" max="4099" width="3.5" style="60" customWidth="1"/>
    <col min="4100" max="4100" width="3.69921875" style="60" customWidth="1"/>
    <col min="4101" max="4101" width="0" style="60" hidden="1" customWidth="1"/>
    <col min="4102" max="4102" width="3.5" style="60" customWidth="1"/>
    <col min="4103" max="4103" width="0" style="60" hidden="1" customWidth="1"/>
    <col min="4104" max="4104" width="3.5" style="60" customWidth="1"/>
    <col min="4105" max="4105" width="0" style="60" hidden="1" customWidth="1"/>
    <col min="4106" max="4107" width="3.5" style="60" customWidth="1"/>
    <col min="4108" max="4108" width="0" style="60" hidden="1" customWidth="1"/>
    <col min="4109" max="4109" width="3.5" style="60" customWidth="1"/>
    <col min="4110" max="4110" width="0" style="60" hidden="1" customWidth="1"/>
    <col min="4111" max="4112" width="3.5" style="60" customWidth="1"/>
    <col min="4113" max="4113" width="0" style="60" hidden="1" customWidth="1"/>
    <col min="4114" max="4114" width="3.5" style="60" customWidth="1"/>
    <col min="4115" max="4115" width="0" style="60" hidden="1" customWidth="1"/>
    <col min="4116" max="4117" width="3.5" style="60" customWidth="1"/>
    <col min="4118" max="4118" width="0" style="60" hidden="1" customWidth="1"/>
    <col min="4119" max="4119" width="3.5" style="60" customWidth="1"/>
    <col min="4120" max="4120" width="0" style="60" hidden="1" customWidth="1"/>
    <col min="4121" max="4122" width="3.5" style="60" customWidth="1"/>
    <col min="4123" max="4123" width="0" style="60" hidden="1" customWidth="1"/>
    <col min="4124" max="4124" width="3.5" style="60" customWidth="1"/>
    <col min="4125" max="4125" width="0" style="60" hidden="1" customWidth="1"/>
    <col min="4126" max="4127" width="3.5" style="60" customWidth="1"/>
    <col min="4128" max="4128" width="0" style="60" hidden="1" customWidth="1"/>
    <col min="4129" max="4129" width="3.5" style="60" customWidth="1"/>
    <col min="4130" max="4130" width="0" style="60" hidden="1" customWidth="1"/>
    <col min="4131" max="4137" width="3.5" style="60" customWidth="1"/>
    <col min="4138" max="4138" width="6.19921875" style="60" customWidth="1"/>
    <col min="4139" max="4139" width="4.19921875" style="60" customWidth="1"/>
    <col min="4140" max="4140" width="3" style="60" customWidth="1"/>
    <col min="4141" max="4152" width="0" style="60" hidden="1" customWidth="1"/>
    <col min="4153" max="4153" width="15.8984375" style="60" customWidth="1"/>
    <col min="4154" max="4154" width="17" style="60" customWidth="1"/>
    <col min="4155" max="4173" width="8.09765625" style="60"/>
    <col min="4174" max="4174" width="5.19921875" style="60" customWidth="1"/>
    <col min="4175" max="4352" width="8.09765625" style="60"/>
    <col min="4353" max="4355" width="3.5" style="60" customWidth="1"/>
    <col min="4356" max="4356" width="3.69921875" style="60" customWidth="1"/>
    <col min="4357" max="4357" width="0" style="60" hidden="1" customWidth="1"/>
    <col min="4358" max="4358" width="3.5" style="60" customWidth="1"/>
    <col min="4359" max="4359" width="0" style="60" hidden="1" customWidth="1"/>
    <col min="4360" max="4360" width="3.5" style="60" customWidth="1"/>
    <col min="4361" max="4361" width="0" style="60" hidden="1" customWidth="1"/>
    <col min="4362" max="4363" width="3.5" style="60" customWidth="1"/>
    <col min="4364" max="4364" width="0" style="60" hidden="1" customWidth="1"/>
    <col min="4365" max="4365" width="3.5" style="60" customWidth="1"/>
    <col min="4366" max="4366" width="0" style="60" hidden="1" customWidth="1"/>
    <col min="4367" max="4368" width="3.5" style="60" customWidth="1"/>
    <col min="4369" max="4369" width="0" style="60" hidden="1" customWidth="1"/>
    <col min="4370" max="4370" width="3.5" style="60" customWidth="1"/>
    <col min="4371" max="4371" width="0" style="60" hidden="1" customWidth="1"/>
    <col min="4372" max="4373" width="3.5" style="60" customWidth="1"/>
    <col min="4374" max="4374" width="0" style="60" hidden="1" customWidth="1"/>
    <col min="4375" max="4375" width="3.5" style="60" customWidth="1"/>
    <col min="4376" max="4376" width="0" style="60" hidden="1" customWidth="1"/>
    <col min="4377" max="4378" width="3.5" style="60" customWidth="1"/>
    <col min="4379" max="4379" width="0" style="60" hidden="1" customWidth="1"/>
    <col min="4380" max="4380" width="3.5" style="60" customWidth="1"/>
    <col min="4381" max="4381" width="0" style="60" hidden="1" customWidth="1"/>
    <col min="4382" max="4383" width="3.5" style="60" customWidth="1"/>
    <col min="4384" max="4384" width="0" style="60" hidden="1" customWidth="1"/>
    <col min="4385" max="4385" width="3.5" style="60" customWidth="1"/>
    <col min="4386" max="4386" width="0" style="60" hidden="1" customWidth="1"/>
    <col min="4387" max="4393" width="3.5" style="60" customWidth="1"/>
    <col min="4394" max="4394" width="6.19921875" style="60" customWidth="1"/>
    <col min="4395" max="4395" width="4.19921875" style="60" customWidth="1"/>
    <col min="4396" max="4396" width="3" style="60" customWidth="1"/>
    <col min="4397" max="4408" width="0" style="60" hidden="1" customWidth="1"/>
    <col min="4409" max="4409" width="15.8984375" style="60" customWidth="1"/>
    <col min="4410" max="4410" width="17" style="60" customWidth="1"/>
    <col min="4411" max="4429" width="8.09765625" style="60"/>
    <col min="4430" max="4430" width="5.19921875" style="60" customWidth="1"/>
    <col min="4431" max="4608" width="8.09765625" style="60"/>
    <col min="4609" max="4611" width="3.5" style="60" customWidth="1"/>
    <col min="4612" max="4612" width="3.69921875" style="60" customWidth="1"/>
    <col min="4613" max="4613" width="0" style="60" hidden="1" customWidth="1"/>
    <col min="4614" max="4614" width="3.5" style="60" customWidth="1"/>
    <col min="4615" max="4615" width="0" style="60" hidden="1" customWidth="1"/>
    <col min="4616" max="4616" width="3.5" style="60" customWidth="1"/>
    <col min="4617" max="4617" width="0" style="60" hidden="1" customWidth="1"/>
    <col min="4618" max="4619" width="3.5" style="60" customWidth="1"/>
    <col min="4620" max="4620" width="0" style="60" hidden="1" customWidth="1"/>
    <col min="4621" max="4621" width="3.5" style="60" customWidth="1"/>
    <col min="4622" max="4622" width="0" style="60" hidden="1" customWidth="1"/>
    <col min="4623" max="4624" width="3.5" style="60" customWidth="1"/>
    <col min="4625" max="4625" width="0" style="60" hidden="1" customWidth="1"/>
    <col min="4626" max="4626" width="3.5" style="60" customWidth="1"/>
    <col min="4627" max="4627" width="0" style="60" hidden="1" customWidth="1"/>
    <col min="4628" max="4629" width="3.5" style="60" customWidth="1"/>
    <col min="4630" max="4630" width="0" style="60" hidden="1" customWidth="1"/>
    <col min="4631" max="4631" width="3.5" style="60" customWidth="1"/>
    <col min="4632" max="4632" width="0" style="60" hidden="1" customWidth="1"/>
    <col min="4633" max="4634" width="3.5" style="60" customWidth="1"/>
    <col min="4635" max="4635" width="0" style="60" hidden="1" customWidth="1"/>
    <col min="4636" max="4636" width="3.5" style="60" customWidth="1"/>
    <col min="4637" max="4637" width="0" style="60" hidden="1" customWidth="1"/>
    <col min="4638" max="4639" width="3.5" style="60" customWidth="1"/>
    <col min="4640" max="4640" width="0" style="60" hidden="1" customWidth="1"/>
    <col min="4641" max="4641" width="3.5" style="60" customWidth="1"/>
    <col min="4642" max="4642" width="0" style="60" hidden="1" customWidth="1"/>
    <col min="4643" max="4649" width="3.5" style="60" customWidth="1"/>
    <col min="4650" max="4650" width="6.19921875" style="60" customWidth="1"/>
    <col min="4651" max="4651" width="4.19921875" style="60" customWidth="1"/>
    <col min="4652" max="4652" width="3" style="60" customWidth="1"/>
    <col min="4653" max="4664" width="0" style="60" hidden="1" customWidth="1"/>
    <col min="4665" max="4665" width="15.8984375" style="60" customWidth="1"/>
    <col min="4666" max="4666" width="17" style="60" customWidth="1"/>
    <col min="4667" max="4685" width="8.09765625" style="60"/>
    <col min="4686" max="4686" width="5.19921875" style="60" customWidth="1"/>
    <col min="4687" max="4864" width="8.09765625" style="60"/>
    <col min="4865" max="4867" width="3.5" style="60" customWidth="1"/>
    <col min="4868" max="4868" width="3.69921875" style="60" customWidth="1"/>
    <col min="4869" max="4869" width="0" style="60" hidden="1" customWidth="1"/>
    <col min="4870" max="4870" width="3.5" style="60" customWidth="1"/>
    <col min="4871" max="4871" width="0" style="60" hidden="1" customWidth="1"/>
    <col min="4872" max="4872" width="3.5" style="60" customWidth="1"/>
    <col min="4873" max="4873" width="0" style="60" hidden="1" customWidth="1"/>
    <col min="4874" max="4875" width="3.5" style="60" customWidth="1"/>
    <col min="4876" max="4876" width="0" style="60" hidden="1" customWidth="1"/>
    <col min="4877" max="4877" width="3.5" style="60" customWidth="1"/>
    <col min="4878" max="4878" width="0" style="60" hidden="1" customWidth="1"/>
    <col min="4879" max="4880" width="3.5" style="60" customWidth="1"/>
    <col min="4881" max="4881" width="0" style="60" hidden="1" customWidth="1"/>
    <col min="4882" max="4882" width="3.5" style="60" customWidth="1"/>
    <col min="4883" max="4883" width="0" style="60" hidden="1" customWidth="1"/>
    <col min="4884" max="4885" width="3.5" style="60" customWidth="1"/>
    <col min="4886" max="4886" width="0" style="60" hidden="1" customWidth="1"/>
    <col min="4887" max="4887" width="3.5" style="60" customWidth="1"/>
    <col min="4888" max="4888" width="0" style="60" hidden="1" customWidth="1"/>
    <col min="4889" max="4890" width="3.5" style="60" customWidth="1"/>
    <col min="4891" max="4891" width="0" style="60" hidden="1" customWidth="1"/>
    <col min="4892" max="4892" width="3.5" style="60" customWidth="1"/>
    <col min="4893" max="4893" width="0" style="60" hidden="1" customWidth="1"/>
    <col min="4894" max="4895" width="3.5" style="60" customWidth="1"/>
    <col min="4896" max="4896" width="0" style="60" hidden="1" customWidth="1"/>
    <col min="4897" max="4897" width="3.5" style="60" customWidth="1"/>
    <col min="4898" max="4898" width="0" style="60" hidden="1" customWidth="1"/>
    <col min="4899" max="4905" width="3.5" style="60" customWidth="1"/>
    <col min="4906" max="4906" width="6.19921875" style="60" customWidth="1"/>
    <col min="4907" max="4907" width="4.19921875" style="60" customWidth="1"/>
    <col min="4908" max="4908" width="3" style="60" customWidth="1"/>
    <col min="4909" max="4920" width="0" style="60" hidden="1" customWidth="1"/>
    <col min="4921" max="4921" width="15.8984375" style="60" customWidth="1"/>
    <col min="4922" max="4922" width="17" style="60" customWidth="1"/>
    <col min="4923" max="4941" width="8.09765625" style="60"/>
    <col min="4942" max="4942" width="5.19921875" style="60" customWidth="1"/>
    <col min="4943" max="5120" width="8.09765625" style="60"/>
    <col min="5121" max="5123" width="3.5" style="60" customWidth="1"/>
    <col min="5124" max="5124" width="3.69921875" style="60" customWidth="1"/>
    <col min="5125" max="5125" width="0" style="60" hidden="1" customWidth="1"/>
    <col min="5126" max="5126" width="3.5" style="60" customWidth="1"/>
    <col min="5127" max="5127" width="0" style="60" hidden="1" customWidth="1"/>
    <col min="5128" max="5128" width="3.5" style="60" customWidth="1"/>
    <col min="5129" max="5129" width="0" style="60" hidden="1" customWidth="1"/>
    <col min="5130" max="5131" width="3.5" style="60" customWidth="1"/>
    <col min="5132" max="5132" width="0" style="60" hidden="1" customWidth="1"/>
    <col min="5133" max="5133" width="3.5" style="60" customWidth="1"/>
    <col min="5134" max="5134" width="0" style="60" hidden="1" customWidth="1"/>
    <col min="5135" max="5136" width="3.5" style="60" customWidth="1"/>
    <col min="5137" max="5137" width="0" style="60" hidden="1" customWidth="1"/>
    <col min="5138" max="5138" width="3.5" style="60" customWidth="1"/>
    <col min="5139" max="5139" width="0" style="60" hidden="1" customWidth="1"/>
    <col min="5140" max="5141" width="3.5" style="60" customWidth="1"/>
    <col min="5142" max="5142" width="0" style="60" hidden="1" customWidth="1"/>
    <col min="5143" max="5143" width="3.5" style="60" customWidth="1"/>
    <col min="5144" max="5144" width="0" style="60" hidden="1" customWidth="1"/>
    <col min="5145" max="5146" width="3.5" style="60" customWidth="1"/>
    <col min="5147" max="5147" width="0" style="60" hidden="1" customWidth="1"/>
    <col min="5148" max="5148" width="3.5" style="60" customWidth="1"/>
    <col min="5149" max="5149" width="0" style="60" hidden="1" customWidth="1"/>
    <col min="5150" max="5151" width="3.5" style="60" customWidth="1"/>
    <col min="5152" max="5152" width="0" style="60" hidden="1" customWidth="1"/>
    <col min="5153" max="5153" width="3.5" style="60" customWidth="1"/>
    <col min="5154" max="5154" width="0" style="60" hidden="1" customWidth="1"/>
    <col min="5155" max="5161" width="3.5" style="60" customWidth="1"/>
    <col min="5162" max="5162" width="6.19921875" style="60" customWidth="1"/>
    <col min="5163" max="5163" width="4.19921875" style="60" customWidth="1"/>
    <col min="5164" max="5164" width="3" style="60" customWidth="1"/>
    <col min="5165" max="5176" width="0" style="60" hidden="1" customWidth="1"/>
    <col min="5177" max="5177" width="15.8984375" style="60" customWidth="1"/>
    <col min="5178" max="5178" width="17" style="60" customWidth="1"/>
    <col min="5179" max="5197" width="8.09765625" style="60"/>
    <col min="5198" max="5198" width="5.19921875" style="60" customWidth="1"/>
    <col min="5199" max="5376" width="8.09765625" style="60"/>
    <col min="5377" max="5379" width="3.5" style="60" customWidth="1"/>
    <col min="5380" max="5380" width="3.69921875" style="60" customWidth="1"/>
    <col min="5381" max="5381" width="0" style="60" hidden="1" customWidth="1"/>
    <col min="5382" max="5382" width="3.5" style="60" customWidth="1"/>
    <col min="5383" max="5383" width="0" style="60" hidden="1" customWidth="1"/>
    <col min="5384" max="5384" width="3.5" style="60" customWidth="1"/>
    <col min="5385" max="5385" width="0" style="60" hidden="1" customWidth="1"/>
    <col min="5386" max="5387" width="3.5" style="60" customWidth="1"/>
    <col min="5388" max="5388" width="0" style="60" hidden="1" customWidth="1"/>
    <col min="5389" max="5389" width="3.5" style="60" customWidth="1"/>
    <col min="5390" max="5390" width="0" style="60" hidden="1" customWidth="1"/>
    <col min="5391" max="5392" width="3.5" style="60" customWidth="1"/>
    <col min="5393" max="5393" width="0" style="60" hidden="1" customWidth="1"/>
    <col min="5394" max="5394" width="3.5" style="60" customWidth="1"/>
    <col min="5395" max="5395" width="0" style="60" hidden="1" customWidth="1"/>
    <col min="5396" max="5397" width="3.5" style="60" customWidth="1"/>
    <col min="5398" max="5398" width="0" style="60" hidden="1" customWidth="1"/>
    <col min="5399" max="5399" width="3.5" style="60" customWidth="1"/>
    <col min="5400" max="5400" width="0" style="60" hidden="1" customWidth="1"/>
    <col min="5401" max="5402" width="3.5" style="60" customWidth="1"/>
    <col min="5403" max="5403" width="0" style="60" hidden="1" customWidth="1"/>
    <col min="5404" max="5404" width="3.5" style="60" customWidth="1"/>
    <col min="5405" max="5405" width="0" style="60" hidden="1" customWidth="1"/>
    <col min="5406" max="5407" width="3.5" style="60" customWidth="1"/>
    <col min="5408" max="5408" width="0" style="60" hidden="1" customWidth="1"/>
    <col min="5409" max="5409" width="3.5" style="60" customWidth="1"/>
    <col min="5410" max="5410" width="0" style="60" hidden="1" customWidth="1"/>
    <col min="5411" max="5417" width="3.5" style="60" customWidth="1"/>
    <col min="5418" max="5418" width="6.19921875" style="60" customWidth="1"/>
    <col min="5419" max="5419" width="4.19921875" style="60" customWidth="1"/>
    <col min="5420" max="5420" width="3" style="60" customWidth="1"/>
    <col min="5421" max="5432" width="0" style="60" hidden="1" customWidth="1"/>
    <col min="5433" max="5433" width="15.8984375" style="60" customWidth="1"/>
    <col min="5434" max="5434" width="17" style="60" customWidth="1"/>
    <col min="5435" max="5453" width="8.09765625" style="60"/>
    <col min="5454" max="5454" width="5.19921875" style="60" customWidth="1"/>
    <col min="5455" max="5632" width="8.09765625" style="60"/>
    <col min="5633" max="5635" width="3.5" style="60" customWidth="1"/>
    <col min="5636" max="5636" width="3.69921875" style="60" customWidth="1"/>
    <col min="5637" max="5637" width="0" style="60" hidden="1" customWidth="1"/>
    <col min="5638" max="5638" width="3.5" style="60" customWidth="1"/>
    <col min="5639" max="5639" width="0" style="60" hidden="1" customWidth="1"/>
    <col min="5640" max="5640" width="3.5" style="60" customWidth="1"/>
    <col min="5641" max="5641" width="0" style="60" hidden="1" customWidth="1"/>
    <col min="5642" max="5643" width="3.5" style="60" customWidth="1"/>
    <col min="5644" max="5644" width="0" style="60" hidden="1" customWidth="1"/>
    <col min="5645" max="5645" width="3.5" style="60" customWidth="1"/>
    <col min="5646" max="5646" width="0" style="60" hidden="1" customWidth="1"/>
    <col min="5647" max="5648" width="3.5" style="60" customWidth="1"/>
    <col min="5649" max="5649" width="0" style="60" hidden="1" customWidth="1"/>
    <col min="5650" max="5650" width="3.5" style="60" customWidth="1"/>
    <col min="5651" max="5651" width="0" style="60" hidden="1" customWidth="1"/>
    <col min="5652" max="5653" width="3.5" style="60" customWidth="1"/>
    <col min="5654" max="5654" width="0" style="60" hidden="1" customWidth="1"/>
    <col min="5655" max="5655" width="3.5" style="60" customWidth="1"/>
    <col min="5656" max="5656" width="0" style="60" hidden="1" customWidth="1"/>
    <col min="5657" max="5658" width="3.5" style="60" customWidth="1"/>
    <col min="5659" max="5659" width="0" style="60" hidden="1" customWidth="1"/>
    <col min="5660" max="5660" width="3.5" style="60" customWidth="1"/>
    <col min="5661" max="5661" width="0" style="60" hidden="1" customWidth="1"/>
    <col min="5662" max="5663" width="3.5" style="60" customWidth="1"/>
    <col min="5664" max="5664" width="0" style="60" hidden="1" customWidth="1"/>
    <col min="5665" max="5665" width="3.5" style="60" customWidth="1"/>
    <col min="5666" max="5666" width="0" style="60" hidden="1" customWidth="1"/>
    <col min="5667" max="5673" width="3.5" style="60" customWidth="1"/>
    <col min="5674" max="5674" width="6.19921875" style="60" customWidth="1"/>
    <col min="5675" max="5675" width="4.19921875" style="60" customWidth="1"/>
    <col min="5676" max="5676" width="3" style="60" customWidth="1"/>
    <col min="5677" max="5688" width="0" style="60" hidden="1" customWidth="1"/>
    <col min="5689" max="5689" width="15.8984375" style="60" customWidth="1"/>
    <col min="5690" max="5690" width="17" style="60" customWidth="1"/>
    <col min="5691" max="5709" width="8.09765625" style="60"/>
    <col min="5710" max="5710" width="5.19921875" style="60" customWidth="1"/>
    <col min="5711" max="5888" width="8.09765625" style="60"/>
    <col min="5889" max="5891" width="3.5" style="60" customWidth="1"/>
    <col min="5892" max="5892" width="3.69921875" style="60" customWidth="1"/>
    <col min="5893" max="5893" width="0" style="60" hidden="1" customWidth="1"/>
    <col min="5894" max="5894" width="3.5" style="60" customWidth="1"/>
    <col min="5895" max="5895" width="0" style="60" hidden="1" customWidth="1"/>
    <col min="5896" max="5896" width="3.5" style="60" customWidth="1"/>
    <col min="5897" max="5897" width="0" style="60" hidden="1" customWidth="1"/>
    <col min="5898" max="5899" width="3.5" style="60" customWidth="1"/>
    <col min="5900" max="5900" width="0" style="60" hidden="1" customWidth="1"/>
    <col min="5901" max="5901" width="3.5" style="60" customWidth="1"/>
    <col min="5902" max="5902" width="0" style="60" hidden="1" customWidth="1"/>
    <col min="5903" max="5904" width="3.5" style="60" customWidth="1"/>
    <col min="5905" max="5905" width="0" style="60" hidden="1" customWidth="1"/>
    <col min="5906" max="5906" width="3.5" style="60" customWidth="1"/>
    <col min="5907" max="5907" width="0" style="60" hidden="1" customWidth="1"/>
    <col min="5908" max="5909" width="3.5" style="60" customWidth="1"/>
    <col min="5910" max="5910" width="0" style="60" hidden="1" customWidth="1"/>
    <col min="5911" max="5911" width="3.5" style="60" customWidth="1"/>
    <col min="5912" max="5912" width="0" style="60" hidden="1" customWidth="1"/>
    <col min="5913" max="5914" width="3.5" style="60" customWidth="1"/>
    <col min="5915" max="5915" width="0" style="60" hidden="1" customWidth="1"/>
    <col min="5916" max="5916" width="3.5" style="60" customWidth="1"/>
    <col min="5917" max="5917" width="0" style="60" hidden="1" customWidth="1"/>
    <col min="5918" max="5919" width="3.5" style="60" customWidth="1"/>
    <col min="5920" max="5920" width="0" style="60" hidden="1" customWidth="1"/>
    <col min="5921" max="5921" width="3.5" style="60" customWidth="1"/>
    <col min="5922" max="5922" width="0" style="60" hidden="1" customWidth="1"/>
    <col min="5923" max="5929" width="3.5" style="60" customWidth="1"/>
    <col min="5930" max="5930" width="6.19921875" style="60" customWidth="1"/>
    <col min="5931" max="5931" width="4.19921875" style="60" customWidth="1"/>
    <col min="5932" max="5932" width="3" style="60" customWidth="1"/>
    <col min="5933" max="5944" width="0" style="60" hidden="1" customWidth="1"/>
    <col min="5945" max="5945" width="15.8984375" style="60" customWidth="1"/>
    <col min="5946" max="5946" width="17" style="60" customWidth="1"/>
    <col min="5947" max="5965" width="8.09765625" style="60"/>
    <col min="5966" max="5966" width="5.19921875" style="60" customWidth="1"/>
    <col min="5967" max="6144" width="8.09765625" style="60"/>
    <col min="6145" max="6147" width="3.5" style="60" customWidth="1"/>
    <col min="6148" max="6148" width="3.69921875" style="60" customWidth="1"/>
    <col min="6149" max="6149" width="0" style="60" hidden="1" customWidth="1"/>
    <col min="6150" max="6150" width="3.5" style="60" customWidth="1"/>
    <col min="6151" max="6151" width="0" style="60" hidden="1" customWidth="1"/>
    <col min="6152" max="6152" width="3.5" style="60" customWidth="1"/>
    <col min="6153" max="6153" width="0" style="60" hidden="1" customWidth="1"/>
    <col min="6154" max="6155" width="3.5" style="60" customWidth="1"/>
    <col min="6156" max="6156" width="0" style="60" hidden="1" customWidth="1"/>
    <col min="6157" max="6157" width="3.5" style="60" customWidth="1"/>
    <col min="6158" max="6158" width="0" style="60" hidden="1" customWidth="1"/>
    <col min="6159" max="6160" width="3.5" style="60" customWidth="1"/>
    <col min="6161" max="6161" width="0" style="60" hidden="1" customWidth="1"/>
    <col min="6162" max="6162" width="3.5" style="60" customWidth="1"/>
    <col min="6163" max="6163" width="0" style="60" hidden="1" customWidth="1"/>
    <col min="6164" max="6165" width="3.5" style="60" customWidth="1"/>
    <col min="6166" max="6166" width="0" style="60" hidden="1" customWidth="1"/>
    <col min="6167" max="6167" width="3.5" style="60" customWidth="1"/>
    <col min="6168" max="6168" width="0" style="60" hidden="1" customWidth="1"/>
    <col min="6169" max="6170" width="3.5" style="60" customWidth="1"/>
    <col min="6171" max="6171" width="0" style="60" hidden="1" customWidth="1"/>
    <col min="6172" max="6172" width="3.5" style="60" customWidth="1"/>
    <col min="6173" max="6173" width="0" style="60" hidden="1" customWidth="1"/>
    <col min="6174" max="6175" width="3.5" style="60" customWidth="1"/>
    <col min="6176" max="6176" width="0" style="60" hidden="1" customWidth="1"/>
    <col min="6177" max="6177" width="3.5" style="60" customWidth="1"/>
    <col min="6178" max="6178" width="0" style="60" hidden="1" customWidth="1"/>
    <col min="6179" max="6185" width="3.5" style="60" customWidth="1"/>
    <col min="6186" max="6186" width="6.19921875" style="60" customWidth="1"/>
    <col min="6187" max="6187" width="4.19921875" style="60" customWidth="1"/>
    <col min="6188" max="6188" width="3" style="60" customWidth="1"/>
    <col min="6189" max="6200" width="0" style="60" hidden="1" customWidth="1"/>
    <col min="6201" max="6201" width="15.8984375" style="60" customWidth="1"/>
    <col min="6202" max="6202" width="17" style="60" customWidth="1"/>
    <col min="6203" max="6221" width="8.09765625" style="60"/>
    <col min="6222" max="6222" width="5.19921875" style="60" customWidth="1"/>
    <col min="6223" max="6400" width="8.09765625" style="60"/>
    <col min="6401" max="6403" width="3.5" style="60" customWidth="1"/>
    <col min="6404" max="6404" width="3.69921875" style="60" customWidth="1"/>
    <col min="6405" max="6405" width="0" style="60" hidden="1" customWidth="1"/>
    <col min="6406" max="6406" width="3.5" style="60" customWidth="1"/>
    <col min="6407" max="6407" width="0" style="60" hidden="1" customWidth="1"/>
    <col min="6408" max="6408" width="3.5" style="60" customWidth="1"/>
    <col min="6409" max="6409" width="0" style="60" hidden="1" customWidth="1"/>
    <col min="6410" max="6411" width="3.5" style="60" customWidth="1"/>
    <col min="6412" max="6412" width="0" style="60" hidden="1" customWidth="1"/>
    <col min="6413" max="6413" width="3.5" style="60" customWidth="1"/>
    <col min="6414" max="6414" width="0" style="60" hidden="1" customWidth="1"/>
    <col min="6415" max="6416" width="3.5" style="60" customWidth="1"/>
    <col min="6417" max="6417" width="0" style="60" hidden="1" customWidth="1"/>
    <col min="6418" max="6418" width="3.5" style="60" customWidth="1"/>
    <col min="6419" max="6419" width="0" style="60" hidden="1" customWidth="1"/>
    <col min="6420" max="6421" width="3.5" style="60" customWidth="1"/>
    <col min="6422" max="6422" width="0" style="60" hidden="1" customWidth="1"/>
    <col min="6423" max="6423" width="3.5" style="60" customWidth="1"/>
    <col min="6424" max="6424" width="0" style="60" hidden="1" customWidth="1"/>
    <col min="6425" max="6426" width="3.5" style="60" customWidth="1"/>
    <col min="6427" max="6427" width="0" style="60" hidden="1" customWidth="1"/>
    <col min="6428" max="6428" width="3.5" style="60" customWidth="1"/>
    <col min="6429" max="6429" width="0" style="60" hidden="1" customWidth="1"/>
    <col min="6430" max="6431" width="3.5" style="60" customWidth="1"/>
    <col min="6432" max="6432" width="0" style="60" hidden="1" customWidth="1"/>
    <col min="6433" max="6433" width="3.5" style="60" customWidth="1"/>
    <col min="6434" max="6434" width="0" style="60" hidden="1" customWidth="1"/>
    <col min="6435" max="6441" width="3.5" style="60" customWidth="1"/>
    <col min="6442" max="6442" width="6.19921875" style="60" customWidth="1"/>
    <col min="6443" max="6443" width="4.19921875" style="60" customWidth="1"/>
    <col min="6444" max="6444" width="3" style="60" customWidth="1"/>
    <col min="6445" max="6456" width="0" style="60" hidden="1" customWidth="1"/>
    <col min="6457" max="6457" width="15.8984375" style="60" customWidth="1"/>
    <col min="6458" max="6458" width="17" style="60" customWidth="1"/>
    <col min="6459" max="6477" width="8.09765625" style="60"/>
    <col min="6478" max="6478" width="5.19921875" style="60" customWidth="1"/>
    <col min="6479" max="6656" width="8.09765625" style="60"/>
    <col min="6657" max="6659" width="3.5" style="60" customWidth="1"/>
    <col min="6660" max="6660" width="3.69921875" style="60" customWidth="1"/>
    <col min="6661" max="6661" width="0" style="60" hidden="1" customWidth="1"/>
    <col min="6662" max="6662" width="3.5" style="60" customWidth="1"/>
    <col min="6663" max="6663" width="0" style="60" hidden="1" customWidth="1"/>
    <col min="6664" max="6664" width="3.5" style="60" customWidth="1"/>
    <col min="6665" max="6665" width="0" style="60" hidden="1" customWidth="1"/>
    <col min="6666" max="6667" width="3.5" style="60" customWidth="1"/>
    <col min="6668" max="6668" width="0" style="60" hidden="1" customWidth="1"/>
    <col min="6669" max="6669" width="3.5" style="60" customWidth="1"/>
    <col min="6670" max="6670" width="0" style="60" hidden="1" customWidth="1"/>
    <col min="6671" max="6672" width="3.5" style="60" customWidth="1"/>
    <col min="6673" max="6673" width="0" style="60" hidden="1" customWidth="1"/>
    <col min="6674" max="6674" width="3.5" style="60" customWidth="1"/>
    <col min="6675" max="6675" width="0" style="60" hidden="1" customWidth="1"/>
    <col min="6676" max="6677" width="3.5" style="60" customWidth="1"/>
    <col min="6678" max="6678" width="0" style="60" hidden="1" customWidth="1"/>
    <col min="6679" max="6679" width="3.5" style="60" customWidth="1"/>
    <col min="6680" max="6680" width="0" style="60" hidden="1" customWidth="1"/>
    <col min="6681" max="6682" width="3.5" style="60" customWidth="1"/>
    <col min="6683" max="6683" width="0" style="60" hidden="1" customWidth="1"/>
    <col min="6684" max="6684" width="3.5" style="60" customWidth="1"/>
    <col min="6685" max="6685" width="0" style="60" hidden="1" customWidth="1"/>
    <col min="6686" max="6687" width="3.5" style="60" customWidth="1"/>
    <col min="6688" max="6688" width="0" style="60" hidden="1" customWidth="1"/>
    <col min="6689" max="6689" width="3.5" style="60" customWidth="1"/>
    <col min="6690" max="6690" width="0" style="60" hidden="1" customWidth="1"/>
    <col min="6691" max="6697" width="3.5" style="60" customWidth="1"/>
    <col min="6698" max="6698" width="6.19921875" style="60" customWidth="1"/>
    <col min="6699" max="6699" width="4.19921875" style="60" customWidth="1"/>
    <col min="6700" max="6700" width="3" style="60" customWidth="1"/>
    <col min="6701" max="6712" width="0" style="60" hidden="1" customWidth="1"/>
    <col min="6713" max="6713" width="15.8984375" style="60" customWidth="1"/>
    <col min="6714" max="6714" width="17" style="60" customWidth="1"/>
    <col min="6715" max="6733" width="8.09765625" style="60"/>
    <col min="6734" max="6734" width="5.19921875" style="60" customWidth="1"/>
    <col min="6735" max="6912" width="8.09765625" style="60"/>
    <col min="6913" max="6915" width="3.5" style="60" customWidth="1"/>
    <col min="6916" max="6916" width="3.69921875" style="60" customWidth="1"/>
    <col min="6917" max="6917" width="0" style="60" hidden="1" customWidth="1"/>
    <col min="6918" max="6918" width="3.5" style="60" customWidth="1"/>
    <col min="6919" max="6919" width="0" style="60" hidden="1" customWidth="1"/>
    <col min="6920" max="6920" width="3.5" style="60" customWidth="1"/>
    <col min="6921" max="6921" width="0" style="60" hidden="1" customWidth="1"/>
    <col min="6922" max="6923" width="3.5" style="60" customWidth="1"/>
    <col min="6924" max="6924" width="0" style="60" hidden="1" customWidth="1"/>
    <col min="6925" max="6925" width="3.5" style="60" customWidth="1"/>
    <col min="6926" max="6926" width="0" style="60" hidden="1" customWidth="1"/>
    <col min="6927" max="6928" width="3.5" style="60" customWidth="1"/>
    <col min="6929" max="6929" width="0" style="60" hidden="1" customWidth="1"/>
    <col min="6930" max="6930" width="3.5" style="60" customWidth="1"/>
    <col min="6931" max="6931" width="0" style="60" hidden="1" customWidth="1"/>
    <col min="6932" max="6933" width="3.5" style="60" customWidth="1"/>
    <col min="6934" max="6934" width="0" style="60" hidden="1" customWidth="1"/>
    <col min="6935" max="6935" width="3.5" style="60" customWidth="1"/>
    <col min="6936" max="6936" width="0" style="60" hidden="1" customWidth="1"/>
    <col min="6937" max="6938" width="3.5" style="60" customWidth="1"/>
    <col min="6939" max="6939" width="0" style="60" hidden="1" customWidth="1"/>
    <col min="6940" max="6940" width="3.5" style="60" customWidth="1"/>
    <col min="6941" max="6941" width="0" style="60" hidden="1" customWidth="1"/>
    <col min="6942" max="6943" width="3.5" style="60" customWidth="1"/>
    <col min="6944" max="6944" width="0" style="60" hidden="1" customWidth="1"/>
    <col min="6945" max="6945" width="3.5" style="60" customWidth="1"/>
    <col min="6946" max="6946" width="0" style="60" hidden="1" customWidth="1"/>
    <col min="6947" max="6953" width="3.5" style="60" customWidth="1"/>
    <col min="6954" max="6954" width="6.19921875" style="60" customWidth="1"/>
    <col min="6955" max="6955" width="4.19921875" style="60" customWidth="1"/>
    <col min="6956" max="6956" width="3" style="60" customWidth="1"/>
    <col min="6957" max="6968" width="0" style="60" hidden="1" customWidth="1"/>
    <col min="6969" max="6969" width="15.8984375" style="60" customWidth="1"/>
    <col min="6970" max="6970" width="17" style="60" customWidth="1"/>
    <col min="6971" max="6989" width="8.09765625" style="60"/>
    <col min="6990" max="6990" width="5.19921875" style="60" customWidth="1"/>
    <col min="6991" max="7168" width="8.09765625" style="60"/>
    <col min="7169" max="7171" width="3.5" style="60" customWidth="1"/>
    <col min="7172" max="7172" width="3.69921875" style="60" customWidth="1"/>
    <col min="7173" max="7173" width="0" style="60" hidden="1" customWidth="1"/>
    <col min="7174" max="7174" width="3.5" style="60" customWidth="1"/>
    <col min="7175" max="7175" width="0" style="60" hidden="1" customWidth="1"/>
    <col min="7176" max="7176" width="3.5" style="60" customWidth="1"/>
    <col min="7177" max="7177" width="0" style="60" hidden="1" customWidth="1"/>
    <col min="7178" max="7179" width="3.5" style="60" customWidth="1"/>
    <col min="7180" max="7180" width="0" style="60" hidden="1" customWidth="1"/>
    <col min="7181" max="7181" width="3.5" style="60" customWidth="1"/>
    <col min="7182" max="7182" width="0" style="60" hidden="1" customWidth="1"/>
    <col min="7183" max="7184" width="3.5" style="60" customWidth="1"/>
    <col min="7185" max="7185" width="0" style="60" hidden="1" customWidth="1"/>
    <col min="7186" max="7186" width="3.5" style="60" customWidth="1"/>
    <col min="7187" max="7187" width="0" style="60" hidden="1" customWidth="1"/>
    <col min="7188" max="7189" width="3.5" style="60" customWidth="1"/>
    <col min="7190" max="7190" width="0" style="60" hidden="1" customWidth="1"/>
    <col min="7191" max="7191" width="3.5" style="60" customWidth="1"/>
    <col min="7192" max="7192" width="0" style="60" hidden="1" customWidth="1"/>
    <col min="7193" max="7194" width="3.5" style="60" customWidth="1"/>
    <col min="7195" max="7195" width="0" style="60" hidden="1" customWidth="1"/>
    <col min="7196" max="7196" width="3.5" style="60" customWidth="1"/>
    <col min="7197" max="7197" width="0" style="60" hidden="1" customWidth="1"/>
    <col min="7198" max="7199" width="3.5" style="60" customWidth="1"/>
    <col min="7200" max="7200" width="0" style="60" hidden="1" customWidth="1"/>
    <col min="7201" max="7201" width="3.5" style="60" customWidth="1"/>
    <col min="7202" max="7202" width="0" style="60" hidden="1" customWidth="1"/>
    <col min="7203" max="7209" width="3.5" style="60" customWidth="1"/>
    <col min="7210" max="7210" width="6.19921875" style="60" customWidth="1"/>
    <col min="7211" max="7211" width="4.19921875" style="60" customWidth="1"/>
    <col min="7212" max="7212" width="3" style="60" customWidth="1"/>
    <col min="7213" max="7224" width="0" style="60" hidden="1" customWidth="1"/>
    <col min="7225" max="7225" width="15.8984375" style="60" customWidth="1"/>
    <col min="7226" max="7226" width="17" style="60" customWidth="1"/>
    <col min="7227" max="7245" width="8.09765625" style="60"/>
    <col min="7246" max="7246" width="5.19921875" style="60" customWidth="1"/>
    <col min="7247" max="7424" width="8.09765625" style="60"/>
    <col min="7425" max="7427" width="3.5" style="60" customWidth="1"/>
    <col min="7428" max="7428" width="3.69921875" style="60" customWidth="1"/>
    <col min="7429" max="7429" width="0" style="60" hidden="1" customWidth="1"/>
    <col min="7430" max="7430" width="3.5" style="60" customWidth="1"/>
    <col min="7431" max="7431" width="0" style="60" hidden="1" customWidth="1"/>
    <col min="7432" max="7432" width="3.5" style="60" customWidth="1"/>
    <col min="7433" max="7433" width="0" style="60" hidden="1" customWidth="1"/>
    <col min="7434" max="7435" width="3.5" style="60" customWidth="1"/>
    <col min="7436" max="7436" width="0" style="60" hidden="1" customWidth="1"/>
    <col min="7437" max="7437" width="3.5" style="60" customWidth="1"/>
    <col min="7438" max="7438" width="0" style="60" hidden="1" customWidth="1"/>
    <col min="7439" max="7440" width="3.5" style="60" customWidth="1"/>
    <col min="7441" max="7441" width="0" style="60" hidden="1" customWidth="1"/>
    <col min="7442" max="7442" width="3.5" style="60" customWidth="1"/>
    <col min="7443" max="7443" width="0" style="60" hidden="1" customWidth="1"/>
    <col min="7444" max="7445" width="3.5" style="60" customWidth="1"/>
    <col min="7446" max="7446" width="0" style="60" hidden="1" customWidth="1"/>
    <col min="7447" max="7447" width="3.5" style="60" customWidth="1"/>
    <col min="7448" max="7448" width="0" style="60" hidden="1" customWidth="1"/>
    <col min="7449" max="7450" width="3.5" style="60" customWidth="1"/>
    <col min="7451" max="7451" width="0" style="60" hidden="1" customWidth="1"/>
    <col min="7452" max="7452" width="3.5" style="60" customWidth="1"/>
    <col min="7453" max="7453" width="0" style="60" hidden="1" customWidth="1"/>
    <col min="7454" max="7455" width="3.5" style="60" customWidth="1"/>
    <col min="7456" max="7456" width="0" style="60" hidden="1" customWidth="1"/>
    <col min="7457" max="7457" width="3.5" style="60" customWidth="1"/>
    <col min="7458" max="7458" width="0" style="60" hidden="1" customWidth="1"/>
    <col min="7459" max="7465" width="3.5" style="60" customWidth="1"/>
    <col min="7466" max="7466" width="6.19921875" style="60" customWidth="1"/>
    <col min="7467" max="7467" width="4.19921875" style="60" customWidth="1"/>
    <col min="7468" max="7468" width="3" style="60" customWidth="1"/>
    <col min="7469" max="7480" width="0" style="60" hidden="1" customWidth="1"/>
    <col min="7481" max="7481" width="15.8984375" style="60" customWidth="1"/>
    <col min="7482" max="7482" width="17" style="60" customWidth="1"/>
    <col min="7483" max="7501" width="8.09765625" style="60"/>
    <col min="7502" max="7502" width="5.19921875" style="60" customWidth="1"/>
    <col min="7503" max="7680" width="8.09765625" style="60"/>
    <col min="7681" max="7683" width="3.5" style="60" customWidth="1"/>
    <col min="7684" max="7684" width="3.69921875" style="60" customWidth="1"/>
    <col min="7685" max="7685" width="0" style="60" hidden="1" customWidth="1"/>
    <col min="7686" max="7686" width="3.5" style="60" customWidth="1"/>
    <col min="7687" max="7687" width="0" style="60" hidden="1" customWidth="1"/>
    <col min="7688" max="7688" width="3.5" style="60" customWidth="1"/>
    <col min="7689" max="7689" width="0" style="60" hidden="1" customWidth="1"/>
    <col min="7690" max="7691" width="3.5" style="60" customWidth="1"/>
    <col min="7692" max="7692" width="0" style="60" hidden="1" customWidth="1"/>
    <col min="7693" max="7693" width="3.5" style="60" customWidth="1"/>
    <col min="7694" max="7694" width="0" style="60" hidden="1" customWidth="1"/>
    <col min="7695" max="7696" width="3.5" style="60" customWidth="1"/>
    <col min="7697" max="7697" width="0" style="60" hidden="1" customWidth="1"/>
    <col min="7698" max="7698" width="3.5" style="60" customWidth="1"/>
    <col min="7699" max="7699" width="0" style="60" hidden="1" customWidth="1"/>
    <col min="7700" max="7701" width="3.5" style="60" customWidth="1"/>
    <col min="7702" max="7702" width="0" style="60" hidden="1" customWidth="1"/>
    <col min="7703" max="7703" width="3.5" style="60" customWidth="1"/>
    <col min="7704" max="7704" width="0" style="60" hidden="1" customWidth="1"/>
    <col min="7705" max="7706" width="3.5" style="60" customWidth="1"/>
    <col min="7707" max="7707" width="0" style="60" hidden="1" customWidth="1"/>
    <col min="7708" max="7708" width="3.5" style="60" customWidth="1"/>
    <col min="7709" max="7709" width="0" style="60" hidden="1" customWidth="1"/>
    <col min="7710" max="7711" width="3.5" style="60" customWidth="1"/>
    <col min="7712" max="7712" width="0" style="60" hidden="1" customWidth="1"/>
    <col min="7713" max="7713" width="3.5" style="60" customWidth="1"/>
    <col min="7714" max="7714" width="0" style="60" hidden="1" customWidth="1"/>
    <col min="7715" max="7721" width="3.5" style="60" customWidth="1"/>
    <col min="7722" max="7722" width="6.19921875" style="60" customWidth="1"/>
    <col min="7723" max="7723" width="4.19921875" style="60" customWidth="1"/>
    <col min="7724" max="7724" width="3" style="60" customWidth="1"/>
    <col min="7725" max="7736" width="0" style="60" hidden="1" customWidth="1"/>
    <col min="7737" max="7737" width="15.8984375" style="60" customWidth="1"/>
    <col min="7738" max="7738" width="17" style="60" customWidth="1"/>
    <col min="7739" max="7757" width="8.09765625" style="60"/>
    <col min="7758" max="7758" width="5.19921875" style="60" customWidth="1"/>
    <col min="7759" max="7936" width="8.09765625" style="60"/>
    <col min="7937" max="7939" width="3.5" style="60" customWidth="1"/>
    <col min="7940" max="7940" width="3.69921875" style="60" customWidth="1"/>
    <col min="7941" max="7941" width="0" style="60" hidden="1" customWidth="1"/>
    <col min="7942" max="7942" width="3.5" style="60" customWidth="1"/>
    <col min="7943" max="7943" width="0" style="60" hidden="1" customWidth="1"/>
    <col min="7944" max="7944" width="3.5" style="60" customWidth="1"/>
    <col min="7945" max="7945" width="0" style="60" hidden="1" customWidth="1"/>
    <col min="7946" max="7947" width="3.5" style="60" customWidth="1"/>
    <col min="7948" max="7948" width="0" style="60" hidden="1" customWidth="1"/>
    <col min="7949" max="7949" width="3.5" style="60" customWidth="1"/>
    <col min="7950" max="7950" width="0" style="60" hidden="1" customWidth="1"/>
    <col min="7951" max="7952" width="3.5" style="60" customWidth="1"/>
    <col min="7953" max="7953" width="0" style="60" hidden="1" customWidth="1"/>
    <col min="7954" max="7954" width="3.5" style="60" customWidth="1"/>
    <col min="7955" max="7955" width="0" style="60" hidden="1" customWidth="1"/>
    <col min="7956" max="7957" width="3.5" style="60" customWidth="1"/>
    <col min="7958" max="7958" width="0" style="60" hidden="1" customWidth="1"/>
    <col min="7959" max="7959" width="3.5" style="60" customWidth="1"/>
    <col min="7960" max="7960" width="0" style="60" hidden="1" customWidth="1"/>
    <col min="7961" max="7962" width="3.5" style="60" customWidth="1"/>
    <col min="7963" max="7963" width="0" style="60" hidden="1" customWidth="1"/>
    <col min="7964" max="7964" width="3.5" style="60" customWidth="1"/>
    <col min="7965" max="7965" width="0" style="60" hidden="1" customWidth="1"/>
    <col min="7966" max="7967" width="3.5" style="60" customWidth="1"/>
    <col min="7968" max="7968" width="0" style="60" hidden="1" customWidth="1"/>
    <col min="7969" max="7969" width="3.5" style="60" customWidth="1"/>
    <col min="7970" max="7970" width="0" style="60" hidden="1" customWidth="1"/>
    <col min="7971" max="7977" width="3.5" style="60" customWidth="1"/>
    <col min="7978" max="7978" width="6.19921875" style="60" customWidth="1"/>
    <col min="7979" max="7979" width="4.19921875" style="60" customWidth="1"/>
    <col min="7980" max="7980" width="3" style="60" customWidth="1"/>
    <col min="7981" max="7992" width="0" style="60" hidden="1" customWidth="1"/>
    <col min="7993" max="7993" width="15.8984375" style="60" customWidth="1"/>
    <col min="7994" max="7994" width="17" style="60" customWidth="1"/>
    <col min="7995" max="8013" width="8.09765625" style="60"/>
    <col min="8014" max="8014" width="5.19921875" style="60" customWidth="1"/>
    <col min="8015" max="8192" width="8.09765625" style="60"/>
    <col min="8193" max="8195" width="3.5" style="60" customWidth="1"/>
    <col min="8196" max="8196" width="3.69921875" style="60" customWidth="1"/>
    <col min="8197" max="8197" width="0" style="60" hidden="1" customWidth="1"/>
    <col min="8198" max="8198" width="3.5" style="60" customWidth="1"/>
    <col min="8199" max="8199" width="0" style="60" hidden="1" customWidth="1"/>
    <col min="8200" max="8200" width="3.5" style="60" customWidth="1"/>
    <col min="8201" max="8201" width="0" style="60" hidden="1" customWidth="1"/>
    <col min="8202" max="8203" width="3.5" style="60" customWidth="1"/>
    <col min="8204" max="8204" width="0" style="60" hidden="1" customWidth="1"/>
    <col min="8205" max="8205" width="3.5" style="60" customWidth="1"/>
    <col min="8206" max="8206" width="0" style="60" hidden="1" customWidth="1"/>
    <col min="8207" max="8208" width="3.5" style="60" customWidth="1"/>
    <col min="8209" max="8209" width="0" style="60" hidden="1" customWidth="1"/>
    <col min="8210" max="8210" width="3.5" style="60" customWidth="1"/>
    <col min="8211" max="8211" width="0" style="60" hidden="1" customWidth="1"/>
    <col min="8212" max="8213" width="3.5" style="60" customWidth="1"/>
    <col min="8214" max="8214" width="0" style="60" hidden="1" customWidth="1"/>
    <col min="8215" max="8215" width="3.5" style="60" customWidth="1"/>
    <col min="8216" max="8216" width="0" style="60" hidden="1" customWidth="1"/>
    <col min="8217" max="8218" width="3.5" style="60" customWidth="1"/>
    <col min="8219" max="8219" width="0" style="60" hidden="1" customWidth="1"/>
    <col min="8220" max="8220" width="3.5" style="60" customWidth="1"/>
    <col min="8221" max="8221" width="0" style="60" hidden="1" customWidth="1"/>
    <col min="8222" max="8223" width="3.5" style="60" customWidth="1"/>
    <col min="8224" max="8224" width="0" style="60" hidden="1" customWidth="1"/>
    <col min="8225" max="8225" width="3.5" style="60" customWidth="1"/>
    <col min="8226" max="8226" width="0" style="60" hidden="1" customWidth="1"/>
    <col min="8227" max="8233" width="3.5" style="60" customWidth="1"/>
    <col min="8234" max="8234" width="6.19921875" style="60" customWidth="1"/>
    <col min="8235" max="8235" width="4.19921875" style="60" customWidth="1"/>
    <col min="8236" max="8236" width="3" style="60" customWidth="1"/>
    <col min="8237" max="8248" width="0" style="60" hidden="1" customWidth="1"/>
    <col min="8249" max="8249" width="15.8984375" style="60" customWidth="1"/>
    <col min="8250" max="8250" width="17" style="60" customWidth="1"/>
    <col min="8251" max="8269" width="8.09765625" style="60"/>
    <col min="8270" max="8270" width="5.19921875" style="60" customWidth="1"/>
    <col min="8271" max="8448" width="8.09765625" style="60"/>
    <col min="8449" max="8451" width="3.5" style="60" customWidth="1"/>
    <col min="8452" max="8452" width="3.69921875" style="60" customWidth="1"/>
    <col min="8453" max="8453" width="0" style="60" hidden="1" customWidth="1"/>
    <col min="8454" max="8454" width="3.5" style="60" customWidth="1"/>
    <col min="8455" max="8455" width="0" style="60" hidden="1" customWidth="1"/>
    <col min="8456" max="8456" width="3.5" style="60" customWidth="1"/>
    <col min="8457" max="8457" width="0" style="60" hidden="1" customWidth="1"/>
    <col min="8458" max="8459" width="3.5" style="60" customWidth="1"/>
    <col min="8460" max="8460" width="0" style="60" hidden="1" customWidth="1"/>
    <col min="8461" max="8461" width="3.5" style="60" customWidth="1"/>
    <col min="8462" max="8462" width="0" style="60" hidden="1" customWidth="1"/>
    <col min="8463" max="8464" width="3.5" style="60" customWidth="1"/>
    <col min="8465" max="8465" width="0" style="60" hidden="1" customWidth="1"/>
    <col min="8466" max="8466" width="3.5" style="60" customWidth="1"/>
    <col min="8467" max="8467" width="0" style="60" hidden="1" customWidth="1"/>
    <col min="8468" max="8469" width="3.5" style="60" customWidth="1"/>
    <col min="8470" max="8470" width="0" style="60" hidden="1" customWidth="1"/>
    <col min="8471" max="8471" width="3.5" style="60" customWidth="1"/>
    <col min="8472" max="8472" width="0" style="60" hidden="1" customWidth="1"/>
    <col min="8473" max="8474" width="3.5" style="60" customWidth="1"/>
    <col min="8475" max="8475" width="0" style="60" hidden="1" customWidth="1"/>
    <col min="8476" max="8476" width="3.5" style="60" customWidth="1"/>
    <col min="8477" max="8477" width="0" style="60" hidden="1" customWidth="1"/>
    <col min="8478" max="8479" width="3.5" style="60" customWidth="1"/>
    <col min="8480" max="8480" width="0" style="60" hidden="1" customWidth="1"/>
    <col min="8481" max="8481" width="3.5" style="60" customWidth="1"/>
    <col min="8482" max="8482" width="0" style="60" hidden="1" customWidth="1"/>
    <col min="8483" max="8489" width="3.5" style="60" customWidth="1"/>
    <col min="8490" max="8490" width="6.19921875" style="60" customWidth="1"/>
    <col min="8491" max="8491" width="4.19921875" style="60" customWidth="1"/>
    <col min="8492" max="8492" width="3" style="60" customWidth="1"/>
    <col min="8493" max="8504" width="0" style="60" hidden="1" customWidth="1"/>
    <col min="8505" max="8505" width="15.8984375" style="60" customWidth="1"/>
    <col min="8506" max="8506" width="17" style="60" customWidth="1"/>
    <col min="8507" max="8525" width="8.09765625" style="60"/>
    <col min="8526" max="8526" width="5.19921875" style="60" customWidth="1"/>
    <col min="8527" max="8704" width="8.09765625" style="60"/>
    <col min="8705" max="8707" width="3.5" style="60" customWidth="1"/>
    <col min="8708" max="8708" width="3.69921875" style="60" customWidth="1"/>
    <col min="8709" max="8709" width="0" style="60" hidden="1" customWidth="1"/>
    <col min="8710" max="8710" width="3.5" style="60" customWidth="1"/>
    <col min="8711" max="8711" width="0" style="60" hidden="1" customWidth="1"/>
    <col min="8712" max="8712" width="3.5" style="60" customWidth="1"/>
    <col min="8713" max="8713" width="0" style="60" hidden="1" customWidth="1"/>
    <col min="8714" max="8715" width="3.5" style="60" customWidth="1"/>
    <col min="8716" max="8716" width="0" style="60" hidden="1" customWidth="1"/>
    <col min="8717" max="8717" width="3.5" style="60" customWidth="1"/>
    <col min="8718" max="8718" width="0" style="60" hidden="1" customWidth="1"/>
    <col min="8719" max="8720" width="3.5" style="60" customWidth="1"/>
    <col min="8721" max="8721" width="0" style="60" hidden="1" customWidth="1"/>
    <col min="8722" max="8722" width="3.5" style="60" customWidth="1"/>
    <col min="8723" max="8723" width="0" style="60" hidden="1" customWidth="1"/>
    <col min="8724" max="8725" width="3.5" style="60" customWidth="1"/>
    <col min="8726" max="8726" width="0" style="60" hidden="1" customWidth="1"/>
    <col min="8727" max="8727" width="3.5" style="60" customWidth="1"/>
    <col min="8728" max="8728" width="0" style="60" hidden="1" customWidth="1"/>
    <col min="8729" max="8730" width="3.5" style="60" customWidth="1"/>
    <col min="8731" max="8731" width="0" style="60" hidden="1" customWidth="1"/>
    <col min="8732" max="8732" width="3.5" style="60" customWidth="1"/>
    <col min="8733" max="8733" width="0" style="60" hidden="1" customWidth="1"/>
    <col min="8734" max="8735" width="3.5" style="60" customWidth="1"/>
    <col min="8736" max="8736" width="0" style="60" hidden="1" customWidth="1"/>
    <col min="8737" max="8737" width="3.5" style="60" customWidth="1"/>
    <col min="8738" max="8738" width="0" style="60" hidden="1" customWidth="1"/>
    <col min="8739" max="8745" width="3.5" style="60" customWidth="1"/>
    <col min="8746" max="8746" width="6.19921875" style="60" customWidth="1"/>
    <col min="8747" max="8747" width="4.19921875" style="60" customWidth="1"/>
    <col min="8748" max="8748" width="3" style="60" customWidth="1"/>
    <col min="8749" max="8760" width="0" style="60" hidden="1" customWidth="1"/>
    <col min="8761" max="8761" width="15.8984375" style="60" customWidth="1"/>
    <col min="8762" max="8762" width="17" style="60" customWidth="1"/>
    <col min="8763" max="8781" width="8.09765625" style="60"/>
    <col min="8782" max="8782" width="5.19921875" style="60" customWidth="1"/>
    <col min="8783" max="8960" width="8.09765625" style="60"/>
    <col min="8961" max="8963" width="3.5" style="60" customWidth="1"/>
    <col min="8964" max="8964" width="3.69921875" style="60" customWidth="1"/>
    <col min="8965" max="8965" width="0" style="60" hidden="1" customWidth="1"/>
    <col min="8966" max="8966" width="3.5" style="60" customWidth="1"/>
    <col min="8967" max="8967" width="0" style="60" hidden="1" customWidth="1"/>
    <col min="8968" max="8968" width="3.5" style="60" customWidth="1"/>
    <col min="8969" max="8969" width="0" style="60" hidden="1" customWidth="1"/>
    <col min="8970" max="8971" width="3.5" style="60" customWidth="1"/>
    <col min="8972" max="8972" width="0" style="60" hidden="1" customWidth="1"/>
    <col min="8973" max="8973" width="3.5" style="60" customWidth="1"/>
    <col min="8974" max="8974" width="0" style="60" hidden="1" customWidth="1"/>
    <col min="8975" max="8976" width="3.5" style="60" customWidth="1"/>
    <col min="8977" max="8977" width="0" style="60" hidden="1" customWidth="1"/>
    <col min="8978" max="8978" width="3.5" style="60" customWidth="1"/>
    <col min="8979" max="8979" width="0" style="60" hidden="1" customWidth="1"/>
    <col min="8980" max="8981" width="3.5" style="60" customWidth="1"/>
    <col min="8982" max="8982" width="0" style="60" hidden="1" customWidth="1"/>
    <col min="8983" max="8983" width="3.5" style="60" customWidth="1"/>
    <col min="8984" max="8984" width="0" style="60" hidden="1" customWidth="1"/>
    <col min="8985" max="8986" width="3.5" style="60" customWidth="1"/>
    <col min="8987" max="8987" width="0" style="60" hidden="1" customWidth="1"/>
    <col min="8988" max="8988" width="3.5" style="60" customWidth="1"/>
    <col min="8989" max="8989" width="0" style="60" hidden="1" customWidth="1"/>
    <col min="8990" max="8991" width="3.5" style="60" customWidth="1"/>
    <col min="8992" max="8992" width="0" style="60" hidden="1" customWidth="1"/>
    <col min="8993" max="8993" width="3.5" style="60" customWidth="1"/>
    <col min="8994" max="8994" width="0" style="60" hidden="1" customWidth="1"/>
    <col min="8995" max="9001" width="3.5" style="60" customWidth="1"/>
    <col min="9002" max="9002" width="6.19921875" style="60" customWidth="1"/>
    <col min="9003" max="9003" width="4.19921875" style="60" customWidth="1"/>
    <col min="9004" max="9004" width="3" style="60" customWidth="1"/>
    <col min="9005" max="9016" width="0" style="60" hidden="1" customWidth="1"/>
    <col min="9017" max="9017" width="15.8984375" style="60" customWidth="1"/>
    <col min="9018" max="9018" width="17" style="60" customWidth="1"/>
    <col min="9019" max="9037" width="8.09765625" style="60"/>
    <col min="9038" max="9038" width="5.19921875" style="60" customWidth="1"/>
    <col min="9039" max="9216" width="8.09765625" style="60"/>
    <col min="9217" max="9219" width="3.5" style="60" customWidth="1"/>
    <col min="9220" max="9220" width="3.69921875" style="60" customWidth="1"/>
    <col min="9221" max="9221" width="0" style="60" hidden="1" customWidth="1"/>
    <col min="9222" max="9222" width="3.5" style="60" customWidth="1"/>
    <col min="9223" max="9223" width="0" style="60" hidden="1" customWidth="1"/>
    <col min="9224" max="9224" width="3.5" style="60" customWidth="1"/>
    <col min="9225" max="9225" width="0" style="60" hidden="1" customWidth="1"/>
    <col min="9226" max="9227" width="3.5" style="60" customWidth="1"/>
    <col min="9228" max="9228" width="0" style="60" hidden="1" customWidth="1"/>
    <col min="9229" max="9229" width="3.5" style="60" customWidth="1"/>
    <col min="9230" max="9230" width="0" style="60" hidden="1" customWidth="1"/>
    <col min="9231" max="9232" width="3.5" style="60" customWidth="1"/>
    <col min="9233" max="9233" width="0" style="60" hidden="1" customWidth="1"/>
    <col min="9234" max="9234" width="3.5" style="60" customWidth="1"/>
    <col min="9235" max="9235" width="0" style="60" hidden="1" customWidth="1"/>
    <col min="9236" max="9237" width="3.5" style="60" customWidth="1"/>
    <col min="9238" max="9238" width="0" style="60" hidden="1" customWidth="1"/>
    <col min="9239" max="9239" width="3.5" style="60" customWidth="1"/>
    <col min="9240" max="9240" width="0" style="60" hidden="1" customWidth="1"/>
    <col min="9241" max="9242" width="3.5" style="60" customWidth="1"/>
    <col min="9243" max="9243" width="0" style="60" hidden="1" customWidth="1"/>
    <col min="9244" max="9244" width="3.5" style="60" customWidth="1"/>
    <col min="9245" max="9245" width="0" style="60" hidden="1" customWidth="1"/>
    <col min="9246" max="9247" width="3.5" style="60" customWidth="1"/>
    <col min="9248" max="9248" width="0" style="60" hidden="1" customWidth="1"/>
    <col min="9249" max="9249" width="3.5" style="60" customWidth="1"/>
    <col min="9250" max="9250" width="0" style="60" hidden="1" customWidth="1"/>
    <col min="9251" max="9257" width="3.5" style="60" customWidth="1"/>
    <col min="9258" max="9258" width="6.19921875" style="60" customWidth="1"/>
    <col min="9259" max="9259" width="4.19921875" style="60" customWidth="1"/>
    <col min="9260" max="9260" width="3" style="60" customWidth="1"/>
    <col min="9261" max="9272" width="0" style="60" hidden="1" customWidth="1"/>
    <col min="9273" max="9273" width="15.8984375" style="60" customWidth="1"/>
    <col min="9274" max="9274" width="17" style="60" customWidth="1"/>
    <col min="9275" max="9293" width="8.09765625" style="60"/>
    <col min="9294" max="9294" width="5.19921875" style="60" customWidth="1"/>
    <col min="9295" max="9472" width="8.09765625" style="60"/>
    <col min="9473" max="9475" width="3.5" style="60" customWidth="1"/>
    <col min="9476" max="9476" width="3.69921875" style="60" customWidth="1"/>
    <col min="9477" max="9477" width="0" style="60" hidden="1" customWidth="1"/>
    <col min="9478" max="9478" width="3.5" style="60" customWidth="1"/>
    <col min="9479" max="9479" width="0" style="60" hidden="1" customWidth="1"/>
    <col min="9480" max="9480" width="3.5" style="60" customWidth="1"/>
    <col min="9481" max="9481" width="0" style="60" hidden="1" customWidth="1"/>
    <col min="9482" max="9483" width="3.5" style="60" customWidth="1"/>
    <col min="9484" max="9484" width="0" style="60" hidden="1" customWidth="1"/>
    <col min="9485" max="9485" width="3.5" style="60" customWidth="1"/>
    <col min="9486" max="9486" width="0" style="60" hidden="1" customWidth="1"/>
    <col min="9487" max="9488" width="3.5" style="60" customWidth="1"/>
    <col min="9489" max="9489" width="0" style="60" hidden="1" customWidth="1"/>
    <col min="9490" max="9490" width="3.5" style="60" customWidth="1"/>
    <col min="9491" max="9491" width="0" style="60" hidden="1" customWidth="1"/>
    <col min="9492" max="9493" width="3.5" style="60" customWidth="1"/>
    <col min="9494" max="9494" width="0" style="60" hidden="1" customWidth="1"/>
    <col min="9495" max="9495" width="3.5" style="60" customWidth="1"/>
    <col min="9496" max="9496" width="0" style="60" hidden="1" customWidth="1"/>
    <col min="9497" max="9498" width="3.5" style="60" customWidth="1"/>
    <col min="9499" max="9499" width="0" style="60" hidden="1" customWidth="1"/>
    <col min="9500" max="9500" width="3.5" style="60" customWidth="1"/>
    <col min="9501" max="9501" width="0" style="60" hidden="1" customWidth="1"/>
    <col min="9502" max="9503" width="3.5" style="60" customWidth="1"/>
    <col min="9504" max="9504" width="0" style="60" hidden="1" customWidth="1"/>
    <col min="9505" max="9505" width="3.5" style="60" customWidth="1"/>
    <col min="9506" max="9506" width="0" style="60" hidden="1" customWidth="1"/>
    <col min="9507" max="9513" width="3.5" style="60" customWidth="1"/>
    <col min="9514" max="9514" width="6.19921875" style="60" customWidth="1"/>
    <col min="9515" max="9515" width="4.19921875" style="60" customWidth="1"/>
    <col min="9516" max="9516" width="3" style="60" customWidth="1"/>
    <col min="9517" max="9528" width="0" style="60" hidden="1" customWidth="1"/>
    <col min="9529" max="9529" width="15.8984375" style="60" customWidth="1"/>
    <col min="9530" max="9530" width="17" style="60" customWidth="1"/>
    <col min="9531" max="9549" width="8.09765625" style="60"/>
    <col min="9550" max="9550" width="5.19921875" style="60" customWidth="1"/>
    <col min="9551" max="9728" width="8.09765625" style="60"/>
    <col min="9729" max="9731" width="3.5" style="60" customWidth="1"/>
    <col min="9732" max="9732" width="3.69921875" style="60" customWidth="1"/>
    <col min="9733" max="9733" width="0" style="60" hidden="1" customWidth="1"/>
    <col min="9734" max="9734" width="3.5" style="60" customWidth="1"/>
    <col min="9735" max="9735" width="0" style="60" hidden="1" customWidth="1"/>
    <col min="9736" max="9736" width="3.5" style="60" customWidth="1"/>
    <col min="9737" max="9737" width="0" style="60" hidden="1" customWidth="1"/>
    <col min="9738" max="9739" width="3.5" style="60" customWidth="1"/>
    <col min="9740" max="9740" width="0" style="60" hidden="1" customWidth="1"/>
    <col min="9741" max="9741" width="3.5" style="60" customWidth="1"/>
    <col min="9742" max="9742" width="0" style="60" hidden="1" customWidth="1"/>
    <col min="9743" max="9744" width="3.5" style="60" customWidth="1"/>
    <col min="9745" max="9745" width="0" style="60" hidden="1" customWidth="1"/>
    <col min="9746" max="9746" width="3.5" style="60" customWidth="1"/>
    <col min="9747" max="9747" width="0" style="60" hidden="1" customWidth="1"/>
    <col min="9748" max="9749" width="3.5" style="60" customWidth="1"/>
    <col min="9750" max="9750" width="0" style="60" hidden="1" customWidth="1"/>
    <col min="9751" max="9751" width="3.5" style="60" customWidth="1"/>
    <col min="9752" max="9752" width="0" style="60" hidden="1" customWidth="1"/>
    <col min="9753" max="9754" width="3.5" style="60" customWidth="1"/>
    <col min="9755" max="9755" width="0" style="60" hidden="1" customWidth="1"/>
    <col min="9756" max="9756" width="3.5" style="60" customWidth="1"/>
    <col min="9757" max="9757" width="0" style="60" hidden="1" customWidth="1"/>
    <col min="9758" max="9759" width="3.5" style="60" customWidth="1"/>
    <col min="9760" max="9760" width="0" style="60" hidden="1" customWidth="1"/>
    <col min="9761" max="9761" width="3.5" style="60" customWidth="1"/>
    <col min="9762" max="9762" width="0" style="60" hidden="1" customWidth="1"/>
    <col min="9763" max="9769" width="3.5" style="60" customWidth="1"/>
    <col min="9770" max="9770" width="6.19921875" style="60" customWidth="1"/>
    <col min="9771" max="9771" width="4.19921875" style="60" customWidth="1"/>
    <col min="9772" max="9772" width="3" style="60" customWidth="1"/>
    <col min="9773" max="9784" width="0" style="60" hidden="1" customWidth="1"/>
    <col min="9785" max="9785" width="15.8984375" style="60" customWidth="1"/>
    <col min="9786" max="9786" width="17" style="60" customWidth="1"/>
    <col min="9787" max="9805" width="8.09765625" style="60"/>
    <col min="9806" max="9806" width="5.19921875" style="60" customWidth="1"/>
    <col min="9807" max="9984" width="8.09765625" style="60"/>
    <col min="9985" max="9987" width="3.5" style="60" customWidth="1"/>
    <col min="9988" max="9988" width="3.69921875" style="60" customWidth="1"/>
    <col min="9989" max="9989" width="0" style="60" hidden="1" customWidth="1"/>
    <col min="9990" max="9990" width="3.5" style="60" customWidth="1"/>
    <col min="9991" max="9991" width="0" style="60" hidden="1" customWidth="1"/>
    <col min="9992" max="9992" width="3.5" style="60" customWidth="1"/>
    <col min="9993" max="9993" width="0" style="60" hidden="1" customWidth="1"/>
    <col min="9994" max="9995" width="3.5" style="60" customWidth="1"/>
    <col min="9996" max="9996" width="0" style="60" hidden="1" customWidth="1"/>
    <col min="9997" max="9997" width="3.5" style="60" customWidth="1"/>
    <col min="9998" max="9998" width="0" style="60" hidden="1" customWidth="1"/>
    <col min="9999" max="10000" width="3.5" style="60" customWidth="1"/>
    <col min="10001" max="10001" width="0" style="60" hidden="1" customWidth="1"/>
    <col min="10002" max="10002" width="3.5" style="60" customWidth="1"/>
    <col min="10003" max="10003" width="0" style="60" hidden="1" customWidth="1"/>
    <col min="10004" max="10005" width="3.5" style="60" customWidth="1"/>
    <col min="10006" max="10006" width="0" style="60" hidden="1" customWidth="1"/>
    <col min="10007" max="10007" width="3.5" style="60" customWidth="1"/>
    <col min="10008" max="10008" width="0" style="60" hidden="1" customWidth="1"/>
    <col min="10009" max="10010" width="3.5" style="60" customWidth="1"/>
    <col min="10011" max="10011" width="0" style="60" hidden="1" customWidth="1"/>
    <col min="10012" max="10012" width="3.5" style="60" customWidth="1"/>
    <col min="10013" max="10013" width="0" style="60" hidden="1" customWidth="1"/>
    <col min="10014" max="10015" width="3.5" style="60" customWidth="1"/>
    <col min="10016" max="10016" width="0" style="60" hidden="1" customWidth="1"/>
    <col min="10017" max="10017" width="3.5" style="60" customWidth="1"/>
    <col min="10018" max="10018" width="0" style="60" hidden="1" customWidth="1"/>
    <col min="10019" max="10025" width="3.5" style="60" customWidth="1"/>
    <col min="10026" max="10026" width="6.19921875" style="60" customWidth="1"/>
    <col min="10027" max="10027" width="4.19921875" style="60" customWidth="1"/>
    <col min="10028" max="10028" width="3" style="60" customWidth="1"/>
    <col min="10029" max="10040" width="0" style="60" hidden="1" customWidth="1"/>
    <col min="10041" max="10041" width="15.8984375" style="60" customWidth="1"/>
    <col min="10042" max="10042" width="17" style="60" customWidth="1"/>
    <col min="10043" max="10061" width="8.09765625" style="60"/>
    <col min="10062" max="10062" width="5.19921875" style="60" customWidth="1"/>
    <col min="10063" max="10240" width="8.09765625" style="60"/>
    <col min="10241" max="10243" width="3.5" style="60" customWidth="1"/>
    <col min="10244" max="10244" width="3.69921875" style="60" customWidth="1"/>
    <col min="10245" max="10245" width="0" style="60" hidden="1" customWidth="1"/>
    <col min="10246" max="10246" width="3.5" style="60" customWidth="1"/>
    <col min="10247" max="10247" width="0" style="60" hidden="1" customWidth="1"/>
    <col min="10248" max="10248" width="3.5" style="60" customWidth="1"/>
    <col min="10249" max="10249" width="0" style="60" hidden="1" customWidth="1"/>
    <col min="10250" max="10251" width="3.5" style="60" customWidth="1"/>
    <col min="10252" max="10252" width="0" style="60" hidden="1" customWidth="1"/>
    <col min="10253" max="10253" width="3.5" style="60" customWidth="1"/>
    <col min="10254" max="10254" width="0" style="60" hidden="1" customWidth="1"/>
    <col min="10255" max="10256" width="3.5" style="60" customWidth="1"/>
    <col min="10257" max="10257" width="0" style="60" hidden="1" customWidth="1"/>
    <col min="10258" max="10258" width="3.5" style="60" customWidth="1"/>
    <col min="10259" max="10259" width="0" style="60" hidden="1" customWidth="1"/>
    <col min="10260" max="10261" width="3.5" style="60" customWidth="1"/>
    <col min="10262" max="10262" width="0" style="60" hidden="1" customWidth="1"/>
    <col min="10263" max="10263" width="3.5" style="60" customWidth="1"/>
    <col min="10264" max="10264" width="0" style="60" hidden="1" customWidth="1"/>
    <col min="10265" max="10266" width="3.5" style="60" customWidth="1"/>
    <col min="10267" max="10267" width="0" style="60" hidden="1" customWidth="1"/>
    <col min="10268" max="10268" width="3.5" style="60" customWidth="1"/>
    <col min="10269" max="10269" width="0" style="60" hidden="1" customWidth="1"/>
    <col min="10270" max="10271" width="3.5" style="60" customWidth="1"/>
    <col min="10272" max="10272" width="0" style="60" hidden="1" customWidth="1"/>
    <col min="10273" max="10273" width="3.5" style="60" customWidth="1"/>
    <col min="10274" max="10274" width="0" style="60" hidden="1" customWidth="1"/>
    <col min="10275" max="10281" width="3.5" style="60" customWidth="1"/>
    <col min="10282" max="10282" width="6.19921875" style="60" customWidth="1"/>
    <col min="10283" max="10283" width="4.19921875" style="60" customWidth="1"/>
    <col min="10284" max="10284" width="3" style="60" customWidth="1"/>
    <col min="10285" max="10296" width="0" style="60" hidden="1" customWidth="1"/>
    <col min="10297" max="10297" width="15.8984375" style="60" customWidth="1"/>
    <col min="10298" max="10298" width="17" style="60" customWidth="1"/>
    <col min="10299" max="10317" width="8.09765625" style="60"/>
    <col min="10318" max="10318" width="5.19921875" style="60" customWidth="1"/>
    <col min="10319" max="10496" width="8.09765625" style="60"/>
    <col min="10497" max="10499" width="3.5" style="60" customWidth="1"/>
    <col min="10500" max="10500" width="3.69921875" style="60" customWidth="1"/>
    <col min="10501" max="10501" width="0" style="60" hidden="1" customWidth="1"/>
    <col min="10502" max="10502" width="3.5" style="60" customWidth="1"/>
    <col min="10503" max="10503" width="0" style="60" hidden="1" customWidth="1"/>
    <col min="10504" max="10504" width="3.5" style="60" customWidth="1"/>
    <col min="10505" max="10505" width="0" style="60" hidden="1" customWidth="1"/>
    <col min="10506" max="10507" width="3.5" style="60" customWidth="1"/>
    <col min="10508" max="10508" width="0" style="60" hidden="1" customWidth="1"/>
    <col min="10509" max="10509" width="3.5" style="60" customWidth="1"/>
    <col min="10510" max="10510" width="0" style="60" hidden="1" customWidth="1"/>
    <col min="10511" max="10512" width="3.5" style="60" customWidth="1"/>
    <col min="10513" max="10513" width="0" style="60" hidden="1" customWidth="1"/>
    <col min="10514" max="10514" width="3.5" style="60" customWidth="1"/>
    <col min="10515" max="10515" width="0" style="60" hidden="1" customWidth="1"/>
    <col min="10516" max="10517" width="3.5" style="60" customWidth="1"/>
    <col min="10518" max="10518" width="0" style="60" hidden="1" customWidth="1"/>
    <col min="10519" max="10519" width="3.5" style="60" customWidth="1"/>
    <col min="10520" max="10520" width="0" style="60" hidden="1" customWidth="1"/>
    <col min="10521" max="10522" width="3.5" style="60" customWidth="1"/>
    <col min="10523" max="10523" width="0" style="60" hidden="1" customWidth="1"/>
    <col min="10524" max="10524" width="3.5" style="60" customWidth="1"/>
    <col min="10525" max="10525" width="0" style="60" hidden="1" customWidth="1"/>
    <col min="10526" max="10527" width="3.5" style="60" customWidth="1"/>
    <col min="10528" max="10528" width="0" style="60" hidden="1" customWidth="1"/>
    <col min="10529" max="10529" width="3.5" style="60" customWidth="1"/>
    <col min="10530" max="10530" width="0" style="60" hidden="1" customWidth="1"/>
    <col min="10531" max="10537" width="3.5" style="60" customWidth="1"/>
    <col min="10538" max="10538" width="6.19921875" style="60" customWidth="1"/>
    <col min="10539" max="10539" width="4.19921875" style="60" customWidth="1"/>
    <col min="10540" max="10540" width="3" style="60" customWidth="1"/>
    <col min="10541" max="10552" width="0" style="60" hidden="1" customWidth="1"/>
    <col min="10553" max="10553" width="15.8984375" style="60" customWidth="1"/>
    <col min="10554" max="10554" width="17" style="60" customWidth="1"/>
    <col min="10555" max="10573" width="8.09765625" style="60"/>
    <col min="10574" max="10574" width="5.19921875" style="60" customWidth="1"/>
    <col min="10575" max="10752" width="8.09765625" style="60"/>
    <col min="10753" max="10755" width="3.5" style="60" customWidth="1"/>
    <col min="10756" max="10756" width="3.69921875" style="60" customWidth="1"/>
    <col min="10757" max="10757" width="0" style="60" hidden="1" customWidth="1"/>
    <col min="10758" max="10758" width="3.5" style="60" customWidth="1"/>
    <col min="10759" max="10759" width="0" style="60" hidden="1" customWidth="1"/>
    <col min="10760" max="10760" width="3.5" style="60" customWidth="1"/>
    <col min="10761" max="10761" width="0" style="60" hidden="1" customWidth="1"/>
    <col min="10762" max="10763" width="3.5" style="60" customWidth="1"/>
    <col min="10764" max="10764" width="0" style="60" hidden="1" customWidth="1"/>
    <col min="10765" max="10765" width="3.5" style="60" customWidth="1"/>
    <col min="10766" max="10766" width="0" style="60" hidden="1" customWidth="1"/>
    <col min="10767" max="10768" width="3.5" style="60" customWidth="1"/>
    <col min="10769" max="10769" width="0" style="60" hidden="1" customWidth="1"/>
    <col min="10770" max="10770" width="3.5" style="60" customWidth="1"/>
    <col min="10771" max="10771" width="0" style="60" hidden="1" customWidth="1"/>
    <col min="10772" max="10773" width="3.5" style="60" customWidth="1"/>
    <col min="10774" max="10774" width="0" style="60" hidden="1" customWidth="1"/>
    <col min="10775" max="10775" width="3.5" style="60" customWidth="1"/>
    <col min="10776" max="10776" width="0" style="60" hidden="1" customWidth="1"/>
    <col min="10777" max="10778" width="3.5" style="60" customWidth="1"/>
    <col min="10779" max="10779" width="0" style="60" hidden="1" customWidth="1"/>
    <col min="10780" max="10780" width="3.5" style="60" customWidth="1"/>
    <col min="10781" max="10781" width="0" style="60" hidden="1" customWidth="1"/>
    <col min="10782" max="10783" width="3.5" style="60" customWidth="1"/>
    <col min="10784" max="10784" width="0" style="60" hidden="1" customWidth="1"/>
    <col min="10785" max="10785" width="3.5" style="60" customWidth="1"/>
    <col min="10786" max="10786" width="0" style="60" hidden="1" customWidth="1"/>
    <col min="10787" max="10793" width="3.5" style="60" customWidth="1"/>
    <col min="10794" max="10794" width="6.19921875" style="60" customWidth="1"/>
    <col min="10795" max="10795" width="4.19921875" style="60" customWidth="1"/>
    <col min="10796" max="10796" width="3" style="60" customWidth="1"/>
    <col min="10797" max="10808" width="0" style="60" hidden="1" customWidth="1"/>
    <col min="10809" max="10809" width="15.8984375" style="60" customWidth="1"/>
    <col min="10810" max="10810" width="17" style="60" customWidth="1"/>
    <col min="10811" max="10829" width="8.09765625" style="60"/>
    <col min="10830" max="10830" width="5.19921875" style="60" customWidth="1"/>
    <col min="10831" max="11008" width="8.09765625" style="60"/>
    <col min="11009" max="11011" width="3.5" style="60" customWidth="1"/>
    <col min="11012" max="11012" width="3.69921875" style="60" customWidth="1"/>
    <col min="11013" max="11013" width="0" style="60" hidden="1" customWidth="1"/>
    <col min="11014" max="11014" width="3.5" style="60" customWidth="1"/>
    <col min="11015" max="11015" width="0" style="60" hidden="1" customWidth="1"/>
    <col min="11016" max="11016" width="3.5" style="60" customWidth="1"/>
    <col min="11017" max="11017" width="0" style="60" hidden="1" customWidth="1"/>
    <col min="11018" max="11019" width="3.5" style="60" customWidth="1"/>
    <col min="11020" max="11020" width="0" style="60" hidden="1" customWidth="1"/>
    <col min="11021" max="11021" width="3.5" style="60" customWidth="1"/>
    <col min="11022" max="11022" width="0" style="60" hidden="1" customWidth="1"/>
    <col min="11023" max="11024" width="3.5" style="60" customWidth="1"/>
    <col min="11025" max="11025" width="0" style="60" hidden="1" customWidth="1"/>
    <col min="11026" max="11026" width="3.5" style="60" customWidth="1"/>
    <col min="11027" max="11027" width="0" style="60" hidden="1" customWidth="1"/>
    <col min="11028" max="11029" width="3.5" style="60" customWidth="1"/>
    <col min="11030" max="11030" width="0" style="60" hidden="1" customWidth="1"/>
    <col min="11031" max="11031" width="3.5" style="60" customWidth="1"/>
    <col min="11032" max="11032" width="0" style="60" hidden="1" customWidth="1"/>
    <col min="11033" max="11034" width="3.5" style="60" customWidth="1"/>
    <col min="11035" max="11035" width="0" style="60" hidden="1" customWidth="1"/>
    <col min="11036" max="11036" width="3.5" style="60" customWidth="1"/>
    <col min="11037" max="11037" width="0" style="60" hidden="1" customWidth="1"/>
    <col min="11038" max="11039" width="3.5" style="60" customWidth="1"/>
    <col min="11040" max="11040" width="0" style="60" hidden="1" customWidth="1"/>
    <col min="11041" max="11041" width="3.5" style="60" customWidth="1"/>
    <col min="11042" max="11042" width="0" style="60" hidden="1" customWidth="1"/>
    <col min="11043" max="11049" width="3.5" style="60" customWidth="1"/>
    <col min="11050" max="11050" width="6.19921875" style="60" customWidth="1"/>
    <col min="11051" max="11051" width="4.19921875" style="60" customWidth="1"/>
    <col min="11052" max="11052" width="3" style="60" customWidth="1"/>
    <col min="11053" max="11064" width="0" style="60" hidden="1" customWidth="1"/>
    <col min="11065" max="11065" width="15.8984375" style="60" customWidth="1"/>
    <col min="11066" max="11066" width="17" style="60" customWidth="1"/>
    <col min="11067" max="11085" width="8.09765625" style="60"/>
    <col min="11086" max="11086" width="5.19921875" style="60" customWidth="1"/>
    <col min="11087" max="11264" width="8.09765625" style="60"/>
    <col min="11265" max="11267" width="3.5" style="60" customWidth="1"/>
    <col min="11268" max="11268" width="3.69921875" style="60" customWidth="1"/>
    <col min="11269" max="11269" width="0" style="60" hidden="1" customWidth="1"/>
    <col min="11270" max="11270" width="3.5" style="60" customWidth="1"/>
    <col min="11271" max="11271" width="0" style="60" hidden="1" customWidth="1"/>
    <col min="11272" max="11272" width="3.5" style="60" customWidth="1"/>
    <col min="11273" max="11273" width="0" style="60" hidden="1" customWidth="1"/>
    <col min="11274" max="11275" width="3.5" style="60" customWidth="1"/>
    <col min="11276" max="11276" width="0" style="60" hidden="1" customWidth="1"/>
    <col min="11277" max="11277" width="3.5" style="60" customWidth="1"/>
    <col min="11278" max="11278" width="0" style="60" hidden="1" customWidth="1"/>
    <col min="11279" max="11280" width="3.5" style="60" customWidth="1"/>
    <col min="11281" max="11281" width="0" style="60" hidden="1" customWidth="1"/>
    <col min="11282" max="11282" width="3.5" style="60" customWidth="1"/>
    <col min="11283" max="11283" width="0" style="60" hidden="1" customWidth="1"/>
    <col min="11284" max="11285" width="3.5" style="60" customWidth="1"/>
    <col min="11286" max="11286" width="0" style="60" hidden="1" customWidth="1"/>
    <col min="11287" max="11287" width="3.5" style="60" customWidth="1"/>
    <col min="11288" max="11288" width="0" style="60" hidden="1" customWidth="1"/>
    <col min="11289" max="11290" width="3.5" style="60" customWidth="1"/>
    <col min="11291" max="11291" width="0" style="60" hidden="1" customWidth="1"/>
    <col min="11292" max="11292" width="3.5" style="60" customWidth="1"/>
    <col min="11293" max="11293" width="0" style="60" hidden="1" customWidth="1"/>
    <col min="11294" max="11295" width="3.5" style="60" customWidth="1"/>
    <col min="11296" max="11296" width="0" style="60" hidden="1" customWidth="1"/>
    <col min="11297" max="11297" width="3.5" style="60" customWidth="1"/>
    <col min="11298" max="11298" width="0" style="60" hidden="1" customWidth="1"/>
    <col min="11299" max="11305" width="3.5" style="60" customWidth="1"/>
    <col min="11306" max="11306" width="6.19921875" style="60" customWidth="1"/>
    <col min="11307" max="11307" width="4.19921875" style="60" customWidth="1"/>
    <col min="11308" max="11308" width="3" style="60" customWidth="1"/>
    <col min="11309" max="11320" width="0" style="60" hidden="1" customWidth="1"/>
    <col min="11321" max="11321" width="15.8984375" style="60" customWidth="1"/>
    <col min="11322" max="11322" width="17" style="60" customWidth="1"/>
    <col min="11323" max="11341" width="8.09765625" style="60"/>
    <col min="11342" max="11342" width="5.19921875" style="60" customWidth="1"/>
    <col min="11343" max="11520" width="8.09765625" style="60"/>
    <col min="11521" max="11523" width="3.5" style="60" customWidth="1"/>
    <col min="11524" max="11524" width="3.69921875" style="60" customWidth="1"/>
    <col min="11525" max="11525" width="0" style="60" hidden="1" customWidth="1"/>
    <col min="11526" max="11526" width="3.5" style="60" customWidth="1"/>
    <col min="11527" max="11527" width="0" style="60" hidden="1" customWidth="1"/>
    <col min="11528" max="11528" width="3.5" style="60" customWidth="1"/>
    <col min="11529" max="11529" width="0" style="60" hidden="1" customWidth="1"/>
    <col min="11530" max="11531" width="3.5" style="60" customWidth="1"/>
    <col min="11532" max="11532" width="0" style="60" hidden="1" customWidth="1"/>
    <col min="11533" max="11533" width="3.5" style="60" customWidth="1"/>
    <col min="11534" max="11534" width="0" style="60" hidden="1" customWidth="1"/>
    <col min="11535" max="11536" width="3.5" style="60" customWidth="1"/>
    <col min="11537" max="11537" width="0" style="60" hidden="1" customWidth="1"/>
    <col min="11538" max="11538" width="3.5" style="60" customWidth="1"/>
    <col min="11539" max="11539" width="0" style="60" hidden="1" customWidth="1"/>
    <col min="11540" max="11541" width="3.5" style="60" customWidth="1"/>
    <col min="11542" max="11542" width="0" style="60" hidden="1" customWidth="1"/>
    <col min="11543" max="11543" width="3.5" style="60" customWidth="1"/>
    <col min="11544" max="11544" width="0" style="60" hidden="1" customWidth="1"/>
    <col min="11545" max="11546" width="3.5" style="60" customWidth="1"/>
    <col min="11547" max="11547" width="0" style="60" hidden="1" customWidth="1"/>
    <col min="11548" max="11548" width="3.5" style="60" customWidth="1"/>
    <col min="11549" max="11549" width="0" style="60" hidden="1" customWidth="1"/>
    <col min="11550" max="11551" width="3.5" style="60" customWidth="1"/>
    <col min="11552" max="11552" width="0" style="60" hidden="1" customWidth="1"/>
    <col min="11553" max="11553" width="3.5" style="60" customWidth="1"/>
    <col min="11554" max="11554" width="0" style="60" hidden="1" customWidth="1"/>
    <col min="11555" max="11561" width="3.5" style="60" customWidth="1"/>
    <col min="11562" max="11562" width="6.19921875" style="60" customWidth="1"/>
    <col min="11563" max="11563" width="4.19921875" style="60" customWidth="1"/>
    <col min="11564" max="11564" width="3" style="60" customWidth="1"/>
    <col min="11565" max="11576" width="0" style="60" hidden="1" customWidth="1"/>
    <col min="11577" max="11577" width="15.8984375" style="60" customWidth="1"/>
    <col min="11578" max="11578" width="17" style="60" customWidth="1"/>
    <col min="11579" max="11597" width="8.09765625" style="60"/>
    <col min="11598" max="11598" width="5.19921875" style="60" customWidth="1"/>
    <col min="11599" max="11776" width="8.09765625" style="60"/>
    <col min="11777" max="11779" width="3.5" style="60" customWidth="1"/>
    <col min="11780" max="11780" width="3.69921875" style="60" customWidth="1"/>
    <col min="11781" max="11781" width="0" style="60" hidden="1" customWidth="1"/>
    <col min="11782" max="11782" width="3.5" style="60" customWidth="1"/>
    <col min="11783" max="11783" width="0" style="60" hidden="1" customWidth="1"/>
    <col min="11784" max="11784" width="3.5" style="60" customWidth="1"/>
    <col min="11785" max="11785" width="0" style="60" hidden="1" customWidth="1"/>
    <col min="11786" max="11787" width="3.5" style="60" customWidth="1"/>
    <col min="11788" max="11788" width="0" style="60" hidden="1" customWidth="1"/>
    <col min="11789" max="11789" width="3.5" style="60" customWidth="1"/>
    <col min="11790" max="11790" width="0" style="60" hidden="1" customWidth="1"/>
    <col min="11791" max="11792" width="3.5" style="60" customWidth="1"/>
    <col min="11793" max="11793" width="0" style="60" hidden="1" customWidth="1"/>
    <col min="11794" max="11794" width="3.5" style="60" customWidth="1"/>
    <col min="11795" max="11795" width="0" style="60" hidden="1" customWidth="1"/>
    <col min="11796" max="11797" width="3.5" style="60" customWidth="1"/>
    <col min="11798" max="11798" width="0" style="60" hidden="1" customWidth="1"/>
    <col min="11799" max="11799" width="3.5" style="60" customWidth="1"/>
    <col min="11800" max="11800" width="0" style="60" hidden="1" customWidth="1"/>
    <col min="11801" max="11802" width="3.5" style="60" customWidth="1"/>
    <col min="11803" max="11803" width="0" style="60" hidden="1" customWidth="1"/>
    <col min="11804" max="11804" width="3.5" style="60" customWidth="1"/>
    <col min="11805" max="11805" width="0" style="60" hidden="1" customWidth="1"/>
    <col min="11806" max="11807" width="3.5" style="60" customWidth="1"/>
    <col min="11808" max="11808" width="0" style="60" hidden="1" customWidth="1"/>
    <col min="11809" max="11809" width="3.5" style="60" customWidth="1"/>
    <col min="11810" max="11810" width="0" style="60" hidden="1" customWidth="1"/>
    <col min="11811" max="11817" width="3.5" style="60" customWidth="1"/>
    <col min="11818" max="11818" width="6.19921875" style="60" customWidth="1"/>
    <col min="11819" max="11819" width="4.19921875" style="60" customWidth="1"/>
    <col min="11820" max="11820" width="3" style="60" customWidth="1"/>
    <col min="11821" max="11832" width="0" style="60" hidden="1" customWidth="1"/>
    <col min="11833" max="11833" width="15.8984375" style="60" customWidth="1"/>
    <col min="11834" max="11834" width="17" style="60" customWidth="1"/>
    <col min="11835" max="11853" width="8.09765625" style="60"/>
    <col min="11854" max="11854" width="5.19921875" style="60" customWidth="1"/>
    <col min="11855" max="12032" width="8.09765625" style="60"/>
    <col min="12033" max="12035" width="3.5" style="60" customWidth="1"/>
    <col min="12036" max="12036" width="3.69921875" style="60" customWidth="1"/>
    <col min="12037" max="12037" width="0" style="60" hidden="1" customWidth="1"/>
    <col min="12038" max="12038" width="3.5" style="60" customWidth="1"/>
    <col min="12039" max="12039" width="0" style="60" hidden="1" customWidth="1"/>
    <col min="12040" max="12040" width="3.5" style="60" customWidth="1"/>
    <col min="12041" max="12041" width="0" style="60" hidden="1" customWidth="1"/>
    <col min="12042" max="12043" width="3.5" style="60" customWidth="1"/>
    <col min="12044" max="12044" width="0" style="60" hidden="1" customWidth="1"/>
    <col min="12045" max="12045" width="3.5" style="60" customWidth="1"/>
    <col min="12046" max="12046" width="0" style="60" hidden="1" customWidth="1"/>
    <col min="12047" max="12048" width="3.5" style="60" customWidth="1"/>
    <col min="12049" max="12049" width="0" style="60" hidden="1" customWidth="1"/>
    <col min="12050" max="12050" width="3.5" style="60" customWidth="1"/>
    <col min="12051" max="12051" width="0" style="60" hidden="1" customWidth="1"/>
    <col min="12052" max="12053" width="3.5" style="60" customWidth="1"/>
    <col min="12054" max="12054" width="0" style="60" hidden="1" customWidth="1"/>
    <col min="12055" max="12055" width="3.5" style="60" customWidth="1"/>
    <col min="12056" max="12056" width="0" style="60" hidden="1" customWidth="1"/>
    <col min="12057" max="12058" width="3.5" style="60" customWidth="1"/>
    <col min="12059" max="12059" width="0" style="60" hidden="1" customWidth="1"/>
    <col min="12060" max="12060" width="3.5" style="60" customWidth="1"/>
    <col min="12061" max="12061" width="0" style="60" hidden="1" customWidth="1"/>
    <col min="12062" max="12063" width="3.5" style="60" customWidth="1"/>
    <col min="12064" max="12064" width="0" style="60" hidden="1" customWidth="1"/>
    <col min="12065" max="12065" width="3.5" style="60" customWidth="1"/>
    <col min="12066" max="12066" width="0" style="60" hidden="1" customWidth="1"/>
    <col min="12067" max="12073" width="3.5" style="60" customWidth="1"/>
    <col min="12074" max="12074" width="6.19921875" style="60" customWidth="1"/>
    <col min="12075" max="12075" width="4.19921875" style="60" customWidth="1"/>
    <col min="12076" max="12076" width="3" style="60" customWidth="1"/>
    <col min="12077" max="12088" width="0" style="60" hidden="1" customWidth="1"/>
    <col min="12089" max="12089" width="15.8984375" style="60" customWidth="1"/>
    <col min="12090" max="12090" width="17" style="60" customWidth="1"/>
    <col min="12091" max="12109" width="8.09765625" style="60"/>
    <col min="12110" max="12110" width="5.19921875" style="60" customWidth="1"/>
    <col min="12111" max="12288" width="8.09765625" style="60"/>
    <col min="12289" max="12291" width="3.5" style="60" customWidth="1"/>
    <col min="12292" max="12292" width="3.69921875" style="60" customWidth="1"/>
    <col min="12293" max="12293" width="0" style="60" hidden="1" customWidth="1"/>
    <col min="12294" max="12294" width="3.5" style="60" customWidth="1"/>
    <col min="12295" max="12295" width="0" style="60" hidden="1" customWidth="1"/>
    <col min="12296" max="12296" width="3.5" style="60" customWidth="1"/>
    <col min="12297" max="12297" width="0" style="60" hidden="1" customWidth="1"/>
    <col min="12298" max="12299" width="3.5" style="60" customWidth="1"/>
    <col min="12300" max="12300" width="0" style="60" hidden="1" customWidth="1"/>
    <col min="12301" max="12301" width="3.5" style="60" customWidth="1"/>
    <col min="12302" max="12302" width="0" style="60" hidden="1" customWidth="1"/>
    <col min="12303" max="12304" width="3.5" style="60" customWidth="1"/>
    <col min="12305" max="12305" width="0" style="60" hidden="1" customWidth="1"/>
    <col min="12306" max="12306" width="3.5" style="60" customWidth="1"/>
    <col min="12307" max="12307" width="0" style="60" hidden="1" customWidth="1"/>
    <col min="12308" max="12309" width="3.5" style="60" customWidth="1"/>
    <col min="12310" max="12310" width="0" style="60" hidden="1" customWidth="1"/>
    <col min="12311" max="12311" width="3.5" style="60" customWidth="1"/>
    <col min="12312" max="12312" width="0" style="60" hidden="1" customWidth="1"/>
    <col min="12313" max="12314" width="3.5" style="60" customWidth="1"/>
    <col min="12315" max="12315" width="0" style="60" hidden="1" customWidth="1"/>
    <col min="12316" max="12316" width="3.5" style="60" customWidth="1"/>
    <col min="12317" max="12317" width="0" style="60" hidden="1" customWidth="1"/>
    <col min="12318" max="12319" width="3.5" style="60" customWidth="1"/>
    <col min="12320" max="12320" width="0" style="60" hidden="1" customWidth="1"/>
    <col min="12321" max="12321" width="3.5" style="60" customWidth="1"/>
    <col min="12322" max="12322" width="0" style="60" hidden="1" customWidth="1"/>
    <col min="12323" max="12329" width="3.5" style="60" customWidth="1"/>
    <col min="12330" max="12330" width="6.19921875" style="60" customWidth="1"/>
    <col min="12331" max="12331" width="4.19921875" style="60" customWidth="1"/>
    <col min="12332" max="12332" width="3" style="60" customWidth="1"/>
    <col min="12333" max="12344" width="0" style="60" hidden="1" customWidth="1"/>
    <col min="12345" max="12345" width="15.8984375" style="60" customWidth="1"/>
    <col min="12346" max="12346" width="17" style="60" customWidth="1"/>
    <col min="12347" max="12365" width="8.09765625" style="60"/>
    <col min="12366" max="12366" width="5.19921875" style="60" customWidth="1"/>
    <col min="12367" max="12544" width="8.09765625" style="60"/>
    <col min="12545" max="12547" width="3.5" style="60" customWidth="1"/>
    <col min="12548" max="12548" width="3.69921875" style="60" customWidth="1"/>
    <col min="12549" max="12549" width="0" style="60" hidden="1" customWidth="1"/>
    <col min="12550" max="12550" width="3.5" style="60" customWidth="1"/>
    <col min="12551" max="12551" width="0" style="60" hidden="1" customWidth="1"/>
    <col min="12552" max="12552" width="3.5" style="60" customWidth="1"/>
    <col min="12553" max="12553" width="0" style="60" hidden="1" customWidth="1"/>
    <col min="12554" max="12555" width="3.5" style="60" customWidth="1"/>
    <col min="12556" max="12556" width="0" style="60" hidden="1" customWidth="1"/>
    <col min="12557" max="12557" width="3.5" style="60" customWidth="1"/>
    <col min="12558" max="12558" width="0" style="60" hidden="1" customWidth="1"/>
    <col min="12559" max="12560" width="3.5" style="60" customWidth="1"/>
    <col min="12561" max="12561" width="0" style="60" hidden="1" customWidth="1"/>
    <col min="12562" max="12562" width="3.5" style="60" customWidth="1"/>
    <col min="12563" max="12563" width="0" style="60" hidden="1" customWidth="1"/>
    <col min="12564" max="12565" width="3.5" style="60" customWidth="1"/>
    <col min="12566" max="12566" width="0" style="60" hidden="1" customWidth="1"/>
    <col min="12567" max="12567" width="3.5" style="60" customWidth="1"/>
    <col min="12568" max="12568" width="0" style="60" hidden="1" customWidth="1"/>
    <col min="12569" max="12570" width="3.5" style="60" customWidth="1"/>
    <col min="12571" max="12571" width="0" style="60" hidden="1" customWidth="1"/>
    <col min="12572" max="12572" width="3.5" style="60" customWidth="1"/>
    <col min="12573" max="12573" width="0" style="60" hidden="1" customWidth="1"/>
    <col min="12574" max="12575" width="3.5" style="60" customWidth="1"/>
    <col min="12576" max="12576" width="0" style="60" hidden="1" customWidth="1"/>
    <col min="12577" max="12577" width="3.5" style="60" customWidth="1"/>
    <col min="12578" max="12578" width="0" style="60" hidden="1" customWidth="1"/>
    <col min="12579" max="12585" width="3.5" style="60" customWidth="1"/>
    <col min="12586" max="12586" width="6.19921875" style="60" customWidth="1"/>
    <col min="12587" max="12587" width="4.19921875" style="60" customWidth="1"/>
    <col min="12588" max="12588" width="3" style="60" customWidth="1"/>
    <col min="12589" max="12600" width="0" style="60" hidden="1" customWidth="1"/>
    <col min="12601" max="12601" width="15.8984375" style="60" customWidth="1"/>
    <col min="12602" max="12602" width="17" style="60" customWidth="1"/>
    <col min="12603" max="12621" width="8.09765625" style="60"/>
    <col min="12622" max="12622" width="5.19921875" style="60" customWidth="1"/>
    <col min="12623" max="12800" width="8.09765625" style="60"/>
    <col min="12801" max="12803" width="3.5" style="60" customWidth="1"/>
    <col min="12804" max="12804" width="3.69921875" style="60" customWidth="1"/>
    <col min="12805" max="12805" width="0" style="60" hidden="1" customWidth="1"/>
    <col min="12806" max="12806" width="3.5" style="60" customWidth="1"/>
    <col min="12807" max="12807" width="0" style="60" hidden="1" customWidth="1"/>
    <col min="12808" max="12808" width="3.5" style="60" customWidth="1"/>
    <col min="12809" max="12809" width="0" style="60" hidden="1" customWidth="1"/>
    <col min="12810" max="12811" width="3.5" style="60" customWidth="1"/>
    <col min="12812" max="12812" width="0" style="60" hidden="1" customWidth="1"/>
    <col min="12813" max="12813" width="3.5" style="60" customWidth="1"/>
    <col min="12814" max="12814" width="0" style="60" hidden="1" customWidth="1"/>
    <col min="12815" max="12816" width="3.5" style="60" customWidth="1"/>
    <col min="12817" max="12817" width="0" style="60" hidden="1" customWidth="1"/>
    <col min="12818" max="12818" width="3.5" style="60" customWidth="1"/>
    <col min="12819" max="12819" width="0" style="60" hidden="1" customWidth="1"/>
    <col min="12820" max="12821" width="3.5" style="60" customWidth="1"/>
    <col min="12822" max="12822" width="0" style="60" hidden="1" customWidth="1"/>
    <col min="12823" max="12823" width="3.5" style="60" customWidth="1"/>
    <col min="12824" max="12824" width="0" style="60" hidden="1" customWidth="1"/>
    <col min="12825" max="12826" width="3.5" style="60" customWidth="1"/>
    <col min="12827" max="12827" width="0" style="60" hidden="1" customWidth="1"/>
    <col min="12828" max="12828" width="3.5" style="60" customWidth="1"/>
    <col min="12829" max="12829" width="0" style="60" hidden="1" customWidth="1"/>
    <col min="12830" max="12831" width="3.5" style="60" customWidth="1"/>
    <col min="12832" max="12832" width="0" style="60" hidden="1" customWidth="1"/>
    <col min="12833" max="12833" width="3.5" style="60" customWidth="1"/>
    <col min="12834" max="12834" width="0" style="60" hidden="1" customWidth="1"/>
    <col min="12835" max="12841" width="3.5" style="60" customWidth="1"/>
    <col min="12842" max="12842" width="6.19921875" style="60" customWidth="1"/>
    <col min="12843" max="12843" width="4.19921875" style="60" customWidth="1"/>
    <col min="12844" max="12844" width="3" style="60" customWidth="1"/>
    <col min="12845" max="12856" width="0" style="60" hidden="1" customWidth="1"/>
    <col min="12857" max="12857" width="15.8984375" style="60" customWidth="1"/>
    <col min="12858" max="12858" width="17" style="60" customWidth="1"/>
    <col min="12859" max="12877" width="8.09765625" style="60"/>
    <col min="12878" max="12878" width="5.19921875" style="60" customWidth="1"/>
    <col min="12879" max="13056" width="8.09765625" style="60"/>
    <col min="13057" max="13059" width="3.5" style="60" customWidth="1"/>
    <col min="13060" max="13060" width="3.69921875" style="60" customWidth="1"/>
    <col min="13061" max="13061" width="0" style="60" hidden="1" customWidth="1"/>
    <col min="13062" max="13062" width="3.5" style="60" customWidth="1"/>
    <col min="13063" max="13063" width="0" style="60" hidden="1" customWidth="1"/>
    <col min="13064" max="13064" width="3.5" style="60" customWidth="1"/>
    <col min="13065" max="13065" width="0" style="60" hidden="1" customWidth="1"/>
    <col min="13066" max="13067" width="3.5" style="60" customWidth="1"/>
    <col min="13068" max="13068" width="0" style="60" hidden="1" customWidth="1"/>
    <col min="13069" max="13069" width="3.5" style="60" customWidth="1"/>
    <col min="13070" max="13070" width="0" style="60" hidden="1" customWidth="1"/>
    <col min="13071" max="13072" width="3.5" style="60" customWidth="1"/>
    <col min="13073" max="13073" width="0" style="60" hidden="1" customWidth="1"/>
    <col min="13074" max="13074" width="3.5" style="60" customWidth="1"/>
    <col min="13075" max="13075" width="0" style="60" hidden="1" customWidth="1"/>
    <col min="13076" max="13077" width="3.5" style="60" customWidth="1"/>
    <col min="13078" max="13078" width="0" style="60" hidden="1" customWidth="1"/>
    <col min="13079" max="13079" width="3.5" style="60" customWidth="1"/>
    <col min="13080" max="13080" width="0" style="60" hidden="1" customWidth="1"/>
    <col min="13081" max="13082" width="3.5" style="60" customWidth="1"/>
    <col min="13083" max="13083" width="0" style="60" hidden="1" customWidth="1"/>
    <col min="13084" max="13084" width="3.5" style="60" customWidth="1"/>
    <col min="13085" max="13085" width="0" style="60" hidden="1" customWidth="1"/>
    <col min="13086" max="13087" width="3.5" style="60" customWidth="1"/>
    <col min="13088" max="13088" width="0" style="60" hidden="1" customWidth="1"/>
    <col min="13089" max="13089" width="3.5" style="60" customWidth="1"/>
    <col min="13090" max="13090" width="0" style="60" hidden="1" customWidth="1"/>
    <col min="13091" max="13097" width="3.5" style="60" customWidth="1"/>
    <col min="13098" max="13098" width="6.19921875" style="60" customWidth="1"/>
    <col min="13099" max="13099" width="4.19921875" style="60" customWidth="1"/>
    <col min="13100" max="13100" width="3" style="60" customWidth="1"/>
    <col min="13101" max="13112" width="0" style="60" hidden="1" customWidth="1"/>
    <col min="13113" max="13113" width="15.8984375" style="60" customWidth="1"/>
    <col min="13114" max="13114" width="17" style="60" customWidth="1"/>
    <col min="13115" max="13133" width="8.09765625" style="60"/>
    <col min="13134" max="13134" width="5.19921875" style="60" customWidth="1"/>
    <col min="13135" max="13312" width="8.09765625" style="60"/>
    <col min="13313" max="13315" width="3.5" style="60" customWidth="1"/>
    <col min="13316" max="13316" width="3.69921875" style="60" customWidth="1"/>
    <col min="13317" max="13317" width="0" style="60" hidden="1" customWidth="1"/>
    <col min="13318" max="13318" width="3.5" style="60" customWidth="1"/>
    <col min="13319" max="13319" width="0" style="60" hidden="1" customWidth="1"/>
    <col min="13320" max="13320" width="3.5" style="60" customWidth="1"/>
    <col min="13321" max="13321" width="0" style="60" hidden="1" customWidth="1"/>
    <col min="13322" max="13323" width="3.5" style="60" customWidth="1"/>
    <col min="13324" max="13324" width="0" style="60" hidden="1" customWidth="1"/>
    <col min="13325" max="13325" width="3.5" style="60" customWidth="1"/>
    <col min="13326" max="13326" width="0" style="60" hidden="1" customWidth="1"/>
    <col min="13327" max="13328" width="3.5" style="60" customWidth="1"/>
    <col min="13329" max="13329" width="0" style="60" hidden="1" customWidth="1"/>
    <col min="13330" max="13330" width="3.5" style="60" customWidth="1"/>
    <col min="13331" max="13331" width="0" style="60" hidden="1" customWidth="1"/>
    <col min="13332" max="13333" width="3.5" style="60" customWidth="1"/>
    <col min="13334" max="13334" width="0" style="60" hidden="1" customWidth="1"/>
    <col min="13335" max="13335" width="3.5" style="60" customWidth="1"/>
    <col min="13336" max="13336" width="0" style="60" hidden="1" customWidth="1"/>
    <col min="13337" max="13338" width="3.5" style="60" customWidth="1"/>
    <col min="13339" max="13339" width="0" style="60" hidden="1" customWidth="1"/>
    <col min="13340" max="13340" width="3.5" style="60" customWidth="1"/>
    <col min="13341" max="13341" width="0" style="60" hidden="1" customWidth="1"/>
    <col min="13342" max="13343" width="3.5" style="60" customWidth="1"/>
    <col min="13344" max="13344" width="0" style="60" hidden="1" customWidth="1"/>
    <col min="13345" max="13345" width="3.5" style="60" customWidth="1"/>
    <col min="13346" max="13346" width="0" style="60" hidden="1" customWidth="1"/>
    <col min="13347" max="13353" width="3.5" style="60" customWidth="1"/>
    <col min="13354" max="13354" width="6.19921875" style="60" customWidth="1"/>
    <col min="13355" max="13355" width="4.19921875" style="60" customWidth="1"/>
    <col min="13356" max="13356" width="3" style="60" customWidth="1"/>
    <col min="13357" max="13368" width="0" style="60" hidden="1" customWidth="1"/>
    <col min="13369" max="13369" width="15.8984375" style="60" customWidth="1"/>
    <col min="13370" max="13370" width="17" style="60" customWidth="1"/>
    <col min="13371" max="13389" width="8.09765625" style="60"/>
    <col min="13390" max="13390" width="5.19921875" style="60" customWidth="1"/>
    <col min="13391" max="13568" width="8.09765625" style="60"/>
    <col min="13569" max="13571" width="3.5" style="60" customWidth="1"/>
    <col min="13572" max="13572" width="3.69921875" style="60" customWidth="1"/>
    <col min="13573" max="13573" width="0" style="60" hidden="1" customWidth="1"/>
    <col min="13574" max="13574" width="3.5" style="60" customWidth="1"/>
    <col min="13575" max="13575" width="0" style="60" hidden="1" customWidth="1"/>
    <col min="13576" max="13576" width="3.5" style="60" customWidth="1"/>
    <col min="13577" max="13577" width="0" style="60" hidden="1" customWidth="1"/>
    <col min="13578" max="13579" width="3.5" style="60" customWidth="1"/>
    <col min="13580" max="13580" width="0" style="60" hidden="1" customWidth="1"/>
    <col min="13581" max="13581" width="3.5" style="60" customWidth="1"/>
    <col min="13582" max="13582" width="0" style="60" hidden="1" customWidth="1"/>
    <col min="13583" max="13584" width="3.5" style="60" customWidth="1"/>
    <col min="13585" max="13585" width="0" style="60" hidden="1" customWidth="1"/>
    <col min="13586" max="13586" width="3.5" style="60" customWidth="1"/>
    <col min="13587" max="13587" width="0" style="60" hidden="1" customWidth="1"/>
    <col min="13588" max="13589" width="3.5" style="60" customWidth="1"/>
    <col min="13590" max="13590" width="0" style="60" hidden="1" customWidth="1"/>
    <col min="13591" max="13591" width="3.5" style="60" customWidth="1"/>
    <col min="13592" max="13592" width="0" style="60" hidden="1" customWidth="1"/>
    <col min="13593" max="13594" width="3.5" style="60" customWidth="1"/>
    <col min="13595" max="13595" width="0" style="60" hidden="1" customWidth="1"/>
    <col min="13596" max="13596" width="3.5" style="60" customWidth="1"/>
    <col min="13597" max="13597" width="0" style="60" hidden="1" customWidth="1"/>
    <col min="13598" max="13599" width="3.5" style="60" customWidth="1"/>
    <col min="13600" max="13600" width="0" style="60" hidden="1" customWidth="1"/>
    <col min="13601" max="13601" width="3.5" style="60" customWidth="1"/>
    <col min="13602" max="13602" width="0" style="60" hidden="1" customWidth="1"/>
    <col min="13603" max="13609" width="3.5" style="60" customWidth="1"/>
    <col min="13610" max="13610" width="6.19921875" style="60" customWidth="1"/>
    <col min="13611" max="13611" width="4.19921875" style="60" customWidth="1"/>
    <col min="13612" max="13612" width="3" style="60" customWidth="1"/>
    <col min="13613" max="13624" width="0" style="60" hidden="1" customWidth="1"/>
    <col min="13625" max="13625" width="15.8984375" style="60" customWidth="1"/>
    <col min="13626" max="13626" width="17" style="60" customWidth="1"/>
    <col min="13627" max="13645" width="8.09765625" style="60"/>
    <col min="13646" max="13646" width="5.19921875" style="60" customWidth="1"/>
    <col min="13647" max="13824" width="8.09765625" style="60"/>
    <col min="13825" max="13827" width="3.5" style="60" customWidth="1"/>
    <col min="13828" max="13828" width="3.69921875" style="60" customWidth="1"/>
    <col min="13829" max="13829" width="0" style="60" hidden="1" customWidth="1"/>
    <col min="13830" max="13830" width="3.5" style="60" customWidth="1"/>
    <col min="13831" max="13831" width="0" style="60" hidden="1" customWidth="1"/>
    <col min="13832" max="13832" width="3.5" style="60" customWidth="1"/>
    <col min="13833" max="13833" width="0" style="60" hidden="1" customWidth="1"/>
    <col min="13834" max="13835" width="3.5" style="60" customWidth="1"/>
    <col min="13836" max="13836" width="0" style="60" hidden="1" customWidth="1"/>
    <col min="13837" max="13837" width="3.5" style="60" customWidth="1"/>
    <col min="13838" max="13838" width="0" style="60" hidden="1" customWidth="1"/>
    <col min="13839" max="13840" width="3.5" style="60" customWidth="1"/>
    <col min="13841" max="13841" width="0" style="60" hidden="1" customWidth="1"/>
    <col min="13842" max="13842" width="3.5" style="60" customWidth="1"/>
    <col min="13843" max="13843" width="0" style="60" hidden="1" customWidth="1"/>
    <col min="13844" max="13845" width="3.5" style="60" customWidth="1"/>
    <col min="13846" max="13846" width="0" style="60" hidden="1" customWidth="1"/>
    <col min="13847" max="13847" width="3.5" style="60" customWidth="1"/>
    <col min="13848" max="13848" width="0" style="60" hidden="1" customWidth="1"/>
    <col min="13849" max="13850" width="3.5" style="60" customWidth="1"/>
    <col min="13851" max="13851" width="0" style="60" hidden="1" customWidth="1"/>
    <col min="13852" max="13852" width="3.5" style="60" customWidth="1"/>
    <col min="13853" max="13853" width="0" style="60" hidden="1" customWidth="1"/>
    <col min="13854" max="13855" width="3.5" style="60" customWidth="1"/>
    <col min="13856" max="13856" width="0" style="60" hidden="1" customWidth="1"/>
    <col min="13857" max="13857" width="3.5" style="60" customWidth="1"/>
    <col min="13858" max="13858" width="0" style="60" hidden="1" customWidth="1"/>
    <col min="13859" max="13865" width="3.5" style="60" customWidth="1"/>
    <col min="13866" max="13866" width="6.19921875" style="60" customWidth="1"/>
    <col min="13867" max="13867" width="4.19921875" style="60" customWidth="1"/>
    <col min="13868" max="13868" width="3" style="60" customWidth="1"/>
    <col min="13869" max="13880" width="0" style="60" hidden="1" customWidth="1"/>
    <col min="13881" max="13881" width="15.8984375" style="60" customWidth="1"/>
    <col min="13882" max="13882" width="17" style="60" customWidth="1"/>
    <col min="13883" max="13901" width="8.09765625" style="60"/>
    <col min="13902" max="13902" width="5.19921875" style="60" customWidth="1"/>
    <col min="13903" max="14080" width="8.09765625" style="60"/>
    <col min="14081" max="14083" width="3.5" style="60" customWidth="1"/>
    <col min="14084" max="14084" width="3.69921875" style="60" customWidth="1"/>
    <col min="14085" max="14085" width="0" style="60" hidden="1" customWidth="1"/>
    <col min="14086" max="14086" width="3.5" style="60" customWidth="1"/>
    <col min="14087" max="14087" width="0" style="60" hidden="1" customWidth="1"/>
    <col min="14088" max="14088" width="3.5" style="60" customWidth="1"/>
    <col min="14089" max="14089" width="0" style="60" hidden="1" customWidth="1"/>
    <col min="14090" max="14091" width="3.5" style="60" customWidth="1"/>
    <col min="14092" max="14092" width="0" style="60" hidden="1" customWidth="1"/>
    <col min="14093" max="14093" width="3.5" style="60" customWidth="1"/>
    <col min="14094" max="14094" width="0" style="60" hidden="1" customWidth="1"/>
    <col min="14095" max="14096" width="3.5" style="60" customWidth="1"/>
    <col min="14097" max="14097" width="0" style="60" hidden="1" customWidth="1"/>
    <col min="14098" max="14098" width="3.5" style="60" customWidth="1"/>
    <col min="14099" max="14099" width="0" style="60" hidden="1" customWidth="1"/>
    <col min="14100" max="14101" width="3.5" style="60" customWidth="1"/>
    <col min="14102" max="14102" width="0" style="60" hidden="1" customWidth="1"/>
    <col min="14103" max="14103" width="3.5" style="60" customWidth="1"/>
    <col min="14104" max="14104" width="0" style="60" hidden="1" customWidth="1"/>
    <col min="14105" max="14106" width="3.5" style="60" customWidth="1"/>
    <col min="14107" max="14107" width="0" style="60" hidden="1" customWidth="1"/>
    <col min="14108" max="14108" width="3.5" style="60" customWidth="1"/>
    <col min="14109" max="14109" width="0" style="60" hidden="1" customWidth="1"/>
    <col min="14110" max="14111" width="3.5" style="60" customWidth="1"/>
    <col min="14112" max="14112" width="0" style="60" hidden="1" customWidth="1"/>
    <col min="14113" max="14113" width="3.5" style="60" customWidth="1"/>
    <col min="14114" max="14114" width="0" style="60" hidden="1" customWidth="1"/>
    <col min="14115" max="14121" width="3.5" style="60" customWidth="1"/>
    <col min="14122" max="14122" width="6.19921875" style="60" customWidth="1"/>
    <col min="14123" max="14123" width="4.19921875" style="60" customWidth="1"/>
    <col min="14124" max="14124" width="3" style="60" customWidth="1"/>
    <col min="14125" max="14136" width="0" style="60" hidden="1" customWidth="1"/>
    <col min="14137" max="14137" width="15.8984375" style="60" customWidth="1"/>
    <col min="14138" max="14138" width="17" style="60" customWidth="1"/>
    <col min="14139" max="14157" width="8.09765625" style="60"/>
    <col min="14158" max="14158" width="5.19921875" style="60" customWidth="1"/>
    <col min="14159" max="14336" width="8.09765625" style="60"/>
    <col min="14337" max="14339" width="3.5" style="60" customWidth="1"/>
    <col min="14340" max="14340" width="3.69921875" style="60" customWidth="1"/>
    <col min="14341" max="14341" width="0" style="60" hidden="1" customWidth="1"/>
    <col min="14342" max="14342" width="3.5" style="60" customWidth="1"/>
    <col min="14343" max="14343" width="0" style="60" hidden="1" customWidth="1"/>
    <col min="14344" max="14344" width="3.5" style="60" customWidth="1"/>
    <col min="14345" max="14345" width="0" style="60" hidden="1" customWidth="1"/>
    <col min="14346" max="14347" width="3.5" style="60" customWidth="1"/>
    <col min="14348" max="14348" width="0" style="60" hidden="1" customWidth="1"/>
    <col min="14349" max="14349" width="3.5" style="60" customWidth="1"/>
    <col min="14350" max="14350" width="0" style="60" hidden="1" customWidth="1"/>
    <col min="14351" max="14352" width="3.5" style="60" customWidth="1"/>
    <col min="14353" max="14353" width="0" style="60" hidden="1" customWidth="1"/>
    <col min="14354" max="14354" width="3.5" style="60" customWidth="1"/>
    <col min="14355" max="14355" width="0" style="60" hidden="1" customWidth="1"/>
    <col min="14356" max="14357" width="3.5" style="60" customWidth="1"/>
    <col min="14358" max="14358" width="0" style="60" hidden="1" customWidth="1"/>
    <col min="14359" max="14359" width="3.5" style="60" customWidth="1"/>
    <col min="14360" max="14360" width="0" style="60" hidden="1" customWidth="1"/>
    <col min="14361" max="14362" width="3.5" style="60" customWidth="1"/>
    <col min="14363" max="14363" width="0" style="60" hidden="1" customWidth="1"/>
    <col min="14364" max="14364" width="3.5" style="60" customWidth="1"/>
    <col min="14365" max="14365" width="0" style="60" hidden="1" customWidth="1"/>
    <col min="14366" max="14367" width="3.5" style="60" customWidth="1"/>
    <col min="14368" max="14368" width="0" style="60" hidden="1" customWidth="1"/>
    <col min="14369" max="14369" width="3.5" style="60" customWidth="1"/>
    <col min="14370" max="14370" width="0" style="60" hidden="1" customWidth="1"/>
    <col min="14371" max="14377" width="3.5" style="60" customWidth="1"/>
    <col min="14378" max="14378" width="6.19921875" style="60" customWidth="1"/>
    <col min="14379" max="14379" width="4.19921875" style="60" customWidth="1"/>
    <col min="14380" max="14380" width="3" style="60" customWidth="1"/>
    <col min="14381" max="14392" width="0" style="60" hidden="1" customWidth="1"/>
    <col min="14393" max="14393" width="15.8984375" style="60" customWidth="1"/>
    <col min="14394" max="14394" width="17" style="60" customWidth="1"/>
    <col min="14395" max="14413" width="8.09765625" style="60"/>
    <col min="14414" max="14414" width="5.19921875" style="60" customWidth="1"/>
    <col min="14415" max="14592" width="8.09765625" style="60"/>
    <col min="14593" max="14595" width="3.5" style="60" customWidth="1"/>
    <col min="14596" max="14596" width="3.69921875" style="60" customWidth="1"/>
    <col min="14597" max="14597" width="0" style="60" hidden="1" customWidth="1"/>
    <col min="14598" max="14598" width="3.5" style="60" customWidth="1"/>
    <col min="14599" max="14599" width="0" style="60" hidden="1" customWidth="1"/>
    <col min="14600" max="14600" width="3.5" style="60" customWidth="1"/>
    <col min="14601" max="14601" width="0" style="60" hidden="1" customWidth="1"/>
    <col min="14602" max="14603" width="3.5" style="60" customWidth="1"/>
    <col min="14604" max="14604" width="0" style="60" hidden="1" customWidth="1"/>
    <col min="14605" max="14605" width="3.5" style="60" customWidth="1"/>
    <col min="14606" max="14606" width="0" style="60" hidden="1" customWidth="1"/>
    <col min="14607" max="14608" width="3.5" style="60" customWidth="1"/>
    <col min="14609" max="14609" width="0" style="60" hidden="1" customWidth="1"/>
    <col min="14610" max="14610" width="3.5" style="60" customWidth="1"/>
    <col min="14611" max="14611" width="0" style="60" hidden="1" customWidth="1"/>
    <col min="14612" max="14613" width="3.5" style="60" customWidth="1"/>
    <col min="14614" max="14614" width="0" style="60" hidden="1" customWidth="1"/>
    <col min="14615" max="14615" width="3.5" style="60" customWidth="1"/>
    <col min="14616" max="14616" width="0" style="60" hidden="1" customWidth="1"/>
    <col min="14617" max="14618" width="3.5" style="60" customWidth="1"/>
    <col min="14619" max="14619" width="0" style="60" hidden="1" customWidth="1"/>
    <col min="14620" max="14620" width="3.5" style="60" customWidth="1"/>
    <col min="14621" max="14621" width="0" style="60" hidden="1" customWidth="1"/>
    <col min="14622" max="14623" width="3.5" style="60" customWidth="1"/>
    <col min="14624" max="14624" width="0" style="60" hidden="1" customWidth="1"/>
    <col min="14625" max="14625" width="3.5" style="60" customWidth="1"/>
    <col min="14626" max="14626" width="0" style="60" hidden="1" customWidth="1"/>
    <col min="14627" max="14633" width="3.5" style="60" customWidth="1"/>
    <col min="14634" max="14634" width="6.19921875" style="60" customWidth="1"/>
    <col min="14635" max="14635" width="4.19921875" style="60" customWidth="1"/>
    <col min="14636" max="14636" width="3" style="60" customWidth="1"/>
    <col min="14637" max="14648" width="0" style="60" hidden="1" customWidth="1"/>
    <col min="14649" max="14649" width="15.8984375" style="60" customWidth="1"/>
    <col min="14650" max="14650" width="17" style="60" customWidth="1"/>
    <col min="14651" max="14669" width="8.09765625" style="60"/>
    <col min="14670" max="14670" width="5.19921875" style="60" customWidth="1"/>
    <col min="14671" max="14848" width="8.09765625" style="60"/>
    <col min="14849" max="14851" width="3.5" style="60" customWidth="1"/>
    <col min="14852" max="14852" width="3.69921875" style="60" customWidth="1"/>
    <col min="14853" max="14853" width="0" style="60" hidden="1" customWidth="1"/>
    <col min="14854" max="14854" width="3.5" style="60" customWidth="1"/>
    <col min="14855" max="14855" width="0" style="60" hidden="1" customWidth="1"/>
    <col min="14856" max="14856" width="3.5" style="60" customWidth="1"/>
    <col min="14857" max="14857" width="0" style="60" hidden="1" customWidth="1"/>
    <col min="14858" max="14859" width="3.5" style="60" customWidth="1"/>
    <col min="14860" max="14860" width="0" style="60" hidden="1" customWidth="1"/>
    <col min="14861" max="14861" width="3.5" style="60" customWidth="1"/>
    <col min="14862" max="14862" width="0" style="60" hidden="1" customWidth="1"/>
    <col min="14863" max="14864" width="3.5" style="60" customWidth="1"/>
    <col min="14865" max="14865" width="0" style="60" hidden="1" customWidth="1"/>
    <col min="14866" max="14866" width="3.5" style="60" customWidth="1"/>
    <col min="14867" max="14867" width="0" style="60" hidden="1" customWidth="1"/>
    <col min="14868" max="14869" width="3.5" style="60" customWidth="1"/>
    <col min="14870" max="14870" width="0" style="60" hidden="1" customWidth="1"/>
    <col min="14871" max="14871" width="3.5" style="60" customWidth="1"/>
    <col min="14872" max="14872" width="0" style="60" hidden="1" customWidth="1"/>
    <col min="14873" max="14874" width="3.5" style="60" customWidth="1"/>
    <col min="14875" max="14875" width="0" style="60" hidden="1" customWidth="1"/>
    <col min="14876" max="14876" width="3.5" style="60" customWidth="1"/>
    <col min="14877" max="14877" width="0" style="60" hidden="1" customWidth="1"/>
    <col min="14878" max="14879" width="3.5" style="60" customWidth="1"/>
    <col min="14880" max="14880" width="0" style="60" hidden="1" customWidth="1"/>
    <col min="14881" max="14881" width="3.5" style="60" customWidth="1"/>
    <col min="14882" max="14882" width="0" style="60" hidden="1" customWidth="1"/>
    <col min="14883" max="14889" width="3.5" style="60" customWidth="1"/>
    <col min="14890" max="14890" width="6.19921875" style="60" customWidth="1"/>
    <col min="14891" max="14891" width="4.19921875" style="60" customWidth="1"/>
    <col min="14892" max="14892" width="3" style="60" customWidth="1"/>
    <col min="14893" max="14904" width="0" style="60" hidden="1" customWidth="1"/>
    <col min="14905" max="14905" width="15.8984375" style="60" customWidth="1"/>
    <col min="14906" max="14906" width="17" style="60" customWidth="1"/>
    <col min="14907" max="14925" width="8.09765625" style="60"/>
    <col min="14926" max="14926" width="5.19921875" style="60" customWidth="1"/>
    <col min="14927" max="15104" width="8.09765625" style="60"/>
    <col min="15105" max="15107" width="3.5" style="60" customWidth="1"/>
    <col min="15108" max="15108" width="3.69921875" style="60" customWidth="1"/>
    <col min="15109" max="15109" width="0" style="60" hidden="1" customWidth="1"/>
    <col min="15110" max="15110" width="3.5" style="60" customWidth="1"/>
    <col min="15111" max="15111" width="0" style="60" hidden="1" customWidth="1"/>
    <col min="15112" max="15112" width="3.5" style="60" customWidth="1"/>
    <col min="15113" max="15113" width="0" style="60" hidden="1" customWidth="1"/>
    <col min="15114" max="15115" width="3.5" style="60" customWidth="1"/>
    <col min="15116" max="15116" width="0" style="60" hidden="1" customWidth="1"/>
    <col min="15117" max="15117" width="3.5" style="60" customWidth="1"/>
    <col min="15118" max="15118" width="0" style="60" hidden="1" customWidth="1"/>
    <col min="15119" max="15120" width="3.5" style="60" customWidth="1"/>
    <col min="15121" max="15121" width="0" style="60" hidden="1" customWidth="1"/>
    <col min="15122" max="15122" width="3.5" style="60" customWidth="1"/>
    <col min="15123" max="15123" width="0" style="60" hidden="1" customWidth="1"/>
    <col min="15124" max="15125" width="3.5" style="60" customWidth="1"/>
    <col min="15126" max="15126" width="0" style="60" hidden="1" customWidth="1"/>
    <col min="15127" max="15127" width="3.5" style="60" customWidth="1"/>
    <col min="15128" max="15128" width="0" style="60" hidden="1" customWidth="1"/>
    <col min="15129" max="15130" width="3.5" style="60" customWidth="1"/>
    <col min="15131" max="15131" width="0" style="60" hidden="1" customWidth="1"/>
    <col min="15132" max="15132" width="3.5" style="60" customWidth="1"/>
    <col min="15133" max="15133" width="0" style="60" hidden="1" customWidth="1"/>
    <col min="15134" max="15135" width="3.5" style="60" customWidth="1"/>
    <col min="15136" max="15136" width="0" style="60" hidden="1" customWidth="1"/>
    <col min="15137" max="15137" width="3.5" style="60" customWidth="1"/>
    <col min="15138" max="15138" width="0" style="60" hidden="1" customWidth="1"/>
    <col min="15139" max="15145" width="3.5" style="60" customWidth="1"/>
    <col min="15146" max="15146" width="6.19921875" style="60" customWidth="1"/>
    <col min="15147" max="15147" width="4.19921875" style="60" customWidth="1"/>
    <col min="15148" max="15148" width="3" style="60" customWidth="1"/>
    <col min="15149" max="15160" width="0" style="60" hidden="1" customWidth="1"/>
    <col min="15161" max="15161" width="15.8984375" style="60" customWidth="1"/>
    <col min="15162" max="15162" width="17" style="60" customWidth="1"/>
    <col min="15163" max="15181" width="8.09765625" style="60"/>
    <col min="15182" max="15182" width="5.19921875" style="60" customWidth="1"/>
    <col min="15183" max="15360" width="8.09765625" style="60"/>
    <col min="15361" max="15363" width="3.5" style="60" customWidth="1"/>
    <col min="15364" max="15364" width="3.69921875" style="60" customWidth="1"/>
    <col min="15365" max="15365" width="0" style="60" hidden="1" customWidth="1"/>
    <col min="15366" max="15366" width="3.5" style="60" customWidth="1"/>
    <col min="15367" max="15367" width="0" style="60" hidden="1" customWidth="1"/>
    <col min="15368" max="15368" width="3.5" style="60" customWidth="1"/>
    <col min="15369" max="15369" width="0" style="60" hidden="1" customWidth="1"/>
    <col min="15370" max="15371" width="3.5" style="60" customWidth="1"/>
    <col min="15372" max="15372" width="0" style="60" hidden="1" customWidth="1"/>
    <col min="15373" max="15373" width="3.5" style="60" customWidth="1"/>
    <col min="15374" max="15374" width="0" style="60" hidden="1" customWidth="1"/>
    <col min="15375" max="15376" width="3.5" style="60" customWidth="1"/>
    <col min="15377" max="15377" width="0" style="60" hidden="1" customWidth="1"/>
    <col min="15378" max="15378" width="3.5" style="60" customWidth="1"/>
    <col min="15379" max="15379" width="0" style="60" hidden="1" customWidth="1"/>
    <col min="15380" max="15381" width="3.5" style="60" customWidth="1"/>
    <col min="15382" max="15382" width="0" style="60" hidden="1" customWidth="1"/>
    <col min="15383" max="15383" width="3.5" style="60" customWidth="1"/>
    <col min="15384" max="15384" width="0" style="60" hidden="1" customWidth="1"/>
    <col min="15385" max="15386" width="3.5" style="60" customWidth="1"/>
    <col min="15387" max="15387" width="0" style="60" hidden="1" customWidth="1"/>
    <col min="15388" max="15388" width="3.5" style="60" customWidth="1"/>
    <col min="15389" max="15389" width="0" style="60" hidden="1" customWidth="1"/>
    <col min="15390" max="15391" width="3.5" style="60" customWidth="1"/>
    <col min="15392" max="15392" width="0" style="60" hidden="1" customWidth="1"/>
    <col min="15393" max="15393" width="3.5" style="60" customWidth="1"/>
    <col min="15394" max="15394" width="0" style="60" hidden="1" customWidth="1"/>
    <col min="15395" max="15401" width="3.5" style="60" customWidth="1"/>
    <col min="15402" max="15402" width="6.19921875" style="60" customWidth="1"/>
    <col min="15403" max="15403" width="4.19921875" style="60" customWidth="1"/>
    <col min="15404" max="15404" width="3" style="60" customWidth="1"/>
    <col min="15405" max="15416" width="0" style="60" hidden="1" customWidth="1"/>
    <col min="15417" max="15417" width="15.8984375" style="60" customWidth="1"/>
    <col min="15418" max="15418" width="17" style="60" customWidth="1"/>
    <col min="15419" max="15437" width="8.09765625" style="60"/>
    <col min="15438" max="15438" width="5.19921875" style="60" customWidth="1"/>
    <col min="15439" max="15616" width="8.09765625" style="60"/>
    <col min="15617" max="15619" width="3.5" style="60" customWidth="1"/>
    <col min="15620" max="15620" width="3.69921875" style="60" customWidth="1"/>
    <col min="15621" max="15621" width="0" style="60" hidden="1" customWidth="1"/>
    <col min="15622" max="15622" width="3.5" style="60" customWidth="1"/>
    <col min="15623" max="15623" width="0" style="60" hidden="1" customWidth="1"/>
    <col min="15624" max="15624" width="3.5" style="60" customWidth="1"/>
    <col min="15625" max="15625" width="0" style="60" hidden="1" customWidth="1"/>
    <col min="15626" max="15627" width="3.5" style="60" customWidth="1"/>
    <col min="15628" max="15628" width="0" style="60" hidden="1" customWidth="1"/>
    <col min="15629" max="15629" width="3.5" style="60" customWidth="1"/>
    <col min="15630" max="15630" width="0" style="60" hidden="1" customWidth="1"/>
    <col min="15631" max="15632" width="3.5" style="60" customWidth="1"/>
    <col min="15633" max="15633" width="0" style="60" hidden="1" customWidth="1"/>
    <col min="15634" max="15634" width="3.5" style="60" customWidth="1"/>
    <col min="15635" max="15635" width="0" style="60" hidden="1" customWidth="1"/>
    <col min="15636" max="15637" width="3.5" style="60" customWidth="1"/>
    <col min="15638" max="15638" width="0" style="60" hidden="1" customWidth="1"/>
    <col min="15639" max="15639" width="3.5" style="60" customWidth="1"/>
    <col min="15640" max="15640" width="0" style="60" hidden="1" customWidth="1"/>
    <col min="15641" max="15642" width="3.5" style="60" customWidth="1"/>
    <col min="15643" max="15643" width="0" style="60" hidden="1" customWidth="1"/>
    <col min="15644" max="15644" width="3.5" style="60" customWidth="1"/>
    <col min="15645" max="15645" width="0" style="60" hidden="1" customWidth="1"/>
    <col min="15646" max="15647" width="3.5" style="60" customWidth="1"/>
    <col min="15648" max="15648" width="0" style="60" hidden="1" customWidth="1"/>
    <col min="15649" max="15649" width="3.5" style="60" customWidth="1"/>
    <col min="15650" max="15650" width="0" style="60" hidden="1" customWidth="1"/>
    <col min="15651" max="15657" width="3.5" style="60" customWidth="1"/>
    <col min="15658" max="15658" width="6.19921875" style="60" customWidth="1"/>
    <col min="15659" max="15659" width="4.19921875" style="60" customWidth="1"/>
    <col min="15660" max="15660" width="3" style="60" customWidth="1"/>
    <col min="15661" max="15672" width="0" style="60" hidden="1" customWidth="1"/>
    <col min="15673" max="15673" width="15.8984375" style="60" customWidth="1"/>
    <col min="15674" max="15674" width="17" style="60" customWidth="1"/>
    <col min="15675" max="15693" width="8.09765625" style="60"/>
    <col min="15694" max="15694" width="5.19921875" style="60" customWidth="1"/>
    <col min="15695" max="15872" width="8.09765625" style="60"/>
    <col min="15873" max="15875" width="3.5" style="60" customWidth="1"/>
    <col min="15876" max="15876" width="3.69921875" style="60" customWidth="1"/>
    <col min="15877" max="15877" width="0" style="60" hidden="1" customWidth="1"/>
    <col min="15878" max="15878" width="3.5" style="60" customWidth="1"/>
    <col min="15879" max="15879" width="0" style="60" hidden="1" customWidth="1"/>
    <col min="15880" max="15880" width="3.5" style="60" customWidth="1"/>
    <col min="15881" max="15881" width="0" style="60" hidden="1" customWidth="1"/>
    <col min="15882" max="15883" width="3.5" style="60" customWidth="1"/>
    <col min="15884" max="15884" width="0" style="60" hidden="1" customWidth="1"/>
    <col min="15885" max="15885" width="3.5" style="60" customWidth="1"/>
    <col min="15886" max="15886" width="0" style="60" hidden="1" customWidth="1"/>
    <col min="15887" max="15888" width="3.5" style="60" customWidth="1"/>
    <col min="15889" max="15889" width="0" style="60" hidden="1" customWidth="1"/>
    <col min="15890" max="15890" width="3.5" style="60" customWidth="1"/>
    <col min="15891" max="15891" width="0" style="60" hidden="1" customWidth="1"/>
    <col min="15892" max="15893" width="3.5" style="60" customWidth="1"/>
    <col min="15894" max="15894" width="0" style="60" hidden="1" customWidth="1"/>
    <col min="15895" max="15895" width="3.5" style="60" customWidth="1"/>
    <col min="15896" max="15896" width="0" style="60" hidden="1" customWidth="1"/>
    <col min="15897" max="15898" width="3.5" style="60" customWidth="1"/>
    <col min="15899" max="15899" width="0" style="60" hidden="1" customWidth="1"/>
    <col min="15900" max="15900" width="3.5" style="60" customWidth="1"/>
    <col min="15901" max="15901" width="0" style="60" hidden="1" customWidth="1"/>
    <col min="15902" max="15903" width="3.5" style="60" customWidth="1"/>
    <col min="15904" max="15904" width="0" style="60" hidden="1" customWidth="1"/>
    <col min="15905" max="15905" width="3.5" style="60" customWidth="1"/>
    <col min="15906" max="15906" width="0" style="60" hidden="1" customWidth="1"/>
    <col min="15907" max="15913" width="3.5" style="60" customWidth="1"/>
    <col min="15914" max="15914" width="6.19921875" style="60" customWidth="1"/>
    <col min="15915" max="15915" width="4.19921875" style="60" customWidth="1"/>
    <col min="15916" max="15916" width="3" style="60" customWidth="1"/>
    <col min="15917" max="15928" width="0" style="60" hidden="1" customWidth="1"/>
    <col min="15929" max="15929" width="15.8984375" style="60" customWidth="1"/>
    <col min="15930" max="15930" width="17" style="60" customWidth="1"/>
    <col min="15931" max="15949" width="8.09765625" style="60"/>
    <col min="15950" max="15950" width="5.19921875" style="60" customWidth="1"/>
    <col min="15951" max="16128" width="8.09765625" style="60"/>
    <col min="16129" max="16131" width="3.5" style="60" customWidth="1"/>
    <col min="16132" max="16132" width="3.69921875" style="60" customWidth="1"/>
    <col min="16133" max="16133" width="0" style="60" hidden="1" customWidth="1"/>
    <col min="16134" max="16134" width="3.5" style="60" customWidth="1"/>
    <col min="16135" max="16135" width="0" style="60" hidden="1" customWidth="1"/>
    <col min="16136" max="16136" width="3.5" style="60" customWidth="1"/>
    <col min="16137" max="16137" width="0" style="60" hidden="1" customWidth="1"/>
    <col min="16138" max="16139" width="3.5" style="60" customWidth="1"/>
    <col min="16140" max="16140" width="0" style="60" hidden="1" customWidth="1"/>
    <col min="16141" max="16141" width="3.5" style="60" customWidth="1"/>
    <col min="16142" max="16142" width="0" style="60" hidden="1" customWidth="1"/>
    <col min="16143" max="16144" width="3.5" style="60" customWidth="1"/>
    <col min="16145" max="16145" width="0" style="60" hidden="1" customWidth="1"/>
    <col min="16146" max="16146" width="3.5" style="60" customWidth="1"/>
    <col min="16147" max="16147" width="0" style="60" hidden="1" customWidth="1"/>
    <col min="16148" max="16149" width="3.5" style="60" customWidth="1"/>
    <col min="16150" max="16150" width="0" style="60" hidden="1" customWidth="1"/>
    <col min="16151" max="16151" width="3.5" style="60" customWidth="1"/>
    <col min="16152" max="16152" width="0" style="60" hidden="1" customWidth="1"/>
    <col min="16153" max="16154" width="3.5" style="60" customWidth="1"/>
    <col min="16155" max="16155" width="0" style="60" hidden="1" customWidth="1"/>
    <col min="16156" max="16156" width="3.5" style="60" customWidth="1"/>
    <col min="16157" max="16157" width="0" style="60" hidden="1" customWidth="1"/>
    <col min="16158" max="16159" width="3.5" style="60" customWidth="1"/>
    <col min="16160" max="16160" width="0" style="60" hidden="1" customWidth="1"/>
    <col min="16161" max="16161" width="3.5" style="60" customWidth="1"/>
    <col min="16162" max="16162" width="0" style="60" hidden="1" customWidth="1"/>
    <col min="16163" max="16169" width="3.5" style="60" customWidth="1"/>
    <col min="16170" max="16170" width="6.19921875" style="60" customWidth="1"/>
    <col min="16171" max="16171" width="4.19921875" style="60" customWidth="1"/>
    <col min="16172" max="16172" width="3" style="60" customWidth="1"/>
    <col min="16173" max="16184" width="0" style="60" hidden="1" customWidth="1"/>
    <col min="16185" max="16185" width="15.8984375" style="60" customWidth="1"/>
    <col min="16186" max="16186" width="17" style="60" customWidth="1"/>
    <col min="16187" max="16205" width="8.09765625" style="60"/>
    <col min="16206" max="16206" width="5.19921875" style="60" customWidth="1"/>
    <col min="16207" max="16384" width="8.09765625" style="60"/>
  </cols>
  <sheetData>
    <row r="1" spans="1:57" ht="18" customHeight="1" x14ac:dyDescent="0.45">
      <c r="A1" s="60" t="s">
        <v>126</v>
      </c>
      <c r="AE1" s="4"/>
      <c r="AF1" s="4"/>
      <c r="AG1" s="4"/>
      <c r="AH1" s="4"/>
      <c r="AI1" s="3"/>
      <c r="AJ1" s="3"/>
      <c r="AK1" s="3"/>
      <c r="AL1" s="3"/>
      <c r="AM1" s="3"/>
      <c r="AN1" s="3"/>
      <c r="AO1" s="3"/>
      <c r="AP1" s="3"/>
      <c r="AQ1" s="3"/>
    </row>
    <row r="2" spans="1:57" ht="18" customHeight="1" x14ac:dyDescent="0.2">
      <c r="B2" s="73" t="s">
        <v>0</v>
      </c>
      <c r="C2" s="74">
        <v>5</v>
      </c>
      <c r="D2" s="5" t="s">
        <v>1</v>
      </c>
      <c r="E2" s="73" t="s">
        <v>1</v>
      </c>
      <c r="J2" s="434" t="s">
        <v>202</v>
      </c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D2" s="2"/>
      <c r="AE2" s="2"/>
      <c r="AF2" s="2"/>
      <c r="AG2" s="2"/>
      <c r="AH2" s="1"/>
      <c r="AI2" s="11"/>
      <c r="AJ2" s="11"/>
      <c r="AK2" s="11"/>
      <c r="AL2" s="11"/>
      <c r="AM2" s="11"/>
      <c r="AN2" s="11"/>
      <c r="AO2" s="11"/>
      <c r="AP2" s="11"/>
      <c r="AQ2" s="11"/>
    </row>
    <row r="3" spans="1:57" ht="18" customHeight="1" thickBot="1" x14ac:dyDescent="0.5">
      <c r="AD3" s="2"/>
      <c r="AE3" s="2"/>
      <c r="AF3" s="2"/>
      <c r="AG3" s="2"/>
      <c r="AH3" s="2"/>
      <c r="AI3" s="4"/>
      <c r="AJ3" s="4"/>
      <c r="AK3" s="4"/>
      <c r="AL3" s="4"/>
      <c r="AM3" s="4"/>
      <c r="AN3" s="4"/>
      <c r="AO3" s="4"/>
      <c r="AP3" s="4"/>
      <c r="AQ3" s="4"/>
    </row>
    <row r="4" spans="1:57" ht="18" customHeight="1" thickBot="1" x14ac:dyDescent="0.5">
      <c r="A4" s="279" t="s">
        <v>3</v>
      </c>
      <c r="B4" s="279"/>
      <c r="C4" s="279" t="s">
        <v>4</v>
      </c>
      <c r="D4" s="279"/>
      <c r="E4" s="279"/>
      <c r="F4" s="279"/>
      <c r="G4" s="279"/>
      <c r="H4" s="279"/>
      <c r="I4" s="279"/>
      <c r="J4" s="279"/>
      <c r="K4" s="279"/>
      <c r="L4" s="279"/>
      <c r="M4" s="414" t="s">
        <v>5</v>
      </c>
      <c r="N4" s="414"/>
      <c r="O4" s="414"/>
      <c r="P4" s="414" t="s">
        <v>4</v>
      </c>
      <c r="Q4" s="414"/>
      <c r="R4" s="414"/>
      <c r="S4" s="414"/>
      <c r="T4" s="414"/>
      <c r="U4" s="414"/>
      <c r="V4" s="414"/>
      <c r="W4" s="414"/>
      <c r="X4" s="414"/>
      <c r="Y4" s="414"/>
      <c r="BE4" s="72" t="s">
        <v>122</v>
      </c>
    </row>
    <row r="5" spans="1:57" ht="18" customHeight="1" thickBot="1" x14ac:dyDescent="0.25">
      <c r="A5" s="279">
        <v>1</v>
      </c>
      <c r="B5" s="279"/>
      <c r="C5" s="76" t="s">
        <v>146</v>
      </c>
      <c r="D5" s="77"/>
      <c r="E5" s="77"/>
      <c r="F5" s="77"/>
      <c r="G5" s="77"/>
      <c r="H5" s="77"/>
      <c r="I5" s="77"/>
      <c r="J5" s="77"/>
      <c r="K5" s="78"/>
      <c r="L5" s="7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BE5" s="72" t="s">
        <v>123</v>
      </c>
    </row>
    <row r="6" spans="1:57" ht="18" customHeight="1" thickBot="1" x14ac:dyDescent="0.25">
      <c r="A6" s="279">
        <v>2</v>
      </c>
      <c r="B6" s="279"/>
      <c r="C6" s="76" t="s">
        <v>167</v>
      </c>
      <c r="D6" s="77"/>
      <c r="E6" s="77"/>
      <c r="F6" s="77"/>
      <c r="G6" s="77"/>
      <c r="H6" s="77"/>
      <c r="I6" s="77"/>
      <c r="J6" s="77"/>
      <c r="K6" s="78"/>
      <c r="L6" s="7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BE6" s="72" t="s">
        <v>124</v>
      </c>
    </row>
    <row r="7" spans="1:57" ht="18" customHeight="1" thickBot="1" x14ac:dyDescent="0.25">
      <c r="A7" s="279">
        <v>3</v>
      </c>
      <c r="B7" s="279"/>
      <c r="C7" s="76" t="s">
        <v>136</v>
      </c>
      <c r="D7" s="77"/>
      <c r="E7" s="77"/>
      <c r="F7" s="77"/>
      <c r="G7" s="77"/>
      <c r="H7" s="77"/>
      <c r="I7" s="77"/>
      <c r="J7" s="77"/>
      <c r="K7" s="78"/>
      <c r="L7" s="7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BE7" s="72" t="s">
        <v>122</v>
      </c>
    </row>
    <row r="8" spans="1:57" ht="6" customHeight="1" thickBot="1" x14ac:dyDescent="0.5">
      <c r="AP8" s="60"/>
      <c r="AQ8" s="60"/>
      <c r="BE8" s="72" t="s">
        <v>123</v>
      </c>
    </row>
    <row r="9" spans="1:57" ht="18" customHeight="1" thickBot="1" x14ac:dyDescent="0.5">
      <c r="A9" s="251" t="s">
        <v>127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BE9" s="72" t="s">
        <v>124</v>
      </c>
    </row>
    <row r="10" spans="1:57" ht="6.75" customHeight="1" thickBot="1" x14ac:dyDescent="0.5"/>
    <row r="11" spans="1:57" ht="18" customHeight="1" x14ac:dyDescent="0.45">
      <c r="A11" s="305" t="s">
        <v>6</v>
      </c>
      <c r="B11" s="306"/>
      <c r="C11" s="306" t="s">
        <v>7</v>
      </c>
      <c r="D11" s="306"/>
      <c r="E11" s="306"/>
      <c r="F11" s="306"/>
      <c r="G11" s="306"/>
      <c r="H11" s="306"/>
      <c r="I11" s="306"/>
      <c r="J11" s="306"/>
      <c r="K11" s="307" t="s">
        <v>8</v>
      </c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9"/>
      <c r="Z11" s="306" t="s">
        <v>7</v>
      </c>
      <c r="AA11" s="306"/>
      <c r="AB11" s="306"/>
      <c r="AC11" s="306"/>
      <c r="AD11" s="306"/>
      <c r="AE11" s="306"/>
      <c r="AF11" s="306"/>
      <c r="AG11" s="310"/>
      <c r="AH11" s="79"/>
      <c r="AI11" s="311" t="s">
        <v>9</v>
      </c>
      <c r="AJ11" s="308"/>
      <c r="AK11" s="308"/>
      <c r="AL11" s="308"/>
      <c r="AM11" s="308"/>
      <c r="AN11" s="308"/>
      <c r="AO11" s="308"/>
      <c r="AP11" s="308"/>
      <c r="AQ11" s="312"/>
    </row>
    <row r="12" spans="1:57" ht="13.5" customHeight="1" x14ac:dyDescent="0.45">
      <c r="A12" s="278">
        <v>1</v>
      </c>
      <c r="B12" s="279"/>
      <c r="C12" s="268" t="str">
        <f>C5</f>
        <v>Ｓｋｉｐ</v>
      </c>
      <c r="D12" s="268"/>
      <c r="E12" s="268"/>
      <c r="F12" s="268"/>
      <c r="G12" s="268"/>
      <c r="H12" s="268"/>
      <c r="I12" s="268"/>
      <c r="J12" s="268"/>
      <c r="K12" s="282">
        <f>COUNTIF(Q12:Q14,"〇")</f>
        <v>0</v>
      </c>
      <c r="L12" s="283"/>
      <c r="M12" s="283"/>
      <c r="N12" s="284"/>
      <c r="O12" s="315">
        <v>12</v>
      </c>
      <c r="P12" s="316"/>
      <c r="Q12" s="24" t="str">
        <f t="shared" ref="Q12:Q29" si="0">IF(O12&gt;T12,"〇","  ")</f>
        <v xml:space="preserve">  </v>
      </c>
      <c r="R12" s="25" t="s">
        <v>10</v>
      </c>
      <c r="S12" s="26" t="str">
        <f t="shared" ref="S12:S29" si="1">IF(T12&gt;O12,"〇","  ")</f>
        <v>〇</v>
      </c>
      <c r="T12" s="315">
        <v>15</v>
      </c>
      <c r="U12" s="316"/>
      <c r="V12" s="27"/>
      <c r="W12" s="282">
        <f>COUNTIF(S12:S14,"〇")</f>
        <v>2</v>
      </c>
      <c r="X12" s="283"/>
      <c r="Y12" s="284"/>
      <c r="Z12" s="268" t="str">
        <f>C6</f>
        <v>イガトラ</v>
      </c>
      <c r="AA12" s="268"/>
      <c r="AB12" s="268"/>
      <c r="AC12" s="268"/>
      <c r="AD12" s="268"/>
      <c r="AE12" s="268"/>
      <c r="AF12" s="268"/>
      <c r="AG12" s="269"/>
      <c r="AH12" s="80"/>
      <c r="AI12" s="419" t="str">
        <f>C7</f>
        <v>白球クラブ</v>
      </c>
      <c r="AJ12" s="420"/>
      <c r="AK12" s="420"/>
      <c r="AL12" s="420"/>
      <c r="AM12" s="420"/>
      <c r="AN12" s="420"/>
      <c r="AO12" s="420"/>
      <c r="AP12" s="420"/>
      <c r="AQ12" s="421"/>
    </row>
    <row r="13" spans="1:57" ht="13.5" customHeight="1" x14ac:dyDescent="0.45">
      <c r="A13" s="278"/>
      <c r="B13" s="279"/>
      <c r="C13" s="268"/>
      <c r="D13" s="268"/>
      <c r="E13" s="268"/>
      <c r="F13" s="268"/>
      <c r="G13" s="268"/>
      <c r="H13" s="268"/>
      <c r="I13" s="268"/>
      <c r="J13" s="268"/>
      <c r="K13" s="285"/>
      <c r="L13" s="286"/>
      <c r="M13" s="286"/>
      <c r="N13" s="287"/>
      <c r="O13" s="296">
        <v>14</v>
      </c>
      <c r="P13" s="298"/>
      <c r="Q13" s="29" t="str">
        <f t="shared" si="0"/>
        <v xml:space="preserve">  </v>
      </c>
      <c r="R13" s="30" t="s">
        <v>11</v>
      </c>
      <c r="S13" s="31" t="str">
        <f t="shared" si="1"/>
        <v>〇</v>
      </c>
      <c r="T13" s="296">
        <v>16</v>
      </c>
      <c r="U13" s="298"/>
      <c r="V13" s="32" t="str">
        <f>IF(T13&gt;O13,"〇","  ")</f>
        <v>〇</v>
      </c>
      <c r="W13" s="285"/>
      <c r="X13" s="286"/>
      <c r="Y13" s="287"/>
      <c r="Z13" s="268"/>
      <c r="AA13" s="268"/>
      <c r="AB13" s="268"/>
      <c r="AC13" s="268"/>
      <c r="AD13" s="268"/>
      <c r="AE13" s="268"/>
      <c r="AF13" s="268"/>
      <c r="AG13" s="269"/>
      <c r="AH13" s="80"/>
      <c r="AI13" s="422"/>
      <c r="AJ13" s="423"/>
      <c r="AK13" s="423"/>
      <c r="AL13" s="423"/>
      <c r="AM13" s="423"/>
      <c r="AN13" s="423"/>
      <c r="AO13" s="423"/>
      <c r="AP13" s="423"/>
      <c r="AQ13" s="424"/>
    </row>
    <row r="14" spans="1:57" ht="13.5" customHeight="1" x14ac:dyDescent="0.45">
      <c r="A14" s="278"/>
      <c r="B14" s="279"/>
      <c r="C14" s="268"/>
      <c r="D14" s="268"/>
      <c r="E14" s="268"/>
      <c r="F14" s="268"/>
      <c r="G14" s="268"/>
      <c r="H14" s="268"/>
      <c r="I14" s="268"/>
      <c r="J14" s="268"/>
      <c r="K14" s="291"/>
      <c r="L14" s="292"/>
      <c r="M14" s="292"/>
      <c r="N14" s="293"/>
      <c r="O14" s="313"/>
      <c r="P14" s="314"/>
      <c r="Q14" s="33" t="str">
        <f t="shared" si="0"/>
        <v xml:space="preserve">  </v>
      </c>
      <c r="R14" s="34" t="s">
        <v>12</v>
      </c>
      <c r="S14" s="35" t="str">
        <f t="shared" si="1"/>
        <v xml:space="preserve">  </v>
      </c>
      <c r="T14" s="313"/>
      <c r="U14" s="314"/>
      <c r="V14" s="36" t="str">
        <f>IF(T14&gt;O14,"〇","  ")</f>
        <v xml:space="preserve">  </v>
      </c>
      <c r="W14" s="291"/>
      <c r="X14" s="292"/>
      <c r="Y14" s="293"/>
      <c r="Z14" s="268"/>
      <c r="AA14" s="268"/>
      <c r="AB14" s="268"/>
      <c r="AC14" s="268"/>
      <c r="AD14" s="268"/>
      <c r="AE14" s="268"/>
      <c r="AF14" s="268"/>
      <c r="AG14" s="269"/>
      <c r="AH14" s="80"/>
      <c r="AI14" s="425"/>
      <c r="AJ14" s="426"/>
      <c r="AK14" s="426"/>
      <c r="AL14" s="426"/>
      <c r="AM14" s="426"/>
      <c r="AN14" s="426"/>
      <c r="AO14" s="426"/>
      <c r="AP14" s="426"/>
      <c r="AQ14" s="427"/>
    </row>
    <row r="15" spans="1:57" ht="13.5" customHeight="1" x14ac:dyDescent="0.45">
      <c r="A15" s="278">
        <v>2</v>
      </c>
      <c r="B15" s="279"/>
      <c r="C15" s="268" t="str">
        <f>C5</f>
        <v>Ｓｋｉｐ</v>
      </c>
      <c r="D15" s="268"/>
      <c r="E15" s="268"/>
      <c r="F15" s="268"/>
      <c r="G15" s="268"/>
      <c r="H15" s="268"/>
      <c r="I15" s="268"/>
      <c r="J15" s="268"/>
      <c r="K15" s="282">
        <f>COUNTIF(Q15:Q17,"〇")</f>
        <v>1</v>
      </c>
      <c r="L15" s="283"/>
      <c r="M15" s="283"/>
      <c r="N15" s="284"/>
      <c r="O15" s="302">
        <v>13</v>
      </c>
      <c r="P15" s="304"/>
      <c r="Q15" s="24" t="str">
        <f t="shared" si="0"/>
        <v xml:space="preserve">  </v>
      </c>
      <c r="R15" s="41" t="s">
        <v>10</v>
      </c>
      <c r="S15" s="26" t="str">
        <f t="shared" si="1"/>
        <v>〇</v>
      </c>
      <c r="T15" s="302">
        <v>15</v>
      </c>
      <c r="U15" s="304"/>
      <c r="V15" s="37"/>
      <c r="W15" s="282">
        <f>COUNTIF(S15:S17,"〇")</f>
        <v>2</v>
      </c>
      <c r="X15" s="283"/>
      <c r="Y15" s="284"/>
      <c r="Z15" s="268" t="str">
        <f>C7</f>
        <v>白球クラブ</v>
      </c>
      <c r="AA15" s="268"/>
      <c r="AB15" s="268"/>
      <c r="AC15" s="268"/>
      <c r="AD15" s="268"/>
      <c r="AE15" s="268"/>
      <c r="AF15" s="268"/>
      <c r="AG15" s="269"/>
      <c r="AH15" s="80"/>
      <c r="AI15" s="419" t="str">
        <f>C6</f>
        <v>イガトラ</v>
      </c>
      <c r="AJ15" s="420"/>
      <c r="AK15" s="420"/>
      <c r="AL15" s="420"/>
      <c r="AM15" s="420"/>
      <c r="AN15" s="420"/>
      <c r="AO15" s="420"/>
      <c r="AP15" s="420"/>
      <c r="AQ15" s="421"/>
    </row>
    <row r="16" spans="1:57" ht="13.5" customHeight="1" x14ac:dyDescent="0.45">
      <c r="A16" s="278"/>
      <c r="B16" s="279"/>
      <c r="C16" s="268"/>
      <c r="D16" s="268"/>
      <c r="E16" s="268"/>
      <c r="F16" s="268"/>
      <c r="G16" s="268"/>
      <c r="H16" s="268"/>
      <c r="I16" s="268"/>
      <c r="J16" s="268"/>
      <c r="K16" s="285"/>
      <c r="L16" s="286"/>
      <c r="M16" s="286"/>
      <c r="N16" s="287"/>
      <c r="O16" s="296">
        <v>15</v>
      </c>
      <c r="P16" s="298"/>
      <c r="Q16" s="29" t="str">
        <f t="shared" si="0"/>
        <v>〇</v>
      </c>
      <c r="R16" s="30" t="s">
        <v>11</v>
      </c>
      <c r="S16" s="31" t="str">
        <f t="shared" si="1"/>
        <v xml:space="preserve">  </v>
      </c>
      <c r="T16" s="296">
        <v>13</v>
      </c>
      <c r="U16" s="298"/>
      <c r="V16" s="32"/>
      <c r="W16" s="285"/>
      <c r="X16" s="286"/>
      <c r="Y16" s="287"/>
      <c r="Z16" s="268"/>
      <c r="AA16" s="268"/>
      <c r="AB16" s="268"/>
      <c r="AC16" s="268"/>
      <c r="AD16" s="268"/>
      <c r="AE16" s="268"/>
      <c r="AF16" s="268"/>
      <c r="AG16" s="269"/>
      <c r="AH16" s="80"/>
      <c r="AI16" s="422"/>
      <c r="AJ16" s="423"/>
      <c r="AK16" s="423"/>
      <c r="AL16" s="423"/>
      <c r="AM16" s="423"/>
      <c r="AN16" s="423"/>
      <c r="AO16" s="423"/>
      <c r="AP16" s="423"/>
      <c r="AQ16" s="424"/>
    </row>
    <row r="17" spans="1:43" ht="13.5" customHeight="1" x14ac:dyDescent="0.45">
      <c r="A17" s="278"/>
      <c r="B17" s="279"/>
      <c r="C17" s="268"/>
      <c r="D17" s="268"/>
      <c r="E17" s="268"/>
      <c r="F17" s="268"/>
      <c r="G17" s="268"/>
      <c r="H17" s="268"/>
      <c r="I17" s="268"/>
      <c r="J17" s="268"/>
      <c r="K17" s="291"/>
      <c r="L17" s="292"/>
      <c r="M17" s="292"/>
      <c r="N17" s="293"/>
      <c r="O17" s="299">
        <v>12</v>
      </c>
      <c r="P17" s="300"/>
      <c r="Q17" s="33" t="str">
        <f t="shared" si="0"/>
        <v xml:space="preserve">  </v>
      </c>
      <c r="R17" s="39" t="s">
        <v>12</v>
      </c>
      <c r="S17" s="35" t="str">
        <f t="shared" si="1"/>
        <v>〇</v>
      </c>
      <c r="T17" s="299">
        <v>15</v>
      </c>
      <c r="U17" s="301"/>
      <c r="V17" s="40"/>
      <c r="W17" s="291"/>
      <c r="X17" s="292"/>
      <c r="Y17" s="293"/>
      <c r="Z17" s="268"/>
      <c r="AA17" s="268"/>
      <c r="AB17" s="268"/>
      <c r="AC17" s="268"/>
      <c r="AD17" s="268"/>
      <c r="AE17" s="268"/>
      <c r="AF17" s="268"/>
      <c r="AG17" s="269"/>
      <c r="AH17" s="80"/>
      <c r="AI17" s="425"/>
      <c r="AJ17" s="426"/>
      <c r="AK17" s="426"/>
      <c r="AL17" s="426"/>
      <c r="AM17" s="426"/>
      <c r="AN17" s="426"/>
      <c r="AO17" s="426"/>
      <c r="AP17" s="426"/>
      <c r="AQ17" s="427"/>
    </row>
    <row r="18" spans="1:43" ht="13.5" customHeight="1" x14ac:dyDescent="0.45">
      <c r="A18" s="278">
        <v>3</v>
      </c>
      <c r="B18" s="279"/>
      <c r="C18" s="268" t="str">
        <f>C6</f>
        <v>イガトラ</v>
      </c>
      <c r="D18" s="268"/>
      <c r="E18" s="268"/>
      <c r="F18" s="268"/>
      <c r="G18" s="268"/>
      <c r="H18" s="268"/>
      <c r="I18" s="268"/>
      <c r="J18" s="268"/>
      <c r="K18" s="282">
        <f>COUNTIF(Q18:Q20,"〇")</f>
        <v>2</v>
      </c>
      <c r="L18" s="283"/>
      <c r="M18" s="283"/>
      <c r="N18" s="284"/>
      <c r="O18" s="302">
        <v>15</v>
      </c>
      <c r="P18" s="304"/>
      <c r="Q18" s="24" t="str">
        <f t="shared" si="0"/>
        <v>〇</v>
      </c>
      <c r="R18" s="41" t="s">
        <v>10</v>
      </c>
      <c r="S18" s="26" t="str">
        <f t="shared" si="1"/>
        <v xml:space="preserve">  </v>
      </c>
      <c r="T18" s="302">
        <v>12</v>
      </c>
      <c r="U18" s="304"/>
      <c r="V18" s="37"/>
      <c r="W18" s="282">
        <f>COUNTIF(S18:S20,"〇")</f>
        <v>0</v>
      </c>
      <c r="X18" s="283"/>
      <c r="Y18" s="284"/>
      <c r="Z18" s="268" t="str">
        <f>C7</f>
        <v>白球クラブ</v>
      </c>
      <c r="AA18" s="268"/>
      <c r="AB18" s="268"/>
      <c r="AC18" s="268"/>
      <c r="AD18" s="268"/>
      <c r="AE18" s="268"/>
      <c r="AF18" s="268"/>
      <c r="AG18" s="269"/>
      <c r="AH18" s="80"/>
      <c r="AI18" s="419" t="str">
        <f>C5</f>
        <v>Ｓｋｉｐ</v>
      </c>
      <c r="AJ18" s="420"/>
      <c r="AK18" s="420"/>
      <c r="AL18" s="420"/>
      <c r="AM18" s="420"/>
      <c r="AN18" s="420"/>
      <c r="AO18" s="420"/>
      <c r="AP18" s="420"/>
      <c r="AQ18" s="421"/>
    </row>
    <row r="19" spans="1:43" ht="13.5" customHeight="1" x14ac:dyDescent="0.45">
      <c r="A19" s="278"/>
      <c r="B19" s="279"/>
      <c r="C19" s="268"/>
      <c r="D19" s="268"/>
      <c r="E19" s="268"/>
      <c r="F19" s="268"/>
      <c r="G19" s="268"/>
      <c r="H19" s="268"/>
      <c r="I19" s="268"/>
      <c r="J19" s="268"/>
      <c r="K19" s="285"/>
      <c r="L19" s="286"/>
      <c r="M19" s="286"/>
      <c r="N19" s="287"/>
      <c r="O19" s="296">
        <v>15</v>
      </c>
      <c r="P19" s="298"/>
      <c r="Q19" s="29" t="str">
        <f t="shared" si="0"/>
        <v>〇</v>
      </c>
      <c r="R19" s="30" t="s">
        <v>11</v>
      </c>
      <c r="S19" s="31" t="str">
        <f t="shared" si="1"/>
        <v xml:space="preserve">  </v>
      </c>
      <c r="T19" s="296">
        <v>9</v>
      </c>
      <c r="U19" s="298"/>
      <c r="V19" s="32"/>
      <c r="W19" s="285"/>
      <c r="X19" s="286"/>
      <c r="Y19" s="287"/>
      <c r="Z19" s="268"/>
      <c r="AA19" s="268"/>
      <c r="AB19" s="268"/>
      <c r="AC19" s="268"/>
      <c r="AD19" s="268"/>
      <c r="AE19" s="268"/>
      <c r="AF19" s="268"/>
      <c r="AG19" s="269"/>
      <c r="AH19" s="80"/>
      <c r="AI19" s="422"/>
      <c r="AJ19" s="423"/>
      <c r="AK19" s="423"/>
      <c r="AL19" s="423"/>
      <c r="AM19" s="423"/>
      <c r="AN19" s="423"/>
      <c r="AO19" s="423"/>
      <c r="AP19" s="423"/>
      <c r="AQ19" s="424"/>
    </row>
    <row r="20" spans="1:43" ht="13.5" customHeight="1" x14ac:dyDescent="0.45">
      <c r="A20" s="278"/>
      <c r="B20" s="279"/>
      <c r="C20" s="268"/>
      <c r="D20" s="268"/>
      <c r="E20" s="268"/>
      <c r="F20" s="268"/>
      <c r="G20" s="268"/>
      <c r="H20" s="268"/>
      <c r="I20" s="268"/>
      <c r="J20" s="268"/>
      <c r="K20" s="291"/>
      <c r="L20" s="292"/>
      <c r="M20" s="292"/>
      <c r="N20" s="293"/>
      <c r="O20" s="299"/>
      <c r="P20" s="301"/>
      <c r="Q20" s="33" t="str">
        <f t="shared" si="0"/>
        <v xml:space="preserve">  </v>
      </c>
      <c r="R20" s="39" t="s">
        <v>12</v>
      </c>
      <c r="S20" s="35" t="str">
        <f t="shared" si="1"/>
        <v xml:space="preserve">  </v>
      </c>
      <c r="T20" s="299"/>
      <c r="U20" s="301"/>
      <c r="V20" s="40"/>
      <c r="W20" s="291"/>
      <c r="X20" s="292"/>
      <c r="Y20" s="293"/>
      <c r="Z20" s="268"/>
      <c r="AA20" s="268"/>
      <c r="AB20" s="268"/>
      <c r="AC20" s="268"/>
      <c r="AD20" s="268"/>
      <c r="AE20" s="268"/>
      <c r="AF20" s="268"/>
      <c r="AG20" s="269"/>
      <c r="AH20" s="80"/>
      <c r="AI20" s="425"/>
      <c r="AJ20" s="426"/>
      <c r="AK20" s="426"/>
      <c r="AL20" s="426"/>
      <c r="AM20" s="426"/>
      <c r="AN20" s="426"/>
      <c r="AO20" s="426"/>
      <c r="AP20" s="426"/>
      <c r="AQ20" s="427"/>
    </row>
    <row r="21" spans="1:43" ht="13.5" customHeight="1" x14ac:dyDescent="0.45">
      <c r="A21" s="278">
        <v>4</v>
      </c>
      <c r="B21" s="279"/>
      <c r="C21" s="268" t="str">
        <f>C12</f>
        <v>Ｓｋｉｐ</v>
      </c>
      <c r="D21" s="268"/>
      <c r="E21" s="268"/>
      <c r="F21" s="268"/>
      <c r="G21" s="268"/>
      <c r="H21" s="268"/>
      <c r="I21" s="268"/>
      <c r="J21" s="268"/>
      <c r="K21" s="282">
        <f>COUNTIF(Q21:Q23,"〇")</f>
        <v>0</v>
      </c>
      <c r="L21" s="283"/>
      <c r="M21" s="283"/>
      <c r="N21" s="284"/>
      <c r="O21" s="302">
        <v>9</v>
      </c>
      <c r="P21" s="304"/>
      <c r="Q21" s="24" t="str">
        <f t="shared" si="0"/>
        <v xml:space="preserve">  </v>
      </c>
      <c r="R21" s="41" t="s">
        <v>10</v>
      </c>
      <c r="S21" s="26" t="str">
        <f t="shared" si="1"/>
        <v>〇</v>
      </c>
      <c r="T21" s="302">
        <v>15</v>
      </c>
      <c r="U21" s="304"/>
      <c r="V21" s="37"/>
      <c r="W21" s="282">
        <f>COUNTIF(S21:S23,"〇")</f>
        <v>2</v>
      </c>
      <c r="X21" s="283"/>
      <c r="Y21" s="284"/>
      <c r="Z21" s="268" t="str">
        <f>Z12</f>
        <v>イガトラ</v>
      </c>
      <c r="AA21" s="268"/>
      <c r="AB21" s="268"/>
      <c r="AC21" s="268"/>
      <c r="AD21" s="268"/>
      <c r="AE21" s="268"/>
      <c r="AF21" s="268"/>
      <c r="AG21" s="269"/>
      <c r="AH21" s="80"/>
      <c r="AI21" s="419" t="str">
        <f>AI12</f>
        <v>白球クラブ</v>
      </c>
      <c r="AJ21" s="420"/>
      <c r="AK21" s="420"/>
      <c r="AL21" s="420"/>
      <c r="AM21" s="420"/>
      <c r="AN21" s="420"/>
      <c r="AO21" s="420"/>
      <c r="AP21" s="420"/>
      <c r="AQ21" s="421"/>
    </row>
    <row r="22" spans="1:43" ht="13.5" customHeight="1" x14ac:dyDescent="0.45">
      <c r="A22" s="278"/>
      <c r="B22" s="279"/>
      <c r="C22" s="268"/>
      <c r="D22" s="268"/>
      <c r="E22" s="268"/>
      <c r="F22" s="268"/>
      <c r="G22" s="268"/>
      <c r="H22" s="268"/>
      <c r="I22" s="268"/>
      <c r="J22" s="268"/>
      <c r="K22" s="285"/>
      <c r="L22" s="286"/>
      <c r="M22" s="286"/>
      <c r="N22" s="287"/>
      <c r="O22" s="296">
        <v>15</v>
      </c>
      <c r="P22" s="298"/>
      <c r="Q22" s="29" t="str">
        <f t="shared" si="0"/>
        <v xml:space="preserve">  </v>
      </c>
      <c r="R22" s="30" t="s">
        <v>11</v>
      </c>
      <c r="S22" s="31" t="str">
        <f t="shared" si="1"/>
        <v>〇</v>
      </c>
      <c r="T22" s="296">
        <v>17</v>
      </c>
      <c r="U22" s="298"/>
      <c r="V22" s="32"/>
      <c r="W22" s="285"/>
      <c r="X22" s="286"/>
      <c r="Y22" s="287"/>
      <c r="Z22" s="268"/>
      <c r="AA22" s="268"/>
      <c r="AB22" s="268"/>
      <c r="AC22" s="268"/>
      <c r="AD22" s="268"/>
      <c r="AE22" s="268"/>
      <c r="AF22" s="268"/>
      <c r="AG22" s="269"/>
      <c r="AH22" s="80"/>
      <c r="AI22" s="422"/>
      <c r="AJ22" s="423"/>
      <c r="AK22" s="423"/>
      <c r="AL22" s="423"/>
      <c r="AM22" s="423"/>
      <c r="AN22" s="423"/>
      <c r="AO22" s="423"/>
      <c r="AP22" s="423"/>
      <c r="AQ22" s="424"/>
    </row>
    <row r="23" spans="1:43" ht="13.5" customHeight="1" x14ac:dyDescent="0.45">
      <c r="A23" s="278"/>
      <c r="B23" s="279"/>
      <c r="C23" s="268"/>
      <c r="D23" s="268"/>
      <c r="E23" s="268"/>
      <c r="F23" s="268"/>
      <c r="G23" s="268"/>
      <c r="H23" s="268"/>
      <c r="I23" s="268"/>
      <c r="J23" s="268"/>
      <c r="K23" s="291"/>
      <c r="L23" s="292"/>
      <c r="M23" s="292"/>
      <c r="N23" s="293"/>
      <c r="O23" s="299"/>
      <c r="P23" s="300"/>
      <c r="Q23" s="33" t="str">
        <f t="shared" si="0"/>
        <v xml:space="preserve">  </v>
      </c>
      <c r="R23" s="39" t="s">
        <v>12</v>
      </c>
      <c r="S23" s="35" t="str">
        <f t="shared" si="1"/>
        <v xml:space="preserve">  </v>
      </c>
      <c r="T23" s="299"/>
      <c r="U23" s="301"/>
      <c r="V23" s="40"/>
      <c r="W23" s="291"/>
      <c r="X23" s="292"/>
      <c r="Y23" s="293"/>
      <c r="Z23" s="268"/>
      <c r="AA23" s="268"/>
      <c r="AB23" s="268"/>
      <c r="AC23" s="268"/>
      <c r="AD23" s="268"/>
      <c r="AE23" s="268"/>
      <c r="AF23" s="268"/>
      <c r="AG23" s="269"/>
      <c r="AH23" s="80"/>
      <c r="AI23" s="425"/>
      <c r="AJ23" s="426"/>
      <c r="AK23" s="426"/>
      <c r="AL23" s="426"/>
      <c r="AM23" s="426"/>
      <c r="AN23" s="426"/>
      <c r="AO23" s="426"/>
      <c r="AP23" s="426"/>
      <c r="AQ23" s="427"/>
    </row>
    <row r="24" spans="1:43" ht="13.5" customHeight="1" x14ac:dyDescent="0.45">
      <c r="A24" s="278">
        <v>5</v>
      </c>
      <c r="B24" s="279"/>
      <c r="C24" s="268" t="str">
        <f t="shared" ref="C24" si="2">C15</f>
        <v>Ｓｋｉｐ</v>
      </c>
      <c r="D24" s="268"/>
      <c r="E24" s="268"/>
      <c r="F24" s="268"/>
      <c r="G24" s="268"/>
      <c r="H24" s="268"/>
      <c r="I24" s="268"/>
      <c r="J24" s="268"/>
      <c r="K24" s="282">
        <f>COUNTIF(Q24:Q26,"〇")</f>
        <v>0</v>
      </c>
      <c r="L24" s="283"/>
      <c r="M24" s="283"/>
      <c r="N24" s="284"/>
      <c r="O24" s="302">
        <v>12</v>
      </c>
      <c r="P24" s="303"/>
      <c r="Q24" s="24" t="str">
        <f t="shared" si="0"/>
        <v xml:space="preserve">  </v>
      </c>
      <c r="R24" s="41" t="s">
        <v>10</v>
      </c>
      <c r="S24" s="26" t="str">
        <f t="shared" si="1"/>
        <v>〇</v>
      </c>
      <c r="T24" s="302">
        <v>15</v>
      </c>
      <c r="U24" s="304"/>
      <c r="V24" s="37"/>
      <c r="W24" s="282">
        <f>COUNTIF(S24:S26,"〇")</f>
        <v>2</v>
      </c>
      <c r="X24" s="283"/>
      <c r="Y24" s="284"/>
      <c r="Z24" s="268" t="str">
        <f t="shared" ref="Z24" si="3">Z15</f>
        <v>白球クラブ</v>
      </c>
      <c r="AA24" s="268"/>
      <c r="AB24" s="268"/>
      <c r="AC24" s="268"/>
      <c r="AD24" s="268"/>
      <c r="AE24" s="268"/>
      <c r="AF24" s="268"/>
      <c r="AG24" s="269"/>
      <c r="AH24" s="80"/>
      <c r="AI24" s="419" t="str">
        <f t="shared" ref="AI24" si="4">AI15</f>
        <v>イガトラ</v>
      </c>
      <c r="AJ24" s="420"/>
      <c r="AK24" s="420"/>
      <c r="AL24" s="420"/>
      <c r="AM24" s="420"/>
      <c r="AN24" s="420"/>
      <c r="AO24" s="420"/>
      <c r="AP24" s="420"/>
      <c r="AQ24" s="421"/>
    </row>
    <row r="25" spans="1:43" ht="13.5" customHeight="1" x14ac:dyDescent="0.45">
      <c r="A25" s="278"/>
      <c r="B25" s="279"/>
      <c r="C25" s="268"/>
      <c r="D25" s="268"/>
      <c r="E25" s="268"/>
      <c r="F25" s="268"/>
      <c r="G25" s="268"/>
      <c r="H25" s="268"/>
      <c r="I25" s="268"/>
      <c r="J25" s="268"/>
      <c r="K25" s="285"/>
      <c r="L25" s="286"/>
      <c r="M25" s="286"/>
      <c r="N25" s="287"/>
      <c r="O25" s="296">
        <v>15</v>
      </c>
      <c r="P25" s="297"/>
      <c r="Q25" s="29" t="str">
        <f t="shared" si="0"/>
        <v xml:space="preserve">  </v>
      </c>
      <c r="R25" s="30" t="s">
        <v>11</v>
      </c>
      <c r="S25" s="31" t="str">
        <f t="shared" si="1"/>
        <v>〇</v>
      </c>
      <c r="T25" s="296">
        <v>17</v>
      </c>
      <c r="U25" s="298"/>
      <c r="V25" s="32"/>
      <c r="W25" s="285"/>
      <c r="X25" s="286"/>
      <c r="Y25" s="287"/>
      <c r="Z25" s="268"/>
      <c r="AA25" s="268"/>
      <c r="AB25" s="268"/>
      <c r="AC25" s="268"/>
      <c r="AD25" s="268"/>
      <c r="AE25" s="268"/>
      <c r="AF25" s="268"/>
      <c r="AG25" s="269"/>
      <c r="AH25" s="80"/>
      <c r="AI25" s="422"/>
      <c r="AJ25" s="423"/>
      <c r="AK25" s="423"/>
      <c r="AL25" s="423"/>
      <c r="AM25" s="423"/>
      <c r="AN25" s="423"/>
      <c r="AO25" s="423"/>
      <c r="AP25" s="423"/>
      <c r="AQ25" s="424"/>
    </row>
    <row r="26" spans="1:43" ht="13.5" customHeight="1" x14ac:dyDescent="0.45">
      <c r="A26" s="278"/>
      <c r="B26" s="279"/>
      <c r="C26" s="268"/>
      <c r="D26" s="268"/>
      <c r="E26" s="268"/>
      <c r="F26" s="268"/>
      <c r="G26" s="268"/>
      <c r="H26" s="268"/>
      <c r="I26" s="268"/>
      <c r="J26" s="268"/>
      <c r="K26" s="291"/>
      <c r="L26" s="292"/>
      <c r="M26" s="292"/>
      <c r="N26" s="293"/>
      <c r="O26" s="299"/>
      <c r="P26" s="300"/>
      <c r="Q26" s="33" t="str">
        <f t="shared" si="0"/>
        <v xml:space="preserve">  </v>
      </c>
      <c r="R26" s="39" t="s">
        <v>12</v>
      </c>
      <c r="S26" s="35" t="str">
        <f t="shared" si="1"/>
        <v xml:space="preserve">  </v>
      </c>
      <c r="T26" s="299"/>
      <c r="U26" s="301"/>
      <c r="V26" s="40"/>
      <c r="W26" s="291"/>
      <c r="X26" s="292"/>
      <c r="Y26" s="293"/>
      <c r="Z26" s="268"/>
      <c r="AA26" s="268"/>
      <c r="AB26" s="268"/>
      <c r="AC26" s="268"/>
      <c r="AD26" s="268"/>
      <c r="AE26" s="268"/>
      <c r="AF26" s="268"/>
      <c r="AG26" s="269"/>
      <c r="AH26" s="80"/>
      <c r="AI26" s="425"/>
      <c r="AJ26" s="426"/>
      <c r="AK26" s="426"/>
      <c r="AL26" s="426"/>
      <c r="AM26" s="426"/>
      <c r="AN26" s="426"/>
      <c r="AO26" s="426"/>
      <c r="AP26" s="426"/>
      <c r="AQ26" s="427"/>
    </row>
    <row r="27" spans="1:43" ht="13.5" customHeight="1" x14ac:dyDescent="0.45">
      <c r="A27" s="278">
        <v>6</v>
      </c>
      <c r="B27" s="279"/>
      <c r="C27" s="268" t="str">
        <f t="shared" ref="C27" si="5">C18</f>
        <v>イガトラ</v>
      </c>
      <c r="D27" s="268"/>
      <c r="E27" s="268"/>
      <c r="F27" s="268"/>
      <c r="G27" s="268"/>
      <c r="H27" s="268"/>
      <c r="I27" s="268"/>
      <c r="J27" s="268"/>
      <c r="K27" s="282">
        <f>COUNTIF(Q27:Q29,"〇")</f>
        <v>2</v>
      </c>
      <c r="L27" s="283"/>
      <c r="M27" s="283"/>
      <c r="N27" s="284"/>
      <c r="O27" s="302">
        <v>10</v>
      </c>
      <c r="P27" s="303"/>
      <c r="Q27" s="24" t="str">
        <f t="shared" si="0"/>
        <v xml:space="preserve">  </v>
      </c>
      <c r="R27" s="41" t="s">
        <v>10</v>
      </c>
      <c r="S27" s="26" t="str">
        <f t="shared" si="1"/>
        <v>〇</v>
      </c>
      <c r="T27" s="302">
        <v>15</v>
      </c>
      <c r="U27" s="304"/>
      <c r="V27" s="37"/>
      <c r="W27" s="282">
        <f>COUNTIF(S27:S29,"〇")</f>
        <v>1</v>
      </c>
      <c r="X27" s="283"/>
      <c r="Y27" s="284"/>
      <c r="Z27" s="268" t="str">
        <f t="shared" ref="Z27" si="6">Z18</f>
        <v>白球クラブ</v>
      </c>
      <c r="AA27" s="268"/>
      <c r="AB27" s="268"/>
      <c r="AC27" s="268"/>
      <c r="AD27" s="268"/>
      <c r="AE27" s="268"/>
      <c r="AF27" s="268"/>
      <c r="AG27" s="269"/>
      <c r="AH27" s="80"/>
      <c r="AI27" s="419" t="str">
        <f t="shared" ref="AI27" si="7">AI18</f>
        <v>Ｓｋｉｐ</v>
      </c>
      <c r="AJ27" s="420"/>
      <c r="AK27" s="420"/>
      <c r="AL27" s="420"/>
      <c r="AM27" s="420"/>
      <c r="AN27" s="420"/>
      <c r="AO27" s="420"/>
      <c r="AP27" s="420"/>
      <c r="AQ27" s="421"/>
    </row>
    <row r="28" spans="1:43" ht="13.5" customHeight="1" x14ac:dyDescent="0.45">
      <c r="A28" s="278"/>
      <c r="B28" s="279"/>
      <c r="C28" s="268"/>
      <c r="D28" s="268"/>
      <c r="E28" s="268"/>
      <c r="F28" s="268"/>
      <c r="G28" s="268"/>
      <c r="H28" s="268"/>
      <c r="I28" s="268"/>
      <c r="J28" s="268"/>
      <c r="K28" s="285"/>
      <c r="L28" s="286"/>
      <c r="M28" s="286"/>
      <c r="N28" s="287"/>
      <c r="O28" s="296">
        <v>16</v>
      </c>
      <c r="P28" s="297"/>
      <c r="Q28" s="29" t="str">
        <f t="shared" si="0"/>
        <v>〇</v>
      </c>
      <c r="R28" s="30" t="s">
        <v>11</v>
      </c>
      <c r="S28" s="31" t="str">
        <f t="shared" si="1"/>
        <v xml:space="preserve">  </v>
      </c>
      <c r="T28" s="296">
        <v>14</v>
      </c>
      <c r="U28" s="298"/>
      <c r="V28" s="32"/>
      <c r="W28" s="285"/>
      <c r="X28" s="286"/>
      <c r="Y28" s="287"/>
      <c r="Z28" s="268"/>
      <c r="AA28" s="268"/>
      <c r="AB28" s="268"/>
      <c r="AC28" s="268"/>
      <c r="AD28" s="268"/>
      <c r="AE28" s="268"/>
      <c r="AF28" s="268"/>
      <c r="AG28" s="269"/>
      <c r="AH28" s="80"/>
      <c r="AI28" s="422"/>
      <c r="AJ28" s="423"/>
      <c r="AK28" s="423"/>
      <c r="AL28" s="423"/>
      <c r="AM28" s="423"/>
      <c r="AN28" s="423"/>
      <c r="AO28" s="423"/>
      <c r="AP28" s="423"/>
      <c r="AQ28" s="424"/>
    </row>
    <row r="29" spans="1:43" ht="13.5" customHeight="1" thickBot="1" x14ac:dyDescent="0.5">
      <c r="A29" s="280"/>
      <c r="B29" s="281"/>
      <c r="C29" s="270"/>
      <c r="D29" s="270"/>
      <c r="E29" s="270"/>
      <c r="F29" s="270"/>
      <c r="G29" s="270"/>
      <c r="H29" s="270"/>
      <c r="I29" s="270"/>
      <c r="J29" s="270"/>
      <c r="K29" s="288"/>
      <c r="L29" s="289"/>
      <c r="M29" s="289"/>
      <c r="N29" s="290"/>
      <c r="O29" s="431">
        <v>15</v>
      </c>
      <c r="P29" s="432"/>
      <c r="Q29" s="81" t="str">
        <f t="shared" si="0"/>
        <v>〇</v>
      </c>
      <c r="R29" s="100" t="s">
        <v>12</v>
      </c>
      <c r="S29" s="82" t="str">
        <f t="shared" si="1"/>
        <v xml:space="preserve">  </v>
      </c>
      <c r="T29" s="431">
        <v>9</v>
      </c>
      <c r="U29" s="433"/>
      <c r="V29" s="101"/>
      <c r="W29" s="288"/>
      <c r="X29" s="289"/>
      <c r="Y29" s="290"/>
      <c r="Z29" s="270"/>
      <c r="AA29" s="270"/>
      <c r="AB29" s="270"/>
      <c r="AC29" s="270"/>
      <c r="AD29" s="270"/>
      <c r="AE29" s="270"/>
      <c r="AF29" s="270"/>
      <c r="AG29" s="271"/>
      <c r="AH29" s="102"/>
      <c r="AI29" s="428"/>
      <c r="AJ29" s="429"/>
      <c r="AK29" s="429"/>
      <c r="AL29" s="429"/>
      <c r="AM29" s="429"/>
      <c r="AN29" s="429"/>
      <c r="AO29" s="429"/>
      <c r="AP29" s="429"/>
      <c r="AQ29" s="430"/>
    </row>
    <row r="30" spans="1:43" s="21" customFormat="1" ht="6" customHeight="1" x14ac:dyDescent="0.45">
      <c r="C30" s="83"/>
      <c r="D30" s="4"/>
      <c r="E30" s="4"/>
      <c r="G30" s="4"/>
      <c r="I30" s="84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</row>
    <row r="31" spans="1:43" s="21" customFormat="1" ht="18" customHeight="1" x14ac:dyDescent="0.45">
      <c r="A31" s="251" t="s">
        <v>128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</row>
    <row r="32" spans="1:43" s="21" customFormat="1" ht="6" customHeight="1" thickBot="1" x14ac:dyDescent="0.5"/>
    <row r="33" spans="1:100" s="21" customFormat="1" ht="15" customHeight="1" x14ac:dyDescent="0.45">
      <c r="A33" s="252"/>
      <c r="B33" s="253" t="s">
        <v>13</v>
      </c>
      <c r="C33" s="254"/>
      <c r="D33" s="255"/>
      <c r="E33" s="48"/>
      <c r="F33" s="258" t="str">
        <f>B37</f>
        <v>Ｓｋｉｐ</v>
      </c>
      <c r="G33" s="258"/>
      <c r="H33" s="258"/>
      <c r="I33" s="258"/>
      <c r="J33" s="258"/>
      <c r="K33" s="258" t="str">
        <f>B43</f>
        <v>イガトラ</v>
      </c>
      <c r="L33" s="258"/>
      <c r="M33" s="258"/>
      <c r="N33" s="258"/>
      <c r="O33" s="258"/>
      <c r="P33" s="258" t="str">
        <f>B49</f>
        <v>白球クラブ</v>
      </c>
      <c r="Q33" s="258"/>
      <c r="R33" s="258"/>
      <c r="S33" s="258"/>
      <c r="T33" s="258"/>
      <c r="U33" s="258" t="str">
        <f>F33</f>
        <v>Ｓｋｉｐ</v>
      </c>
      <c r="V33" s="258"/>
      <c r="W33" s="258"/>
      <c r="X33" s="258"/>
      <c r="Y33" s="258"/>
      <c r="Z33" s="258" t="str">
        <f>K33</f>
        <v>イガトラ</v>
      </c>
      <c r="AA33" s="258"/>
      <c r="AB33" s="258"/>
      <c r="AC33" s="258"/>
      <c r="AD33" s="258"/>
      <c r="AE33" s="258" t="str">
        <f>P33</f>
        <v>白球クラブ</v>
      </c>
      <c r="AF33" s="258"/>
      <c r="AG33" s="258"/>
      <c r="AH33" s="258"/>
      <c r="AI33" s="258"/>
      <c r="AJ33" s="253" t="s">
        <v>14</v>
      </c>
      <c r="AK33" s="254"/>
      <c r="AL33" s="260"/>
      <c r="AM33" s="261" t="s">
        <v>15</v>
      </c>
      <c r="AN33" s="254"/>
      <c r="AO33" s="260"/>
      <c r="AP33" s="262" t="s">
        <v>16</v>
      </c>
      <c r="AQ33" s="265" t="s">
        <v>17</v>
      </c>
      <c r="CV33" s="60"/>
    </row>
    <row r="34" spans="1:100" s="21" customFormat="1" ht="15" customHeight="1" x14ac:dyDescent="0.45">
      <c r="A34" s="252"/>
      <c r="B34" s="233"/>
      <c r="C34" s="197"/>
      <c r="D34" s="256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33"/>
      <c r="AK34" s="197"/>
      <c r="AL34" s="201"/>
      <c r="AM34" s="198"/>
      <c r="AN34" s="197"/>
      <c r="AO34" s="201"/>
      <c r="AP34" s="263"/>
      <c r="AQ34" s="266"/>
      <c r="CV34" s="60"/>
    </row>
    <row r="35" spans="1:100" s="21" customFormat="1" ht="15" customHeight="1" x14ac:dyDescent="0.45">
      <c r="A35" s="252"/>
      <c r="B35" s="233"/>
      <c r="C35" s="197"/>
      <c r="D35" s="256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33"/>
      <c r="AK35" s="197"/>
      <c r="AL35" s="201"/>
      <c r="AM35" s="198"/>
      <c r="AN35" s="197"/>
      <c r="AO35" s="201"/>
      <c r="AP35" s="263"/>
      <c r="AQ35" s="266"/>
      <c r="AS35" s="197" t="s">
        <v>18</v>
      </c>
      <c r="AT35" s="247" t="s">
        <v>19</v>
      </c>
      <c r="CV35" s="60"/>
    </row>
    <row r="36" spans="1:100" s="21" customFormat="1" ht="15" customHeight="1" x14ac:dyDescent="0.45">
      <c r="A36" s="252"/>
      <c r="B36" s="241"/>
      <c r="C36" s="242"/>
      <c r="D36" s="257"/>
      <c r="E36" s="51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41"/>
      <c r="AK36" s="242"/>
      <c r="AL36" s="243"/>
      <c r="AM36" s="244"/>
      <c r="AN36" s="242"/>
      <c r="AO36" s="243"/>
      <c r="AP36" s="264"/>
      <c r="AQ36" s="267"/>
      <c r="AS36" s="197"/>
      <c r="AT36" s="197"/>
      <c r="CV36" s="60"/>
    </row>
    <row r="37" spans="1:100" ht="18" customHeight="1" x14ac:dyDescent="0.45">
      <c r="A37" s="248"/>
      <c r="B37" s="214" t="str">
        <f>C5</f>
        <v>Ｓｋｉｐ</v>
      </c>
      <c r="C37" s="215"/>
      <c r="D37" s="216"/>
      <c r="E37" s="221" t="e">
        <f>IF($CA$81="A",CC83,IF($CA$81="B",CF83,CI83))</f>
        <v>#REF!</v>
      </c>
      <c r="F37" s="249"/>
      <c r="G37" s="227"/>
      <c r="H37" s="227"/>
      <c r="I37" s="227"/>
      <c r="J37" s="228"/>
      <c r="K37" s="21">
        <f>COUNTIF(L40:L42,"○")</f>
        <v>0</v>
      </c>
      <c r="M37" s="103" t="s">
        <v>107</v>
      </c>
      <c r="O37" s="50">
        <f>COUNTIF(N40:N42,"○")</f>
        <v>2</v>
      </c>
      <c r="P37" s="21">
        <f>COUNTIF(Q40:Q42,"○")</f>
        <v>1</v>
      </c>
      <c r="R37" s="103" t="s">
        <v>114</v>
      </c>
      <c r="T37" s="50">
        <f>COUNTIF(S40:S42,"○")</f>
        <v>2</v>
      </c>
      <c r="U37" s="89"/>
      <c r="V37" s="89"/>
      <c r="W37" s="89"/>
      <c r="X37" s="89"/>
      <c r="Y37" s="90"/>
      <c r="Z37" s="21">
        <f>COUNTIF(AA40:AA42,"○")</f>
        <v>0</v>
      </c>
      <c r="AB37" s="103" t="s">
        <v>111</v>
      </c>
      <c r="AD37" s="50">
        <f>COUNTIF(AC40:AC42,"○")</f>
        <v>2</v>
      </c>
      <c r="AE37" s="21">
        <f>COUNTIF(AF40:AF42,"○")</f>
        <v>0</v>
      </c>
      <c r="AG37" s="103" t="s">
        <v>116</v>
      </c>
      <c r="AI37" s="50">
        <f>COUNTIF(AH40:AH42,"○")</f>
        <v>2</v>
      </c>
      <c r="AJ37" s="233">
        <f>COUNTIF(F38:AE38,"○")</f>
        <v>0</v>
      </c>
      <c r="AK37" s="197" t="s">
        <v>20</v>
      </c>
      <c r="AL37" s="201">
        <f>COUNTIF(J39:AI39,"○")</f>
        <v>4</v>
      </c>
      <c r="AM37" s="206">
        <f>IF(AO41=0,10,AM41/AO41)</f>
        <v>0.125</v>
      </c>
      <c r="AN37" s="207"/>
      <c r="AO37" s="208"/>
      <c r="AP37" s="210">
        <f>SUM(F40:F42,K40:K42,P40:P42,U40:U42,Z40:Z42,AE40:AE42)/SUM(J40:J42,O40:O42,T40:T42,Y40:Y42,AD40:AD42,AI40:AI42)</f>
        <v>0.84782608695652173</v>
      </c>
      <c r="AQ37" s="246">
        <f>IF(AS$57=AS$56,RANK(BC37,BC$37:BC$54,0),"")</f>
        <v>3</v>
      </c>
      <c r="AS37" s="60">
        <f>SUM(AJ37:AL42)</f>
        <v>4</v>
      </c>
      <c r="AT37" s="60">
        <f>AU37-AV37</f>
        <v>0</v>
      </c>
      <c r="AU37" s="60">
        <f>SUM(F37:AI37)</f>
        <v>9</v>
      </c>
      <c r="AV37" s="60">
        <f>SUM(AM41:AO42)</f>
        <v>9</v>
      </c>
      <c r="AX37" s="197">
        <f>RANK(AJ37,AJ37:AJ54,1)</f>
        <v>1</v>
      </c>
      <c r="AY37" s="197">
        <f>RANK(BD37,BD37:BD54,1)</f>
        <v>1</v>
      </c>
      <c r="AZ37" s="197">
        <f>RANK(AP37,AP37:AP54,1)</f>
        <v>1</v>
      </c>
      <c r="BA37" s="197">
        <f>AX37*100</f>
        <v>100</v>
      </c>
      <c r="BB37" s="197">
        <f>AY37*10</f>
        <v>10</v>
      </c>
      <c r="BC37" s="197">
        <f>SUM(AZ37:BB42)</f>
        <v>111</v>
      </c>
      <c r="BD37" s="197">
        <f>AM37-AO37</f>
        <v>0.125</v>
      </c>
    </row>
    <row r="38" spans="1:100" ht="13.5" hidden="1" customHeight="1" x14ac:dyDescent="0.45">
      <c r="A38" s="248"/>
      <c r="B38" s="214"/>
      <c r="C38" s="215"/>
      <c r="D38" s="216"/>
      <c r="E38" s="221"/>
      <c r="F38" s="249"/>
      <c r="G38" s="227"/>
      <c r="H38" s="227"/>
      <c r="I38" s="227"/>
      <c r="J38" s="228"/>
      <c r="K38" s="21" t="str">
        <f>IF(K37&gt;O37,"○","　")</f>
        <v>　</v>
      </c>
      <c r="O38" s="50"/>
      <c r="P38" s="21" t="str">
        <f>IF(P37&gt;T37,"○","　")</f>
        <v>　</v>
      </c>
      <c r="T38" s="50"/>
      <c r="U38" s="104"/>
      <c r="V38" s="104"/>
      <c r="W38" s="104"/>
      <c r="X38" s="104"/>
      <c r="Y38" s="86"/>
      <c r="Z38" s="21" t="str">
        <f>IF(Z37&gt;AD37,"○","　")</f>
        <v>　</v>
      </c>
      <c r="AD38" s="50"/>
      <c r="AE38" s="21" t="str">
        <f>IF(AE37&gt;AI37,"○","　")</f>
        <v>　</v>
      </c>
      <c r="AI38" s="50"/>
      <c r="AJ38" s="233"/>
      <c r="AK38" s="197"/>
      <c r="AL38" s="201"/>
      <c r="AM38" s="206"/>
      <c r="AN38" s="207"/>
      <c r="AO38" s="208"/>
      <c r="AP38" s="210"/>
      <c r="AQ38" s="212"/>
      <c r="AX38" s="197"/>
      <c r="AY38" s="197"/>
      <c r="AZ38" s="197"/>
      <c r="BA38" s="197"/>
      <c r="BB38" s="197"/>
      <c r="BC38" s="197"/>
      <c r="BD38" s="197"/>
    </row>
    <row r="39" spans="1:100" ht="13.5" hidden="1" customHeight="1" x14ac:dyDescent="0.45">
      <c r="A39" s="248"/>
      <c r="B39" s="214"/>
      <c r="C39" s="215"/>
      <c r="D39" s="216"/>
      <c r="E39" s="221"/>
      <c r="F39" s="249"/>
      <c r="G39" s="227"/>
      <c r="H39" s="227"/>
      <c r="I39" s="227"/>
      <c r="J39" s="228"/>
      <c r="O39" s="50" t="str">
        <f>IF(O37&gt;K37,"○","　")</f>
        <v>○</v>
      </c>
      <c r="T39" s="50" t="str">
        <f>IF(T37&gt;P37,"○","　")</f>
        <v>○</v>
      </c>
      <c r="U39" s="104"/>
      <c r="V39" s="104"/>
      <c r="W39" s="104"/>
      <c r="X39" s="104"/>
      <c r="Y39" s="86"/>
      <c r="AD39" s="50" t="str">
        <f>IF(AD37&gt;Z37,"○","　")</f>
        <v>○</v>
      </c>
      <c r="AI39" s="50" t="str">
        <f>IF(AI37&gt;AE37,"○","　")</f>
        <v>○</v>
      </c>
      <c r="AJ39" s="233"/>
      <c r="AK39" s="197"/>
      <c r="AL39" s="201"/>
      <c r="AM39" s="206"/>
      <c r="AN39" s="207"/>
      <c r="AO39" s="208"/>
      <c r="AP39" s="210"/>
      <c r="AQ39" s="212"/>
      <c r="AX39" s="197"/>
      <c r="AY39" s="197"/>
      <c r="AZ39" s="197"/>
      <c r="BA39" s="197"/>
      <c r="BB39" s="197"/>
      <c r="BC39" s="197"/>
      <c r="BD39" s="197"/>
    </row>
    <row r="40" spans="1:100" ht="18" customHeight="1" x14ac:dyDescent="0.45">
      <c r="A40" s="248"/>
      <c r="B40" s="214"/>
      <c r="C40" s="215"/>
      <c r="D40" s="216"/>
      <c r="E40" s="221"/>
      <c r="F40" s="249"/>
      <c r="G40" s="227"/>
      <c r="H40" s="227"/>
      <c r="I40" s="227"/>
      <c r="J40" s="228"/>
      <c r="K40" s="21">
        <f>O12</f>
        <v>12</v>
      </c>
      <c r="L40" s="21" t="str">
        <f>IF(K40&gt;O40,"○","　")</f>
        <v>　</v>
      </c>
      <c r="M40" s="21" t="s">
        <v>20</v>
      </c>
      <c r="N40" s="21" t="str">
        <f>IF(O40&gt;K40,"○","　")</f>
        <v>○</v>
      </c>
      <c r="O40" s="50">
        <f>T12</f>
        <v>15</v>
      </c>
      <c r="P40" s="21">
        <f>O15</f>
        <v>13</v>
      </c>
      <c r="Q40" s="21" t="str">
        <f>IF(P40&gt;T40,"○","　")</f>
        <v>　</v>
      </c>
      <c r="R40" s="21" t="s">
        <v>20</v>
      </c>
      <c r="S40" s="21" t="str">
        <f>IF(T40&gt;P40,"○","　")</f>
        <v>○</v>
      </c>
      <c r="T40" s="50">
        <f>T15</f>
        <v>15</v>
      </c>
      <c r="U40" s="104"/>
      <c r="V40" s="104"/>
      <c r="W40" s="104"/>
      <c r="X40" s="104"/>
      <c r="Y40" s="86"/>
      <c r="Z40" s="21">
        <f>O21</f>
        <v>9</v>
      </c>
      <c r="AA40" s="21" t="str">
        <f>IF(Z40&gt;AD40,"○","　")</f>
        <v>　</v>
      </c>
      <c r="AB40" s="21" t="s">
        <v>20</v>
      </c>
      <c r="AC40" s="21" t="str">
        <f>IF(AD40&gt;Z40,"○","　")</f>
        <v>○</v>
      </c>
      <c r="AD40" s="50">
        <f>T21</f>
        <v>15</v>
      </c>
      <c r="AE40" s="21">
        <f>O24</f>
        <v>12</v>
      </c>
      <c r="AF40" s="21" t="str">
        <f>IF(AE40&gt;AI40,"○","　")</f>
        <v>　</v>
      </c>
      <c r="AG40" s="21" t="s">
        <v>20</v>
      </c>
      <c r="AH40" s="21" t="str">
        <f>IF(AI40&gt;AE40,"○","　")</f>
        <v>○</v>
      </c>
      <c r="AI40" s="50">
        <f>T24</f>
        <v>15</v>
      </c>
      <c r="AJ40" s="233"/>
      <c r="AK40" s="197"/>
      <c r="AL40" s="201"/>
      <c r="AM40" s="206"/>
      <c r="AN40" s="207"/>
      <c r="AO40" s="208"/>
      <c r="AP40" s="210"/>
      <c r="AQ40" s="212"/>
      <c r="AX40" s="197"/>
      <c r="AY40" s="197"/>
      <c r="AZ40" s="197"/>
      <c r="BA40" s="197"/>
      <c r="BB40" s="197"/>
      <c r="BC40" s="197"/>
      <c r="BD40" s="197"/>
    </row>
    <row r="41" spans="1:100" ht="18" customHeight="1" x14ac:dyDescent="0.45">
      <c r="A41" s="248"/>
      <c r="B41" s="214"/>
      <c r="C41" s="215"/>
      <c r="D41" s="216"/>
      <c r="E41" s="221"/>
      <c r="F41" s="249"/>
      <c r="G41" s="227"/>
      <c r="H41" s="227"/>
      <c r="I41" s="227"/>
      <c r="J41" s="228"/>
      <c r="K41" s="21">
        <f t="shared" ref="K41:K42" si="8">O13</f>
        <v>14</v>
      </c>
      <c r="L41" s="21" t="str">
        <f>IF(K41&gt;O41,"○","　")</f>
        <v>　</v>
      </c>
      <c r="M41" s="21" t="s">
        <v>21</v>
      </c>
      <c r="N41" s="21" t="str">
        <f>IF(O41&gt;K41,"○","　")</f>
        <v>○</v>
      </c>
      <c r="O41" s="50">
        <f t="shared" ref="O41:O42" si="9">T13</f>
        <v>16</v>
      </c>
      <c r="P41" s="21">
        <f t="shared" ref="P41:P42" si="10">O16</f>
        <v>15</v>
      </c>
      <c r="Q41" s="21" t="str">
        <f>IF(P41&gt;T41,"○","　")</f>
        <v>○</v>
      </c>
      <c r="R41" s="21" t="s">
        <v>21</v>
      </c>
      <c r="S41" s="21" t="str">
        <f>IF(T41&gt;P41,"○","　")</f>
        <v>　</v>
      </c>
      <c r="T41" s="50">
        <f t="shared" ref="T41:T42" si="11">T16</f>
        <v>13</v>
      </c>
      <c r="U41" s="104"/>
      <c r="V41" s="104"/>
      <c r="W41" s="104"/>
      <c r="X41" s="104"/>
      <c r="Y41" s="86"/>
      <c r="Z41" s="21">
        <f t="shared" ref="Z41:Z42" si="12">O22</f>
        <v>15</v>
      </c>
      <c r="AA41" s="21" t="str">
        <f>IF(Z41&gt;AD41,"○","　")</f>
        <v>　</v>
      </c>
      <c r="AB41" s="21" t="s">
        <v>21</v>
      </c>
      <c r="AC41" s="21" t="str">
        <f>IF(AD41&gt;Z41,"○","　")</f>
        <v>○</v>
      </c>
      <c r="AD41" s="50">
        <f t="shared" ref="AD41:AD42" si="13">T22</f>
        <v>17</v>
      </c>
      <c r="AE41" s="21">
        <f t="shared" ref="AE41:AE42" si="14">O25</f>
        <v>15</v>
      </c>
      <c r="AF41" s="21" t="str">
        <f>IF(AE41&gt;AI41,"○","　")</f>
        <v>　</v>
      </c>
      <c r="AG41" s="21" t="s">
        <v>21</v>
      </c>
      <c r="AH41" s="21" t="str">
        <f>IF(AI41&gt;AE41,"○","　")</f>
        <v>○</v>
      </c>
      <c r="AI41" s="50">
        <f t="shared" ref="AI41:AI42" si="15">T25</f>
        <v>17</v>
      </c>
      <c r="AJ41" s="233"/>
      <c r="AK41" s="197"/>
      <c r="AL41" s="201"/>
      <c r="AM41" s="198">
        <f>SUM(F37,K37,P37,U37,Z37,AE37)</f>
        <v>1</v>
      </c>
      <c r="AN41" s="197" t="s">
        <v>21</v>
      </c>
      <c r="AO41" s="201">
        <f>SUM(J37,O37,T37,Y37,AD37,AI37)</f>
        <v>8</v>
      </c>
      <c r="AP41" s="210"/>
      <c r="AQ41" s="212"/>
      <c r="AX41" s="197"/>
      <c r="AY41" s="197"/>
      <c r="AZ41" s="197"/>
      <c r="BA41" s="197"/>
      <c r="BB41" s="197"/>
      <c r="BC41" s="197"/>
      <c r="BD41" s="197"/>
    </row>
    <row r="42" spans="1:100" ht="18" customHeight="1" x14ac:dyDescent="0.45">
      <c r="A42" s="248"/>
      <c r="B42" s="214"/>
      <c r="C42" s="215"/>
      <c r="D42" s="216"/>
      <c r="E42" s="237"/>
      <c r="F42" s="250"/>
      <c r="G42" s="239"/>
      <c r="H42" s="239"/>
      <c r="I42" s="239"/>
      <c r="J42" s="240"/>
      <c r="K42" s="21">
        <f t="shared" si="8"/>
        <v>0</v>
      </c>
      <c r="L42" s="21" t="str">
        <f>IF(K42&gt;O42,"○","　")</f>
        <v>　</v>
      </c>
      <c r="M42" s="21" t="s">
        <v>21</v>
      </c>
      <c r="N42" s="21" t="str">
        <f>IF(O42&gt;K42,"○","　")</f>
        <v>　</v>
      </c>
      <c r="O42" s="50">
        <f t="shared" si="9"/>
        <v>0</v>
      </c>
      <c r="P42" s="21">
        <f t="shared" si="10"/>
        <v>12</v>
      </c>
      <c r="Q42" s="21" t="str">
        <f>IF(P42&gt;T42,"○","　")</f>
        <v>　</v>
      </c>
      <c r="R42" s="21" t="s">
        <v>21</v>
      </c>
      <c r="S42" s="21" t="str">
        <f>IF(T42&gt;P42,"○","　")</f>
        <v>○</v>
      </c>
      <c r="T42" s="50">
        <f t="shared" si="11"/>
        <v>15</v>
      </c>
      <c r="U42" s="87"/>
      <c r="V42" s="87"/>
      <c r="W42" s="87"/>
      <c r="X42" s="87"/>
      <c r="Y42" s="88"/>
      <c r="Z42" s="21">
        <f t="shared" si="12"/>
        <v>0</v>
      </c>
      <c r="AA42" s="21" t="str">
        <f>IF(Z42&gt;AD42,"○","　")</f>
        <v>　</v>
      </c>
      <c r="AB42" s="51" t="s">
        <v>21</v>
      </c>
      <c r="AC42" s="21" t="str">
        <f>IF(AD42&gt;Z42,"○","　")</f>
        <v>　</v>
      </c>
      <c r="AD42" s="50">
        <f t="shared" si="13"/>
        <v>0</v>
      </c>
      <c r="AE42" s="21">
        <f t="shared" si="14"/>
        <v>0</v>
      </c>
      <c r="AF42" s="21" t="str">
        <f>IF(AE42&gt;AI42,"○","　")</f>
        <v>　</v>
      </c>
      <c r="AG42" s="51" t="s">
        <v>21</v>
      </c>
      <c r="AH42" s="21" t="str">
        <f>IF(AI42&gt;AE42,"○","　")</f>
        <v>　</v>
      </c>
      <c r="AI42" s="50">
        <f t="shared" si="15"/>
        <v>0</v>
      </c>
      <c r="AJ42" s="241"/>
      <c r="AK42" s="242"/>
      <c r="AL42" s="243"/>
      <c r="AM42" s="244"/>
      <c r="AN42" s="242"/>
      <c r="AO42" s="243"/>
      <c r="AP42" s="245"/>
      <c r="AQ42" s="212"/>
      <c r="AX42" s="197"/>
      <c r="AY42" s="197"/>
      <c r="AZ42" s="197"/>
      <c r="BA42" s="197"/>
      <c r="BB42" s="197"/>
      <c r="BC42" s="197"/>
      <c r="BD42" s="197"/>
    </row>
    <row r="43" spans="1:100" ht="18" customHeight="1" x14ac:dyDescent="0.45">
      <c r="A43" s="248"/>
      <c r="B43" s="214" t="str">
        <f>C6</f>
        <v>イガトラ</v>
      </c>
      <c r="C43" s="215"/>
      <c r="D43" s="216"/>
      <c r="E43" s="220" t="e">
        <f>IF($CA$81="A",CC84,IF($CA$81="B",CF84,CI84))</f>
        <v>#REF!</v>
      </c>
      <c r="F43" s="53">
        <f>COUNTIF(G46:G48,"○")</f>
        <v>2</v>
      </c>
      <c r="G43" s="53"/>
      <c r="H43" s="53" t="str">
        <f>M37</f>
        <v>①</v>
      </c>
      <c r="I43" s="53"/>
      <c r="J43" s="53">
        <f>COUNTIF(I46:I48,"○")</f>
        <v>0</v>
      </c>
      <c r="K43" s="223"/>
      <c r="L43" s="224"/>
      <c r="M43" s="224"/>
      <c r="N43" s="224"/>
      <c r="O43" s="225"/>
      <c r="P43" s="53">
        <f>COUNTIF(Q46:Q48,"○")</f>
        <v>2</v>
      </c>
      <c r="Q43" s="53"/>
      <c r="R43" s="99" t="s">
        <v>110</v>
      </c>
      <c r="S43" s="53"/>
      <c r="T43" s="54">
        <f>COUNTIF(S46:S48,"○")</f>
        <v>0</v>
      </c>
      <c r="U43" s="53">
        <f>COUNTIF(V46:V48,"○")</f>
        <v>2</v>
      </c>
      <c r="V43" s="53"/>
      <c r="W43" s="91" t="s">
        <v>111</v>
      </c>
      <c r="X43" s="53"/>
      <c r="Y43" s="54">
        <f>COUNTIF(X46:X48,"○")</f>
        <v>0</v>
      </c>
      <c r="Z43" s="89"/>
      <c r="AA43" s="89"/>
      <c r="AB43" s="89"/>
      <c r="AC43" s="89"/>
      <c r="AD43" s="90"/>
      <c r="AE43" s="53">
        <f>COUNTIF(AF46:AF48,"○")</f>
        <v>2</v>
      </c>
      <c r="AF43" s="53"/>
      <c r="AG43" s="103" t="s">
        <v>108</v>
      </c>
      <c r="AH43" s="53"/>
      <c r="AI43" s="54">
        <f>COUNTIF(AH46:AH48,"○")</f>
        <v>1</v>
      </c>
      <c r="AJ43" s="232">
        <f>COUNTIF(F44:AE44,"○")</f>
        <v>4</v>
      </c>
      <c r="AK43" s="235" t="s">
        <v>21</v>
      </c>
      <c r="AL43" s="236">
        <f>COUNTIF(J45:AI45,"○")</f>
        <v>0</v>
      </c>
      <c r="AM43" s="203">
        <f>IF(AO47=0,10,AM47/AO47)</f>
        <v>8</v>
      </c>
      <c r="AN43" s="204"/>
      <c r="AO43" s="205"/>
      <c r="AP43" s="209">
        <f>SUM(F46:F48,K46:K48,P46:P48,U46:U48,Z46:Z48,AE46:AE48)/SUM(J46:J48,O46:O48,T46:T48,Y46:Y48,AD46:AD48,AI46:AI48)</f>
        <v>1.2293577981651376</v>
      </c>
      <c r="AQ43" s="212">
        <f>IF(AS$57=AS$56,RANK(BC43,BC$37:BC$54,0),"")</f>
        <v>1</v>
      </c>
      <c r="AS43" s="60">
        <f>SUM(AJ43:AL48)</f>
        <v>4</v>
      </c>
      <c r="AT43" s="60">
        <f>AU43-AV43</f>
        <v>0</v>
      </c>
      <c r="AU43" s="60">
        <f>SUM(F43:AI43)</f>
        <v>9</v>
      </c>
      <c r="AV43" s="60">
        <f>SUM(AM47:AO48)</f>
        <v>9</v>
      </c>
      <c r="AX43" s="197">
        <f>RANK(AJ43,AJ37:AJ54,1)</f>
        <v>3</v>
      </c>
      <c r="AY43" s="197">
        <f>RANK(BD43,BD37:BD54,1)</f>
        <v>3</v>
      </c>
      <c r="AZ43" s="197">
        <f>RANK(AP43,AP37:AP54,1)</f>
        <v>3</v>
      </c>
      <c r="BA43" s="197">
        <f>AX43*100</f>
        <v>300</v>
      </c>
      <c r="BB43" s="197">
        <f>AY43*10</f>
        <v>30</v>
      </c>
      <c r="BC43" s="197">
        <f>SUM(AZ43:BB48)</f>
        <v>333</v>
      </c>
      <c r="BD43" s="197">
        <f>AM43-AO43</f>
        <v>8</v>
      </c>
    </row>
    <row r="44" spans="1:100" ht="13.5" hidden="1" customHeight="1" x14ac:dyDescent="0.45">
      <c r="A44" s="248"/>
      <c r="B44" s="214"/>
      <c r="C44" s="215"/>
      <c r="D44" s="216"/>
      <c r="E44" s="221"/>
      <c r="F44" s="21" t="str">
        <f>IF(F43&gt;J43,"○","　")</f>
        <v>○</v>
      </c>
      <c r="K44" s="226"/>
      <c r="L44" s="227"/>
      <c r="M44" s="227"/>
      <c r="N44" s="227"/>
      <c r="O44" s="228"/>
      <c r="P44" s="21" t="str">
        <f>IF(P43&gt;T43,"○","　")</f>
        <v>○</v>
      </c>
      <c r="T44" s="50"/>
      <c r="U44" s="21" t="str">
        <f>IF(U43&gt;Y43,"○","　")</f>
        <v>○</v>
      </c>
      <c r="Y44" s="50"/>
      <c r="Z44" s="104"/>
      <c r="AA44" s="104"/>
      <c r="AB44" s="104"/>
      <c r="AC44" s="104"/>
      <c r="AD44" s="86"/>
      <c r="AE44" s="21" t="str">
        <f>IF(AE43&gt;AI43,"○","　")</f>
        <v>○</v>
      </c>
      <c r="AI44" s="50"/>
      <c r="AJ44" s="233"/>
      <c r="AK44" s="197"/>
      <c r="AL44" s="201"/>
      <c r="AM44" s="206"/>
      <c r="AN44" s="207"/>
      <c r="AO44" s="208"/>
      <c r="AP44" s="210"/>
      <c r="AQ44" s="212"/>
      <c r="AX44" s="197"/>
      <c r="AY44" s="197"/>
      <c r="AZ44" s="197"/>
      <c r="BA44" s="197"/>
      <c r="BB44" s="197"/>
      <c r="BC44" s="197"/>
      <c r="BD44" s="197"/>
    </row>
    <row r="45" spans="1:100" ht="13.5" hidden="1" customHeight="1" x14ac:dyDescent="0.45">
      <c r="A45" s="248"/>
      <c r="B45" s="214"/>
      <c r="C45" s="215"/>
      <c r="D45" s="216"/>
      <c r="E45" s="221"/>
      <c r="J45" s="21" t="str">
        <f>IF(J43&gt;F43,"○","　")</f>
        <v>　</v>
      </c>
      <c r="K45" s="226"/>
      <c r="L45" s="227"/>
      <c r="M45" s="227"/>
      <c r="N45" s="227"/>
      <c r="O45" s="228"/>
      <c r="T45" s="50" t="str">
        <f>IF(T43&gt;P43,"○","　")</f>
        <v>　</v>
      </c>
      <c r="Y45" s="50" t="str">
        <f>IF(Y43&gt;U43,"○","　")</f>
        <v>　</v>
      </c>
      <c r="Z45" s="104"/>
      <c r="AA45" s="104"/>
      <c r="AB45" s="104"/>
      <c r="AC45" s="104"/>
      <c r="AD45" s="86"/>
      <c r="AI45" s="50" t="str">
        <f>IF(AI43&gt;AE43,"○","　")</f>
        <v>　</v>
      </c>
      <c r="AJ45" s="233"/>
      <c r="AK45" s="197"/>
      <c r="AL45" s="201"/>
      <c r="AM45" s="206"/>
      <c r="AN45" s="207"/>
      <c r="AO45" s="208"/>
      <c r="AP45" s="210"/>
      <c r="AQ45" s="212"/>
      <c r="AX45" s="197"/>
      <c r="AY45" s="197"/>
      <c r="AZ45" s="197"/>
      <c r="BA45" s="197"/>
      <c r="BB45" s="197"/>
      <c r="BC45" s="197"/>
      <c r="BD45" s="197"/>
    </row>
    <row r="46" spans="1:100" ht="18" customHeight="1" x14ac:dyDescent="0.45">
      <c r="A46" s="248"/>
      <c r="B46" s="214"/>
      <c r="C46" s="215"/>
      <c r="D46" s="216"/>
      <c r="E46" s="221"/>
      <c r="F46" s="21">
        <f>O40</f>
        <v>15</v>
      </c>
      <c r="G46" s="21" t="str">
        <f>IF(F46&gt;J46,"○","　")</f>
        <v>○</v>
      </c>
      <c r="H46" s="21" t="s">
        <v>20</v>
      </c>
      <c r="I46" s="21" t="str">
        <f>IF(J46&gt;F46,"○","　")</f>
        <v>　</v>
      </c>
      <c r="J46" s="21">
        <f>K40</f>
        <v>12</v>
      </c>
      <c r="K46" s="226"/>
      <c r="L46" s="227"/>
      <c r="M46" s="227"/>
      <c r="N46" s="227"/>
      <c r="O46" s="228"/>
      <c r="P46" s="21">
        <f>O18</f>
        <v>15</v>
      </c>
      <c r="Q46" s="21" t="str">
        <f>IF(P46&gt;T46,"○","　")</f>
        <v>○</v>
      </c>
      <c r="R46" s="21" t="s">
        <v>20</v>
      </c>
      <c r="S46" s="21" t="str">
        <f>IF(T46&gt;P46,"○","　")</f>
        <v>　</v>
      </c>
      <c r="T46" s="50">
        <f>T18</f>
        <v>12</v>
      </c>
      <c r="U46" s="21">
        <f>AD40</f>
        <v>15</v>
      </c>
      <c r="V46" s="21" t="str">
        <f>IF(U46&gt;Y46,"○","　")</f>
        <v>○</v>
      </c>
      <c r="W46" s="21" t="s">
        <v>20</v>
      </c>
      <c r="X46" s="21" t="str">
        <f>IF(Y46&gt;U46,"○","　")</f>
        <v>　</v>
      </c>
      <c r="Y46" s="50">
        <f>Z40</f>
        <v>9</v>
      </c>
      <c r="Z46" s="104"/>
      <c r="AA46" s="104"/>
      <c r="AB46" s="104"/>
      <c r="AC46" s="104"/>
      <c r="AD46" s="86"/>
      <c r="AE46" s="21">
        <f>O27</f>
        <v>10</v>
      </c>
      <c r="AF46" s="21" t="str">
        <f>IF(AE46&gt;AI46,"○","　")</f>
        <v>　</v>
      </c>
      <c r="AG46" s="21" t="s">
        <v>20</v>
      </c>
      <c r="AH46" s="21" t="str">
        <f>IF(AI46&gt;AE46,"○","　")</f>
        <v>○</v>
      </c>
      <c r="AI46" s="50">
        <f>T27</f>
        <v>15</v>
      </c>
      <c r="AJ46" s="233"/>
      <c r="AK46" s="197"/>
      <c r="AL46" s="201"/>
      <c r="AM46" s="206"/>
      <c r="AN46" s="207"/>
      <c r="AO46" s="208"/>
      <c r="AP46" s="210"/>
      <c r="AQ46" s="212"/>
      <c r="AX46" s="197"/>
      <c r="AY46" s="197"/>
      <c r="AZ46" s="197"/>
      <c r="BA46" s="197"/>
      <c r="BB46" s="197"/>
      <c r="BC46" s="197"/>
      <c r="BD46" s="197"/>
    </row>
    <row r="47" spans="1:100" ht="18" customHeight="1" x14ac:dyDescent="0.45">
      <c r="A47" s="248"/>
      <c r="B47" s="214"/>
      <c r="C47" s="215"/>
      <c r="D47" s="216"/>
      <c r="E47" s="221"/>
      <c r="F47" s="21">
        <f t="shared" ref="F47:F48" si="16">O41</f>
        <v>16</v>
      </c>
      <c r="G47" s="21" t="str">
        <f>IF(F47&gt;J47,"○","　")</f>
        <v>○</v>
      </c>
      <c r="H47" s="21" t="s">
        <v>21</v>
      </c>
      <c r="I47" s="21" t="str">
        <f>IF(J47&gt;F47,"○","　")</f>
        <v>　</v>
      </c>
      <c r="J47" s="21">
        <f t="shared" ref="J47:J48" si="17">K41</f>
        <v>14</v>
      </c>
      <c r="K47" s="226"/>
      <c r="L47" s="227"/>
      <c r="M47" s="227"/>
      <c r="N47" s="227"/>
      <c r="O47" s="228"/>
      <c r="P47" s="21">
        <f t="shared" ref="P47:P48" si="18">O19</f>
        <v>15</v>
      </c>
      <c r="Q47" s="21" t="str">
        <f>IF(P47&gt;T47,"○","　")</f>
        <v>○</v>
      </c>
      <c r="R47" s="21" t="s">
        <v>21</v>
      </c>
      <c r="S47" s="21" t="str">
        <f>IF(T47&gt;P47,"○","　")</f>
        <v>　</v>
      </c>
      <c r="T47" s="50">
        <f t="shared" ref="T47:T48" si="19">T19</f>
        <v>9</v>
      </c>
      <c r="U47" s="21">
        <f t="shared" ref="U47:U48" si="20">AD41</f>
        <v>17</v>
      </c>
      <c r="V47" s="21" t="str">
        <f>IF(U47&gt;Y47,"○","　")</f>
        <v>○</v>
      </c>
      <c r="W47" s="21" t="s">
        <v>21</v>
      </c>
      <c r="X47" s="21" t="str">
        <f>IF(Y47&gt;U47,"○","　")</f>
        <v>　</v>
      </c>
      <c r="Y47" s="50">
        <f t="shared" ref="Y47:Y48" si="21">Z41</f>
        <v>15</v>
      </c>
      <c r="Z47" s="104"/>
      <c r="AA47" s="104"/>
      <c r="AB47" s="104"/>
      <c r="AC47" s="104"/>
      <c r="AD47" s="86"/>
      <c r="AE47" s="21">
        <f t="shared" ref="AE47:AE48" si="22">O28</f>
        <v>16</v>
      </c>
      <c r="AF47" s="21" t="str">
        <f>IF(AE47&gt;AI47,"○","　")</f>
        <v>○</v>
      </c>
      <c r="AG47" s="21" t="s">
        <v>21</v>
      </c>
      <c r="AH47" s="21" t="str">
        <f>IF(AI47&gt;AE47,"○","　")</f>
        <v>　</v>
      </c>
      <c r="AI47" s="50">
        <f t="shared" ref="AI47:AI48" si="23">T28</f>
        <v>14</v>
      </c>
      <c r="AJ47" s="233"/>
      <c r="AK47" s="197"/>
      <c r="AL47" s="201"/>
      <c r="AM47" s="198">
        <f>SUM(F43,K43,P43,U43,Z43,AE43,)</f>
        <v>8</v>
      </c>
      <c r="AN47" s="197" t="s">
        <v>21</v>
      </c>
      <c r="AO47" s="201">
        <f>SUM(J43,O43,T43,Y43,AD43,AI43)</f>
        <v>1</v>
      </c>
      <c r="AP47" s="210"/>
      <c r="AQ47" s="212"/>
      <c r="AX47" s="197"/>
      <c r="AY47" s="197"/>
      <c r="AZ47" s="197"/>
      <c r="BA47" s="197"/>
      <c r="BB47" s="197"/>
      <c r="BC47" s="197"/>
      <c r="BD47" s="197"/>
    </row>
    <row r="48" spans="1:100" ht="18" customHeight="1" x14ac:dyDescent="0.45">
      <c r="A48" s="248"/>
      <c r="B48" s="214"/>
      <c r="C48" s="215"/>
      <c r="D48" s="216"/>
      <c r="E48" s="237"/>
      <c r="F48" s="21">
        <f t="shared" si="16"/>
        <v>0</v>
      </c>
      <c r="G48" s="51" t="str">
        <f>IF(F48&gt;J48,"○","　")</f>
        <v>　</v>
      </c>
      <c r="H48" s="51" t="s">
        <v>21</v>
      </c>
      <c r="I48" s="51" t="str">
        <f>IF(J48&gt;F48,"○","　")</f>
        <v>　</v>
      </c>
      <c r="J48" s="21">
        <f t="shared" si="17"/>
        <v>0</v>
      </c>
      <c r="K48" s="238"/>
      <c r="L48" s="239"/>
      <c r="M48" s="239"/>
      <c r="N48" s="239"/>
      <c r="O48" s="240"/>
      <c r="P48" s="21">
        <f t="shared" si="18"/>
        <v>0</v>
      </c>
      <c r="Q48" s="21" t="str">
        <f>IF(P48&gt;T48,"○","　")</f>
        <v>　</v>
      </c>
      <c r="R48" s="21" t="s">
        <v>21</v>
      </c>
      <c r="S48" s="21" t="str">
        <f>IF(T48&gt;P48,"○","　")</f>
        <v>　</v>
      </c>
      <c r="T48" s="50">
        <f t="shared" si="19"/>
        <v>0</v>
      </c>
      <c r="U48" s="21">
        <f t="shared" si="20"/>
        <v>0</v>
      </c>
      <c r="V48" s="21" t="str">
        <f>IF(U48&gt;Y48,"○","　")</f>
        <v>　</v>
      </c>
      <c r="W48" s="21" t="s">
        <v>21</v>
      </c>
      <c r="X48" s="21" t="str">
        <f>IF(Y48&gt;U48,"○","　")</f>
        <v>　</v>
      </c>
      <c r="Y48" s="50">
        <f t="shared" si="21"/>
        <v>0</v>
      </c>
      <c r="Z48" s="87"/>
      <c r="AA48" s="87"/>
      <c r="AB48" s="87"/>
      <c r="AC48" s="87"/>
      <c r="AD48" s="88"/>
      <c r="AE48" s="21">
        <f t="shared" si="22"/>
        <v>15</v>
      </c>
      <c r="AF48" s="21" t="str">
        <f>IF(AE48&gt;AI48,"○","　")</f>
        <v>○</v>
      </c>
      <c r="AG48" s="51" t="s">
        <v>21</v>
      </c>
      <c r="AH48" s="21" t="str">
        <f>IF(AI48&gt;AE48,"○","　")</f>
        <v>　</v>
      </c>
      <c r="AI48" s="50">
        <f t="shared" si="23"/>
        <v>9</v>
      </c>
      <c r="AJ48" s="241"/>
      <c r="AK48" s="242"/>
      <c r="AL48" s="243"/>
      <c r="AM48" s="244"/>
      <c r="AN48" s="242"/>
      <c r="AO48" s="243"/>
      <c r="AP48" s="245"/>
      <c r="AQ48" s="212"/>
      <c r="AX48" s="197"/>
      <c r="AY48" s="197"/>
      <c r="AZ48" s="197"/>
      <c r="BA48" s="197"/>
      <c r="BB48" s="197"/>
      <c r="BC48" s="197"/>
      <c r="BD48" s="197"/>
    </row>
    <row r="49" spans="1:56" ht="18" customHeight="1" x14ac:dyDescent="0.45">
      <c r="A49" s="248"/>
      <c r="B49" s="214" t="str">
        <f>C7</f>
        <v>白球クラブ</v>
      </c>
      <c r="C49" s="215"/>
      <c r="D49" s="216"/>
      <c r="E49" s="220" t="e">
        <f>IF($CA$81="A",CC85,IF($CA$81="B",CF85,CI85))</f>
        <v>#REF!</v>
      </c>
      <c r="F49" s="53">
        <f>COUNTIF(G52:G54,"○")</f>
        <v>2</v>
      </c>
      <c r="G49" s="53"/>
      <c r="H49" s="53" t="str">
        <f>R37</f>
        <v>②</v>
      </c>
      <c r="I49" s="53"/>
      <c r="J49" s="54">
        <f>COUNTIF(I52:I54,"○")</f>
        <v>1</v>
      </c>
      <c r="K49" s="53">
        <f>COUNTIF(L52:L54,"○")</f>
        <v>0</v>
      </c>
      <c r="L49" s="53"/>
      <c r="M49" s="53" t="s">
        <v>130</v>
      </c>
      <c r="N49" s="53"/>
      <c r="O49" s="54">
        <f>COUNTIF(N52:N54,"○")</f>
        <v>2</v>
      </c>
      <c r="P49" s="223"/>
      <c r="Q49" s="224"/>
      <c r="R49" s="224"/>
      <c r="S49" s="224"/>
      <c r="T49" s="225"/>
      <c r="U49" s="53">
        <f>COUNTIF(V52:V54,"○")</f>
        <v>2</v>
      </c>
      <c r="V49" s="53"/>
      <c r="W49" s="91" t="s">
        <v>116</v>
      </c>
      <c r="X49" s="53"/>
      <c r="Y49" s="54">
        <f>COUNTIF(X52:X54,"○")</f>
        <v>0</v>
      </c>
      <c r="Z49" s="53">
        <f>COUNTIF(AA52:AA54,"○")</f>
        <v>1</v>
      </c>
      <c r="AA49" s="53"/>
      <c r="AB49" s="91" t="s">
        <v>108</v>
      </c>
      <c r="AC49" s="53"/>
      <c r="AD49" s="54">
        <f>COUNTIF(AC52:AC54,"○")</f>
        <v>2</v>
      </c>
      <c r="AE49" s="89"/>
      <c r="AF49" s="89"/>
      <c r="AG49" s="89"/>
      <c r="AH49" s="89"/>
      <c r="AI49" s="90"/>
      <c r="AJ49" s="232">
        <f>COUNTIF(F50:AE50,"○")</f>
        <v>2</v>
      </c>
      <c r="AK49" s="235" t="s">
        <v>21</v>
      </c>
      <c r="AL49" s="236">
        <f>COUNTIF(J51:AI51,"○")</f>
        <v>2</v>
      </c>
      <c r="AM49" s="203">
        <f>IF(AO53=0,10,AM53/AO53)</f>
        <v>1</v>
      </c>
      <c r="AN49" s="204"/>
      <c r="AO49" s="205"/>
      <c r="AP49" s="209">
        <f>SUM(F52:F54,K52:K54,P52:P54,U52:U54,Z52:Z54,AE52:AE54)/SUM(J52:J54,O52:O54,T52:T54,Y52:Y54,AD52:AD54,AI52:AI54)</f>
        <v>0.97101449275362317</v>
      </c>
      <c r="AQ49" s="212">
        <f>IF(AS$57=AS$56,RANK(BC49,BC$37:BC$54,0),"")</f>
        <v>2</v>
      </c>
      <c r="AS49" s="60">
        <f>SUM(AJ49:AL54)</f>
        <v>4</v>
      </c>
      <c r="AT49" s="60">
        <f>AU49-AV49</f>
        <v>0</v>
      </c>
      <c r="AU49" s="60">
        <f>SUM(F49:AI49)</f>
        <v>10</v>
      </c>
      <c r="AV49" s="60">
        <f>SUM(AM53:AO54)</f>
        <v>10</v>
      </c>
      <c r="AX49" s="197">
        <f>RANK(AJ49,AJ37:AJ54,1)</f>
        <v>2</v>
      </c>
      <c r="AY49" s="197">
        <f>RANK(BD49,BD37:BD54,1)</f>
        <v>2</v>
      </c>
      <c r="AZ49" s="197">
        <f>RANK(AP49,AP37:AP54,1)</f>
        <v>2</v>
      </c>
      <c r="BA49" s="197">
        <f>AX49*100</f>
        <v>200</v>
      </c>
      <c r="BB49" s="197">
        <f>AY49*10</f>
        <v>20</v>
      </c>
      <c r="BC49" s="197">
        <f>SUM(AZ49:BB54)</f>
        <v>222</v>
      </c>
      <c r="BD49" s="197">
        <f>AM49-AO49</f>
        <v>1</v>
      </c>
    </row>
    <row r="50" spans="1:56" ht="13.5" hidden="1" customHeight="1" x14ac:dyDescent="0.45">
      <c r="A50" s="248"/>
      <c r="B50" s="214"/>
      <c r="C50" s="215"/>
      <c r="D50" s="216"/>
      <c r="E50" s="221"/>
      <c r="F50" s="21" t="str">
        <f>IF(F49&gt;J49,"○","　")</f>
        <v>○</v>
      </c>
      <c r="J50" s="50"/>
      <c r="K50" s="21" t="str">
        <f>IF(K49&gt;O49,"○","　")</f>
        <v>　</v>
      </c>
      <c r="O50" s="50"/>
      <c r="P50" s="226"/>
      <c r="Q50" s="227"/>
      <c r="R50" s="227"/>
      <c r="S50" s="227"/>
      <c r="T50" s="228"/>
      <c r="U50" s="21" t="str">
        <f>IF(U49&gt;Y49,"○","　")</f>
        <v>○</v>
      </c>
      <c r="Y50" s="50"/>
      <c r="Z50" s="21" t="str">
        <f>IF(Z49&gt;AD49,"○","　")</f>
        <v>　</v>
      </c>
      <c r="AD50" s="50"/>
      <c r="AE50" s="104"/>
      <c r="AF50" s="104"/>
      <c r="AG50" s="104"/>
      <c r="AH50" s="104"/>
      <c r="AI50" s="86"/>
      <c r="AJ50" s="233"/>
      <c r="AK50" s="197"/>
      <c r="AL50" s="201"/>
      <c r="AM50" s="206"/>
      <c r="AN50" s="207"/>
      <c r="AO50" s="208"/>
      <c r="AP50" s="210"/>
      <c r="AQ50" s="212"/>
      <c r="AX50" s="197"/>
      <c r="AY50" s="197"/>
      <c r="AZ50" s="197"/>
      <c r="BA50" s="197"/>
      <c r="BB50" s="197"/>
      <c r="BC50" s="197"/>
      <c r="BD50" s="197"/>
    </row>
    <row r="51" spans="1:56" ht="13.5" hidden="1" customHeight="1" x14ac:dyDescent="0.45">
      <c r="A51" s="248"/>
      <c r="B51" s="214"/>
      <c r="C51" s="215"/>
      <c r="D51" s="216"/>
      <c r="E51" s="221"/>
      <c r="J51" s="50" t="str">
        <f>IF(J49&gt;F49,"○","　")</f>
        <v>　</v>
      </c>
      <c r="O51" s="50" t="str">
        <f>IF(O49&gt;K49,"○","　")</f>
        <v>○</v>
      </c>
      <c r="P51" s="226"/>
      <c r="Q51" s="227"/>
      <c r="R51" s="227"/>
      <c r="S51" s="227"/>
      <c r="T51" s="228"/>
      <c r="Y51" s="50" t="str">
        <f>IF(Y49&gt;U49,"○","　")</f>
        <v>　</v>
      </c>
      <c r="AD51" s="50" t="str">
        <f>IF(AD49&gt;Z49,"○","　")</f>
        <v>○</v>
      </c>
      <c r="AE51" s="104"/>
      <c r="AF51" s="104"/>
      <c r="AG51" s="104"/>
      <c r="AH51" s="104"/>
      <c r="AI51" s="86"/>
      <c r="AJ51" s="233"/>
      <c r="AK51" s="197"/>
      <c r="AL51" s="201"/>
      <c r="AM51" s="206"/>
      <c r="AN51" s="207"/>
      <c r="AO51" s="208"/>
      <c r="AP51" s="210"/>
      <c r="AQ51" s="212"/>
      <c r="AX51" s="197"/>
      <c r="AY51" s="197"/>
      <c r="AZ51" s="197"/>
      <c r="BA51" s="197"/>
      <c r="BB51" s="197"/>
      <c r="BC51" s="197"/>
      <c r="BD51" s="197"/>
    </row>
    <row r="52" spans="1:56" ht="18" customHeight="1" x14ac:dyDescent="0.45">
      <c r="A52" s="248"/>
      <c r="B52" s="214"/>
      <c r="C52" s="215"/>
      <c r="D52" s="216"/>
      <c r="E52" s="221"/>
      <c r="F52" s="21">
        <f>T40</f>
        <v>15</v>
      </c>
      <c r="G52" s="21" t="str">
        <f>IF(F52&gt;J52,"○","　")</f>
        <v>○</v>
      </c>
      <c r="H52" s="21" t="s">
        <v>20</v>
      </c>
      <c r="I52" s="21" t="str">
        <f>IF(J52&gt;F52,"○","　")</f>
        <v>　</v>
      </c>
      <c r="J52" s="50">
        <f>P40</f>
        <v>13</v>
      </c>
      <c r="K52" s="21">
        <f>T46</f>
        <v>12</v>
      </c>
      <c r="L52" s="21" t="str">
        <f>IF(K52&gt;O52,"○","　")</f>
        <v>　</v>
      </c>
      <c r="M52" s="21" t="s">
        <v>20</v>
      </c>
      <c r="N52" s="21" t="str">
        <f>IF(O52&gt;K52,"○","　")</f>
        <v>○</v>
      </c>
      <c r="O52" s="50">
        <f>P46</f>
        <v>15</v>
      </c>
      <c r="P52" s="226"/>
      <c r="Q52" s="227"/>
      <c r="R52" s="227"/>
      <c r="S52" s="227"/>
      <c r="T52" s="228"/>
      <c r="U52" s="21">
        <f>AI40</f>
        <v>15</v>
      </c>
      <c r="V52" s="21" t="str">
        <f>IF(U52&gt;Y52,"○","　")</f>
        <v>○</v>
      </c>
      <c r="W52" s="21" t="s">
        <v>20</v>
      </c>
      <c r="X52" s="21" t="str">
        <f>IF(Y52&gt;U52,"○","　")</f>
        <v>　</v>
      </c>
      <c r="Y52" s="50">
        <f>AE40</f>
        <v>12</v>
      </c>
      <c r="Z52" s="21">
        <f>AI46</f>
        <v>15</v>
      </c>
      <c r="AA52" s="21" t="str">
        <f>IF(Z52&gt;AD52,"○","　")</f>
        <v>○</v>
      </c>
      <c r="AB52" s="21" t="s">
        <v>20</v>
      </c>
      <c r="AC52" s="21" t="str">
        <f>IF(AD52&gt;Z52,"○","　")</f>
        <v>　</v>
      </c>
      <c r="AD52" s="50">
        <f>AE46</f>
        <v>10</v>
      </c>
      <c r="AE52" s="104"/>
      <c r="AF52" s="104"/>
      <c r="AG52" s="104"/>
      <c r="AH52" s="104"/>
      <c r="AI52" s="86"/>
      <c r="AJ52" s="233"/>
      <c r="AK52" s="197"/>
      <c r="AL52" s="201"/>
      <c r="AM52" s="206"/>
      <c r="AN52" s="207"/>
      <c r="AO52" s="208"/>
      <c r="AP52" s="210"/>
      <c r="AQ52" s="212"/>
      <c r="AX52" s="197"/>
      <c r="AY52" s="197"/>
      <c r="AZ52" s="197"/>
      <c r="BA52" s="197"/>
      <c r="BB52" s="197"/>
      <c r="BC52" s="197"/>
      <c r="BD52" s="197"/>
    </row>
    <row r="53" spans="1:56" ht="18" customHeight="1" x14ac:dyDescent="0.45">
      <c r="A53" s="248"/>
      <c r="B53" s="214"/>
      <c r="C53" s="215"/>
      <c r="D53" s="216"/>
      <c r="E53" s="221"/>
      <c r="F53" s="21">
        <f t="shared" ref="F53:F54" si="24">T41</f>
        <v>13</v>
      </c>
      <c r="G53" s="21" t="str">
        <f>IF(F53&gt;J53,"○","　")</f>
        <v>　</v>
      </c>
      <c r="H53" s="21" t="s">
        <v>21</v>
      </c>
      <c r="I53" s="21" t="str">
        <f>IF(J53&gt;F53,"○","　")</f>
        <v>○</v>
      </c>
      <c r="J53" s="50">
        <f t="shared" ref="J53:J54" si="25">P41</f>
        <v>15</v>
      </c>
      <c r="K53" s="21">
        <f t="shared" ref="K53:K54" si="26">T47</f>
        <v>9</v>
      </c>
      <c r="L53" s="21" t="str">
        <f>IF(K53&gt;O53,"○","　")</f>
        <v>　</v>
      </c>
      <c r="M53" s="21" t="s">
        <v>21</v>
      </c>
      <c r="N53" s="21" t="str">
        <f>IF(O53&gt;K53,"○","　")</f>
        <v>○</v>
      </c>
      <c r="O53" s="50">
        <f t="shared" ref="O53:O54" si="27">P47</f>
        <v>15</v>
      </c>
      <c r="P53" s="226"/>
      <c r="Q53" s="227"/>
      <c r="R53" s="227"/>
      <c r="S53" s="227"/>
      <c r="T53" s="228"/>
      <c r="U53" s="21">
        <f t="shared" ref="U53:U54" si="28">AI41</f>
        <v>17</v>
      </c>
      <c r="V53" s="21" t="str">
        <f>IF(U53&gt;Y53,"○","　")</f>
        <v>○</v>
      </c>
      <c r="W53" s="21" t="s">
        <v>21</v>
      </c>
      <c r="X53" s="21" t="str">
        <f>IF(Y53&gt;U53,"○","　")</f>
        <v>　</v>
      </c>
      <c r="Y53" s="50">
        <f t="shared" ref="Y53:Y54" si="29">AE41</f>
        <v>15</v>
      </c>
      <c r="Z53" s="21">
        <f t="shared" ref="Z53:Z54" si="30">AI47</f>
        <v>14</v>
      </c>
      <c r="AA53" s="21" t="str">
        <f>IF(Z53&gt;AD53,"○","　")</f>
        <v>　</v>
      </c>
      <c r="AB53" s="21" t="s">
        <v>21</v>
      </c>
      <c r="AC53" s="21" t="str">
        <f>IF(AD53&gt;Z53,"○","　")</f>
        <v>○</v>
      </c>
      <c r="AD53" s="50">
        <f t="shared" ref="AD53:AD54" si="31">AE47</f>
        <v>16</v>
      </c>
      <c r="AE53" s="104"/>
      <c r="AF53" s="104"/>
      <c r="AG53" s="104"/>
      <c r="AH53" s="104"/>
      <c r="AI53" s="86"/>
      <c r="AJ53" s="233"/>
      <c r="AK53" s="197"/>
      <c r="AL53" s="201"/>
      <c r="AM53" s="198">
        <f>SUM(F49,K49,P49,U49,Z49,AE49,)</f>
        <v>5</v>
      </c>
      <c r="AN53" s="197" t="s">
        <v>21</v>
      </c>
      <c r="AO53" s="201">
        <f>SUM(J49,O49,T49,Y49,AD49,AI49)</f>
        <v>5</v>
      </c>
      <c r="AP53" s="210"/>
      <c r="AQ53" s="212"/>
      <c r="AX53" s="197"/>
      <c r="AY53" s="197"/>
      <c r="AZ53" s="197"/>
      <c r="BA53" s="197"/>
      <c r="BB53" s="197"/>
      <c r="BC53" s="197"/>
      <c r="BD53" s="197"/>
    </row>
    <row r="54" spans="1:56" ht="18" customHeight="1" thickBot="1" x14ac:dyDescent="0.5">
      <c r="A54" s="248"/>
      <c r="B54" s="217"/>
      <c r="C54" s="218"/>
      <c r="D54" s="219"/>
      <c r="E54" s="222"/>
      <c r="F54" s="55">
        <f t="shared" si="24"/>
        <v>15</v>
      </c>
      <c r="G54" s="55" t="str">
        <f>IF(F54&gt;J54,"○","　")</f>
        <v>○</v>
      </c>
      <c r="H54" s="55" t="s">
        <v>21</v>
      </c>
      <c r="I54" s="55" t="str">
        <f>IF(J54&gt;F54,"○","　")</f>
        <v>　</v>
      </c>
      <c r="J54" s="56">
        <f t="shared" si="25"/>
        <v>12</v>
      </c>
      <c r="K54" s="55">
        <f t="shared" si="26"/>
        <v>0</v>
      </c>
      <c r="L54" s="55" t="str">
        <f>IF(K54&gt;O54,"○","　")</f>
        <v>　</v>
      </c>
      <c r="M54" s="55" t="s">
        <v>21</v>
      </c>
      <c r="N54" s="55" t="str">
        <f>IF(O54&gt;K54,"○","　")</f>
        <v>　</v>
      </c>
      <c r="O54" s="56">
        <f t="shared" si="27"/>
        <v>0</v>
      </c>
      <c r="P54" s="229"/>
      <c r="Q54" s="230"/>
      <c r="R54" s="230"/>
      <c r="S54" s="230"/>
      <c r="T54" s="231"/>
      <c r="U54" s="55">
        <f t="shared" si="28"/>
        <v>0</v>
      </c>
      <c r="V54" s="55" t="str">
        <f>IF(U54&gt;Y54,"○","　")</f>
        <v>　</v>
      </c>
      <c r="W54" s="55" t="s">
        <v>21</v>
      </c>
      <c r="X54" s="55" t="str">
        <f>IF(Y54&gt;U54,"○","　")</f>
        <v>　</v>
      </c>
      <c r="Y54" s="56">
        <f t="shared" si="29"/>
        <v>0</v>
      </c>
      <c r="Z54" s="55">
        <f t="shared" si="30"/>
        <v>9</v>
      </c>
      <c r="AA54" s="55" t="str">
        <f>IF(Z54&gt;AD54,"○","　")</f>
        <v>　</v>
      </c>
      <c r="AB54" s="55" t="s">
        <v>21</v>
      </c>
      <c r="AC54" s="55" t="str">
        <f>IF(AD54&gt;Z54,"○","　")</f>
        <v>○</v>
      </c>
      <c r="AD54" s="56">
        <f t="shared" si="31"/>
        <v>15</v>
      </c>
      <c r="AE54" s="92"/>
      <c r="AF54" s="92"/>
      <c r="AG54" s="92"/>
      <c r="AH54" s="92"/>
      <c r="AI54" s="93"/>
      <c r="AJ54" s="234"/>
      <c r="AK54" s="200"/>
      <c r="AL54" s="202"/>
      <c r="AM54" s="199"/>
      <c r="AN54" s="200"/>
      <c r="AO54" s="202"/>
      <c r="AP54" s="211"/>
      <c r="AQ54" s="213"/>
      <c r="AX54" s="197"/>
      <c r="AY54" s="197"/>
      <c r="AZ54" s="197"/>
      <c r="BA54" s="197"/>
      <c r="BB54" s="197"/>
      <c r="BC54" s="197"/>
      <c r="BD54" s="197"/>
    </row>
    <row r="55" spans="1:56" ht="3.6" customHeight="1" x14ac:dyDescent="0.45"/>
    <row r="56" spans="1:56" hidden="1" x14ac:dyDescent="0.45">
      <c r="F56" s="94">
        <v>1</v>
      </c>
      <c r="G56" s="94"/>
      <c r="H56" s="94">
        <v>2</v>
      </c>
      <c r="I56" s="94"/>
      <c r="J56" s="94">
        <v>3</v>
      </c>
      <c r="K56" s="94">
        <v>4</v>
      </c>
      <c r="L56" s="94"/>
      <c r="M56" s="94">
        <v>5</v>
      </c>
      <c r="N56" s="94"/>
      <c r="O56" s="94">
        <v>6</v>
      </c>
      <c r="P56" s="94">
        <v>7</v>
      </c>
      <c r="Q56" s="94"/>
      <c r="R56" s="94">
        <v>8</v>
      </c>
      <c r="S56" s="94"/>
      <c r="T56" s="94">
        <v>9</v>
      </c>
      <c r="U56" s="94">
        <v>10</v>
      </c>
      <c r="W56" s="94">
        <v>11</v>
      </c>
      <c r="Y56" s="94">
        <v>12</v>
      </c>
      <c r="AS56" s="60">
        <v>12</v>
      </c>
    </row>
    <row r="57" spans="1:56" hidden="1" x14ac:dyDescent="0.45">
      <c r="F57" s="95" t="e">
        <f>SUM(#REF!,#REF!)</f>
        <v>#REF!</v>
      </c>
      <c r="G57" s="95" t="e">
        <f>SUM(#REF!)</f>
        <v>#REF!</v>
      </c>
      <c r="H57" s="95">
        <f>SUM(Z52:Z54,AD52:AD54)</f>
        <v>79</v>
      </c>
      <c r="I57" s="95" t="e">
        <f>SUM(#REF!)</f>
        <v>#REF!</v>
      </c>
      <c r="J57" s="95">
        <f>SUM(K40:K42,O40:O42)</f>
        <v>57</v>
      </c>
      <c r="K57" s="95">
        <f>SUM(AE52:AE54,AI52:AI54)</f>
        <v>0</v>
      </c>
      <c r="L57" s="95" t="e">
        <f>SUM(#REF!)</f>
        <v>#REF!</v>
      </c>
      <c r="M57" s="95">
        <f>SUM(U40:U42,Y40:Y42)</f>
        <v>0</v>
      </c>
      <c r="N57" s="95" t="e">
        <f>SUM(#REF!)</f>
        <v>#REF!</v>
      </c>
      <c r="O57" s="95">
        <f>SUM(Z46:Z48,AD46:AD48)</f>
        <v>0</v>
      </c>
      <c r="P57" s="95">
        <f>SUM(U52:U54,Y52:Y54)</f>
        <v>59</v>
      </c>
      <c r="Q57" s="95" t="e">
        <f>SUM(#REF!)</f>
        <v>#REF!</v>
      </c>
      <c r="R57" s="95">
        <f>SUM(AE46:AE48,AI46:AI48)</f>
        <v>79</v>
      </c>
      <c r="S57" s="95" t="e">
        <f>SUM(#REF!)</f>
        <v>#REF!</v>
      </c>
      <c r="T57" s="95">
        <f>SUM(Z40:Z42,AD40:AD42)</f>
        <v>56</v>
      </c>
      <c r="U57" s="95">
        <f>SUM(U46:U48,Y46:Y48)</f>
        <v>56</v>
      </c>
      <c r="W57" s="95" t="e">
        <f>SUM(#REF!,#REF!)</f>
        <v>#REF!</v>
      </c>
      <c r="Y57" s="95">
        <f>SUM(P40:P42,T40:T42)</f>
        <v>83</v>
      </c>
      <c r="AS57" s="60">
        <f>SUM(AS37:AS54)</f>
        <v>12</v>
      </c>
    </row>
    <row r="58" spans="1:56" hidden="1" x14ac:dyDescent="0.45"/>
    <row r="59" spans="1:56" hidden="1" x14ac:dyDescent="0.45"/>
    <row r="60" spans="1:56" hidden="1" x14ac:dyDescent="0.45"/>
    <row r="79" spans="6:85" hidden="1" x14ac:dyDescent="0.45">
      <c r="CA79" s="60" t="s">
        <v>22</v>
      </c>
      <c r="CD79" s="60" t="s">
        <v>23</v>
      </c>
      <c r="CG79" s="60" t="s">
        <v>24</v>
      </c>
    </row>
    <row r="80" spans="6:85" hidden="1" x14ac:dyDescent="0.45">
      <c r="F80" s="94">
        <v>1</v>
      </c>
      <c r="G80" s="94"/>
      <c r="H80" s="94">
        <v>2</v>
      </c>
      <c r="I80" s="94"/>
      <c r="J80" s="94">
        <v>3</v>
      </c>
      <c r="K80" s="94">
        <v>4</v>
      </c>
      <c r="L80" s="94"/>
      <c r="M80" s="94">
        <v>5</v>
      </c>
      <c r="N80" s="94"/>
      <c r="O80" s="94">
        <v>6</v>
      </c>
      <c r="P80" s="94">
        <v>7</v>
      </c>
      <c r="Q80" s="94"/>
      <c r="R80" s="94">
        <v>8</v>
      </c>
      <c r="S80" s="94"/>
      <c r="T80" s="94">
        <v>9</v>
      </c>
      <c r="U80" s="94">
        <v>10</v>
      </c>
      <c r="W80" s="94">
        <v>11</v>
      </c>
      <c r="Y80" s="94">
        <v>12</v>
      </c>
      <c r="CA80" s="60" t="s">
        <v>4</v>
      </c>
      <c r="CD80" s="60" t="s">
        <v>4</v>
      </c>
      <c r="CG80" s="60" t="s">
        <v>4</v>
      </c>
    </row>
    <row r="81" spans="1:137" hidden="1" x14ac:dyDescent="0.45">
      <c r="F81" s="95" t="e">
        <f t="shared" ref="F81:U81" si="32">F57</f>
        <v>#REF!</v>
      </c>
      <c r="G81" s="95" t="e">
        <f t="shared" si="32"/>
        <v>#REF!</v>
      </c>
      <c r="H81" s="95">
        <f t="shared" si="32"/>
        <v>79</v>
      </c>
      <c r="I81" s="95" t="e">
        <f t="shared" si="32"/>
        <v>#REF!</v>
      </c>
      <c r="J81" s="95">
        <f t="shared" si="32"/>
        <v>57</v>
      </c>
      <c r="K81" s="95">
        <f t="shared" si="32"/>
        <v>0</v>
      </c>
      <c r="L81" s="95" t="e">
        <f t="shared" si="32"/>
        <v>#REF!</v>
      </c>
      <c r="M81" s="95">
        <f t="shared" si="32"/>
        <v>0</v>
      </c>
      <c r="N81" s="95" t="e">
        <f t="shared" si="32"/>
        <v>#REF!</v>
      </c>
      <c r="O81" s="95">
        <f t="shared" si="32"/>
        <v>0</v>
      </c>
      <c r="P81" s="95">
        <f t="shared" si="32"/>
        <v>59</v>
      </c>
      <c r="Q81" s="95" t="e">
        <f t="shared" si="32"/>
        <v>#REF!</v>
      </c>
      <c r="R81" s="95">
        <f t="shared" si="32"/>
        <v>79</v>
      </c>
      <c r="S81" s="95" t="e">
        <f t="shared" si="32"/>
        <v>#REF!</v>
      </c>
      <c r="T81" s="95">
        <f t="shared" si="32"/>
        <v>56</v>
      </c>
      <c r="U81" s="95">
        <f t="shared" si="32"/>
        <v>56</v>
      </c>
      <c r="W81" s="95" t="e">
        <f>W57</f>
        <v>#REF!</v>
      </c>
      <c r="Y81" s="95">
        <f>Y57</f>
        <v>83</v>
      </c>
      <c r="CA81" s="96" t="e">
        <f>IF(CA82&lt;7,"A",IF(CA82&gt;12,"C","B"))</f>
        <v>#REF!</v>
      </c>
      <c r="CB81" s="96"/>
      <c r="CC81" s="96"/>
      <c r="CD81" s="21"/>
      <c r="CE81" s="21"/>
      <c r="CF81" s="21"/>
      <c r="CG81" s="21"/>
      <c r="CH81" s="21"/>
      <c r="CI81" s="21"/>
    </row>
    <row r="82" spans="1:137" hidden="1" x14ac:dyDescent="0.45">
      <c r="CA82" s="97" t="e">
        <f>#REF!</f>
        <v>#REF!</v>
      </c>
      <c r="CB82" s="97"/>
      <c r="CC82" s="97"/>
      <c r="CD82" s="97" t="e">
        <f>CA82</f>
        <v>#REF!</v>
      </c>
      <c r="CE82" s="97"/>
      <c r="CF82" s="97"/>
      <c r="CG82" s="97" t="e">
        <f>CA82</f>
        <v>#REF!</v>
      </c>
      <c r="CH82" s="97"/>
      <c r="CI82" s="97"/>
      <c r="CL82" s="60">
        <v>1</v>
      </c>
      <c r="CO82" s="60">
        <v>2</v>
      </c>
      <c r="CR82" s="60">
        <v>3</v>
      </c>
      <c r="CU82" s="60">
        <v>4</v>
      </c>
      <c r="CX82" s="60">
        <v>5</v>
      </c>
      <c r="DA82" s="60">
        <v>6</v>
      </c>
      <c r="DD82" s="60">
        <v>7</v>
      </c>
      <c r="DG82" s="60">
        <v>8</v>
      </c>
      <c r="DJ82" s="60">
        <v>9</v>
      </c>
      <c r="DM82" s="60">
        <v>10</v>
      </c>
      <c r="DP82" s="60">
        <v>11</v>
      </c>
      <c r="DS82" s="60">
        <v>12</v>
      </c>
      <c r="DV82" s="60">
        <v>13</v>
      </c>
      <c r="DY82" s="60">
        <v>14</v>
      </c>
      <c r="EB82" s="60">
        <v>15</v>
      </c>
      <c r="EE82" s="60">
        <v>16</v>
      </c>
    </row>
    <row r="83" spans="1:137" hidden="1" x14ac:dyDescent="0.45">
      <c r="BZ83" s="60">
        <v>1</v>
      </c>
      <c r="CA83" s="60" t="e">
        <f t="shared" ref="CA83:CC88" si="33">IF($CA$82=1,CL83,IF($CA$82=2,CO83,IF($CA$82=3,CR83,IF($CA$82=4,CU83,IF($CA$82=5,CX83,IF($CA$82=6,DA83,""))))))</f>
        <v>#REF!</v>
      </c>
      <c r="CB83" s="60" t="e">
        <f t="shared" si="33"/>
        <v>#REF!</v>
      </c>
      <c r="CC83" s="60" t="e">
        <f t="shared" si="33"/>
        <v>#REF!</v>
      </c>
      <c r="CD83" s="60" t="e">
        <f t="shared" ref="CD83:CF94" si="34">IF($CA$82=7,DD83,IF($CA$82=8,DG83,IF($CA$82=9,DJ83,IF($CA$82=10,DM83,IF($CA$82=11,DP83,IF($CA$82=12,DS83,""))))))</f>
        <v>#REF!</v>
      </c>
      <c r="CE83" s="60" t="e">
        <f t="shared" si="34"/>
        <v>#REF!</v>
      </c>
      <c r="CF83" s="60" t="e">
        <f t="shared" si="34"/>
        <v>#REF!</v>
      </c>
      <c r="CG83" s="60" t="e">
        <f t="shared" ref="CG83:CI93" si="35">IF($CA$82=13,DV83,IF($CA$82=14,DY83,IF($CA$82=15,EB83,IF($CA$82=16,EE83,""))))</f>
        <v>#REF!</v>
      </c>
      <c r="CH83" s="60" t="e">
        <f t="shared" si="35"/>
        <v>#REF!</v>
      </c>
      <c r="CI83" s="60" t="e">
        <f t="shared" si="35"/>
        <v>#REF!</v>
      </c>
      <c r="CL83" s="60">
        <v>1</v>
      </c>
      <c r="CM83" s="60" t="s">
        <v>25</v>
      </c>
      <c r="CN83" s="60" t="s">
        <v>26</v>
      </c>
      <c r="CO83" s="60">
        <v>1</v>
      </c>
      <c r="CP83" s="60" t="s">
        <v>27</v>
      </c>
      <c r="CQ83" s="60" t="s">
        <v>28</v>
      </c>
      <c r="CR83" s="60">
        <v>1</v>
      </c>
      <c r="CS83" s="60" t="s">
        <v>29</v>
      </c>
      <c r="CT83" s="60" t="s">
        <v>28</v>
      </c>
      <c r="CU83" s="60">
        <v>1</v>
      </c>
      <c r="CV83" s="60" t="s">
        <v>30</v>
      </c>
      <c r="CW83" s="60" t="s">
        <v>31</v>
      </c>
      <c r="CX83" s="60">
        <v>1</v>
      </c>
      <c r="CY83" s="60" t="s">
        <v>32</v>
      </c>
      <c r="CZ83" s="60" t="s">
        <v>33</v>
      </c>
      <c r="DA83" s="60" t="s">
        <v>34</v>
      </c>
      <c r="DB83" s="60" t="s">
        <v>35</v>
      </c>
      <c r="DC83" s="60" t="s">
        <v>36</v>
      </c>
      <c r="DD83" s="60" t="s">
        <v>37</v>
      </c>
      <c r="DE83" s="60" t="s">
        <v>27</v>
      </c>
      <c r="DF83" s="60" t="s">
        <v>28</v>
      </c>
      <c r="DG83" s="60" t="s">
        <v>38</v>
      </c>
      <c r="DH83" s="60" t="s">
        <v>39</v>
      </c>
      <c r="DI83" s="60" t="s">
        <v>40</v>
      </c>
      <c r="DJ83" s="60" t="s">
        <v>41</v>
      </c>
      <c r="DK83" s="60" t="s">
        <v>39</v>
      </c>
      <c r="DL83" s="60" t="s">
        <v>40</v>
      </c>
      <c r="DM83" s="60" t="s">
        <v>42</v>
      </c>
      <c r="DN83" s="60" t="s">
        <v>43</v>
      </c>
      <c r="DO83" s="60" t="s">
        <v>36</v>
      </c>
      <c r="DP83" s="60">
        <v>0</v>
      </c>
      <c r="DQ83" s="60">
        <v>0</v>
      </c>
      <c r="DR83" s="60">
        <v>0</v>
      </c>
      <c r="DS83" s="60">
        <v>0</v>
      </c>
      <c r="DT83" s="60">
        <v>0</v>
      </c>
      <c r="DU83" s="60">
        <v>0</v>
      </c>
      <c r="DV83" s="60" t="s">
        <v>42</v>
      </c>
      <c r="DW83" s="60" t="s">
        <v>43</v>
      </c>
      <c r="DX83" s="60" t="s">
        <v>36</v>
      </c>
      <c r="DY83" s="60">
        <v>0</v>
      </c>
      <c r="DZ83" s="60">
        <v>0</v>
      </c>
      <c r="EA83" s="60">
        <v>0</v>
      </c>
      <c r="EB83" s="60">
        <v>0</v>
      </c>
      <c r="EC83" s="60">
        <v>0</v>
      </c>
      <c r="ED83" s="60">
        <v>0</v>
      </c>
      <c r="EE83" s="60">
        <v>0</v>
      </c>
      <c r="EF83" s="60">
        <v>0</v>
      </c>
      <c r="EG83" s="60">
        <v>0</v>
      </c>
    </row>
    <row r="84" spans="1:137" hidden="1" x14ac:dyDescent="0.45">
      <c r="BZ84" s="60">
        <v>2</v>
      </c>
      <c r="CA84" s="60" t="e">
        <f t="shared" si="33"/>
        <v>#REF!</v>
      </c>
      <c r="CB84" s="60" t="e">
        <f t="shared" si="33"/>
        <v>#REF!</v>
      </c>
      <c r="CC84" s="60" t="e">
        <f t="shared" si="33"/>
        <v>#REF!</v>
      </c>
      <c r="CD84" s="60" t="e">
        <f t="shared" si="34"/>
        <v>#REF!</v>
      </c>
      <c r="CE84" s="60" t="e">
        <f t="shared" si="34"/>
        <v>#REF!</v>
      </c>
      <c r="CF84" s="60" t="e">
        <f t="shared" si="34"/>
        <v>#REF!</v>
      </c>
      <c r="CG84" s="60" t="e">
        <f t="shared" si="35"/>
        <v>#REF!</v>
      </c>
      <c r="CH84" s="60" t="e">
        <f t="shared" si="35"/>
        <v>#REF!</v>
      </c>
      <c r="CI84" s="60" t="e">
        <f t="shared" si="35"/>
        <v>#REF!</v>
      </c>
      <c r="CL84" s="60">
        <v>2</v>
      </c>
      <c r="CM84" s="60" t="s">
        <v>44</v>
      </c>
      <c r="CN84" s="60" t="s">
        <v>36</v>
      </c>
      <c r="CO84" s="60">
        <v>2</v>
      </c>
      <c r="CP84" s="60" t="s">
        <v>43</v>
      </c>
      <c r="CQ84" s="60" t="s">
        <v>36</v>
      </c>
      <c r="CR84" s="60">
        <v>2</v>
      </c>
      <c r="CS84" s="60" t="s">
        <v>45</v>
      </c>
      <c r="CT84" s="60" t="s">
        <v>28</v>
      </c>
      <c r="CU84" s="60">
        <v>2</v>
      </c>
      <c r="CV84" s="60" t="s">
        <v>46</v>
      </c>
      <c r="CW84" s="60" t="s">
        <v>28</v>
      </c>
      <c r="CX84" s="60">
        <v>2</v>
      </c>
      <c r="CY84" s="60" t="s">
        <v>47</v>
      </c>
      <c r="CZ84" s="60" t="s">
        <v>48</v>
      </c>
      <c r="DA84" s="60" t="s">
        <v>49</v>
      </c>
      <c r="DB84" s="60" t="s">
        <v>50</v>
      </c>
      <c r="DC84" s="60" t="s">
        <v>28</v>
      </c>
      <c r="DD84" s="60" t="s">
        <v>51</v>
      </c>
      <c r="DE84" s="60" t="s">
        <v>25</v>
      </c>
      <c r="DF84" s="60" t="s">
        <v>26</v>
      </c>
      <c r="DG84" s="60" t="s">
        <v>52</v>
      </c>
      <c r="DH84" s="60" t="s">
        <v>25</v>
      </c>
      <c r="DI84" s="60" t="s">
        <v>26</v>
      </c>
      <c r="DJ84" s="60" t="s">
        <v>53</v>
      </c>
      <c r="DK84" s="60" t="s">
        <v>54</v>
      </c>
      <c r="DL84" s="60" t="s">
        <v>26</v>
      </c>
      <c r="DM84" s="60" t="s">
        <v>55</v>
      </c>
      <c r="DN84" s="60" t="s">
        <v>56</v>
      </c>
      <c r="DO84" s="60" t="s">
        <v>57</v>
      </c>
      <c r="DP84" s="60">
        <v>0</v>
      </c>
      <c r="DQ84" s="60">
        <v>0</v>
      </c>
      <c r="DR84" s="60">
        <v>0</v>
      </c>
      <c r="DS84" s="60">
        <v>0</v>
      </c>
      <c r="DT84" s="60">
        <v>0</v>
      </c>
      <c r="DU84" s="60">
        <v>0</v>
      </c>
      <c r="DV84" s="60" t="s">
        <v>55</v>
      </c>
      <c r="DW84" s="60" t="s">
        <v>56</v>
      </c>
      <c r="DX84" s="60" t="s">
        <v>57</v>
      </c>
      <c r="DY84" s="60">
        <v>0</v>
      </c>
      <c r="DZ84" s="60">
        <v>0</v>
      </c>
      <c r="EA84" s="60">
        <v>0</v>
      </c>
      <c r="EB84" s="60">
        <v>0</v>
      </c>
      <c r="EC84" s="60">
        <v>0</v>
      </c>
      <c r="ED84" s="60">
        <v>0</v>
      </c>
      <c r="EE84" s="60">
        <v>0</v>
      </c>
      <c r="EF84" s="60">
        <v>0</v>
      </c>
      <c r="EG84" s="60">
        <v>0</v>
      </c>
    </row>
    <row r="85" spans="1:137" hidden="1" x14ac:dyDescent="0.45">
      <c r="BZ85" s="60">
        <v>3</v>
      </c>
      <c r="CA85" s="60" t="e">
        <f t="shared" si="33"/>
        <v>#REF!</v>
      </c>
      <c r="CB85" s="60" t="e">
        <f t="shared" si="33"/>
        <v>#REF!</v>
      </c>
      <c r="CC85" s="60" t="e">
        <f t="shared" si="33"/>
        <v>#REF!</v>
      </c>
      <c r="CD85" s="60" t="e">
        <f t="shared" si="34"/>
        <v>#REF!</v>
      </c>
      <c r="CE85" s="60" t="e">
        <f t="shared" si="34"/>
        <v>#REF!</v>
      </c>
      <c r="CF85" s="60" t="e">
        <f t="shared" si="34"/>
        <v>#REF!</v>
      </c>
      <c r="CG85" s="60" t="e">
        <f t="shared" si="35"/>
        <v>#REF!</v>
      </c>
      <c r="CH85" s="60" t="e">
        <f t="shared" si="35"/>
        <v>#REF!</v>
      </c>
      <c r="CI85" s="60" t="e">
        <f t="shared" si="35"/>
        <v>#REF!</v>
      </c>
      <c r="CL85" s="60">
        <v>3</v>
      </c>
      <c r="CM85" s="60" t="s">
        <v>58</v>
      </c>
      <c r="CN85" s="60" t="s">
        <v>59</v>
      </c>
      <c r="CO85" s="60">
        <v>3</v>
      </c>
      <c r="CP85" s="60" t="s">
        <v>60</v>
      </c>
      <c r="CQ85" s="60" t="s">
        <v>59</v>
      </c>
      <c r="CR85" s="60">
        <v>3</v>
      </c>
      <c r="CS85" s="60" t="s">
        <v>61</v>
      </c>
      <c r="CT85" s="60" t="s">
        <v>62</v>
      </c>
      <c r="CU85" s="60">
        <v>3</v>
      </c>
      <c r="CV85" s="60" t="s">
        <v>63</v>
      </c>
      <c r="CW85" s="60" t="s">
        <v>33</v>
      </c>
      <c r="CX85" s="60">
        <v>3</v>
      </c>
      <c r="CY85" s="60" t="s">
        <v>64</v>
      </c>
      <c r="CZ85" s="60" t="s">
        <v>26</v>
      </c>
      <c r="DA85" s="60" t="s">
        <v>65</v>
      </c>
      <c r="DB85" s="60" t="s">
        <v>66</v>
      </c>
      <c r="DC85" s="60" t="s">
        <v>28</v>
      </c>
      <c r="DD85" s="60" t="s">
        <v>67</v>
      </c>
      <c r="DE85" s="60" t="s">
        <v>68</v>
      </c>
      <c r="DF85" s="60" t="s">
        <v>33</v>
      </c>
      <c r="DG85" s="60" t="s">
        <v>69</v>
      </c>
      <c r="DH85" s="60" t="s">
        <v>70</v>
      </c>
      <c r="DI85" s="60" t="s">
        <v>62</v>
      </c>
      <c r="DJ85" s="60" t="s">
        <v>71</v>
      </c>
      <c r="DK85" s="60" t="s">
        <v>72</v>
      </c>
      <c r="DL85" s="60" t="s">
        <v>73</v>
      </c>
      <c r="DM85" s="60" t="s">
        <v>74</v>
      </c>
      <c r="DN85" s="60" t="s">
        <v>56</v>
      </c>
      <c r="DO85" s="60" t="s">
        <v>57</v>
      </c>
      <c r="DP85" s="60">
        <v>0</v>
      </c>
      <c r="DQ85" s="60">
        <v>0</v>
      </c>
      <c r="DR85" s="60">
        <v>0</v>
      </c>
      <c r="DS85" s="60">
        <v>0</v>
      </c>
      <c r="DT85" s="60">
        <v>0</v>
      </c>
      <c r="DU85" s="60">
        <v>0</v>
      </c>
      <c r="DV85" s="60" t="s">
        <v>74</v>
      </c>
      <c r="DW85" s="60" t="s">
        <v>56</v>
      </c>
      <c r="DX85" s="60" t="s">
        <v>57</v>
      </c>
      <c r="DY85" s="60">
        <v>0</v>
      </c>
      <c r="DZ85" s="60">
        <v>0</v>
      </c>
      <c r="EA85" s="60">
        <v>0</v>
      </c>
      <c r="EB85" s="60">
        <v>0</v>
      </c>
      <c r="EC85" s="60">
        <v>0</v>
      </c>
      <c r="ED85" s="60">
        <v>0</v>
      </c>
      <c r="EE85" s="60">
        <v>0</v>
      </c>
      <c r="EF85" s="60">
        <v>0</v>
      </c>
      <c r="EG85" s="60">
        <v>0</v>
      </c>
    </row>
    <row r="86" spans="1:137" hidden="1" x14ac:dyDescent="0.45">
      <c r="A86" s="21"/>
      <c r="B86" s="21"/>
      <c r="BZ86" s="60">
        <v>4</v>
      </c>
      <c r="CA86" s="60" t="e">
        <f t="shared" si="33"/>
        <v>#REF!</v>
      </c>
      <c r="CB86" s="60" t="e">
        <f t="shared" si="33"/>
        <v>#REF!</v>
      </c>
      <c r="CC86" s="60" t="e">
        <f t="shared" si="33"/>
        <v>#REF!</v>
      </c>
      <c r="CD86" s="60" t="e">
        <f t="shared" si="34"/>
        <v>#REF!</v>
      </c>
      <c r="CE86" s="60" t="e">
        <f t="shared" si="34"/>
        <v>#REF!</v>
      </c>
      <c r="CF86" s="60" t="e">
        <f t="shared" si="34"/>
        <v>#REF!</v>
      </c>
      <c r="CG86" s="60" t="e">
        <f t="shared" si="35"/>
        <v>#REF!</v>
      </c>
      <c r="CH86" s="60" t="e">
        <f t="shared" si="35"/>
        <v>#REF!</v>
      </c>
      <c r="CI86" s="60" t="e">
        <f t="shared" si="35"/>
        <v>#REF!</v>
      </c>
      <c r="CL86" s="60">
        <v>4</v>
      </c>
      <c r="CM86" s="60" t="s">
        <v>75</v>
      </c>
      <c r="CN86" s="60" t="s">
        <v>76</v>
      </c>
      <c r="CO86" s="60">
        <v>4</v>
      </c>
      <c r="CP86" s="60" t="s">
        <v>77</v>
      </c>
      <c r="CQ86" s="60" t="s">
        <v>48</v>
      </c>
      <c r="CR86" s="60">
        <v>4</v>
      </c>
      <c r="CS86" s="60" t="s">
        <v>78</v>
      </c>
      <c r="CT86" s="60" t="s">
        <v>31</v>
      </c>
      <c r="CU86" s="60">
        <v>4</v>
      </c>
      <c r="CV86" s="60" t="s">
        <v>79</v>
      </c>
      <c r="CW86" s="60" t="s">
        <v>80</v>
      </c>
      <c r="CX86" s="60">
        <v>4</v>
      </c>
      <c r="CY86" s="60" t="s">
        <v>81</v>
      </c>
      <c r="CZ86" s="60" t="s">
        <v>57</v>
      </c>
      <c r="DA86" s="60" t="s">
        <v>82</v>
      </c>
      <c r="DB86" s="60" t="s">
        <v>83</v>
      </c>
      <c r="DC86" s="60" t="s">
        <v>73</v>
      </c>
      <c r="DD86" s="60" t="s">
        <v>84</v>
      </c>
      <c r="DE86" s="60" t="s">
        <v>85</v>
      </c>
      <c r="DF86" s="60" t="s">
        <v>86</v>
      </c>
      <c r="DG86" s="60" t="s">
        <v>87</v>
      </c>
      <c r="DH86" s="60" t="s">
        <v>60</v>
      </c>
      <c r="DI86" s="60" t="s">
        <v>59</v>
      </c>
      <c r="DJ86" s="60" t="s">
        <v>88</v>
      </c>
      <c r="DK86" s="60" t="s">
        <v>47</v>
      </c>
      <c r="DL86" s="60" t="s">
        <v>48</v>
      </c>
      <c r="DM86" s="60" t="s">
        <v>89</v>
      </c>
      <c r="DN86" s="60" t="s">
        <v>90</v>
      </c>
      <c r="DO86" s="60" t="s">
        <v>59</v>
      </c>
      <c r="DP86" s="60">
        <v>0</v>
      </c>
      <c r="DQ86" s="60">
        <v>0</v>
      </c>
      <c r="DR86" s="60">
        <v>0</v>
      </c>
      <c r="DS86" s="60">
        <v>0</v>
      </c>
      <c r="DT86" s="60">
        <v>0</v>
      </c>
      <c r="DU86" s="60">
        <v>0</v>
      </c>
      <c r="DV86" s="60" t="s">
        <v>89</v>
      </c>
      <c r="DW86" s="60" t="s">
        <v>90</v>
      </c>
      <c r="DX86" s="60" t="s">
        <v>59</v>
      </c>
      <c r="DY86" s="60">
        <v>0</v>
      </c>
      <c r="DZ86" s="60">
        <v>0</v>
      </c>
      <c r="EA86" s="60">
        <v>0</v>
      </c>
      <c r="EB86" s="60">
        <v>0</v>
      </c>
      <c r="EC86" s="60">
        <v>0</v>
      </c>
      <c r="ED86" s="60">
        <v>0</v>
      </c>
      <c r="EE86" s="60">
        <v>0</v>
      </c>
      <c r="EF86" s="60">
        <v>0</v>
      </c>
      <c r="EG86" s="60">
        <v>0</v>
      </c>
    </row>
    <row r="87" spans="1:137" hidden="1" x14ac:dyDescent="0.45">
      <c r="A87" s="21"/>
      <c r="B87" s="21"/>
      <c r="C87" s="98"/>
      <c r="D87" s="98"/>
      <c r="E87" s="98"/>
      <c r="F87" s="98"/>
      <c r="G87" s="98"/>
      <c r="H87" s="98"/>
      <c r="I87" s="98"/>
      <c r="J87" s="98"/>
      <c r="K87" s="98"/>
      <c r="L87" s="98"/>
      <c r="BZ87" s="60">
        <v>5</v>
      </c>
      <c r="CA87" s="60" t="e">
        <f t="shared" si="33"/>
        <v>#REF!</v>
      </c>
      <c r="CB87" s="60" t="e">
        <f t="shared" si="33"/>
        <v>#REF!</v>
      </c>
      <c r="CC87" s="60" t="e">
        <f t="shared" si="33"/>
        <v>#REF!</v>
      </c>
      <c r="CD87" s="60" t="e">
        <f t="shared" si="34"/>
        <v>#REF!</v>
      </c>
      <c r="CE87" s="60" t="e">
        <f t="shared" si="34"/>
        <v>#REF!</v>
      </c>
      <c r="CF87" s="60" t="e">
        <f t="shared" si="34"/>
        <v>#REF!</v>
      </c>
      <c r="CG87" s="60" t="e">
        <f t="shared" si="35"/>
        <v>#REF!</v>
      </c>
      <c r="CH87" s="60" t="e">
        <f t="shared" si="35"/>
        <v>#REF!</v>
      </c>
      <c r="CI87" s="60" t="e">
        <f t="shared" si="35"/>
        <v>#REF!</v>
      </c>
      <c r="CL87" s="60">
        <v>0</v>
      </c>
      <c r="CM87" s="60" t="s">
        <v>91</v>
      </c>
      <c r="CN87" s="60" t="s">
        <v>86</v>
      </c>
      <c r="CO87" s="60">
        <v>0</v>
      </c>
      <c r="CP87" s="60">
        <v>0</v>
      </c>
      <c r="CQ87" s="60">
        <v>0</v>
      </c>
      <c r="CR87" s="60">
        <v>0</v>
      </c>
      <c r="CS87" s="60">
        <v>0</v>
      </c>
      <c r="CT87" s="60">
        <v>0</v>
      </c>
      <c r="CU87" s="60">
        <v>5</v>
      </c>
      <c r="CV87" s="60" t="s">
        <v>54</v>
      </c>
      <c r="CW87" s="60" t="s">
        <v>26</v>
      </c>
      <c r="CX87" s="60">
        <v>5</v>
      </c>
      <c r="CY87" s="60" t="s">
        <v>92</v>
      </c>
      <c r="CZ87" s="60" t="s">
        <v>93</v>
      </c>
      <c r="DA87" s="60" t="s">
        <v>94</v>
      </c>
      <c r="DB87" s="60" t="s">
        <v>95</v>
      </c>
      <c r="DC87" s="60" t="s">
        <v>36</v>
      </c>
      <c r="DD87" s="60">
        <v>0</v>
      </c>
      <c r="DE87" s="60">
        <v>0</v>
      </c>
      <c r="DF87" s="60">
        <v>0</v>
      </c>
      <c r="DG87" s="60">
        <v>0</v>
      </c>
      <c r="DH87" s="60">
        <v>0</v>
      </c>
      <c r="DI87" s="60">
        <v>0</v>
      </c>
      <c r="DJ87" s="60" t="s">
        <v>96</v>
      </c>
      <c r="DK87" s="60" t="s">
        <v>68</v>
      </c>
      <c r="DL87" s="60" t="s">
        <v>33</v>
      </c>
      <c r="DM87" s="60" t="s">
        <v>97</v>
      </c>
      <c r="DN87" s="60" t="s">
        <v>78</v>
      </c>
      <c r="DO87" s="60" t="s">
        <v>31</v>
      </c>
      <c r="DP87" s="60">
        <v>0</v>
      </c>
      <c r="DQ87" s="60">
        <v>0</v>
      </c>
      <c r="DR87" s="60">
        <v>0</v>
      </c>
      <c r="DS87" s="60">
        <v>0</v>
      </c>
      <c r="DT87" s="60">
        <v>0</v>
      </c>
      <c r="DU87" s="60">
        <v>0</v>
      </c>
      <c r="DV87" s="60" t="s">
        <v>97</v>
      </c>
      <c r="DW87" s="60" t="s">
        <v>78</v>
      </c>
      <c r="DX87" s="60" t="s">
        <v>31</v>
      </c>
      <c r="DY87" s="60">
        <v>0</v>
      </c>
      <c r="DZ87" s="60">
        <v>0</v>
      </c>
      <c r="EA87" s="60">
        <v>0</v>
      </c>
      <c r="EB87" s="60">
        <v>0</v>
      </c>
      <c r="EC87" s="60">
        <v>0</v>
      </c>
      <c r="ED87" s="60">
        <v>0</v>
      </c>
      <c r="EE87" s="60">
        <v>0</v>
      </c>
      <c r="EF87" s="60">
        <v>0</v>
      </c>
      <c r="EG87" s="60">
        <v>0</v>
      </c>
    </row>
    <row r="88" spans="1:137" hidden="1" x14ac:dyDescent="0.45">
      <c r="A88" s="21"/>
      <c r="B88" s="21"/>
      <c r="C88" s="98"/>
      <c r="D88" s="98"/>
      <c r="E88" s="98"/>
      <c r="F88" s="98"/>
      <c r="G88" s="98"/>
      <c r="H88" s="98"/>
      <c r="I88" s="98"/>
      <c r="J88" s="98"/>
      <c r="K88" s="98"/>
      <c r="L88" s="98"/>
      <c r="BZ88" s="60">
        <v>6</v>
      </c>
      <c r="CA88" s="60" t="e">
        <f t="shared" si="33"/>
        <v>#REF!</v>
      </c>
      <c r="CB88" s="60" t="e">
        <f t="shared" si="33"/>
        <v>#REF!</v>
      </c>
      <c r="CC88" s="60" t="e">
        <f t="shared" si="33"/>
        <v>#REF!</v>
      </c>
      <c r="CD88" s="60" t="e">
        <f t="shared" si="34"/>
        <v>#REF!</v>
      </c>
      <c r="CE88" s="60" t="e">
        <f t="shared" si="34"/>
        <v>#REF!</v>
      </c>
      <c r="CF88" s="60" t="e">
        <f t="shared" si="34"/>
        <v>#REF!</v>
      </c>
      <c r="CG88" s="60" t="e">
        <f t="shared" si="35"/>
        <v>#REF!</v>
      </c>
      <c r="CH88" s="60" t="e">
        <f t="shared" si="35"/>
        <v>#REF!</v>
      </c>
      <c r="CI88" s="60" t="e">
        <f t="shared" si="35"/>
        <v>#REF!</v>
      </c>
      <c r="CL88" s="60">
        <v>0</v>
      </c>
      <c r="CM88" s="60">
        <v>0</v>
      </c>
      <c r="CN88" s="60">
        <v>0</v>
      </c>
      <c r="CO88" s="60">
        <v>0</v>
      </c>
      <c r="CP88" s="60">
        <v>0</v>
      </c>
      <c r="CQ88" s="60">
        <v>0</v>
      </c>
      <c r="CR88" s="60">
        <v>0</v>
      </c>
      <c r="CS88" s="60">
        <v>0</v>
      </c>
      <c r="CT88" s="60">
        <v>0</v>
      </c>
      <c r="CU88" s="60">
        <v>0</v>
      </c>
      <c r="CV88" s="60">
        <v>0</v>
      </c>
      <c r="CW88" s="60">
        <v>0</v>
      </c>
      <c r="CX88" s="60">
        <v>6</v>
      </c>
      <c r="CY88" s="60">
        <v>0</v>
      </c>
      <c r="CZ88" s="60">
        <v>0</v>
      </c>
      <c r="DA88" s="60">
        <v>0</v>
      </c>
      <c r="DB88" s="60">
        <v>0</v>
      </c>
      <c r="DC88" s="60">
        <v>0</v>
      </c>
      <c r="DD88" s="60">
        <v>0</v>
      </c>
      <c r="DE88" s="60">
        <v>0</v>
      </c>
      <c r="DF88" s="60">
        <v>0</v>
      </c>
      <c r="DG88" s="60">
        <v>0</v>
      </c>
      <c r="DH88" s="60">
        <v>0</v>
      </c>
      <c r="DI88" s="60">
        <v>0</v>
      </c>
      <c r="DJ88" s="60">
        <v>0</v>
      </c>
      <c r="DK88" s="60">
        <v>0</v>
      </c>
      <c r="DL88" s="60">
        <v>0</v>
      </c>
      <c r="DM88" s="60">
        <v>0</v>
      </c>
      <c r="DN88" s="60">
        <v>0</v>
      </c>
      <c r="DO88" s="60">
        <v>0</v>
      </c>
      <c r="DP88" s="60">
        <v>0</v>
      </c>
      <c r="DQ88" s="60">
        <v>0</v>
      </c>
      <c r="DR88" s="60">
        <v>0</v>
      </c>
      <c r="DS88" s="60">
        <v>0</v>
      </c>
      <c r="DT88" s="60">
        <v>0</v>
      </c>
      <c r="DU88" s="60">
        <v>0</v>
      </c>
      <c r="DV88" s="60">
        <v>0</v>
      </c>
      <c r="DW88" s="60">
        <v>0</v>
      </c>
      <c r="DX88" s="60">
        <v>0</v>
      </c>
      <c r="DY88" s="60">
        <v>0</v>
      </c>
      <c r="DZ88" s="60">
        <v>0</v>
      </c>
      <c r="EA88" s="60">
        <v>0</v>
      </c>
      <c r="EB88" s="60">
        <v>0</v>
      </c>
      <c r="EC88" s="60">
        <v>0</v>
      </c>
      <c r="ED88" s="60">
        <v>0</v>
      </c>
      <c r="EE88" s="60">
        <v>0</v>
      </c>
      <c r="EF88" s="60">
        <v>0</v>
      </c>
      <c r="EG88" s="60">
        <v>0</v>
      </c>
    </row>
    <row r="89" spans="1:137" hidden="1" x14ac:dyDescent="0.45">
      <c r="A89" s="21"/>
      <c r="B89" s="21"/>
      <c r="BZ89" s="60">
        <v>7</v>
      </c>
      <c r="CA89" s="60" t="e">
        <f>IF($CA$82=1,$CL89,IF($CA$82=2,$CO89,IF($CA$82=3,$CR89,IF($CA$82=4,$CU89,IF($CA$82=5,$CX89,IF($CA$82=6,$DA89,""))))))</f>
        <v>#REF!</v>
      </c>
      <c r="CB89" s="60" t="e">
        <f>IF($CA$82=1,$CL89,IF($CA$82=2,$CO89,IF($CA$82=3,$CR89,IF($CA$82=4,$CU89,IF($CA$82=5,$CX89,IF($CA$82=6,$DA89,""))))))</f>
        <v>#REF!</v>
      </c>
      <c r="CC89" s="60" t="e">
        <f>IF($CA$82=1,$CL89,IF($CA$82=2,$CO89,IF($CA$82=3,$CR89,IF($CA$82=4,$CU89,IF($CA$82=5,$CX89,IF($CA$82=6,$DA89,""))))))</f>
        <v>#REF!</v>
      </c>
      <c r="CD89" s="60" t="e">
        <f t="shared" si="34"/>
        <v>#REF!</v>
      </c>
      <c r="CE89" s="60" t="e">
        <f t="shared" si="34"/>
        <v>#REF!</v>
      </c>
      <c r="CF89" s="60" t="e">
        <f t="shared" si="34"/>
        <v>#REF!</v>
      </c>
      <c r="CG89" s="60" t="e">
        <f t="shared" si="35"/>
        <v>#REF!</v>
      </c>
      <c r="CH89" s="60" t="e">
        <f t="shared" si="35"/>
        <v>#REF!</v>
      </c>
      <c r="CI89" s="60" t="e">
        <f t="shared" si="35"/>
        <v>#REF!</v>
      </c>
      <c r="CL89" s="60">
        <v>0</v>
      </c>
      <c r="CM89" s="60">
        <v>0</v>
      </c>
      <c r="CN89" s="60">
        <v>0</v>
      </c>
      <c r="CO89" s="60">
        <v>0</v>
      </c>
      <c r="CP89" s="60">
        <v>0</v>
      </c>
      <c r="CQ89" s="60">
        <v>0</v>
      </c>
      <c r="CR89" s="60">
        <v>0</v>
      </c>
      <c r="CS89" s="60">
        <v>0</v>
      </c>
      <c r="CT89" s="60">
        <v>0</v>
      </c>
      <c r="CU89" s="60">
        <v>0</v>
      </c>
      <c r="CV89" s="60">
        <v>0</v>
      </c>
      <c r="CW89" s="60">
        <v>0</v>
      </c>
      <c r="CX89" s="60">
        <v>0</v>
      </c>
      <c r="CY89" s="60">
        <v>0</v>
      </c>
      <c r="CZ89" s="60">
        <v>0</v>
      </c>
      <c r="DA89" s="60">
        <v>0</v>
      </c>
      <c r="DB89" s="60">
        <v>0</v>
      </c>
      <c r="DC89" s="60">
        <v>0</v>
      </c>
      <c r="DD89" s="60">
        <v>0</v>
      </c>
      <c r="DE89" s="60">
        <v>0</v>
      </c>
      <c r="DF89" s="60">
        <v>0</v>
      </c>
      <c r="DG89" s="60">
        <v>0</v>
      </c>
      <c r="DH89" s="60">
        <v>0</v>
      </c>
      <c r="DI89" s="60">
        <v>0</v>
      </c>
      <c r="DJ89" s="60">
        <v>0</v>
      </c>
      <c r="DK89" s="60">
        <v>0</v>
      </c>
      <c r="DL89" s="60">
        <v>0</v>
      </c>
      <c r="DM89" s="60">
        <v>0</v>
      </c>
      <c r="DN89" s="60">
        <v>0</v>
      </c>
      <c r="DO89" s="60">
        <v>0</v>
      </c>
      <c r="DP89" s="60">
        <v>0</v>
      </c>
      <c r="DQ89" s="60">
        <v>0</v>
      </c>
      <c r="DR89" s="60">
        <v>0</v>
      </c>
      <c r="DS89" s="60">
        <v>0</v>
      </c>
      <c r="DT89" s="60">
        <v>0</v>
      </c>
      <c r="DU89" s="60">
        <v>0</v>
      </c>
      <c r="DV89" s="60">
        <v>0</v>
      </c>
      <c r="DW89" s="60">
        <v>0</v>
      </c>
      <c r="DX89" s="60">
        <v>0</v>
      </c>
      <c r="DY89" s="60">
        <v>0</v>
      </c>
      <c r="DZ89" s="60">
        <v>0</v>
      </c>
      <c r="EA89" s="60">
        <v>0</v>
      </c>
      <c r="EB89" s="60">
        <v>0</v>
      </c>
      <c r="EC89" s="60">
        <v>0</v>
      </c>
      <c r="ED89" s="60">
        <v>0</v>
      </c>
      <c r="EE89" s="60">
        <v>0</v>
      </c>
      <c r="EF89" s="60">
        <v>0</v>
      </c>
      <c r="EG89" s="60">
        <v>0</v>
      </c>
    </row>
    <row r="90" spans="1:137" hidden="1" x14ac:dyDescent="0.45">
      <c r="BZ90" s="60">
        <v>8</v>
      </c>
      <c r="CA90" s="60" t="e">
        <f t="shared" ref="CA90:CC94" si="36">IF($CA$82=1,CL90,IF($CA$82=2,CO90,IF($CA$82=3,CR90,IF($CA$82=4,CU90,IF($CA$82=5,CX90,IF($CA$82=6,DA90,""))))))</f>
        <v>#REF!</v>
      </c>
      <c r="CB90" s="60" t="e">
        <f t="shared" si="36"/>
        <v>#REF!</v>
      </c>
      <c r="CC90" s="60" t="e">
        <f t="shared" si="36"/>
        <v>#REF!</v>
      </c>
      <c r="CD90" s="60" t="e">
        <f t="shared" si="34"/>
        <v>#REF!</v>
      </c>
      <c r="CE90" s="60" t="e">
        <f t="shared" si="34"/>
        <v>#REF!</v>
      </c>
      <c r="CF90" s="60" t="e">
        <f t="shared" si="34"/>
        <v>#REF!</v>
      </c>
      <c r="CG90" s="60" t="e">
        <f t="shared" si="35"/>
        <v>#REF!</v>
      </c>
      <c r="CH90" s="60" t="e">
        <f t="shared" si="35"/>
        <v>#REF!</v>
      </c>
      <c r="CI90" s="60" t="e">
        <f t="shared" si="35"/>
        <v>#REF!</v>
      </c>
      <c r="CL90" s="60">
        <v>0</v>
      </c>
      <c r="CM90" s="60">
        <v>0</v>
      </c>
      <c r="CN90" s="60">
        <v>0</v>
      </c>
      <c r="CO90" s="60">
        <v>0</v>
      </c>
      <c r="CP90" s="60">
        <v>0</v>
      </c>
      <c r="CQ90" s="60">
        <v>0</v>
      </c>
      <c r="CR90" s="60">
        <v>0</v>
      </c>
      <c r="CS90" s="60">
        <v>0</v>
      </c>
      <c r="CT90" s="60">
        <v>0</v>
      </c>
      <c r="CU90" s="60">
        <v>0</v>
      </c>
      <c r="CV90" s="60">
        <v>0</v>
      </c>
      <c r="CW90" s="60">
        <v>0</v>
      </c>
      <c r="CX90" s="60">
        <v>0</v>
      </c>
      <c r="CY90" s="60">
        <v>0</v>
      </c>
      <c r="CZ90" s="60">
        <v>0</v>
      </c>
      <c r="DA90" s="60">
        <v>0</v>
      </c>
      <c r="DB90" s="60">
        <v>0</v>
      </c>
      <c r="DC90" s="60">
        <v>0</v>
      </c>
      <c r="DD90" s="60">
        <v>0</v>
      </c>
      <c r="DE90" s="60">
        <v>0</v>
      </c>
      <c r="DF90" s="60">
        <v>0</v>
      </c>
      <c r="DG90" s="60">
        <v>0</v>
      </c>
      <c r="DH90" s="60">
        <v>0</v>
      </c>
      <c r="DI90" s="60">
        <v>0</v>
      </c>
      <c r="DJ90" s="60">
        <v>0</v>
      </c>
      <c r="DK90" s="60">
        <v>0</v>
      </c>
      <c r="DL90" s="60">
        <v>0</v>
      </c>
      <c r="DM90" s="60">
        <v>0</v>
      </c>
      <c r="DN90" s="60">
        <v>0</v>
      </c>
      <c r="DO90" s="60">
        <v>0</v>
      </c>
      <c r="DP90" s="60">
        <v>0</v>
      </c>
      <c r="DQ90" s="60">
        <v>0</v>
      </c>
      <c r="DR90" s="60">
        <v>0</v>
      </c>
      <c r="DS90" s="60">
        <v>0</v>
      </c>
      <c r="DT90" s="60">
        <v>0</v>
      </c>
      <c r="DU90" s="60">
        <v>0</v>
      </c>
      <c r="DV90" s="60">
        <v>0</v>
      </c>
      <c r="DW90" s="60">
        <v>0</v>
      </c>
      <c r="DX90" s="60">
        <v>0</v>
      </c>
      <c r="DY90" s="60">
        <v>0</v>
      </c>
      <c r="DZ90" s="60">
        <v>0</v>
      </c>
      <c r="EA90" s="60">
        <v>0</v>
      </c>
      <c r="EB90" s="60">
        <v>0</v>
      </c>
      <c r="EC90" s="60">
        <v>0</v>
      </c>
      <c r="ED90" s="60">
        <v>0</v>
      </c>
      <c r="EE90" s="60">
        <v>0</v>
      </c>
      <c r="EF90" s="60">
        <v>0</v>
      </c>
      <c r="EG90" s="60">
        <v>0</v>
      </c>
    </row>
    <row r="91" spans="1:137" hidden="1" x14ac:dyDescent="0.45">
      <c r="BZ91" s="60">
        <v>9</v>
      </c>
      <c r="CA91" s="60" t="e">
        <f t="shared" si="36"/>
        <v>#REF!</v>
      </c>
      <c r="CB91" s="60" t="e">
        <f t="shared" si="36"/>
        <v>#REF!</v>
      </c>
      <c r="CC91" s="60" t="e">
        <f t="shared" si="36"/>
        <v>#REF!</v>
      </c>
      <c r="CD91" s="60" t="e">
        <f t="shared" si="34"/>
        <v>#REF!</v>
      </c>
      <c r="CE91" s="60" t="e">
        <f t="shared" si="34"/>
        <v>#REF!</v>
      </c>
      <c r="CF91" s="60" t="e">
        <f t="shared" si="34"/>
        <v>#REF!</v>
      </c>
      <c r="CG91" s="60" t="e">
        <f t="shared" si="35"/>
        <v>#REF!</v>
      </c>
      <c r="CH91" s="60" t="e">
        <f t="shared" si="35"/>
        <v>#REF!</v>
      </c>
      <c r="CI91" s="60" t="e">
        <f t="shared" si="35"/>
        <v>#REF!</v>
      </c>
      <c r="CL91" s="60">
        <v>0</v>
      </c>
      <c r="CM91" s="60">
        <v>0</v>
      </c>
      <c r="CN91" s="60">
        <v>0</v>
      </c>
      <c r="CO91" s="60">
        <v>0</v>
      </c>
      <c r="CP91" s="60">
        <v>0</v>
      </c>
      <c r="CQ91" s="60">
        <v>0</v>
      </c>
      <c r="CR91" s="60">
        <v>0</v>
      </c>
      <c r="CS91" s="60">
        <v>0</v>
      </c>
      <c r="CT91" s="60">
        <v>0</v>
      </c>
      <c r="CU91" s="60">
        <v>0</v>
      </c>
      <c r="CV91" s="60">
        <v>0</v>
      </c>
      <c r="CW91" s="60">
        <v>0</v>
      </c>
      <c r="CX91" s="60">
        <v>0</v>
      </c>
      <c r="CY91" s="60">
        <v>0</v>
      </c>
      <c r="CZ91" s="60">
        <v>0</v>
      </c>
      <c r="DA91" s="60">
        <v>0</v>
      </c>
      <c r="DB91" s="60">
        <v>0</v>
      </c>
      <c r="DC91" s="60">
        <v>0</v>
      </c>
      <c r="DD91" s="60">
        <v>0</v>
      </c>
      <c r="DE91" s="60">
        <v>0</v>
      </c>
      <c r="DF91" s="60">
        <v>0</v>
      </c>
      <c r="DG91" s="60">
        <v>0</v>
      </c>
      <c r="DH91" s="60">
        <v>0</v>
      </c>
      <c r="DI91" s="60">
        <v>0</v>
      </c>
      <c r="DJ91" s="60">
        <v>0</v>
      </c>
      <c r="DK91" s="60">
        <v>0</v>
      </c>
      <c r="DL91" s="60">
        <v>0</v>
      </c>
      <c r="DM91" s="60">
        <v>0</v>
      </c>
      <c r="DN91" s="60">
        <v>0</v>
      </c>
      <c r="DO91" s="60">
        <v>0</v>
      </c>
      <c r="DP91" s="60">
        <v>0</v>
      </c>
      <c r="DQ91" s="60">
        <v>0</v>
      </c>
      <c r="DR91" s="60">
        <v>0</v>
      </c>
      <c r="DS91" s="60">
        <v>0</v>
      </c>
      <c r="DT91" s="60">
        <v>0</v>
      </c>
      <c r="DU91" s="60">
        <v>0</v>
      </c>
      <c r="DV91" s="60">
        <v>0</v>
      </c>
      <c r="DW91" s="60">
        <v>0</v>
      </c>
      <c r="DX91" s="60">
        <v>0</v>
      </c>
      <c r="DY91" s="60">
        <v>0</v>
      </c>
      <c r="DZ91" s="60">
        <v>0</v>
      </c>
      <c r="EA91" s="60">
        <v>0</v>
      </c>
      <c r="EB91" s="60">
        <v>0</v>
      </c>
      <c r="EC91" s="60">
        <v>0</v>
      </c>
      <c r="ED91" s="60">
        <v>0</v>
      </c>
      <c r="EE91" s="60">
        <v>0</v>
      </c>
      <c r="EF91" s="60">
        <v>0</v>
      </c>
      <c r="EG91" s="60">
        <v>0</v>
      </c>
    </row>
    <row r="92" spans="1:137" hidden="1" x14ac:dyDescent="0.45">
      <c r="BZ92" s="60">
        <v>10</v>
      </c>
      <c r="CA92" s="60" t="e">
        <f t="shared" si="36"/>
        <v>#REF!</v>
      </c>
      <c r="CB92" s="60" t="e">
        <f t="shared" si="36"/>
        <v>#REF!</v>
      </c>
      <c r="CC92" s="60" t="e">
        <f t="shared" si="36"/>
        <v>#REF!</v>
      </c>
      <c r="CD92" s="60" t="e">
        <f t="shared" si="34"/>
        <v>#REF!</v>
      </c>
      <c r="CE92" s="60" t="e">
        <f t="shared" si="34"/>
        <v>#REF!</v>
      </c>
      <c r="CF92" s="60" t="e">
        <f t="shared" si="34"/>
        <v>#REF!</v>
      </c>
      <c r="CG92" s="60" t="e">
        <f t="shared" si="35"/>
        <v>#REF!</v>
      </c>
      <c r="CH92" s="60" t="e">
        <f t="shared" si="35"/>
        <v>#REF!</v>
      </c>
      <c r="CI92" s="60" t="e">
        <f t="shared" si="35"/>
        <v>#REF!</v>
      </c>
      <c r="CL92" s="60">
        <v>0</v>
      </c>
      <c r="CM92" s="60">
        <v>0</v>
      </c>
      <c r="CN92" s="60">
        <v>0</v>
      </c>
      <c r="CO92" s="60">
        <v>0</v>
      </c>
      <c r="CP92" s="60">
        <v>0</v>
      </c>
      <c r="CQ92" s="60">
        <v>0</v>
      </c>
      <c r="CR92" s="60">
        <v>0</v>
      </c>
      <c r="CS92" s="60">
        <v>0</v>
      </c>
      <c r="CT92" s="60">
        <v>0</v>
      </c>
      <c r="CU92" s="60">
        <v>0</v>
      </c>
      <c r="CV92" s="60">
        <v>0</v>
      </c>
      <c r="CW92" s="60">
        <v>0</v>
      </c>
      <c r="CX92" s="60">
        <v>0</v>
      </c>
      <c r="CY92" s="60">
        <v>0</v>
      </c>
      <c r="CZ92" s="60">
        <v>0</v>
      </c>
      <c r="DA92" s="60">
        <v>0</v>
      </c>
      <c r="DB92" s="60">
        <v>0</v>
      </c>
      <c r="DC92" s="60">
        <v>0</v>
      </c>
      <c r="DD92" s="60">
        <v>0</v>
      </c>
      <c r="DE92" s="60">
        <v>0</v>
      </c>
      <c r="DF92" s="60">
        <v>0</v>
      </c>
      <c r="DG92" s="60">
        <v>0</v>
      </c>
      <c r="DH92" s="60">
        <v>0</v>
      </c>
      <c r="DI92" s="60">
        <v>0</v>
      </c>
      <c r="DJ92" s="60">
        <v>0</v>
      </c>
      <c r="DK92" s="60">
        <v>0</v>
      </c>
      <c r="DL92" s="60">
        <v>0</v>
      </c>
      <c r="DM92" s="60">
        <v>0</v>
      </c>
      <c r="DN92" s="60">
        <v>0</v>
      </c>
      <c r="DO92" s="60">
        <v>0</v>
      </c>
      <c r="DP92" s="60">
        <v>0</v>
      </c>
      <c r="DQ92" s="60">
        <v>0</v>
      </c>
      <c r="DR92" s="60">
        <v>0</v>
      </c>
      <c r="DS92" s="60">
        <v>0</v>
      </c>
      <c r="DT92" s="60">
        <v>0</v>
      </c>
      <c r="DU92" s="60">
        <v>0</v>
      </c>
      <c r="DV92" s="60">
        <v>0</v>
      </c>
      <c r="DW92" s="60">
        <v>0</v>
      </c>
      <c r="DX92" s="60">
        <v>0</v>
      </c>
      <c r="DY92" s="60">
        <v>0</v>
      </c>
      <c r="DZ92" s="60">
        <v>0</v>
      </c>
      <c r="EA92" s="60">
        <v>0</v>
      </c>
      <c r="EB92" s="60">
        <v>0</v>
      </c>
      <c r="EC92" s="60">
        <v>0</v>
      </c>
      <c r="ED92" s="60">
        <v>0</v>
      </c>
      <c r="EE92" s="60">
        <v>0</v>
      </c>
      <c r="EF92" s="60">
        <v>0</v>
      </c>
      <c r="EG92" s="60">
        <v>0</v>
      </c>
    </row>
    <row r="93" spans="1:137" hidden="1" x14ac:dyDescent="0.45">
      <c r="BZ93" s="60">
        <v>11</v>
      </c>
      <c r="CA93" s="60" t="e">
        <f t="shared" si="36"/>
        <v>#REF!</v>
      </c>
      <c r="CB93" s="60" t="e">
        <f t="shared" si="36"/>
        <v>#REF!</v>
      </c>
      <c r="CC93" s="60" t="e">
        <f t="shared" si="36"/>
        <v>#REF!</v>
      </c>
      <c r="CD93" s="60" t="e">
        <f t="shared" si="34"/>
        <v>#REF!</v>
      </c>
      <c r="CE93" s="60" t="e">
        <f t="shared" si="34"/>
        <v>#REF!</v>
      </c>
      <c r="CF93" s="60" t="e">
        <f t="shared" si="34"/>
        <v>#REF!</v>
      </c>
      <c r="CG93" s="60" t="e">
        <f t="shared" si="35"/>
        <v>#REF!</v>
      </c>
      <c r="CH93" s="60" t="e">
        <f t="shared" si="35"/>
        <v>#REF!</v>
      </c>
      <c r="CI93" s="60" t="e">
        <f t="shared" si="35"/>
        <v>#REF!</v>
      </c>
      <c r="CL93" s="60">
        <v>0</v>
      </c>
      <c r="CM93" s="60">
        <v>0</v>
      </c>
      <c r="CN93" s="60">
        <v>0</v>
      </c>
      <c r="CO93" s="60">
        <v>0</v>
      </c>
      <c r="CP93" s="60">
        <v>0</v>
      </c>
      <c r="CQ93" s="60">
        <v>0</v>
      </c>
      <c r="CR93" s="60">
        <v>0</v>
      </c>
      <c r="CS93" s="60">
        <v>0</v>
      </c>
      <c r="CT93" s="60">
        <v>0</v>
      </c>
      <c r="CU93" s="60">
        <v>0</v>
      </c>
      <c r="CV93" s="60">
        <v>0</v>
      </c>
      <c r="CW93" s="60">
        <v>0</v>
      </c>
      <c r="CX93" s="60">
        <v>0</v>
      </c>
      <c r="CY93" s="60">
        <v>0</v>
      </c>
      <c r="CZ93" s="60">
        <v>0</v>
      </c>
      <c r="DA93" s="60">
        <v>0</v>
      </c>
      <c r="DB93" s="60">
        <v>0</v>
      </c>
      <c r="DC93" s="60">
        <v>0</v>
      </c>
      <c r="DD93" s="60">
        <v>0</v>
      </c>
      <c r="DE93" s="60">
        <v>0</v>
      </c>
      <c r="DF93" s="60">
        <v>0</v>
      </c>
      <c r="DG93" s="60">
        <v>0</v>
      </c>
      <c r="DH93" s="60">
        <v>0</v>
      </c>
      <c r="DI93" s="60">
        <v>0</v>
      </c>
      <c r="DJ93" s="60">
        <v>0</v>
      </c>
      <c r="DK93" s="60">
        <v>0</v>
      </c>
      <c r="DL93" s="60">
        <v>0</v>
      </c>
      <c r="DM93" s="60">
        <v>0</v>
      </c>
      <c r="DN93" s="60">
        <v>0</v>
      </c>
      <c r="DO93" s="60">
        <v>0</v>
      </c>
      <c r="DP93" s="60">
        <v>0</v>
      </c>
      <c r="DQ93" s="60">
        <v>0</v>
      </c>
      <c r="DR93" s="60">
        <v>0</v>
      </c>
      <c r="DS93" s="60">
        <v>0</v>
      </c>
      <c r="DT93" s="60">
        <v>0</v>
      </c>
      <c r="DU93" s="60">
        <v>0</v>
      </c>
      <c r="DV93" s="60">
        <v>0</v>
      </c>
      <c r="DW93" s="60">
        <v>0</v>
      </c>
      <c r="DX93" s="60">
        <v>0</v>
      </c>
      <c r="DY93" s="60">
        <v>0</v>
      </c>
      <c r="DZ93" s="60">
        <v>0</v>
      </c>
      <c r="EA93" s="60">
        <v>0</v>
      </c>
      <c r="EB93" s="60">
        <v>0</v>
      </c>
      <c r="EC93" s="60">
        <v>0</v>
      </c>
      <c r="ED93" s="60">
        <v>0</v>
      </c>
      <c r="EE93" s="60">
        <v>0</v>
      </c>
      <c r="EF93" s="60">
        <v>0</v>
      </c>
      <c r="EG93" s="60">
        <v>0</v>
      </c>
    </row>
    <row r="94" spans="1:137" hidden="1" x14ac:dyDescent="0.45">
      <c r="BZ94" s="60">
        <v>12</v>
      </c>
      <c r="CA94" s="60" t="e">
        <f t="shared" si="36"/>
        <v>#REF!</v>
      </c>
      <c r="CB94" s="60" t="e">
        <f t="shared" si="36"/>
        <v>#REF!</v>
      </c>
      <c r="CC94" s="60" t="e">
        <f t="shared" si="36"/>
        <v>#REF!</v>
      </c>
      <c r="CD94" s="60" t="e">
        <f t="shared" si="34"/>
        <v>#REF!</v>
      </c>
      <c r="CE94" s="60" t="e">
        <f t="shared" si="34"/>
        <v>#REF!</v>
      </c>
      <c r="CF94" s="60" t="e">
        <f t="shared" si="34"/>
        <v>#REF!</v>
      </c>
      <c r="CL94" s="60">
        <v>0</v>
      </c>
      <c r="CM94" s="60">
        <v>0</v>
      </c>
      <c r="CN94" s="60">
        <v>0</v>
      </c>
      <c r="CO94" s="60">
        <v>0</v>
      </c>
      <c r="CP94" s="60">
        <v>0</v>
      </c>
      <c r="CQ94" s="60">
        <v>0</v>
      </c>
      <c r="CR94" s="60">
        <v>0</v>
      </c>
      <c r="CS94" s="60">
        <v>0</v>
      </c>
      <c r="CT94" s="60">
        <v>0</v>
      </c>
      <c r="CU94" s="60">
        <v>0</v>
      </c>
      <c r="CV94" s="60">
        <v>0</v>
      </c>
      <c r="CW94" s="60">
        <v>0</v>
      </c>
      <c r="CX94" s="60">
        <v>0</v>
      </c>
      <c r="CY94" s="60">
        <v>0</v>
      </c>
      <c r="CZ94" s="60">
        <v>0</v>
      </c>
      <c r="DA94" s="60">
        <v>0</v>
      </c>
      <c r="DB94" s="60">
        <v>0</v>
      </c>
      <c r="DC94" s="60">
        <v>0</v>
      </c>
      <c r="DD94" s="60">
        <v>0</v>
      </c>
      <c r="DE94" s="60">
        <v>0</v>
      </c>
      <c r="DF94" s="60">
        <v>0</v>
      </c>
      <c r="DG94" s="60">
        <v>0</v>
      </c>
      <c r="DH94" s="60">
        <v>0</v>
      </c>
      <c r="DI94" s="60">
        <v>0</v>
      </c>
      <c r="DJ94" s="60">
        <v>0</v>
      </c>
      <c r="DK94" s="60">
        <v>0</v>
      </c>
      <c r="DL94" s="60">
        <v>0</v>
      </c>
      <c r="DM94" s="60">
        <v>0</v>
      </c>
      <c r="DN94" s="60">
        <v>0</v>
      </c>
      <c r="DO94" s="60">
        <v>0</v>
      </c>
      <c r="DP94" s="60">
        <v>0</v>
      </c>
      <c r="DQ94" s="60">
        <v>0</v>
      </c>
      <c r="DR94" s="60">
        <v>0</v>
      </c>
      <c r="DS94" s="60">
        <v>0</v>
      </c>
      <c r="DT94" s="60">
        <v>0</v>
      </c>
      <c r="DU94" s="60">
        <v>0</v>
      </c>
      <c r="DV94" s="60">
        <v>0</v>
      </c>
      <c r="DW94" s="60">
        <v>0</v>
      </c>
      <c r="DX94" s="60">
        <v>0</v>
      </c>
      <c r="DY94" s="60">
        <v>0</v>
      </c>
      <c r="DZ94" s="60">
        <v>0</v>
      </c>
      <c r="EA94" s="60">
        <v>0</v>
      </c>
      <c r="EB94" s="60">
        <v>0</v>
      </c>
      <c r="EC94" s="60">
        <v>0</v>
      </c>
      <c r="ED94" s="60">
        <v>0</v>
      </c>
      <c r="EE94" s="60">
        <v>0</v>
      </c>
      <c r="EF94" s="60">
        <v>0</v>
      </c>
      <c r="EG94" s="60">
        <v>0</v>
      </c>
    </row>
    <row r="95" spans="1:137" hidden="1" x14ac:dyDescent="0.45"/>
    <row r="96" spans="1:137" hidden="1" x14ac:dyDescent="0.45">
      <c r="BZ96" s="60" t="s">
        <v>98</v>
      </c>
      <c r="CA96" s="60" t="s">
        <v>129</v>
      </c>
      <c r="CD96" s="60" t="s">
        <v>129</v>
      </c>
      <c r="CG96" s="60" t="s">
        <v>129</v>
      </c>
    </row>
    <row r="97" spans="78:85" hidden="1" x14ac:dyDescent="0.45">
      <c r="BZ97" s="60" t="s">
        <v>99</v>
      </c>
      <c r="CA97" s="60" t="s">
        <v>129</v>
      </c>
      <c r="CD97" s="60" t="s">
        <v>129</v>
      </c>
      <c r="CG97" s="60" t="s">
        <v>129</v>
      </c>
    </row>
    <row r="98" spans="78:85" hidden="1" x14ac:dyDescent="0.45">
      <c r="BZ98" s="60" t="s">
        <v>100</v>
      </c>
      <c r="CA98" s="60" t="s">
        <v>129</v>
      </c>
      <c r="CD98" s="60" t="s">
        <v>129</v>
      </c>
      <c r="CG98" s="60" t="s">
        <v>129</v>
      </c>
    </row>
    <row r="99" spans="78:85" hidden="1" x14ac:dyDescent="0.45">
      <c r="BZ99" s="60" t="s">
        <v>101</v>
      </c>
      <c r="CA99" s="60" t="s">
        <v>129</v>
      </c>
      <c r="CD99" s="60" t="s">
        <v>129</v>
      </c>
      <c r="CG99" s="60" t="s">
        <v>129</v>
      </c>
    </row>
    <row r="100" spans="78:85" hidden="1" x14ac:dyDescent="0.45">
      <c r="BZ100" s="60" t="s">
        <v>102</v>
      </c>
      <c r="CA100" s="60" t="s">
        <v>129</v>
      </c>
      <c r="CD100" s="60" t="s">
        <v>129</v>
      </c>
      <c r="CG100" s="60" t="s">
        <v>129</v>
      </c>
    </row>
    <row r="101" spans="78:85" hidden="1" x14ac:dyDescent="0.45">
      <c r="BZ101" s="60" t="s">
        <v>103</v>
      </c>
      <c r="CA101" s="60" t="s">
        <v>129</v>
      </c>
      <c r="CD101" s="60" t="s">
        <v>129</v>
      </c>
      <c r="CG101" s="60" t="s">
        <v>129</v>
      </c>
    </row>
    <row r="102" spans="78:85" hidden="1" x14ac:dyDescent="0.45"/>
    <row r="103" spans="78:85" hidden="1" x14ac:dyDescent="0.45"/>
    <row r="104" spans="78:85" hidden="1" x14ac:dyDescent="0.45"/>
    <row r="105" spans="78:85" hidden="1" x14ac:dyDescent="0.45"/>
    <row r="106" spans="78:85" hidden="1" x14ac:dyDescent="0.45"/>
    <row r="107" spans="78:85" hidden="1" x14ac:dyDescent="0.45"/>
    <row r="108" spans="78:85" hidden="1" x14ac:dyDescent="0.45"/>
    <row r="109" spans="78:85" hidden="1" x14ac:dyDescent="0.45"/>
    <row r="110" spans="78:85" hidden="1" x14ac:dyDescent="0.45"/>
    <row r="111" spans="78:85" hidden="1" x14ac:dyDescent="0.45"/>
    <row r="112" spans="78:85" hidden="1" x14ac:dyDescent="0.45"/>
    <row r="113" hidden="1" x14ac:dyDescent="0.45"/>
    <row r="114" hidden="1" x14ac:dyDescent="0.45"/>
  </sheetData>
  <mergeCells count="165">
    <mergeCell ref="BD43:BD48"/>
    <mergeCell ref="AY37:AY42"/>
    <mergeCell ref="AZ37:AZ42"/>
    <mergeCell ref="BA37:BA42"/>
    <mergeCell ref="BB37:BB42"/>
    <mergeCell ref="BC37:BC42"/>
    <mergeCell ref="BD37:BD42"/>
    <mergeCell ref="AK37:AK42"/>
    <mergeCell ref="AL37:AL42"/>
    <mergeCell ref="AM37:AO40"/>
    <mergeCell ref="AO41:AO42"/>
    <mergeCell ref="BD49:BD54"/>
    <mergeCell ref="AM53:AM54"/>
    <mergeCell ref="AN53:AN54"/>
    <mergeCell ref="AO53:AO54"/>
    <mergeCell ref="AM49:AO52"/>
    <mergeCell ref="AP49:AP54"/>
    <mergeCell ref="AQ49:AQ54"/>
    <mergeCell ref="AX49:AX54"/>
    <mergeCell ref="AY49:AY54"/>
    <mergeCell ref="AZ49:AZ54"/>
    <mergeCell ref="J2:AB2"/>
    <mergeCell ref="BA49:BA54"/>
    <mergeCell ref="BB49:BB54"/>
    <mergeCell ref="BC49:BC54"/>
    <mergeCell ref="BA43:BA48"/>
    <mergeCell ref="BB43:BB48"/>
    <mergeCell ref="BC43:BC48"/>
    <mergeCell ref="AM47:AM48"/>
    <mergeCell ref="AN47:AN48"/>
    <mergeCell ref="AO47:AO48"/>
    <mergeCell ref="AM43:AO46"/>
    <mergeCell ref="AP43:AP48"/>
    <mergeCell ref="AQ43:AQ48"/>
    <mergeCell ref="AX43:AX48"/>
    <mergeCell ref="AY43:AY48"/>
    <mergeCell ref="AZ43:AZ48"/>
    <mergeCell ref="AX37:AX42"/>
    <mergeCell ref="AM41:AM42"/>
    <mergeCell ref="AN41:AN42"/>
    <mergeCell ref="AS35:AS36"/>
    <mergeCell ref="AT35:AT36"/>
    <mergeCell ref="A31:AQ31"/>
    <mergeCell ref="A33:A36"/>
    <mergeCell ref="B33:D36"/>
    <mergeCell ref="A37:A54"/>
    <mergeCell ref="B37:D42"/>
    <mergeCell ref="E37:E42"/>
    <mergeCell ref="F37:J42"/>
    <mergeCell ref="AJ37:AJ42"/>
    <mergeCell ref="AP37:AP42"/>
    <mergeCell ref="AQ37:AQ42"/>
    <mergeCell ref="B49:D54"/>
    <mergeCell ref="E49:E54"/>
    <mergeCell ref="P49:T54"/>
    <mergeCell ref="AJ49:AJ54"/>
    <mergeCell ref="AK49:AK54"/>
    <mergeCell ref="AL49:AL54"/>
    <mergeCell ref="B43:D48"/>
    <mergeCell ref="E43:E48"/>
    <mergeCell ref="K43:O48"/>
    <mergeCell ref="AJ43:AJ48"/>
    <mergeCell ref="AK43:AK48"/>
    <mergeCell ref="AL43:AL48"/>
    <mergeCell ref="AQ33:AQ36"/>
    <mergeCell ref="Z27:AG29"/>
    <mergeCell ref="AI27:AQ29"/>
    <mergeCell ref="O28:P28"/>
    <mergeCell ref="T28:U28"/>
    <mergeCell ref="O29:P29"/>
    <mergeCell ref="T29:U29"/>
    <mergeCell ref="A27:B29"/>
    <mergeCell ref="C27:J29"/>
    <mergeCell ref="K27:N29"/>
    <mergeCell ref="O27:P27"/>
    <mergeCell ref="T27:U27"/>
    <mergeCell ref="W27:Y29"/>
    <mergeCell ref="F33:J36"/>
    <mergeCell ref="K33:O36"/>
    <mergeCell ref="P33:T36"/>
    <mergeCell ref="U33:Y36"/>
    <mergeCell ref="Z33:AD36"/>
    <mergeCell ref="AE33:AI36"/>
    <mergeCell ref="AJ33:AL36"/>
    <mergeCell ref="AM33:AO36"/>
    <mergeCell ref="AP33:AP36"/>
    <mergeCell ref="Z24:AG26"/>
    <mergeCell ref="AI24:AQ26"/>
    <mergeCell ref="O25:P25"/>
    <mergeCell ref="T25:U25"/>
    <mergeCell ref="O26:P26"/>
    <mergeCell ref="T26:U26"/>
    <mergeCell ref="A24:B26"/>
    <mergeCell ref="C24:J26"/>
    <mergeCell ref="K24:N26"/>
    <mergeCell ref="O24:P24"/>
    <mergeCell ref="T24:U24"/>
    <mergeCell ref="W24:Y26"/>
    <mergeCell ref="Z21:AG23"/>
    <mergeCell ref="AI21:AQ23"/>
    <mergeCell ref="O22:P22"/>
    <mergeCell ref="T22:U22"/>
    <mergeCell ref="O23:P23"/>
    <mergeCell ref="T23:U23"/>
    <mergeCell ref="A21:B23"/>
    <mergeCell ref="C21:J23"/>
    <mergeCell ref="K21:N23"/>
    <mergeCell ref="O21:P21"/>
    <mergeCell ref="T21:U21"/>
    <mergeCell ref="W21:Y23"/>
    <mergeCell ref="Z18:AG20"/>
    <mergeCell ref="AI18:AQ20"/>
    <mergeCell ref="O19:P19"/>
    <mergeCell ref="T19:U19"/>
    <mergeCell ref="O20:P20"/>
    <mergeCell ref="T20:U20"/>
    <mergeCell ref="A18:B20"/>
    <mergeCell ref="C18:J20"/>
    <mergeCell ref="K18:N20"/>
    <mergeCell ref="O18:P18"/>
    <mergeCell ref="T18:U18"/>
    <mergeCell ref="W18:Y20"/>
    <mergeCell ref="Z15:AG17"/>
    <mergeCell ref="AI15:AQ17"/>
    <mergeCell ref="O16:P16"/>
    <mergeCell ref="T16:U16"/>
    <mergeCell ref="O17:P17"/>
    <mergeCell ref="T17:U17"/>
    <mergeCell ref="A15:B17"/>
    <mergeCell ref="C15:J17"/>
    <mergeCell ref="K15:N17"/>
    <mergeCell ref="O15:P15"/>
    <mergeCell ref="T15:U15"/>
    <mergeCell ref="W15:Y17"/>
    <mergeCell ref="Z12:AG14"/>
    <mergeCell ref="AI12:AQ14"/>
    <mergeCell ref="O13:P13"/>
    <mergeCell ref="T13:U13"/>
    <mergeCell ref="O14:P14"/>
    <mergeCell ref="T14:U14"/>
    <mergeCell ref="A12:B14"/>
    <mergeCell ref="C12:J14"/>
    <mergeCell ref="K12:N14"/>
    <mergeCell ref="O12:P12"/>
    <mergeCell ref="T12:U12"/>
    <mergeCell ref="W12:Y14"/>
    <mergeCell ref="A4:B4"/>
    <mergeCell ref="C4:L4"/>
    <mergeCell ref="M4:O4"/>
    <mergeCell ref="P4:Y4"/>
    <mergeCell ref="A5:B5"/>
    <mergeCell ref="M5:O5"/>
    <mergeCell ref="P5:Y5"/>
    <mergeCell ref="A9:AQ9"/>
    <mergeCell ref="A11:B11"/>
    <mergeCell ref="C11:J11"/>
    <mergeCell ref="K11:Y11"/>
    <mergeCell ref="Z11:AG11"/>
    <mergeCell ref="AI11:AQ11"/>
    <mergeCell ref="A6:B6"/>
    <mergeCell ref="M6:O6"/>
    <mergeCell ref="P6:Y6"/>
    <mergeCell ref="A7:B7"/>
    <mergeCell ref="M7:O7"/>
    <mergeCell ref="P7:Y7"/>
  </mergeCells>
  <phoneticPr fontId="2"/>
  <conditionalFormatting sqref="F46:F48 J46:J48 F52:F54">
    <cfRule type="cellIs" dxfId="16" priority="6" stopIfTrue="1" operator="equal">
      <formula>0</formula>
    </cfRule>
  </conditionalFormatting>
  <conditionalFormatting sqref="F57:U57 W57 Y57 F81:U81 W81 Y81">
    <cfRule type="cellIs" dxfId="15" priority="5" stopIfTrue="1" operator="greaterThan">
      <formula>0</formula>
    </cfRule>
  </conditionalFormatting>
  <conditionalFormatting sqref="J52:K54 O52:O54">
    <cfRule type="cellIs" dxfId="14" priority="2" stopIfTrue="1" operator="equal">
      <formula>0</formula>
    </cfRule>
  </conditionalFormatting>
  <conditionalFormatting sqref="AS37 AS43 AS49">
    <cfRule type="cellIs" dxfId="13" priority="3" stopIfTrue="1" operator="notEqual">
      <formula>3</formula>
    </cfRule>
  </conditionalFormatting>
  <conditionalFormatting sqref="AT37 AT43 AT49">
    <cfRule type="cellIs" dxfId="12" priority="4" stopIfTrue="1" operator="notEqual">
      <formula>0</formula>
    </cfRule>
  </conditionalFormatting>
  <pageMargins left="0.6692913385826772" right="0.19685039370078741" top="0.39370078740157483" bottom="0.27559055118110237" header="0.51181102362204722" footer="0.19685039370078741"/>
  <pageSetup paperSize="9" scale="77" orientation="portrait" horizontalDpi="4294967293" r:id="rId1"/>
  <headerFooter alignWithMargins="0"/>
  <rowBreaks count="1" manualBreakCount="1">
    <brk id="54" max="42" man="1"/>
  </rowBreaks>
  <colBreaks count="1" manualBreakCount="1">
    <brk id="4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FE7D-8FCB-4E52-88E1-5934280046FF}">
  <sheetPr>
    <tabColor theme="9" tint="-0.249977111117893"/>
  </sheetPr>
  <dimension ref="A1:EH131"/>
  <sheetViews>
    <sheetView view="pageBreakPreview" zoomScaleNormal="75" workbookViewId="0"/>
  </sheetViews>
  <sheetFormatPr defaultColWidth="8.09765625" defaultRowHeight="13.2" x14ac:dyDescent="0.2"/>
  <cols>
    <col min="1" max="3" width="3.5" style="2" customWidth="1"/>
    <col min="4" max="4" width="3.3984375" style="2" customWidth="1"/>
    <col min="5" max="5" width="3.5" style="2" hidden="1" customWidth="1"/>
    <col min="6" max="6" width="3.5" style="2" customWidth="1"/>
    <col min="7" max="7" width="3.5" style="2" hidden="1" customWidth="1"/>
    <col min="8" max="8" width="3.5" style="2" customWidth="1"/>
    <col min="9" max="9" width="3.5" style="2" hidden="1" customWidth="1"/>
    <col min="10" max="11" width="3.5" style="2" customWidth="1"/>
    <col min="12" max="12" width="3.5" style="2" hidden="1" customWidth="1"/>
    <col min="13" max="13" width="3.3984375" style="2" customWidth="1"/>
    <col min="14" max="14" width="3.5" style="2" hidden="1" customWidth="1"/>
    <col min="15" max="16" width="3.5" style="2" customWidth="1"/>
    <col min="17" max="17" width="9.765625E-2" style="2" hidden="1" customWidth="1"/>
    <col min="18" max="18" width="3.5" style="2" customWidth="1"/>
    <col min="19" max="19" width="3.5" style="2" hidden="1" customWidth="1"/>
    <col min="20" max="20" width="3.5" style="2" customWidth="1"/>
    <col min="21" max="21" width="3.3984375" style="2" customWidth="1"/>
    <col min="22" max="22" width="3.5" style="2" hidden="1" customWidth="1"/>
    <col min="23" max="23" width="3.5" style="2" customWidth="1"/>
    <col min="24" max="24" width="3.5" style="2" hidden="1" customWidth="1"/>
    <col min="25" max="26" width="3.5" style="2" customWidth="1"/>
    <col min="27" max="27" width="3.5" style="2" hidden="1" customWidth="1"/>
    <col min="28" max="28" width="3.5" style="2" customWidth="1"/>
    <col min="29" max="29" width="3.5" style="2" hidden="1" customWidth="1"/>
    <col min="30" max="35" width="3.5" style="2" customWidth="1"/>
    <col min="36" max="36" width="3.3984375" style="2" customWidth="1"/>
    <col min="37" max="37" width="3.59765625" style="2" customWidth="1"/>
    <col min="38" max="39" width="8.69921875" style="2" customWidth="1"/>
    <col min="40" max="40" width="8.69921875" style="1" customWidth="1"/>
    <col min="41" max="42" width="13.69921875" style="1" hidden="1" customWidth="1"/>
    <col min="43" max="52" width="7.69921875" style="1" hidden="1" customWidth="1"/>
    <col min="53" max="57" width="0" style="1" hidden="1" customWidth="1"/>
    <col min="58" max="78" width="8.09765625" style="1"/>
    <col min="79" max="79" width="5.19921875" style="1" customWidth="1"/>
    <col min="80" max="256" width="8.09765625" style="1"/>
    <col min="257" max="259" width="3.5" style="1" customWidth="1"/>
    <col min="260" max="260" width="3.3984375" style="1" customWidth="1"/>
    <col min="261" max="261" width="0" style="1" hidden="1" customWidth="1"/>
    <col min="262" max="262" width="3.5" style="1" customWidth="1"/>
    <col min="263" max="263" width="0" style="1" hidden="1" customWidth="1"/>
    <col min="264" max="264" width="3.5" style="1" customWidth="1"/>
    <col min="265" max="265" width="0" style="1" hidden="1" customWidth="1"/>
    <col min="266" max="267" width="3.5" style="1" customWidth="1"/>
    <col min="268" max="268" width="0" style="1" hidden="1" customWidth="1"/>
    <col min="269" max="269" width="3.3984375" style="1" customWidth="1"/>
    <col min="270" max="270" width="0" style="1" hidden="1" customWidth="1"/>
    <col min="271" max="272" width="3.5" style="1" customWidth="1"/>
    <col min="273" max="273" width="0" style="1" hidden="1" customWidth="1"/>
    <col min="274" max="274" width="3.5" style="1" customWidth="1"/>
    <col min="275" max="275" width="0" style="1" hidden="1" customWidth="1"/>
    <col min="276" max="276" width="3.5" style="1" customWidth="1"/>
    <col min="277" max="277" width="3.3984375" style="1" customWidth="1"/>
    <col min="278" max="278" width="0" style="1" hidden="1" customWidth="1"/>
    <col min="279" max="279" width="3.5" style="1" customWidth="1"/>
    <col min="280" max="280" width="0" style="1" hidden="1" customWidth="1"/>
    <col min="281" max="282" width="3.5" style="1" customWidth="1"/>
    <col min="283" max="283" width="0" style="1" hidden="1" customWidth="1"/>
    <col min="284" max="284" width="3.5" style="1" customWidth="1"/>
    <col min="285" max="285" width="0" style="1" hidden="1" customWidth="1"/>
    <col min="286" max="291" width="3.5" style="1" customWidth="1"/>
    <col min="292" max="292" width="3.3984375" style="1" customWidth="1"/>
    <col min="293" max="293" width="3.59765625" style="1" customWidth="1"/>
    <col min="294" max="296" width="8.69921875" style="1" customWidth="1"/>
    <col min="297" max="298" width="13.69921875" style="1" customWidth="1"/>
    <col min="299" max="308" width="7.69921875" style="1" customWidth="1"/>
    <col min="309" max="334" width="8.09765625" style="1"/>
    <col min="335" max="335" width="5.19921875" style="1" customWidth="1"/>
    <col min="336" max="512" width="8.09765625" style="1"/>
    <col min="513" max="515" width="3.5" style="1" customWidth="1"/>
    <col min="516" max="516" width="3.3984375" style="1" customWidth="1"/>
    <col min="517" max="517" width="0" style="1" hidden="1" customWidth="1"/>
    <col min="518" max="518" width="3.5" style="1" customWidth="1"/>
    <col min="519" max="519" width="0" style="1" hidden="1" customWidth="1"/>
    <col min="520" max="520" width="3.5" style="1" customWidth="1"/>
    <col min="521" max="521" width="0" style="1" hidden="1" customWidth="1"/>
    <col min="522" max="523" width="3.5" style="1" customWidth="1"/>
    <col min="524" max="524" width="0" style="1" hidden="1" customWidth="1"/>
    <col min="525" max="525" width="3.3984375" style="1" customWidth="1"/>
    <col min="526" max="526" width="0" style="1" hidden="1" customWidth="1"/>
    <col min="527" max="528" width="3.5" style="1" customWidth="1"/>
    <col min="529" max="529" width="0" style="1" hidden="1" customWidth="1"/>
    <col min="530" max="530" width="3.5" style="1" customWidth="1"/>
    <col min="531" max="531" width="0" style="1" hidden="1" customWidth="1"/>
    <col min="532" max="532" width="3.5" style="1" customWidth="1"/>
    <col min="533" max="533" width="3.3984375" style="1" customWidth="1"/>
    <col min="534" max="534" width="0" style="1" hidden="1" customWidth="1"/>
    <col min="535" max="535" width="3.5" style="1" customWidth="1"/>
    <col min="536" max="536" width="0" style="1" hidden="1" customWidth="1"/>
    <col min="537" max="538" width="3.5" style="1" customWidth="1"/>
    <col min="539" max="539" width="0" style="1" hidden="1" customWidth="1"/>
    <col min="540" max="540" width="3.5" style="1" customWidth="1"/>
    <col min="541" max="541" width="0" style="1" hidden="1" customWidth="1"/>
    <col min="542" max="547" width="3.5" style="1" customWidth="1"/>
    <col min="548" max="548" width="3.3984375" style="1" customWidth="1"/>
    <col min="549" max="549" width="3.59765625" style="1" customWidth="1"/>
    <col min="550" max="552" width="8.69921875" style="1" customWidth="1"/>
    <col min="553" max="554" width="13.69921875" style="1" customWidth="1"/>
    <col min="555" max="564" width="7.69921875" style="1" customWidth="1"/>
    <col min="565" max="590" width="8.09765625" style="1"/>
    <col min="591" max="591" width="5.19921875" style="1" customWidth="1"/>
    <col min="592" max="768" width="8.09765625" style="1"/>
    <col min="769" max="771" width="3.5" style="1" customWidth="1"/>
    <col min="772" max="772" width="3.3984375" style="1" customWidth="1"/>
    <col min="773" max="773" width="0" style="1" hidden="1" customWidth="1"/>
    <col min="774" max="774" width="3.5" style="1" customWidth="1"/>
    <col min="775" max="775" width="0" style="1" hidden="1" customWidth="1"/>
    <col min="776" max="776" width="3.5" style="1" customWidth="1"/>
    <col min="777" max="777" width="0" style="1" hidden="1" customWidth="1"/>
    <col min="778" max="779" width="3.5" style="1" customWidth="1"/>
    <col min="780" max="780" width="0" style="1" hidden="1" customWidth="1"/>
    <col min="781" max="781" width="3.3984375" style="1" customWidth="1"/>
    <col min="782" max="782" width="0" style="1" hidden="1" customWidth="1"/>
    <col min="783" max="784" width="3.5" style="1" customWidth="1"/>
    <col min="785" max="785" width="0" style="1" hidden="1" customWidth="1"/>
    <col min="786" max="786" width="3.5" style="1" customWidth="1"/>
    <col min="787" max="787" width="0" style="1" hidden="1" customWidth="1"/>
    <col min="788" max="788" width="3.5" style="1" customWidth="1"/>
    <col min="789" max="789" width="3.3984375" style="1" customWidth="1"/>
    <col min="790" max="790" width="0" style="1" hidden="1" customWidth="1"/>
    <col min="791" max="791" width="3.5" style="1" customWidth="1"/>
    <col min="792" max="792" width="0" style="1" hidden="1" customWidth="1"/>
    <col min="793" max="794" width="3.5" style="1" customWidth="1"/>
    <col min="795" max="795" width="0" style="1" hidden="1" customWidth="1"/>
    <col min="796" max="796" width="3.5" style="1" customWidth="1"/>
    <col min="797" max="797" width="0" style="1" hidden="1" customWidth="1"/>
    <col min="798" max="803" width="3.5" style="1" customWidth="1"/>
    <col min="804" max="804" width="3.3984375" style="1" customWidth="1"/>
    <col min="805" max="805" width="3.59765625" style="1" customWidth="1"/>
    <col min="806" max="808" width="8.69921875" style="1" customWidth="1"/>
    <col min="809" max="810" width="13.69921875" style="1" customWidth="1"/>
    <col min="811" max="820" width="7.69921875" style="1" customWidth="1"/>
    <col min="821" max="846" width="8.09765625" style="1"/>
    <col min="847" max="847" width="5.19921875" style="1" customWidth="1"/>
    <col min="848" max="1024" width="8.09765625" style="1"/>
    <col min="1025" max="1027" width="3.5" style="1" customWidth="1"/>
    <col min="1028" max="1028" width="3.3984375" style="1" customWidth="1"/>
    <col min="1029" max="1029" width="0" style="1" hidden="1" customWidth="1"/>
    <col min="1030" max="1030" width="3.5" style="1" customWidth="1"/>
    <col min="1031" max="1031" width="0" style="1" hidden="1" customWidth="1"/>
    <col min="1032" max="1032" width="3.5" style="1" customWidth="1"/>
    <col min="1033" max="1033" width="0" style="1" hidden="1" customWidth="1"/>
    <col min="1034" max="1035" width="3.5" style="1" customWidth="1"/>
    <col min="1036" max="1036" width="0" style="1" hidden="1" customWidth="1"/>
    <col min="1037" max="1037" width="3.3984375" style="1" customWidth="1"/>
    <col min="1038" max="1038" width="0" style="1" hidden="1" customWidth="1"/>
    <col min="1039" max="1040" width="3.5" style="1" customWidth="1"/>
    <col min="1041" max="1041" width="0" style="1" hidden="1" customWidth="1"/>
    <col min="1042" max="1042" width="3.5" style="1" customWidth="1"/>
    <col min="1043" max="1043" width="0" style="1" hidden="1" customWidth="1"/>
    <col min="1044" max="1044" width="3.5" style="1" customWidth="1"/>
    <col min="1045" max="1045" width="3.3984375" style="1" customWidth="1"/>
    <col min="1046" max="1046" width="0" style="1" hidden="1" customWidth="1"/>
    <col min="1047" max="1047" width="3.5" style="1" customWidth="1"/>
    <col min="1048" max="1048" width="0" style="1" hidden="1" customWidth="1"/>
    <col min="1049" max="1050" width="3.5" style="1" customWidth="1"/>
    <col min="1051" max="1051" width="0" style="1" hidden="1" customWidth="1"/>
    <col min="1052" max="1052" width="3.5" style="1" customWidth="1"/>
    <col min="1053" max="1053" width="0" style="1" hidden="1" customWidth="1"/>
    <col min="1054" max="1059" width="3.5" style="1" customWidth="1"/>
    <col min="1060" max="1060" width="3.3984375" style="1" customWidth="1"/>
    <col min="1061" max="1061" width="3.59765625" style="1" customWidth="1"/>
    <col min="1062" max="1064" width="8.69921875" style="1" customWidth="1"/>
    <col min="1065" max="1066" width="13.69921875" style="1" customWidth="1"/>
    <col min="1067" max="1076" width="7.69921875" style="1" customWidth="1"/>
    <col min="1077" max="1102" width="8.09765625" style="1"/>
    <col min="1103" max="1103" width="5.19921875" style="1" customWidth="1"/>
    <col min="1104" max="1280" width="8.09765625" style="1"/>
    <col min="1281" max="1283" width="3.5" style="1" customWidth="1"/>
    <col min="1284" max="1284" width="3.3984375" style="1" customWidth="1"/>
    <col min="1285" max="1285" width="0" style="1" hidden="1" customWidth="1"/>
    <col min="1286" max="1286" width="3.5" style="1" customWidth="1"/>
    <col min="1287" max="1287" width="0" style="1" hidden="1" customWidth="1"/>
    <col min="1288" max="1288" width="3.5" style="1" customWidth="1"/>
    <col min="1289" max="1289" width="0" style="1" hidden="1" customWidth="1"/>
    <col min="1290" max="1291" width="3.5" style="1" customWidth="1"/>
    <col min="1292" max="1292" width="0" style="1" hidden="1" customWidth="1"/>
    <col min="1293" max="1293" width="3.3984375" style="1" customWidth="1"/>
    <col min="1294" max="1294" width="0" style="1" hidden="1" customWidth="1"/>
    <col min="1295" max="1296" width="3.5" style="1" customWidth="1"/>
    <col min="1297" max="1297" width="0" style="1" hidden="1" customWidth="1"/>
    <col min="1298" max="1298" width="3.5" style="1" customWidth="1"/>
    <col min="1299" max="1299" width="0" style="1" hidden="1" customWidth="1"/>
    <col min="1300" max="1300" width="3.5" style="1" customWidth="1"/>
    <col min="1301" max="1301" width="3.3984375" style="1" customWidth="1"/>
    <col min="1302" max="1302" width="0" style="1" hidden="1" customWidth="1"/>
    <col min="1303" max="1303" width="3.5" style="1" customWidth="1"/>
    <col min="1304" max="1304" width="0" style="1" hidden="1" customWidth="1"/>
    <col min="1305" max="1306" width="3.5" style="1" customWidth="1"/>
    <col min="1307" max="1307" width="0" style="1" hidden="1" customWidth="1"/>
    <col min="1308" max="1308" width="3.5" style="1" customWidth="1"/>
    <col min="1309" max="1309" width="0" style="1" hidden="1" customWidth="1"/>
    <col min="1310" max="1315" width="3.5" style="1" customWidth="1"/>
    <col min="1316" max="1316" width="3.3984375" style="1" customWidth="1"/>
    <col min="1317" max="1317" width="3.59765625" style="1" customWidth="1"/>
    <col min="1318" max="1320" width="8.69921875" style="1" customWidth="1"/>
    <col min="1321" max="1322" width="13.69921875" style="1" customWidth="1"/>
    <col min="1323" max="1332" width="7.69921875" style="1" customWidth="1"/>
    <col min="1333" max="1358" width="8.09765625" style="1"/>
    <col min="1359" max="1359" width="5.19921875" style="1" customWidth="1"/>
    <col min="1360" max="1536" width="8.09765625" style="1"/>
    <col min="1537" max="1539" width="3.5" style="1" customWidth="1"/>
    <col min="1540" max="1540" width="3.3984375" style="1" customWidth="1"/>
    <col min="1541" max="1541" width="0" style="1" hidden="1" customWidth="1"/>
    <col min="1542" max="1542" width="3.5" style="1" customWidth="1"/>
    <col min="1543" max="1543" width="0" style="1" hidden="1" customWidth="1"/>
    <col min="1544" max="1544" width="3.5" style="1" customWidth="1"/>
    <col min="1545" max="1545" width="0" style="1" hidden="1" customWidth="1"/>
    <col min="1546" max="1547" width="3.5" style="1" customWidth="1"/>
    <col min="1548" max="1548" width="0" style="1" hidden="1" customWidth="1"/>
    <col min="1549" max="1549" width="3.3984375" style="1" customWidth="1"/>
    <col min="1550" max="1550" width="0" style="1" hidden="1" customWidth="1"/>
    <col min="1551" max="1552" width="3.5" style="1" customWidth="1"/>
    <col min="1553" max="1553" width="0" style="1" hidden="1" customWidth="1"/>
    <col min="1554" max="1554" width="3.5" style="1" customWidth="1"/>
    <col min="1555" max="1555" width="0" style="1" hidden="1" customWidth="1"/>
    <col min="1556" max="1556" width="3.5" style="1" customWidth="1"/>
    <col min="1557" max="1557" width="3.3984375" style="1" customWidth="1"/>
    <col min="1558" max="1558" width="0" style="1" hidden="1" customWidth="1"/>
    <col min="1559" max="1559" width="3.5" style="1" customWidth="1"/>
    <col min="1560" max="1560" width="0" style="1" hidden="1" customWidth="1"/>
    <col min="1561" max="1562" width="3.5" style="1" customWidth="1"/>
    <col min="1563" max="1563" width="0" style="1" hidden="1" customWidth="1"/>
    <col min="1564" max="1564" width="3.5" style="1" customWidth="1"/>
    <col min="1565" max="1565" width="0" style="1" hidden="1" customWidth="1"/>
    <col min="1566" max="1571" width="3.5" style="1" customWidth="1"/>
    <col min="1572" max="1572" width="3.3984375" style="1" customWidth="1"/>
    <col min="1573" max="1573" width="3.59765625" style="1" customWidth="1"/>
    <col min="1574" max="1576" width="8.69921875" style="1" customWidth="1"/>
    <col min="1577" max="1578" width="13.69921875" style="1" customWidth="1"/>
    <col min="1579" max="1588" width="7.69921875" style="1" customWidth="1"/>
    <col min="1589" max="1614" width="8.09765625" style="1"/>
    <col min="1615" max="1615" width="5.19921875" style="1" customWidth="1"/>
    <col min="1616" max="1792" width="8.09765625" style="1"/>
    <col min="1793" max="1795" width="3.5" style="1" customWidth="1"/>
    <col min="1796" max="1796" width="3.3984375" style="1" customWidth="1"/>
    <col min="1797" max="1797" width="0" style="1" hidden="1" customWidth="1"/>
    <col min="1798" max="1798" width="3.5" style="1" customWidth="1"/>
    <col min="1799" max="1799" width="0" style="1" hidden="1" customWidth="1"/>
    <col min="1800" max="1800" width="3.5" style="1" customWidth="1"/>
    <col min="1801" max="1801" width="0" style="1" hidden="1" customWidth="1"/>
    <col min="1802" max="1803" width="3.5" style="1" customWidth="1"/>
    <col min="1804" max="1804" width="0" style="1" hidden="1" customWidth="1"/>
    <col min="1805" max="1805" width="3.3984375" style="1" customWidth="1"/>
    <col min="1806" max="1806" width="0" style="1" hidden="1" customWidth="1"/>
    <col min="1807" max="1808" width="3.5" style="1" customWidth="1"/>
    <col min="1809" max="1809" width="0" style="1" hidden="1" customWidth="1"/>
    <col min="1810" max="1810" width="3.5" style="1" customWidth="1"/>
    <col min="1811" max="1811" width="0" style="1" hidden="1" customWidth="1"/>
    <col min="1812" max="1812" width="3.5" style="1" customWidth="1"/>
    <col min="1813" max="1813" width="3.3984375" style="1" customWidth="1"/>
    <col min="1814" max="1814" width="0" style="1" hidden="1" customWidth="1"/>
    <col min="1815" max="1815" width="3.5" style="1" customWidth="1"/>
    <col min="1816" max="1816" width="0" style="1" hidden="1" customWidth="1"/>
    <col min="1817" max="1818" width="3.5" style="1" customWidth="1"/>
    <col min="1819" max="1819" width="0" style="1" hidden="1" customWidth="1"/>
    <col min="1820" max="1820" width="3.5" style="1" customWidth="1"/>
    <col min="1821" max="1821" width="0" style="1" hidden="1" customWidth="1"/>
    <col min="1822" max="1827" width="3.5" style="1" customWidth="1"/>
    <col min="1828" max="1828" width="3.3984375" style="1" customWidth="1"/>
    <col min="1829" max="1829" width="3.59765625" style="1" customWidth="1"/>
    <col min="1830" max="1832" width="8.69921875" style="1" customWidth="1"/>
    <col min="1833" max="1834" width="13.69921875" style="1" customWidth="1"/>
    <col min="1835" max="1844" width="7.69921875" style="1" customWidth="1"/>
    <col min="1845" max="1870" width="8.09765625" style="1"/>
    <col min="1871" max="1871" width="5.19921875" style="1" customWidth="1"/>
    <col min="1872" max="2048" width="8.09765625" style="1"/>
    <col min="2049" max="2051" width="3.5" style="1" customWidth="1"/>
    <col min="2052" max="2052" width="3.3984375" style="1" customWidth="1"/>
    <col min="2053" max="2053" width="0" style="1" hidden="1" customWidth="1"/>
    <col min="2054" max="2054" width="3.5" style="1" customWidth="1"/>
    <col min="2055" max="2055" width="0" style="1" hidden="1" customWidth="1"/>
    <col min="2056" max="2056" width="3.5" style="1" customWidth="1"/>
    <col min="2057" max="2057" width="0" style="1" hidden="1" customWidth="1"/>
    <col min="2058" max="2059" width="3.5" style="1" customWidth="1"/>
    <col min="2060" max="2060" width="0" style="1" hidden="1" customWidth="1"/>
    <col min="2061" max="2061" width="3.3984375" style="1" customWidth="1"/>
    <col min="2062" max="2062" width="0" style="1" hidden="1" customWidth="1"/>
    <col min="2063" max="2064" width="3.5" style="1" customWidth="1"/>
    <col min="2065" max="2065" width="0" style="1" hidden="1" customWidth="1"/>
    <col min="2066" max="2066" width="3.5" style="1" customWidth="1"/>
    <col min="2067" max="2067" width="0" style="1" hidden="1" customWidth="1"/>
    <col min="2068" max="2068" width="3.5" style="1" customWidth="1"/>
    <col min="2069" max="2069" width="3.3984375" style="1" customWidth="1"/>
    <col min="2070" max="2070" width="0" style="1" hidden="1" customWidth="1"/>
    <col min="2071" max="2071" width="3.5" style="1" customWidth="1"/>
    <col min="2072" max="2072" width="0" style="1" hidden="1" customWidth="1"/>
    <col min="2073" max="2074" width="3.5" style="1" customWidth="1"/>
    <col min="2075" max="2075" width="0" style="1" hidden="1" customWidth="1"/>
    <col min="2076" max="2076" width="3.5" style="1" customWidth="1"/>
    <col min="2077" max="2077" width="0" style="1" hidden="1" customWidth="1"/>
    <col min="2078" max="2083" width="3.5" style="1" customWidth="1"/>
    <col min="2084" max="2084" width="3.3984375" style="1" customWidth="1"/>
    <col min="2085" max="2085" width="3.59765625" style="1" customWidth="1"/>
    <col min="2086" max="2088" width="8.69921875" style="1" customWidth="1"/>
    <col min="2089" max="2090" width="13.69921875" style="1" customWidth="1"/>
    <col min="2091" max="2100" width="7.69921875" style="1" customWidth="1"/>
    <col min="2101" max="2126" width="8.09765625" style="1"/>
    <col min="2127" max="2127" width="5.19921875" style="1" customWidth="1"/>
    <col min="2128" max="2304" width="8.09765625" style="1"/>
    <col min="2305" max="2307" width="3.5" style="1" customWidth="1"/>
    <col min="2308" max="2308" width="3.3984375" style="1" customWidth="1"/>
    <col min="2309" max="2309" width="0" style="1" hidden="1" customWidth="1"/>
    <col min="2310" max="2310" width="3.5" style="1" customWidth="1"/>
    <col min="2311" max="2311" width="0" style="1" hidden="1" customWidth="1"/>
    <col min="2312" max="2312" width="3.5" style="1" customWidth="1"/>
    <col min="2313" max="2313" width="0" style="1" hidden="1" customWidth="1"/>
    <col min="2314" max="2315" width="3.5" style="1" customWidth="1"/>
    <col min="2316" max="2316" width="0" style="1" hidden="1" customWidth="1"/>
    <col min="2317" max="2317" width="3.3984375" style="1" customWidth="1"/>
    <col min="2318" max="2318" width="0" style="1" hidden="1" customWidth="1"/>
    <col min="2319" max="2320" width="3.5" style="1" customWidth="1"/>
    <col min="2321" max="2321" width="0" style="1" hidden="1" customWidth="1"/>
    <col min="2322" max="2322" width="3.5" style="1" customWidth="1"/>
    <col min="2323" max="2323" width="0" style="1" hidden="1" customWidth="1"/>
    <col min="2324" max="2324" width="3.5" style="1" customWidth="1"/>
    <col min="2325" max="2325" width="3.3984375" style="1" customWidth="1"/>
    <col min="2326" max="2326" width="0" style="1" hidden="1" customWidth="1"/>
    <col min="2327" max="2327" width="3.5" style="1" customWidth="1"/>
    <col min="2328" max="2328" width="0" style="1" hidden="1" customWidth="1"/>
    <col min="2329" max="2330" width="3.5" style="1" customWidth="1"/>
    <col min="2331" max="2331" width="0" style="1" hidden="1" customWidth="1"/>
    <col min="2332" max="2332" width="3.5" style="1" customWidth="1"/>
    <col min="2333" max="2333" width="0" style="1" hidden="1" customWidth="1"/>
    <col min="2334" max="2339" width="3.5" style="1" customWidth="1"/>
    <col min="2340" max="2340" width="3.3984375" style="1" customWidth="1"/>
    <col min="2341" max="2341" width="3.59765625" style="1" customWidth="1"/>
    <col min="2342" max="2344" width="8.69921875" style="1" customWidth="1"/>
    <col min="2345" max="2346" width="13.69921875" style="1" customWidth="1"/>
    <col min="2347" max="2356" width="7.69921875" style="1" customWidth="1"/>
    <col min="2357" max="2382" width="8.09765625" style="1"/>
    <col min="2383" max="2383" width="5.19921875" style="1" customWidth="1"/>
    <col min="2384" max="2560" width="8.09765625" style="1"/>
    <col min="2561" max="2563" width="3.5" style="1" customWidth="1"/>
    <col min="2564" max="2564" width="3.3984375" style="1" customWidth="1"/>
    <col min="2565" max="2565" width="0" style="1" hidden="1" customWidth="1"/>
    <col min="2566" max="2566" width="3.5" style="1" customWidth="1"/>
    <col min="2567" max="2567" width="0" style="1" hidden="1" customWidth="1"/>
    <col min="2568" max="2568" width="3.5" style="1" customWidth="1"/>
    <col min="2569" max="2569" width="0" style="1" hidden="1" customWidth="1"/>
    <col min="2570" max="2571" width="3.5" style="1" customWidth="1"/>
    <col min="2572" max="2572" width="0" style="1" hidden="1" customWidth="1"/>
    <col min="2573" max="2573" width="3.3984375" style="1" customWidth="1"/>
    <col min="2574" max="2574" width="0" style="1" hidden="1" customWidth="1"/>
    <col min="2575" max="2576" width="3.5" style="1" customWidth="1"/>
    <col min="2577" max="2577" width="0" style="1" hidden="1" customWidth="1"/>
    <col min="2578" max="2578" width="3.5" style="1" customWidth="1"/>
    <col min="2579" max="2579" width="0" style="1" hidden="1" customWidth="1"/>
    <col min="2580" max="2580" width="3.5" style="1" customWidth="1"/>
    <col min="2581" max="2581" width="3.3984375" style="1" customWidth="1"/>
    <col min="2582" max="2582" width="0" style="1" hidden="1" customWidth="1"/>
    <col min="2583" max="2583" width="3.5" style="1" customWidth="1"/>
    <col min="2584" max="2584" width="0" style="1" hidden="1" customWidth="1"/>
    <col min="2585" max="2586" width="3.5" style="1" customWidth="1"/>
    <col min="2587" max="2587" width="0" style="1" hidden="1" customWidth="1"/>
    <col min="2588" max="2588" width="3.5" style="1" customWidth="1"/>
    <col min="2589" max="2589" width="0" style="1" hidden="1" customWidth="1"/>
    <col min="2590" max="2595" width="3.5" style="1" customWidth="1"/>
    <col min="2596" max="2596" width="3.3984375" style="1" customWidth="1"/>
    <col min="2597" max="2597" width="3.59765625" style="1" customWidth="1"/>
    <col min="2598" max="2600" width="8.69921875" style="1" customWidth="1"/>
    <col min="2601" max="2602" width="13.69921875" style="1" customWidth="1"/>
    <col min="2603" max="2612" width="7.69921875" style="1" customWidth="1"/>
    <col min="2613" max="2638" width="8.09765625" style="1"/>
    <col min="2639" max="2639" width="5.19921875" style="1" customWidth="1"/>
    <col min="2640" max="2816" width="8.09765625" style="1"/>
    <col min="2817" max="2819" width="3.5" style="1" customWidth="1"/>
    <col min="2820" max="2820" width="3.3984375" style="1" customWidth="1"/>
    <col min="2821" max="2821" width="0" style="1" hidden="1" customWidth="1"/>
    <col min="2822" max="2822" width="3.5" style="1" customWidth="1"/>
    <col min="2823" max="2823" width="0" style="1" hidden="1" customWidth="1"/>
    <col min="2824" max="2824" width="3.5" style="1" customWidth="1"/>
    <col min="2825" max="2825" width="0" style="1" hidden="1" customWidth="1"/>
    <col min="2826" max="2827" width="3.5" style="1" customWidth="1"/>
    <col min="2828" max="2828" width="0" style="1" hidden="1" customWidth="1"/>
    <col min="2829" max="2829" width="3.3984375" style="1" customWidth="1"/>
    <col min="2830" max="2830" width="0" style="1" hidden="1" customWidth="1"/>
    <col min="2831" max="2832" width="3.5" style="1" customWidth="1"/>
    <col min="2833" max="2833" width="0" style="1" hidden="1" customWidth="1"/>
    <col min="2834" max="2834" width="3.5" style="1" customWidth="1"/>
    <col min="2835" max="2835" width="0" style="1" hidden="1" customWidth="1"/>
    <col min="2836" max="2836" width="3.5" style="1" customWidth="1"/>
    <col min="2837" max="2837" width="3.3984375" style="1" customWidth="1"/>
    <col min="2838" max="2838" width="0" style="1" hidden="1" customWidth="1"/>
    <col min="2839" max="2839" width="3.5" style="1" customWidth="1"/>
    <col min="2840" max="2840" width="0" style="1" hidden="1" customWidth="1"/>
    <col min="2841" max="2842" width="3.5" style="1" customWidth="1"/>
    <col min="2843" max="2843" width="0" style="1" hidden="1" customWidth="1"/>
    <col min="2844" max="2844" width="3.5" style="1" customWidth="1"/>
    <col min="2845" max="2845" width="0" style="1" hidden="1" customWidth="1"/>
    <col min="2846" max="2851" width="3.5" style="1" customWidth="1"/>
    <col min="2852" max="2852" width="3.3984375" style="1" customWidth="1"/>
    <col min="2853" max="2853" width="3.59765625" style="1" customWidth="1"/>
    <col min="2854" max="2856" width="8.69921875" style="1" customWidth="1"/>
    <col min="2857" max="2858" width="13.69921875" style="1" customWidth="1"/>
    <col min="2859" max="2868" width="7.69921875" style="1" customWidth="1"/>
    <col min="2869" max="2894" width="8.09765625" style="1"/>
    <col min="2895" max="2895" width="5.19921875" style="1" customWidth="1"/>
    <col min="2896" max="3072" width="8.09765625" style="1"/>
    <col min="3073" max="3075" width="3.5" style="1" customWidth="1"/>
    <col min="3076" max="3076" width="3.3984375" style="1" customWidth="1"/>
    <col min="3077" max="3077" width="0" style="1" hidden="1" customWidth="1"/>
    <col min="3078" max="3078" width="3.5" style="1" customWidth="1"/>
    <col min="3079" max="3079" width="0" style="1" hidden="1" customWidth="1"/>
    <col min="3080" max="3080" width="3.5" style="1" customWidth="1"/>
    <col min="3081" max="3081" width="0" style="1" hidden="1" customWidth="1"/>
    <col min="3082" max="3083" width="3.5" style="1" customWidth="1"/>
    <col min="3084" max="3084" width="0" style="1" hidden="1" customWidth="1"/>
    <col min="3085" max="3085" width="3.3984375" style="1" customWidth="1"/>
    <col min="3086" max="3086" width="0" style="1" hidden="1" customWidth="1"/>
    <col min="3087" max="3088" width="3.5" style="1" customWidth="1"/>
    <col min="3089" max="3089" width="0" style="1" hidden="1" customWidth="1"/>
    <col min="3090" max="3090" width="3.5" style="1" customWidth="1"/>
    <col min="3091" max="3091" width="0" style="1" hidden="1" customWidth="1"/>
    <col min="3092" max="3092" width="3.5" style="1" customWidth="1"/>
    <col min="3093" max="3093" width="3.3984375" style="1" customWidth="1"/>
    <col min="3094" max="3094" width="0" style="1" hidden="1" customWidth="1"/>
    <col min="3095" max="3095" width="3.5" style="1" customWidth="1"/>
    <col min="3096" max="3096" width="0" style="1" hidden="1" customWidth="1"/>
    <col min="3097" max="3098" width="3.5" style="1" customWidth="1"/>
    <col min="3099" max="3099" width="0" style="1" hidden="1" customWidth="1"/>
    <col min="3100" max="3100" width="3.5" style="1" customWidth="1"/>
    <col min="3101" max="3101" width="0" style="1" hidden="1" customWidth="1"/>
    <col min="3102" max="3107" width="3.5" style="1" customWidth="1"/>
    <col min="3108" max="3108" width="3.3984375" style="1" customWidth="1"/>
    <col min="3109" max="3109" width="3.59765625" style="1" customWidth="1"/>
    <col min="3110" max="3112" width="8.69921875" style="1" customWidth="1"/>
    <col min="3113" max="3114" width="13.69921875" style="1" customWidth="1"/>
    <col min="3115" max="3124" width="7.69921875" style="1" customWidth="1"/>
    <col min="3125" max="3150" width="8.09765625" style="1"/>
    <col min="3151" max="3151" width="5.19921875" style="1" customWidth="1"/>
    <col min="3152" max="3328" width="8.09765625" style="1"/>
    <col min="3329" max="3331" width="3.5" style="1" customWidth="1"/>
    <col min="3332" max="3332" width="3.3984375" style="1" customWidth="1"/>
    <col min="3333" max="3333" width="0" style="1" hidden="1" customWidth="1"/>
    <col min="3334" max="3334" width="3.5" style="1" customWidth="1"/>
    <col min="3335" max="3335" width="0" style="1" hidden="1" customWidth="1"/>
    <col min="3336" max="3336" width="3.5" style="1" customWidth="1"/>
    <col min="3337" max="3337" width="0" style="1" hidden="1" customWidth="1"/>
    <col min="3338" max="3339" width="3.5" style="1" customWidth="1"/>
    <col min="3340" max="3340" width="0" style="1" hidden="1" customWidth="1"/>
    <col min="3341" max="3341" width="3.3984375" style="1" customWidth="1"/>
    <col min="3342" max="3342" width="0" style="1" hidden="1" customWidth="1"/>
    <col min="3343" max="3344" width="3.5" style="1" customWidth="1"/>
    <col min="3345" max="3345" width="0" style="1" hidden="1" customWidth="1"/>
    <col min="3346" max="3346" width="3.5" style="1" customWidth="1"/>
    <col min="3347" max="3347" width="0" style="1" hidden="1" customWidth="1"/>
    <col min="3348" max="3348" width="3.5" style="1" customWidth="1"/>
    <col min="3349" max="3349" width="3.3984375" style="1" customWidth="1"/>
    <col min="3350" max="3350" width="0" style="1" hidden="1" customWidth="1"/>
    <col min="3351" max="3351" width="3.5" style="1" customWidth="1"/>
    <col min="3352" max="3352" width="0" style="1" hidden="1" customWidth="1"/>
    <col min="3353" max="3354" width="3.5" style="1" customWidth="1"/>
    <col min="3355" max="3355" width="0" style="1" hidden="1" customWidth="1"/>
    <col min="3356" max="3356" width="3.5" style="1" customWidth="1"/>
    <col min="3357" max="3357" width="0" style="1" hidden="1" customWidth="1"/>
    <col min="3358" max="3363" width="3.5" style="1" customWidth="1"/>
    <col min="3364" max="3364" width="3.3984375" style="1" customWidth="1"/>
    <col min="3365" max="3365" width="3.59765625" style="1" customWidth="1"/>
    <col min="3366" max="3368" width="8.69921875" style="1" customWidth="1"/>
    <col min="3369" max="3370" width="13.69921875" style="1" customWidth="1"/>
    <col min="3371" max="3380" width="7.69921875" style="1" customWidth="1"/>
    <col min="3381" max="3406" width="8.09765625" style="1"/>
    <col min="3407" max="3407" width="5.19921875" style="1" customWidth="1"/>
    <col min="3408" max="3584" width="8.09765625" style="1"/>
    <col min="3585" max="3587" width="3.5" style="1" customWidth="1"/>
    <col min="3588" max="3588" width="3.3984375" style="1" customWidth="1"/>
    <col min="3589" max="3589" width="0" style="1" hidden="1" customWidth="1"/>
    <col min="3590" max="3590" width="3.5" style="1" customWidth="1"/>
    <col min="3591" max="3591" width="0" style="1" hidden="1" customWidth="1"/>
    <col min="3592" max="3592" width="3.5" style="1" customWidth="1"/>
    <col min="3593" max="3593" width="0" style="1" hidden="1" customWidth="1"/>
    <col min="3594" max="3595" width="3.5" style="1" customWidth="1"/>
    <col min="3596" max="3596" width="0" style="1" hidden="1" customWidth="1"/>
    <col min="3597" max="3597" width="3.3984375" style="1" customWidth="1"/>
    <col min="3598" max="3598" width="0" style="1" hidden="1" customWidth="1"/>
    <col min="3599" max="3600" width="3.5" style="1" customWidth="1"/>
    <col min="3601" max="3601" width="0" style="1" hidden="1" customWidth="1"/>
    <col min="3602" max="3602" width="3.5" style="1" customWidth="1"/>
    <col min="3603" max="3603" width="0" style="1" hidden="1" customWidth="1"/>
    <col min="3604" max="3604" width="3.5" style="1" customWidth="1"/>
    <col min="3605" max="3605" width="3.3984375" style="1" customWidth="1"/>
    <col min="3606" max="3606" width="0" style="1" hidden="1" customWidth="1"/>
    <col min="3607" max="3607" width="3.5" style="1" customWidth="1"/>
    <col min="3608" max="3608" width="0" style="1" hidden="1" customWidth="1"/>
    <col min="3609" max="3610" width="3.5" style="1" customWidth="1"/>
    <col min="3611" max="3611" width="0" style="1" hidden="1" customWidth="1"/>
    <col min="3612" max="3612" width="3.5" style="1" customWidth="1"/>
    <col min="3613" max="3613" width="0" style="1" hidden="1" customWidth="1"/>
    <col min="3614" max="3619" width="3.5" style="1" customWidth="1"/>
    <col min="3620" max="3620" width="3.3984375" style="1" customWidth="1"/>
    <col min="3621" max="3621" width="3.59765625" style="1" customWidth="1"/>
    <col min="3622" max="3624" width="8.69921875" style="1" customWidth="1"/>
    <col min="3625" max="3626" width="13.69921875" style="1" customWidth="1"/>
    <col min="3627" max="3636" width="7.69921875" style="1" customWidth="1"/>
    <col min="3637" max="3662" width="8.09765625" style="1"/>
    <col min="3663" max="3663" width="5.19921875" style="1" customWidth="1"/>
    <col min="3664" max="3840" width="8.09765625" style="1"/>
    <col min="3841" max="3843" width="3.5" style="1" customWidth="1"/>
    <col min="3844" max="3844" width="3.3984375" style="1" customWidth="1"/>
    <col min="3845" max="3845" width="0" style="1" hidden="1" customWidth="1"/>
    <col min="3846" max="3846" width="3.5" style="1" customWidth="1"/>
    <col min="3847" max="3847" width="0" style="1" hidden="1" customWidth="1"/>
    <col min="3848" max="3848" width="3.5" style="1" customWidth="1"/>
    <col min="3849" max="3849" width="0" style="1" hidden="1" customWidth="1"/>
    <col min="3850" max="3851" width="3.5" style="1" customWidth="1"/>
    <col min="3852" max="3852" width="0" style="1" hidden="1" customWidth="1"/>
    <col min="3853" max="3853" width="3.3984375" style="1" customWidth="1"/>
    <col min="3854" max="3854" width="0" style="1" hidden="1" customWidth="1"/>
    <col min="3855" max="3856" width="3.5" style="1" customWidth="1"/>
    <col min="3857" max="3857" width="0" style="1" hidden="1" customWidth="1"/>
    <col min="3858" max="3858" width="3.5" style="1" customWidth="1"/>
    <col min="3859" max="3859" width="0" style="1" hidden="1" customWidth="1"/>
    <col min="3860" max="3860" width="3.5" style="1" customWidth="1"/>
    <col min="3861" max="3861" width="3.3984375" style="1" customWidth="1"/>
    <col min="3862" max="3862" width="0" style="1" hidden="1" customWidth="1"/>
    <col min="3863" max="3863" width="3.5" style="1" customWidth="1"/>
    <col min="3864" max="3864" width="0" style="1" hidden="1" customWidth="1"/>
    <col min="3865" max="3866" width="3.5" style="1" customWidth="1"/>
    <col min="3867" max="3867" width="0" style="1" hidden="1" customWidth="1"/>
    <col min="3868" max="3868" width="3.5" style="1" customWidth="1"/>
    <col min="3869" max="3869" width="0" style="1" hidden="1" customWidth="1"/>
    <col min="3870" max="3875" width="3.5" style="1" customWidth="1"/>
    <col min="3876" max="3876" width="3.3984375" style="1" customWidth="1"/>
    <col min="3877" max="3877" width="3.59765625" style="1" customWidth="1"/>
    <col min="3878" max="3880" width="8.69921875" style="1" customWidth="1"/>
    <col min="3881" max="3882" width="13.69921875" style="1" customWidth="1"/>
    <col min="3883" max="3892" width="7.69921875" style="1" customWidth="1"/>
    <col min="3893" max="3918" width="8.09765625" style="1"/>
    <col min="3919" max="3919" width="5.19921875" style="1" customWidth="1"/>
    <col min="3920" max="4096" width="8.09765625" style="1"/>
    <col min="4097" max="4099" width="3.5" style="1" customWidth="1"/>
    <col min="4100" max="4100" width="3.3984375" style="1" customWidth="1"/>
    <col min="4101" max="4101" width="0" style="1" hidden="1" customWidth="1"/>
    <col min="4102" max="4102" width="3.5" style="1" customWidth="1"/>
    <col min="4103" max="4103" width="0" style="1" hidden="1" customWidth="1"/>
    <col min="4104" max="4104" width="3.5" style="1" customWidth="1"/>
    <col min="4105" max="4105" width="0" style="1" hidden="1" customWidth="1"/>
    <col min="4106" max="4107" width="3.5" style="1" customWidth="1"/>
    <col min="4108" max="4108" width="0" style="1" hidden="1" customWidth="1"/>
    <col min="4109" max="4109" width="3.3984375" style="1" customWidth="1"/>
    <col min="4110" max="4110" width="0" style="1" hidden="1" customWidth="1"/>
    <col min="4111" max="4112" width="3.5" style="1" customWidth="1"/>
    <col min="4113" max="4113" width="0" style="1" hidden="1" customWidth="1"/>
    <col min="4114" max="4114" width="3.5" style="1" customWidth="1"/>
    <col min="4115" max="4115" width="0" style="1" hidden="1" customWidth="1"/>
    <col min="4116" max="4116" width="3.5" style="1" customWidth="1"/>
    <col min="4117" max="4117" width="3.3984375" style="1" customWidth="1"/>
    <col min="4118" max="4118" width="0" style="1" hidden="1" customWidth="1"/>
    <col min="4119" max="4119" width="3.5" style="1" customWidth="1"/>
    <col min="4120" max="4120" width="0" style="1" hidden="1" customWidth="1"/>
    <col min="4121" max="4122" width="3.5" style="1" customWidth="1"/>
    <col min="4123" max="4123" width="0" style="1" hidden="1" customWidth="1"/>
    <col min="4124" max="4124" width="3.5" style="1" customWidth="1"/>
    <col min="4125" max="4125" width="0" style="1" hidden="1" customWidth="1"/>
    <col min="4126" max="4131" width="3.5" style="1" customWidth="1"/>
    <col min="4132" max="4132" width="3.3984375" style="1" customWidth="1"/>
    <col min="4133" max="4133" width="3.59765625" style="1" customWidth="1"/>
    <col min="4134" max="4136" width="8.69921875" style="1" customWidth="1"/>
    <col min="4137" max="4138" width="13.69921875" style="1" customWidth="1"/>
    <col min="4139" max="4148" width="7.69921875" style="1" customWidth="1"/>
    <col min="4149" max="4174" width="8.09765625" style="1"/>
    <col min="4175" max="4175" width="5.19921875" style="1" customWidth="1"/>
    <col min="4176" max="4352" width="8.09765625" style="1"/>
    <col min="4353" max="4355" width="3.5" style="1" customWidth="1"/>
    <col min="4356" max="4356" width="3.3984375" style="1" customWidth="1"/>
    <col min="4357" max="4357" width="0" style="1" hidden="1" customWidth="1"/>
    <col min="4358" max="4358" width="3.5" style="1" customWidth="1"/>
    <col min="4359" max="4359" width="0" style="1" hidden="1" customWidth="1"/>
    <col min="4360" max="4360" width="3.5" style="1" customWidth="1"/>
    <col min="4361" max="4361" width="0" style="1" hidden="1" customWidth="1"/>
    <col min="4362" max="4363" width="3.5" style="1" customWidth="1"/>
    <col min="4364" max="4364" width="0" style="1" hidden="1" customWidth="1"/>
    <col min="4365" max="4365" width="3.3984375" style="1" customWidth="1"/>
    <col min="4366" max="4366" width="0" style="1" hidden="1" customWidth="1"/>
    <col min="4367" max="4368" width="3.5" style="1" customWidth="1"/>
    <col min="4369" max="4369" width="0" style="1" hidden="1" customWidth="1"/>
    <col min="4370" max="4370" width="3.5" style="1" customWidth="1"/>
    <col min="4371" max="4371" width="0" style="1" hidden="1" customWidth="1"/>
    <col min="4372" max="4372" width="3.5" style="1" customWidth="1"/>
    <col min="4373" max="4373" width="3.3984375" style="1" customWidth="1"/>
    <col min="4374" max="4374" width="0" style="1" hidden="1" customWidth="1"/>
    <col min="4375" max="4375" width="3.5" style="1" customWidth="1"/>
    <col min="4376" max="4376" width="0" style="1" hidden="1" customWidth="1"/>
    <col min="4377" max="4378" width="3.5" style="1" customWidth="1"/>
    <col min="4379" max="4379" width="0" style="1" hidden="1" customWidth="1"/>
    <col min="4380" max="4380" width="3.5" style="1" customWidth="1"/>
    <col min="4381" max="4381" width="0" style="1" hidden="1" customWidth="1"/>
    <col min="4382" max="4387" width="3.5" style="1" customWidth="1"/>
    <col min="4388" max="4388" width="3.3984375" style="1" customWidth="1"/>
    <col min="4389" max="4389" width="3.59765625" style="1" customWidth="1"/>
    <col min="4390" max="4392" width="8.69921875" style="1" customWidth="1"/>
    <col min="4393" max="4394" width="13.69921875" style="1" customWidth="1"/>
    <col min="4395" max="4404" width="7.69921875" style="1" customWidth="1"/>
    <col min="4405" max="4430" width="8.09765625" style="1"/>
    <col min="4431" max="4431" width="5.19921875" style="1" customWidth="1"/>
    <col min="4432" max="4608" width="8.09765625" style="1"/>
    <col min="4609" max="4611" width="3.5" style="1" customWidth="1"/>
    <col min="4612" max="4612" width="3.3984375" style="1" customWidth="1"/>
    <col min="4613" max="4613" width="0" style="1" hidden="1" customWidth="1"/>
    <col min="4614" max="4614" width="3.5" style="1" customWidth="1"/>
    <col min="4615" max="4615" width="0" style="1" hidden="1" customWidth="1"/>
    <col min="4616" max="4616" width="3.5" style="1" customWidth="1"/>
    <col min="4617" max="4617" width="0" style="1" hidden="1" customWidth="1"/>
    <col min="4618" max="4619" width="3.5" style="1" customWidth="1"/>
    <col min="4620" max="4620" width="0" style="1" hidden="1" customWidth="1"/>
    <col min="4621" max="4621" width="3.3984375" style="1" customWidth="1"/>
    <col min="4622" max="4622" width="0" style="1" hidden="1" customWidth="1"/>
    <col min="4623" max="4624" width="3.5" style="1" customWidth="1"/>
    <col min="4625" max="4625" width="0" style="1" hidden="1" customWidth="1"/>
    <col min="4626" max="4626" width="3.5" style="1" customWidth="1"/>
    <col min="4627" max="4627" width="0" style="1" hidden="1" customWidth="1"/>
    <col min="4628" max="4628" width="3.5" style="1" customWidth="1"/>
    <col min="4629" max="4629" width="3.3984375" style="1" customWidth="1"/>
    <col min="4630" max="4630" width="0" style="1" hidden="1" customWidth="1"/>
    <col min="4631" max="4631" width="3.5" style="1" customWidth="1"/>
    <col min="4632" max="4632" width="0" style="1" hidden="1" customWidth="1"/>
    <col min="4633" max="4634" width="3.5" style="1" customWidth="1"/>
    <col min="4635" max="4635" width="0" style="1" hidden="1" customWidth="1"/>
    <col min="4636" max="4636" width="3.5" style="1" customWidth="1"/>
    <col min="4637" max="4637" width="0" style="1" hidden="1" customWidth="1"/>
    <col min="4638" max="4643" width="3.5" style="1" customWidth="1"/>
    <col min="4644" max="4644" width="3.3984375" style="1" customWidth="1"/>
    <col min="4645" max="4645" width="3.59765625" style="1" customWidth="1"/>
    <col min="4646" max="4648" width="8.69921875" style="1" customWidth="1"/>
    <col min="4649" max="4650" width="13.69921875" style="1" customWidth="1"/>
    <col min="4651" max="4660" width="7.69921875" style="1" customWidth="1"/>
    <col min="4661" max="4686" width="8.09765625" style="1"/>
    <col min="4687" max="4687" width="5.19921875" style="1" customWidth="1"/>
    <col min="4688" max="4864" width="8.09765625" style="1"/>
    <col min="4865" max="4867" width="3.5" style="1" customWidth="1"/>
    <col min="4868" max="4868" width="3.3984375" style="1" customWidth="1"/>
    <col min="4869" max="4869" width="0" style="1" hidden="1" customWidth="1"/>
    <col min="4870" max="4870" width="3.5" style="1" customWidth="1"/>
    <col min="4871" max="4871" width="0" style="1" hidden="1" customWidth="1"/>
    <col min="4872" max="4872" width="3.5" style="1" customWidth="1"/>
    <col min="4873" max="4873" width="0" style="1" hidden="1" customWidth="1"/>
    <col min="4874" max="4875" width="3.5" style="1" customWidth="1"/>
    <col min="4876" max="4876" width="0" style="1" hidden="1" customWidth="1"/>
    <col min="4877" max="4877" width="3.3984375" style="1" customWidth="1"/>
    <col min="4878" max="4878" width="0" style="1" hidden="1" customWidth="1"/>
    <col min="4879" max="4880" width="3.5" style="1" customWidth="1"/>
    <col min="4881" max="4881" width="0" style="1" hidden="1" customWidth="1"/>
    <col min="4882" max="4882" width="3.5" style="1" customWidth="1"/>
    <col min="4883" max="4883" width="0" style="1" hidden="1" customWidth="1"/>
    <col min="4884" max="4884" width="3.5" style="1" customWidth="1"/>
    <col min="4885" max="4885" width="3.3984375" style="1" customWidth="1"/>
    <col min="4886" max="4886" width="0" style="1" hidden="1" customWidth="1"/>
    <col min="4887" max="4887" width="3.5" style="1" customWidth="1"/>
    <col min="4888" max="4888" width="0" style="1" hidden="1" customWidth="1"/>
    <col min="4889" max="4890" width="3.5" style="1" customWidth="1"/>
    <col min="4891" max="4891" width="0" style="1" hidden="1" customWidth="1"/>
    <col min="4892" max="4892" width="3.5" style="1" customWidth="1"/>
    <col min="4893" max="4893" width="0" style="1" hidden="1" customWidth="1"/>
    <col min="4894" max="4899" width="3.5" style="1" customWidth="1"/>
    <col min="4900" max="4900" width="3.3984375" style="1" customWidth="1"/>
    <col min="4901" max="4901" width="3.59765625" style="1" customWidth="1"/>
    <col min="4902" max="4904" width="8.69921875" style="1" customWidth="1"/>
    <col min="4905" max="4906" width="13.69921875" style="1" customWidth="1"/>
    <col min="4907" max="4916" width="7.69921875" style="1" customWidth="1"/>
    <col min="4917" max="4942" width="8.09765625" style="1"/>
    <col min="4943" max="4943" width="5.19921875" style="1" customWidth="1"/>
    <col min="4944" max="5120" width="8.09765625" style="1"/>
    <col min="5121" max="5123" width="3.5" style="1" customWidth="1"/>
    <col min="5124" max="5124" width="3.3984375" style="1" customWidth="1"/>
    <col min="5125" max="5125" width="0" style="1" hidden="1" customWidth="1"/>
    <col min="5126" max="5126" width="3.5" style="1" customWidth="1"/>
    <col min="5127" max="5127" width="0" style="1" hidden="1" customWidth="1"/>
    <col min="5128" max="5128" width="3.5" style="1" customWidth="1"/>
    <col min="5129" max="5129" width="0" style="1" hidden="1" customWidth="1"/>
    <col min="5130" max="5131" width="3.5" style="1" customWidth="1"/>
    <col min="5132" max="5132" width="0" style="1" hidden="1" customWidth="1"/>
    <col min="5133" max="5133" width="3.3984375" style="1" customWidth="1"/>
    <col min="5134" max="5134" width="0" style="1" hidden="1" customWidth="1"/>
    <col min="5135" max="5136" width="3.5" style="1" customWidth="1"/>
    <col min="5137" max="5137" width="0" style="1" hidden="1" customWidth="1"/>
    <col min="5138" max="5138" width="3.5" style="1" customWidth="1"/>
    <col min="5139" max="5139" width="0" style="1" hidden="1" customWidth="1"/>
    <col min="5140" max="5140" width="3.5" style="1" customWidth="1"/>
    <col min="5141" max="5141" width="3.3984375" style="1" customWidth="1"/>
    <col min="5142" max="5142" width="0" style="1" hidden="1" customWidth="1"/>
    <col min="5143" max="5143" width="3.5" style="1" customWidth="1"/>
    <col min="5144" max="5144" width="0" style="1" hidden="1" customWidth="1"/>
    <col min="5145" max="5146" width="3.5" style="1" customWidth="1"/>
    <col min="5147" max="5147" width="0" style="1" hidden="1" customWidth="1"/>
    <col min="5148" max="5148" width="3.5" style="1" customWidth="1"/>
    <col min="5149" max="5149" width="0" style="1" hidden="1" customWidth="1"/>
    <col min="5150" max="5155" width="3.5" style="1" customWidth="1"/>
    <col min="5156" max="5156" width="3.3984375" style="1" customWidth="1"/>
    <col min="5157" max="5157" width="3.59765625" style="1" customWidth="1"/>
    <col min="5158" max="5160" width="8.69921875" style="1" customWidth="1"/>
    <col min="5161" max="5162" width="13.69921875" style="1" customWidth="1"/>
    <col min="5163" max="5172" width="7.69921875" style="1" customWidth="1"/>
    <col min="5173" max="5198" width="8.09765625" style="1"/>
    <col min="5199" max="5199" width="5.19921875" style="1" customWidth="1"/>
    <col min="5200" max="5376" width="8.09765625" style="1"/>
    <col min="5377" max="5379" width="3.5" style="1" customWidth="1"/>
    <col min="5380" max="5380" width="3.3984375" style="1" customWidth="1"/>
    <col min="5381" max="5381" width="0" style="1" hidden="1" customWidth="1"/>
    <col min="5382" max="5382" width="3.5" style="1" customWidth="1"/>
    <col min="5383" max="5383" width="0" style="1" hidden="1" customWidth="1"/>
    <col min="5384" max="5384" width="3.5" style="1" customWidth="1"/>
    <col min="5385" max="5385" width="0" style="1" hidden="1" customWidth="1"/>
    <col min="5386" max="5387" width="3.5" style="1" customWidth="1"/>
    <col min="5388" max="5388" width="0" style="1" hidden="1" customWidth="1"/>
    <col min="5389" max="5389" width="3.3984375" style="1" customWidth="1"/>
    <col min="5390" max="5390" width="0" style="1" hidden="1" customWidth="1"/>
    <col min="5391" max="5392" width="3.5" style="1" customWidth="1"/>
    <col min="5393" max="5393" width="0" style="1" hidden="1" customWidth="1"/>
    <col min="5394" max="5394" width="3.5" style="1" customWidth="1"/>
    <col min="5395" max="5395" width="0" style="1" hidden="1" customWidth="1"/>
    <col min="5396" max="5396" width="3.5" style="1" customWidth="1"/>
    <col min="5397" max="5397" width="3.3984375" style="1" customWidth="1"/>
    <col min="5398" max="5398" width="0" style="1" hidden="1" customWidth="1"/>
    <col min="5399" max="5399" width="3.5" style="1" customWidth="1"/>
    <col min="5400" max="5400" width="0" style="1" hidden="1" customWidth="1"/>
    <col min="5401" max="5402" width="3.5" style="1" customWidth="1"/>
    <col min="5403" max="5403" width="0" style="1" hidden="1" customWidth="1"/>
    <col min="5404" max="5404" width="3.5" style="1" customWidth="1"/>
    <col min="5405" max="5405" width="0" style="1" hidden="1" customWidth="1"/>
    <col min="5406" max="5411" width="3.5" style="1" customWidth="1"/>
    <col min="5412" max="5412" width="3.3984375" style="1" customWidth="1"/>
    <col min="5413" max="5413" width="3.59765625" style="1" customWidth="1"/>
    <col min="5414" max="5416" width="8.69921875" style="1" customWidth="1"/>
    <col min="5417" max="5418" width="13.69921875" style="1" customWidth="1"/>
    <col min="5419" max="5428" width="7.69921875" style="1" customWidth="1"/>
    <col min="5429" max="5454" width="8.09765625" style="1"/>
    <col min="5455" max="5455" width="5.19921875" style="1" customWidth="1"/>
    <col min="5456" max="5632" width="8.09765625" style="1"/>
    <col min="5633" max="5635" width="3.5" style="1" customWidth="1"/>
    <col min="5636" max="5636" width="3.3984375" style="1" customWidth="1"/>
    <col min="5637" max="5637" width="0" style="1" hidden="1" customWidth="1"/>
    <col min="5638" max="5638" width="3.5" style="1" customWidth="1"/>
    <col min="5639" max="5639" width="0" style="1" hidden="1" customWidth="1"/>
    <col min="5640" max="5640" width="3.5" style="1" customWidth="1"/>
    <col min="5641" max="5641" width="0" style="1" hidden="1" customWidth="1"/>
    <col min="5642" max="5643" width="3.5" style="1" customWidth="1"/>
    <col min="5644" max="5644" width="0" style="1" hidden="1" customWidth="1"/>
    <col min="5645" max="5645" width="3.3984375" style="1" customWidth="1"/>
    <col min="5646" max="5646" width="0" style="1" hidden="1" customWidth="1"/>
    <col min="5647" max="5648" width="3.5" style="1" customWidth="1"/>
    <col min="5649" max="5649" width="0" style="1" hidden="1" customWidth="1"/>
    <col min="5650" max="5650" width="3.5" style="1" customWidth="1"/>
    <col min="5651" max="5651" width="0" style="1" hidden="1" customWidth="1"/>
    <col min="5652" max="5652" width="3.5" style="1" customWidth="1"/>
    <col min="5653" max="5653" width="3.3984375" style="1" customWidth="1"/>
    <col min="5654" max="5654" width="0" style="1" hidden="1" customWidth="1"/>
    <col min="5655" max="5655" width="3.5" style="1" customWidth="1"/>
    <col min="5656" max="5656" width="0" style="1" hidden="1" customWidth="1"/>
    <col min="5657" max="5658" width="3.5" style="1" customWidth="1"/>
    <col min="5659" max="5659" width="0" style="1" hidden="1" customWidth="1"/>
    <col min="5660" max="5660" width="3.5" style="1" customWidth="1"/>
    <col min="5661" max="5661" width="0" style="1" hidden="1" customWidth="1"/>
    <col min="5662" max="5667" width="3.5" style="1" customWidth="1"/>
    <col min="5668" max="5668" width="3.3984375" style="1" customWidth="1"/>
    <col min="5669" max="5669" width="3.59765625" style="1" customWidth="1"/>
    <col min="5670" max="5672" width="8.69921875" style="1" customWidth="1"/>
    <col min="5673" max="5674" width="13.69921875" style="1" customWidth="1"/>
    <col min="5675" max="5684" width="7.69921875" style="1" customWidth="1"/>
    <col min="5685" max="5710" width="8.09765625" style="1"/>
    <col min="5711" max="5711" width="5.19921875" style="1" customWidth="1"/>
    <col min="5712" max="5888" width="8.09765625" style="1"/>
    <col min="5889" max="5891" width="3.5" style="1" customWidth="1"/>
    <col min="5892" max="5892" width="3.3984375" style="1" customWidth="1"/>
    <col min="5893" max="5893" width="0" style="1" hidden="1" customWidth="1"/>
    <col min="5894" max="5894" width="3.5" style="1" customWidth="1"/>
    <col min="5895" max="5895" width="0" style="1" hidden="1" customWidth="1"/>
    <col min="5896" max="5896" width="3.5" style="1" customWidth="1"/>
    <col min="5897" max="5897" width="0" style="1" hidden="1" customWidth="1"/>
    <col min="5898" max="5899" width="3.5" style="1" customWidth="1"/>
    <col min="5900" max="5900" width="0" style="1" hidden="1" customWidth="1"/>
    <col min="5901" max="5901" width="3.3984375" style="1" customWidth="1"/>
    <col min="5902" max="5902" width="0" style="1" hidden="1" customWidth="1"/>
    <col min="5903" max="5904" width="3.5" style="1" customWidth="1"/>
    <col min="5905" max="5905" width="0" style="1" hidden="1" customWidth="1"/>
    <col min="5906" max="5906" width="3.5" style="1" customWidth="1"/>
    <col min="5907" max="5907" width="0" style="1" hidden="1" customWidth="1"/>
    <col min="5908" max="5908" width="3.5" style="1" customWidth="1"/>
    <col min="5909" max="5909" width="3.3984375" style="1" customWidth="1"/>
    <col min="5910" max="5910" width="0" style="1" hidden="1" customWidth="1"/>
    <col min="5911" max="5911" width="3.5" style="1" customWidth="1"/>
    <col min="5912" max="5912" width="0" style="1" hidden="1" customWidth="1"/>
    <col min="5913" max="5914" width="3.5" style="1" customWidth="1"/>
    <col min="5915" max="5915" width="0" style="1" hidden="1" customWidth="1"/>
    <col min="5916" max="5916" width="3.5" style="1" customWidth="1"/>
    <col min="5917" max="5917" width="0" style="1" hidden="1" customWidth="1"/>
    <col min="5918" max="5923" width="3.5" style="1" customWidth="1"/>
    <col min="5924" max="5924" width="3.3984375" style="1" customWidth="1"/>
    <col min="5925" max="5925" width="3.59765625" style="1" customWidth="1"/>
    <col min="5926" max="5928" width="8.69921875" style="1" customWidth="1"/>
    <col min="5929" max="5930" width="13.69921875" style="1" customWidth="1"/>
    <col min="5931" max="5940" width="7.69921875" style="1" customWidth="1"/>
    <col min="5941" max="5966" width="8.09765625" style="1"/>
    <col min="5967" max="5967" width="5.19921875" style="1" customWidth="1"/>
    <col min="5968" max="6144" width="8.09765625" style="1"/>
    <col min="6145" max="6147" width="3.5" style="1" customWidth="1"/>
    <col min="6148" max="6148" width="3.3984375" style="1" customWidth="1"/>
    <col min="6149" max="6149" width="0" style="1" hidden="1" customWidth="1"/>
    <col min="6150" max="6150" width="3.5" style="1" customWidth="1"/>
    <col min="6151" max="6151" width="0" style="1" hidden="1" customWidth="1"/>
    <col min="6152" max="6152" width="3.5" style="1" customWidth="1"/>
    <col min="6153" max="6153" width="0" style="1" hidden="1" customWidth="1"/>
    <col min="6154" max="6155" width="3.5" style="1" customWidth="1"/>
    <col min="6156" max="6156" width="0" style="1" hidden="1" customWidth="1"/>
    <col min="6157" max="6157" width="3.3984375" style="1" customWidth="1"/>
    <col min="6158" max="6158" width="0" style="1" hidden="1" customWidth="1"/>
    <col min="6159" max="6160" width="3.5" style="1" customWidth="1"/>
    <col min="6161" max="6161" width="0" style="1" hidden="1" customWidth="1"/>
    <col min="6162" max="6162" width="3.5" style="1" customWidth="1"/>
    <col min="6163" max="6163" width="0" style="1" hidden="1" customWidth="1"/>
    <col min="6164" max="6164" width="3.5" style="1" customWidth="1"/>
    <col min="6165" max="6165" width="3.3984375" style="1" customWidth="1"/>
    <col min="6166" max="6166" width="0" style="1" hidden="1" customWidth="1"/>
    <col min="6167" max="6167" width="3.5" style="1" customWidth="1"/>
    <col min="6168" max="6168" width="0" style="1" hidden="1" customWidth="1"/>
    <col min="6169" max="6170" width="3.5" style="1" customWidth="1"/>
    <col min="6171" max="6171" width="0" style="1" hidden="1" customWidth="1"/>
    <col min="6172" max="6172" width="3.5" style="1" customWidth="1"/>
    <col min="6173" max="6173" width="0" style="1" hidden="1" customWidth="1"/>
    <col min="6174" max="6179" width="3.5" style="1" customWidth="1"/>
    <col min="6180" max="6180" width="3.3984375" style="1" customWidth="1"/>
    <col min="6181" max="6181" width="3.59765625" style="1" customWidth="1"/>
    <col min="6182" max="6184" width="8.69921875" style="1" customWidth="1"/>
    <col min="6185" max="6186" width="13.69921875" style="1" customWidth="1"/>
    <col min="6187" max="6196" width="7.69921875" style="1" customWidth="1"/>
    <col min="6197" max="6222" width="8.09765625" style="1"/>
    <col min="6223" max="6223" width="5.19921875" style="1" customWidth="1"/>
    <col min="6224" max="6400" width="8.09765625" style="1"/>
    <col min="6401" max="6403" width="3.5" style="1" customWidth="1"/>
    <col min="6404" max="6404" width="3.3984375" style="1" customWidth="1"/>
    <col min="6405" max="6405" width="0" style="1" hidden="1" customWidth="1"/>
    <col min="6406" max="6406" width="3.5" style="1" customWidth="1"/>
    <col min="6407" max="6407" width="0" style="1" hidden="1" customWidth="1"/>
    <col min="6408" max="6408" width="3.5" style="1" customWidth="1"/>
    <col min="6409" max="6409" width="0" style="1" hidden="1" customWidth="1"/>
    <col min="6410" max="6411" width="3.5" style="1" customWidth="1"/>
    <col min="6412" max="6412" width="0" style="1" hidden="1" customWidth="1"/>
    <col min="6413" max="6413" width="3.3984375" style="1" customWidth="1"/>
    <col min="6414" max="6414" width="0" style="1" hidden="1" customWidth="1"/>
    <col min="6415" max="6416" width="3.5" style="1" customWidth="1"/>
    <col min="6417" max="6417" width="0" style="1" hidden="1" customWidth="1"/>
    <col min="6418" max="6418" width="3.5" style="1" customWidth="1"/>
    <col min="6419" max="6419" width="0" style="1" hidden="1" customWidth="1"/>
    <col min="6420" max="6420" width="3.5" style="1" customWidth="1"/>
    <col min="6421" max="6421" width="3.3984375" style="1" customWidth="1"/>
    <col min="6422" max="6422" width="0" style="1" hidden="1" customWidth="1"/>
    <col min="6423" max="6423" width="3.5" style="1" customWidth="1"/>
    <col min="6424" max="6424" width="0" style="1" hidden="1" customWidth="1"/>
    <col min="6425" max="6426" width="3.5" style="1" customWidth="1"/>
    <col min="6427" max="6427" width="0" style="1" hidden="1" customWidth="1"/>
    <col min="6428" max="6428" width="3.5" style="1" customWidth="1"/>
    <col min="6429" max="6429" width="0" style="1" hidden="1" customWidth="1"/>
    <col min="6430" max="6435" width="3.5" style="1" customWidth="1"/>
    <col min="6436" max="6436" width="3.3984375" style="1" customWidth="1"/>
    <col min="6437" max="6437" width="3.59765625" style="1" customWidth="1"/>
    <col min="6438" max="6440" width="8.69921875" style="1" customWidth="1"/>
    <col min="6441" max="6442" width="13.69921875" style="1" customWidth="1"/>
    <col min="6443" max="6452" width="7.69921875" style="1" customWidth="1"/>
    <col min="6453" max="6478" width="8.09765625" style="1"/>
    <col min="6479" max="6479" width="5.19921875" style="1" customWidth="1"/>
    <col min="6480" max="6656" width="8.09765625" style="1"/>
    <col min="6657" max="6659" width="3.5" style="1" customWidth="1"/>
    <col min="6660" max="6660" width="3.3984375" style="1" customWidth="1"/>
    <col min="6661" max="6661" width="0" style="1" hidden="1" customWidth="1"/>
    <col min="6662" max="6662" width="3.5" style="1" customWidth="1"/>
    <col min="6663" max="6663" width="0" style="1" hidden="1" customWidth="1"/>
    <col min="6664" max="6664" width="3.5" style="1" customWidth="1"/>
    <col min="6665" max="6665" width="0" style="1" hidden="1" customWidth="1"/>
    <col min="6666" max="6667" width="3.5" style="1" customWidth="1"/>
    <col min="6668" max="6668" width="0" style="1" hidden="1" customWidth="1"/>
    <col min="6669" max="6669" width="3.3984375" style="1" customWidth="1"/>
    <col min="6670" max="6670" width="0" style="1" hidden="1" customWidth="1"/>
    <col min="6671" max="6672" width="3.5" style="1" customWidth="1"/>
    <col min="6673" max="6673" width="0" style="1" hidden="1" customWidth="1"/>
    <col min="6674" max="6674" width="3.5" style="1" customWidth="1"/>
    <col min="6675" max="6675" width="0" style="1" hidden="1" customWidth="1"/>
    <col min="6676" max="6676" width="3.5" style="1" customWidth="1"/>
    <col min="6677" max="6677" width="3.3984375" style="1" customWidth="1"/>
    <col min="6678" max="6678" width="0" style="1" hidden="1" customWidth="1"/>
    <col min="6679" max="6679" width="3.5" style="1" customWidth="1"/>
    <col min="6680" max="6680" width="0" style="1" hidden="1" customWidth="1"/>
    <col min="6681" max="6682" width="3.5" style="1" customWidth="1"/>
    <col min="6683" max="6683" width="0" style="1" hidden="1" customWidth="1"/>
    <col min="6684" max="6684" width="3.5" style="1" customWidth="1"/>
    <col min="6685" max="6685" width="0" style="1" hidden="1" customWidth="1"/>
    <col min="6686" max="6691" width="3.5" style="1" customWidth="1"/>
    <col min="6692" max="6692" width="3.3984375" style="1" customWidth="1"/>
    <col min="6693" max="6693" width="3.59765625" style="1" customWidth="1"/>
    <col min="6694" max="6696" width="8.69921875" style="1" customWidth="1"/>
    <col min="6697" max="6698" width="13.69921875" style="1" customWidth="1"/>
    <col min="6699" max="6708" width="7.69921875" style="1" customWidth="1"/>
    <col min="6709" max="6734" width="8.09765625" style="1"/>
    <col min="6735" max="6735" width="5.19921875" style="1" customWidth="1"/>
    <col min="6736" max="6912" width="8.09765625" style="1"/>
    <col min="6913" max="6915" width="3.5" style="1" customWidth="1"/>
    <col min="6916" max="6916" width="3.3984375" style="1" customWidth="1"/>
    <col min="6917" max="6917" width="0" style="1" hidden="1" customWidth="1"/>
    <col min="6918" max="6918" width="3.5" style="1" customWidth="1"/>
    <col min="6919" max="6919" width="0" style="1" hidden="1" customWidth="1"/>
    <col min="6920" max="6920" width="3.5" style="1" customWidth="1"/>
    <col min="6921" max="6921" width="0" style="1" hidden="1" customWidth="1"/>
    <col min="6922" max="6923" width="3.5" style="1" customWidth="1"/>
    <col min="6924" max="6924" width="0" style="1" hidden="1" customWidth="1"/>
    <col min="6925" max="6925" width="3.3984375" style="1" customWidth="1"/>
    <col min="6926" max="6926" width="0" style="1" hidden="1" customWidth="1"/>
    <col min="6927" max="6928" width="3.5" style="1" customWidth="1"/>
    <col min="6929" max="6929" width="0" style="1" hidden="1" customWidth="1"/>
    <col min="6930" max="6930" width="3.5" style="1" customWidth="1"/>
    <col min="6931" max="6931" width="0" style="1" hidden="1" customWidth="1"/>
    <col min="6932" max="6932" width="3.5" style="1" customWidth="1"/>
    <col min="6933" max="6933" width="3.3984375" style="1" customWidth="1"/>
    <col min="6934" max="6934" width="0" style="1" hidden="1" customWidth="1"/>
    <col min="6935" max="6935" width="3.5" style="1" customWidth="1"/>
    <col min="6936" max="6936" width="0" style="1" hidden="1" customWidth="1"/>
    <col min="6937" max="6938" width="3.5" style="1" customWidth="1"/>
    <col min="6939" max="6939" width="0" style="1" hidden="1" customWidth="1"/>
    <col min="6940" max="6940" width="3.5" style="1" customWidth="1"/>
    <col min="6941" max="6941" width="0" style="1" hidden="1" customWidth="1"/>
    <col min="6942" max="6947" width="3.5" style="1" customWidth="1"/>
    <col min="6948" max="6948" width="3.3984375" style="1" customWidth="1"/>
    <col min="6949" max="6949" width="3.59765625" style="1" customWidth="1"/>
    <col min="6950" max="6952" width="8.69921875" style="1" customWidth="1"/>
    <col min="6953" max="6954" width="13.69921875" style="1" customWidth="1"/>
    <col min="6955" max="6964" width="7.69921875" style="1" customWidth="1"/>
    <col min="6965" max="6990" width="8.09765625" style="1"/>
    <col min="6991" max="6991" width="5.19921875" style="1" customWidth="1"/>
    <col min="6992" max="7168" width="8.09765625" style="1"/>
    <col min="7169" max="7171" width="3.5" style="1" customWidth="1"/>
    <col min="7172" max="7172" width="3.3984375" style="1" customWidth="1"/>
    <col min="7173" max="7173" width="0" style="1" hidden="1" customWidth="1"/>
    <col min="7174" max="7174" width="3.5" style="1" customWidth="1"/>
    <col min="7175" max="7175" width="0" style="1" hidden="1" customWidth="1"/>
    <col min="7176" max="7176" width="3.5" style="1" customWidth="1"/>
    <col min="7177" max="7177" width="0" style="1" hidden="1" customWidth="1"/>
    <col min="7178" max="7179" width="3.5" style="1" customWidth="1"/>
    <col min="7180" max="7180" width="0" style="1" hidden="1" customWidth="1"/>
    <col min="7181" max="7181" width="3.3984375" style="1" customWidth="1"/>
    <col min="7182" max="7182" width="0" style="1" hidden="1" customWidth="1"/>
    <col min="7183" max="7184" width="3.5" style="1" customWidth="1"/>
    <col min="7185" max="7185" width="0" style="1" hidden="1" customWidth="1"/>
    <col min="7186" max="7186" width="3.5" style="1" customWidth="1"/>
    <col min="7187" max="7187" width="0" style="1" hidden="1" customWidth="1"/>
    <col min="7188" max="7188" width="3.5" style="1" customWidth="1"/>
    <col min="7189" max="7189" width="3.3984375" style="1" customWidth="1"/>
    <col min="7190" max="7190" width="0" style="1" hidden="1" customWidth="1"/>
    <col min="7191" max="7191" width="3.5" style="1" customWidth="1"/>
    <col min="7192" max="7192" width="0" style="1" hidden="1" customWidth="1"/>
    <col min="7193" max="7194" width="3.5" style="1" customWidth="1"/>
    <col min="7195" max="7195" width="0" style="1" hidden="1" customWidth="1"/>
    <col min="7196" max="7196" width="3.5" style="1" customWidth="1"/>
    <col min="7197" max="7197" width="0" style="1" hidden="1" customWidth="1"/>
    <col min="7198" max="7203" width="3.5" style="1" customWidth="1"/>
    <col min="7204" max="7204" width="3.3984375" style="1" customWidth="1"/>
    <col min="7205" max="7205" width="3.59765625" style="1" customWidth="1"/>
    <col min="7206" max="7208" width="8.69921875" style="1" customWidth="1"/>
    <col min="7209" max="7210" width="13.69921875" style="1" customWidth="1"/>
    <col min="7211" max="7220" width="7.69921875" style="1" customWidth="1"/>
    <col min="7221" max="7246" width="8.09765625" style="1"/>
    <col min="7247" max="7247" width="5.19921875" style="1" customWidth="1"/>
    <col min="7248" max="7424" width="8.09765625" style="1"/>
    <col min="7425" max="7427" width="3.5" style="1" customWidth="1"/>
    <col min="7428" max="7428" width="3.3984375" style="1" customWidth="1"/>
    <col min="7429" max="7429" width="0" style="1" hidden="1" customWidth="1"/>
    <col min="7430" max="7430" width="3.5" style="1" customWidth="1"/>
    <col min="7431" max="7431" width="0" style="1" hidden="1" customWidth="1"/>
    <col min="7432" max="7432" width="3.5" style="1" customWidth="1"/>
    <col min="7433" max="7433" width="0" style="1" hidden="1" customWidth="1"/>
    <col min="7434" max="7435" width="3.5" style="1" customWidth="1"/>
    <col min="7436" max="7436" width="0" style="1" hidden="1" customWidth="1"/>
    <col min="7437" max="7437" width="3.3984375" style="1" customWidth="1"/>
    <col min="7438" max="7438" width="0" style="1" hidden="1" customWidth="1"/>
    <col min="7439" max="7440" width="3.5" style="1" customWidth="1"/>
    <col min="7441" max="7441" width="0" style="1" hidden="1" customWidth="1"/>
    <col min="7442" max="7442" width="3.5" style="1" customWidth="1"/>
    <col min="7443" max="7443" width="0" style="1" hidden="1" customWidth="1"/>
    <col min="7444" max="7444" width="3.5" style="1" customWidth="1"/>
    <col min="7445" max="7445" width="3.3984375" style="1" customWidth="1"/>
    <col min="7446" max="7446" width="0" style="1" hidden="1" customWidth="1"/>
    <col min="7447" max="7447" width="3.5" style="1" customWidth="1"/>
    <col min="7448" max="7448" width="0" style="1" hidden="1" customWidth="1"/>
    <col min="7449" max="7450" width="3.5" style="1" customWidth="1"/>
    <col min="7451" max="7451" width="0" style="1" hidden="1" customWidth="1"/>
    <col min="7452" max="7452" width="3.5" style="1" customWidth="1"/>
    <col min="7453" max="7453" width="0" style="1" hidden="1" customWidth="1"/>
    <col min="7454" max="7459" width="3.5" style="1" customWidth="1"/>
    <col min="7460" max="7460" width="3.3984375" style="1" customWidth="1"/>
    <col min="7461" max="7461" width="3.59765625" style="1" customWidth="1"/>
    <col min="7462" max="7464" width="8.69921875" style="1" customWidth="1"/>
    <col min="7465" max="7466" width="13.69921875" style="1" customWidth="1"/>
    <col min="7467" max="7476" width="7.69921875" style="1" customWidth="1"/>
    <col min="7477" max="7502" width="8.09765625" style="1"/>
    <col min="7503" max="7503" width="5.19921875" style="1" customWidth="1"/>
    <col min="7504" max="7680" width="8.09765625" style="1"/>
    <col min="7681" max="7683" width="3.5" style="1" customWidth="1"/>
    <col min="7684" max="7684" width="3.3984375" style="1" customWidth="1"/>
    <col min="7685" max="7685" width="0" style="1" hidden="1" customWidth="1"/>
    <col min="7686" max="7686" width="3.5" style="1" customWidth="1"/>
    <col min="7687" max="7687" width="0" style="1" hidden="1" customWidth="1"/>
    <col min="7688" max="7688" width="3.5" style="1" customWidth="1"/>
    <col min="7689" max="7689" width="0" style="1" hidden="1" customWidth="1"/>
    <col min="7690" max="7691" width="3.5" style="1" customWidth="1"/>
    <col min="7692" max="7692" width="0" style="1" hidden="1" customWidth="1"/>
    <col min="7693" max="7693" width="3.3984375" style="1" customWidth="1"/>
    <col min="7694" max="7694" width="0" style="1" hidden="1" customWidth="1"/>
    <col min="7695" max="7696" width="3.5" style="1" customWidth="1"/>
    <col min="7697" max="7697" width="0" style="1" hidden="1" customWidth="1"/>
    <col min="7698" max="7698" width="3.5" style="1" customWidth="1"/>
    <col min="7699" max="7699" width="0" style="1" hidden="1" customWidth="1"/>
    <col min="7700" max="7700" width="3.5" style="1" customWidth="1"/>
    <col min="7701" max="7701" width="3.3984375" style="1" customWidth="1"/>
    <col min="7702" max="7702" width="0" style="1" hidden="1" customWidth="1"/>
    <col min="7703" max="7703" width="3.5" style="1" customWidth="1"/>
    <col min="7704" max="7704" width="0" style="1" hidden="1" customWidth="1"/>
    <col min="7705" max="7706" width="3.5" style="1" customWidth="1"/>
    <col min="7707" max="7707" width="0" style="1" hidden="1" customWidth="1"/>
    <col min="7708" max="7708" width="3.5" style="1" customWidth="1"/>
    <col min="7709" max="7709" width="0" style="1" hidden="1" customWidth="1"/>
    <col min="7710" max="7715" width="3.5" style="1" customWidth="1"/>
    <col min="7716" max="7716" width="3.3984375" style="1" customWidth="1"/>
    <col min="7717" max="7717" width="3.59765625" style="1" customWidth="1"/>
    <col min="7718" max="7720" width="8.69921875" style="1" customWidth="1"/>
    <col min="7721" max="7722" width="13.69921875" style="1" customWidth="1"/>
    <col min="7723" max="7732" width="7.69921875" style="1" customWidth="1"/>
    <col min="7733" max="7758" width="8.09765625" style="1"/>
    <col min="7759" max="7759" width="5.19921875" style="1" customWidth="1"/>
    <col min="7760" max="7936" width="8.09765625" style="1"/>
    <col min="7937" max="7939" width="3.5" style="1" customWidth="1"/>
    <col min="7940" max="7940" width="3.3984375" style="1" customWidth="1"/>
    <col min="7941" max="7941" width="0" style="1" hidden="1" customWidth="1"/>
    <col min="7942" max="7942" width="3.5" style="1" customWidth="1"/>
    <col min="7943" max="7943" width="0" style="1" hidden="1" customWidth="1"/>
    <col min="7944" max="7944" width="3.5" style="1" customWidth="1"/>
    <col min="7945" max="7945" width="0" style="1" hidden="1" customWidth="1"/>
    <col min="7946" max="7947" width="3.5" style="1" customWidth="1"/>
    <col min="7948" max="7948" width="0" style="1" hidden="1" customWidth="1"/>
    <col min="7949" max="7949" width="3.3984375" style="1" customWidth="1"/>
    <col min="7950" max="7950" width="0" style="1" hidden="1" customWidth="1"/>
    <col min="7951" max="7952" width="3.5" style="1" customWidth="1"/>
    <col min="7953" max="7953" width="0" style="1" hidden="1" customWidth="1"/>
    <col min="7954" max="7954" width="3.5" style="1" customWidth="1"/>
    <col min="7955" max="7955" width="0" style="1" hidden="1" customWidth="1"/>
    <col min="7956" max="7956" width="3.5" style="1" customWidth="1"/>
    <col min="7957" max="7957" width="3.3984375" style="1" customWidth="1"/>
    <col min="7958" max="7958" width="0" style="1" hidden="1" customWidth="1"/>
    <col min="7959" max="7959" width="3.5" style="1" customWidth="1"/>
    <col min="7960" max="7960" width="0" style="1" hidden="1" customWidth="1"/>
    <col min="7961" max="7962" width="3.5" style="1" customWidth="1"/>
    <col min="7963" max="7963" width="0" style="1" hidden="1" customWidth="1"/>
    <col min="7964" max="7964" width="3.5" style="1" customWidth="1"/>
    <col min="7965" max="7965" width="0" style="1" hidden="1" customWidth="1"/>
    <col min="7966" max="7971" width="3.5" style="1" customWidth="1"/>
    <col min="7972" max="7972" width="3.3984375" style="1" customWidth="1"/>
    <col min="7973" max="7973" width="3.59765625" style="1" customWidth="1"/>
    <col min="7974" max="7976" width="8.69921875" style="1" customWidth="1"/>
    <col min="7977" max="7978" width="13.69921875" style="1" customWidth="1"/>
    <col min="7979" max="7988" width="7.69921875" style="1" customWidth="1"/>
    <col min="7989" max="8014" width="8.09765625" style="1"/>
    <col min="8015" max="8015" width="5.19921875" style="1" customWidth="1"/>
    <col min="8016" max="8192" width="8.09765625" style="1"/>
    <col min="8193" max="8195" width="3.5" style="1" customWidth="1"/>
    <col min="8196" max="8196" width="3.3984375" style="1" customWidth="1"/>
    <col min="8197" max="8197" width="0" style="1" hidden="1" customWidth="1"/>
    <col min="8198" max="8198" width="3.5" style="1" customWidth="1"/>
    <col min="8199" max="8199" width="0" style="1" hidden="1" customWidth="1"/>
    <col min="8200" max="8200" width="3.5" style="1" customWidth="1"/>
    <col min="8201" max="8201" width="0" style="1" hidden="1" customWidth="1"/>
    <col min="8202" max="8203" width="3.5" style="1" customWidth="1"/>
    <col min="8204" max="8204" width="0" style="1" hidden="1" customWidth="1"/>
    <col min="8205" max="8205" width="3.3984375" style="1" customWidth="1"/>
    <col min="8206" max="8206" width="0" style="1" hidden="1" customWidth="1"/>
    <col min="8207" max="8208" width="3.5" style="1" customWidth="1"/>
    <col min="8209" max="8209" width="0" style="1" hidden="1" customWidth="1"/>
    <col min="8210" max="8210" width="3.5" style="1" customWidth="1"/>
    <col min="8211" max="8211" width="0" style="1" hidden="1" customWidth="1"/>
    <col min="8212" max="8212" width="3.5" style="1" customWidth="1"/>
    <col min="8213" max="8213" width="3.3984375" style="1" customWidth="1"/>
    <col min="8214" max="8214" width="0" style="1" hidden="1" customWidth="1"/>
    <col min="8215" max="8215" width="3.5" style="1" customWidth="1"/>
    <col min="8216" max="8216" width="0" style="1" hidden="1" customWidth="1"/>
    <col min="8217" max="8218" width="3.5" style="1" customWidth="1"/>
    <col min="8219" max="8219" width="0" style="1" hidden="1" customWidth="1"/>
    <col min="8220" max="8220" width="3.5" style="1" customWidth="1"/>
    <col min="8221" max="8221" width="0" style="1" hidden="1" customWidth="1"/>
    <col min="8222" max="8227" width="3.5" style="1" customWidth="1"/>
    <col min="8228" max="8228" width="3.3984375" style="1" customWidth="1"/>
    <col min="8229" max="8229" width="3.59765625" style="1" customWidth="1"/>
    <col min="8230" max="8232" width="8.69921875" style="1" customWidth="1"/>
    <col min="8233" max="8234" width="13.69921875" style="1" customWidth="1"/>
    <col min="8235" max="8244" width="7.69921875" style="1" customWidth="1"/>
    <col min="8245" max="8270" width="8.09765625" style="1"/>
    <col min="8271" max="8271" width="5.19921875" style="1" customWidth="1"/>
    <col min="8272" max="8448" width="8.09765625" style="1"/>
    <col min="8449" max="8451" width="3.5" style="1" customWidth="1"/>
    <col min="8452" max="8452" width="3.3984375" style="1" customWidth="1"/>
    <col min="8453" max="8453" width="0" style="1" hidden="1" customWidth="1"/>
    <col min="8454" max="8454" width="3.5" style="1" customWidth="1"/>
    <col min="8455" max="8455" width="0" style="1" hidden="1" customWidth="1"/>
    <col min="8456" max="8456" width="3.5" style="1" customWidth="1"/>
    <col min="8457" max="8457" width="0" style="1" hidden="1" customWidth="1"/>
    <col min="8458" max="8459" width="3.5" style="1" customWidth="1"/>
    <col min="8460" max="8460" width="0" style="1" hidden="1" customWidth="1"/>
    <col min="8461" max="8461" width="3.3984375" style="1" customWidth="1"/>
    <col min="8462" max="8462" width="0" style="1" hidden="1" customWidth="1"/>
    <col min="8463" max="8464" width="3.5" style="1" customWidth="1"/>
    <col min="8465" max="8465" width="0" style="1" hidden="1" customWidth="1"/>
    <col min="8466" max="8466" width="3.5" style="1" customWidth="1"/>
    <col min="8467" max="8467" width="0" style="1" hidden="1" customWidth="1"/>
    <col min="8468" max="8468" width="3.5" style="1" customWidth="1"/>
    <col min="8469" max="8469" width="3.3984375" style="1" customWidth="1"/>
    <col min="8470" max="8470" width="0" style="1" hidden="1" customWidth="1"/>
    <col min="8471" max="8471" width="3.5" style="1" customWidth="1"/>
    <col min="8472" max="8472" width="0" style="1" hidden="1" customWidth="1"/>
    <col min="8473" max="8474" width="3.5" style="1" customWidth="1"/>
    <col min="8475" max="8475" width="0" style="1" hidden="1" customWidth="1"/>
    <col min="8476" max="8476" width="3.5" style="1" customWidth="1"/>
    <col min="8477" max="8477" width="0" style="1" hidden="1" customWidth="1"/>
    <col min="8478" max="8483" width="3.5" style="1" customWidth="1"/>
    <col min="8484" max="8484" width="3.3984375" style="1" customWidth="1"/>
    <col min="8485" max="8485" width="3.59765625" style="1" customWidth="1"/>
    <col min="8486" max="8488" width="8.69921875" style="1" customWidth="1"/>
    <col min="8489" max="8490" width="13.69921875" style="1" customWidth="1"/>
    <col min="8491" max="8500" width="7.69921875" style="1" customWidth="1"/>
    <col min="8501" max="8526" width="8.09765625" style="1"/>
    <col min="8527" max="8527" width="5.19921875" style="1" customWidth="1"/>
    <col min="8528" max="8704" width="8.09765625" style="1"/>
    <col min="8705" max="8707" width="3.5" style="1" customWidth="1"/>
    <col min="8708" max="8708" width="3.3984375" style="1" customWidth="1"/>
    <col min="8709" max="8709" width="0" style="1" hidden="1" customWidth="1"/>
    <col min="8710" max="8710" width="3.5" style="1" customWidth="1"/>
    <col min="8711" max="8711" width="0" style="1" hidden="1" customWidth="1"/>
    <col min="8712" max="8712" width="3.5" style="1" customWidth="1"/>
    <col min="8713" max="8713" width="0" style="1" hidden="1" customWidth="1"/>
    <col min="8714" max="8715" width="3.5" style="1" customWidth="1"/>
    <col min="8716" max="8716" width="0" style="1" hidden="1" customWidth="1"/>
    <col min="8717" max="8717" width="3.3984375" style="1" customWidth="1"/>
    <col min="8718" max="8718" width="0" style="1" hidden="1" customWidth="1"/>
    <col min="8719" max="8720" width="3.5" style="1" customWidth="1"/>
    <col min="8721" max="8721" width="0" style="1" hidden="1" customWidth="1"/>
    <col min="8722" max="8722" width="3.5" style="1" customWidth="1"/>
    <col min="8723" max="8723" width="0" style="1" hidden="1" customWidth="1"/>
    <col min="8724" max="8724" width="3.5" style="1" customWidth="1"/>
    <col min="8725" max="8725" width="3.3984375" style="1" customWidth="1"/>
    <col min="8726" max="8726" width="0" style="1" hidden="1" customWidth="1"/>
    <col min="8727" max="8727" width="3.5" style="1" customWidth="1"/>
    <col min="8728" max="8728" width="0" style="1" hidden="1" customWidth="1"/>
    <col min="8729" max="8730" width="3.5" style="1" customWidth="1"/>
    <col min="8731" max="8731" width="0" style="1" hidden="1" customWidth="1"/>
    <col min="8732" max="8732" width="3.5" style="1" customWidth="1"/>
    <col min="8733" max="8733" width="0" style="1" hidden="1" customWidth="1"/>
    <col min="8734" max="8739" width="3.5" style="1" customWidth="1"/>
    <col min="8740" max="8740" width="3.3984375" style="1" customWidth="1"/>
    <col min="8741" max="8741" width="3.59765625" style="1" customWidth="1"/>
    <col min="8742" max="8744" width="8.69921875" style="1" customWidth="1"/>
    <col min="8745" max="8746" width="13.69921875" style="1" customWidth="1"/>
    <col min="8747" max="8756" width="7.69921875" style="1" customWidth="1"/>
    <col min="8757" max="8782" width="8.09765625" style="1"/>
    <col min="8783" max="8783" width="5.19921875" style="1" customWidth="1"/>
    <col min="8784" max="8960" width="8.09765625" style="1"/>
    <col min="8961" max="8963" width="3.5" style="1" customWidth="1"/>
    <col min="8964" max="8964" width="3.3984375" style="1" customWidth="1"/>
    <col min="8965" max="8965" width="0" style="1" hidden="1" customWidth="1"/>
    <col min="8966" max="8966" width="3.5" style="1" customWidth="1"/>
    <col min="8967" max="8967" width="0" style="1" hidden="1" customWidth="1"/>
    <col min="8968" max="8968" width="3.5" style="1" customWidth="1"/>
    <col min="8969" max="8969" width="0" style="1" hidden="1" customWidth="1"/>
    <col min="8970" max="8971" width="3.5" style="1" customWidth="1"/>
    <col min="8972" max="8972" width="0" style="1" hidden="1" customWidth="1"/>
    <col min="8973" max="8973" width="3.3984375" style="1" customWidth="1"/>
    <col min="8974" max="8974" width="0" style="1" hidden="1" customWidth="1"/>
    <col min="8975" max="8976" width="3.5" style="1" customWidth="1"/>
    <col min="8977" max="8977" width="0" style="1" hidden="1" customWidth="1"/>
    <col min="8978" max="8978" width="3.5" style="1" customWidth="1"/>
    <col min="8979" max="8979" width="0" style="1" hidden="1" customWidth="1"/>
    <col min="8980" max="8980" width="3.5" style="1" customWidth="1"/>
    <col min="8981" max="8981" width="3.3984375" style="1" customWidth="1"/>
    <col min="8982" max="8982" width="0" style="1" hidden="1" customWidth="1"/>
    <col min="8983" max="8983" width="3.5" style="1" customWidth="1"/>
    <col min="8984" max="8984" width="0" style="1" hidden="1" customWidth="1"/>
    <col min="8985" max="8986" width="3.5" style="1" customWidth="1"/>
    <col min="8987" max="8987" width="0" style="1" hidden="1" customWidth="1"/>
    <col min="8988" max="8988" width="3.5" style="1" customWidth="1"/>
    <col min="8989" max="8989" width="0" style="1" hidden="1" customWidth="1"/>
    <col min="8990" max="8995" width="3.5" style="1" customWidth="1"/>
    <col min="8996" max="8996" width="3.3984375" style="1" customWidth="1"/>
    <col min="8997" max="8997" width="3.59765625" style="1" customWidth="1"/>
    <col min="8998" max="9000" width="8.69921875" style="1" customWidth="1"/>
    <col min="9001" max="9002" width="13.69921875" style="1" customWidth="1"/>
    <col min="9003" max="9012" width="7.69921875" style="1" customWidth="1"/>
    <col min="9013" max="9038" width="8.09765625" style="1"/>
    <col min="9039" max="9039" width="5.19921875" style="1" customWidth="1"/>
    <col min="9040" max="9216" width="8.09765625" style="1"/>
    <col min="9217" max="9219" width="3.5" style="1" customWidth="1"/>
    <col min="9220" max="9220" width="3.3984375" style="1" customWidth="1"/>
    <col min="9221" max="9221" width="0" style="1" hidden="1" customWidth="1"/>
    <col min="9222" max="9222" width="3.5" style="1" customWidth="1"/>
    <col min="9223" max="9223" width="0" style="1" hidden="1" customWidth="1"/>
    <col min="9224" max="9224" width="3.5" style="1" customWidth="1"/>
    <col min="9225" max="9225" width="0" style="1" hidden="1" customWidth="1"/>
    <col min="9226" max="9227" width="3.5" style="1" customWidth="1"/>
    <col min="9228" max="9228" width="0" style="1" hidden="1" customWidth="1"/>
    <col min="9229" max="9229" width="3.3984375" style="1" customWidth="1"/>
    <col min="9230" max="9230" width="0" style="1" hidden="1" customWidth="1"/>
    <col min="9231" max="9232" width="3.5" style="1" customWidth="1"/>
    <col min="9233" max="9233" width="0" style="1" hidden="1" customWidth="1"/>
    <col min="9234" max="9234" width="3.5" style="1" customWidth="1"/>
    <col min="9235" max="9235" width="0" style="1" hidden="1" customWidth="1"/>
    <col min="9236" max="9236" width="3.5" style="1" customWidth="1"/>
    <col min="9237" max="9237" width="3.3984375" style="1" customWidth="1"/>
    <col min="9238" max="9238" width="0" style="1" hidden="1" customWidth="1"/>
    <col min="9239" max="9239" width="3.5" style="1" customWidth="1"/>
    <col min="9240" max="9240" width="0" style="1" hidden="1" customWidth="1"/>
    <col min="9241" max="9242" width="3.5" style="1" customWidth="1"/>
    <col min="9243" max="9243" width="0" style="1" hidden="1" customWidth="1"/>
    <col min="9244" max="9244" width="3.5" style="1" customWidth="1"/>
    <col min="9245" max="9245" width="0" style="1" hidden="1" customWidth="1"/>
    <col min="9246" max="9251" width="3.5" style="1" customWidth="1"/>
    <col min="9252" max="9252" width="3.3984375" style="1" customWidth="1"/>
    <col min="9253" max="9253" width="3.59765625" style="1" customWidth="1"/>
    <col min="9254" max="9256" width="8.69921875" style="1" customWidth="1"/>
    <col min="9257" max="9258" width="13.69921875" style="1" customWidth="1"/>
    <col min="9259" max="9268" width="7.69921875" style="1" customWidth="1"/>
    <col min="9269" max="9294" width="8.09765625" style="1"/>
    <col min="9295" max="9295" width="5.19921875" style="1" customWidth="1"/>
    <col min="9296" max="9472" width="8.09765625" style="1"/>
    <col min="9473" max="9475" width="3.5" style="1" customWidth="1"/>
    <col min="9476" max="9476" width="3.3984375" style="1" customWidth="1"/>
    <col min="9477" max="9477" width="0" style="1" hidden="1" customWidth="1"/>
    <col min="9478" max="9478" width="3.5" style="1" customWidth="1"/>
    <col min="9479" max="9479" width="0" style="1" hidden="1" customWidth="1"/>
    <col min="9480" max="9480" width="3.5" style="1" customWidth="1"/>
    <col min="9481" max="9481" width="0" style="1" hidden="1" customWidth="1"/>
    <col min="9482" max="9483" width="3.5" style="1" customWidth="1"/>
    <col min="9484" max="9484" width="0" style="1" hidden="1" customWidth="1"/>
    <col min="9485" max="9485" width="3.3984375" style="1" customWidth="1"/>
    <col min="9486" max="9486" width="0" style="1" hidden="1" customWidth="1"/>
    <col min="9487" max="9488" width="3.5" style="1" customWidth="1"/>
    <col min="9489" max="9489" width="0" style="1" hidden="1" customWidth="1"/>
    <col min="9490" max="9490" width="3.5" style="1" customWidth="1"/>
    <col min="9491" max="9491" width="0" style="1" hidden="1" customWidth="1"/>
    <col min="9492" max="9492" width="3.5" style="1" customWidth="1"/>
    <col min="9493" max="9493" width="3.3984375" style="1" customWidth="1"/>
    <col min="9494" max="9494" width="0" style="1" hidden="1" customWidth="1"/>
    <col min="9495" max="9495" width="3.5" style="1" customWidth="1"/>
    <col min="9496" max="9496" width="0" style="1" hidden="1" customWidth="1"/>
    <col min="9497" max="9498" width="3.5" style="1" customWidth="1"/>
    <col min="9499" max="9499" width="0" style="1" hidden="1" customWidth="1"/>
    <col min="9500" max="9500" width="3.5" style="1" customWidth="1"/>
    <col min="9501" max="9501" width="0" style="1" hidden="1" customWidth="1"/>
    <col min="9502" max="9507" width="3.5" style="1" customWidth="1"/>
    <col min="9508" max="9508" width="3.3984375" style="1" customWidth="1"/>
    <col min="9509" max="9509" width="3.59765625" style="1" customWidth="1"/>
    <col min="9510" max="9512" width="8.69921875" style="1" customWidth="1"/>
    <col min="9513" max="9514" width="13.69921875" style="1" customWidth="1"/>
    <col min="9515" max="9524" width="7.69921875" style="1" customWidth="1"/>
    <col min="9525" max="9550" width="8.09765625" style="1"/>
    <col min="9551" max="9551" width="5.19921875" style="1" customWidth="1"/>
    <col min="9552" max="9728" width="8.09765625" style="1"/>
    <col min="9729" max="9731" width="3.5" style="1" customWidth="1"/>
    <col min="9732" max="9732" width="3.3984375" style="1" customWidth="1"/>
    <col min="9733" max="9733" width="0" style="1" hidden="1" customWidth="1"/>
    <col min="9734" max="9734" width="3.5" style="1" customWidth="1"/>
    <col min="9735" max="9735" width="0" style="1" hidden="1" customWidth="1"/>
    <col min="9736" max="9736" width="3.5" style="1" customWidth="1"/>
    <col min="9737" max="9737" width="0" style="1" hidden="1" customWidth="1"/>
    <col min="9738" max="9739" width="3.5" style="1" customWidth="1"/>
    <col min="9740" max="9740" width="0" style="1" hidden="1" customWidth="1"/>
    <col min="9741" max="9741" width="3.3984375" style="1" customWidth="1"/>
    <col min="9742" max="9742" width="0" style="1" hidden="1" customWidth="1"/>
    <col min="9743" max="9744" width="3.5" style="1" customWidth="1"/>
    <col min="9745" max="9745" width="0" style="1" hidden="1" customWidth="1"/>
    <col min="9746" max="9746" width="3.5" style="1" customWidth="1"/>
    <col min="9747" max="9747" width="0" style="1" hidden="1" customWidth="1"/>
    <col min="9748" max="9748" width="3.5" style="1" customWidth="1"/>
    <col min="9749" max="9749" width="3.3984375" style="1" customWidth="1"/>
    <col min="9750" max="9750" width="0" style="1" hidden="1" customWidth="1"/>
    <col min="9751" max="9751" width="3.5" style="1" customWidth="1"/>
    <col min="9752" max="9752" width="0" style="1" hidden="1" customWidth="1"/>
    <col min="9753" max="9754" width="3.5" style="1" customWidth="1"/>
    <col min="9755" max="9755" width="0" style="1" hidden="1" customWidth="1"/>
    <col min="9756" max="9756" width="3.5" style="1" customWidth="1"/>
    <col min="9757" max="9757" width="0" style="1" hidden="1" customWidth="1"/>
    <col min="9758" max="9763" width="3.5" style="1" customWidth="1"/>
    <col min="9764" max="9764" width="3.3984375" style="1" customWidth="1"/>
    <col min="9765" max="9765" width="3.59765625" style="1" customWidth="1"/>
    <col min="9766" max="9768" width="8.69921875" style="1" customWidth="1"/>
    <col min="9769" max="9770" width="13.69921875" style="1" customWidth="1"/>
    <col min="9771" max="9780" width="7.69921875" style="1" customWidth="1"/>
    <col min="9781" max="9806" width="8.09765625" style="1"/>
    <col min="9807" max="9807" width="5.19921875" style="1" customWidth="1"/>
    <col min="9808" max="9984" width="8.09765625" style="1"/>
    <col min="9985" max="9987" width="3.5" style="1" customWidth="1"/>
    <col min="9988" max="9988" width="3.3984375" style="1" customWidth="1"/>
    <col min="9989" max="9989" width="0" style="1" hidden="1" customWidth="1"/>
    <col min="9990" max="9990" width="3.5" style="1" customWidth="1"/>
    <col min="9991" max="9991" width="0" style="1" hidden="1" customWidth="1"/>
    <col min="9992" max="9992" width="3.5" style="1" customWidth="1"/>
    <col min="9993" max="9993" width="0" style="1" hidden="1" customWidth="1"/>
    <col min="9994" max="9995" width="3.5" style="1" customWidth="1"/>
    <col min="9996" max="9996" width="0" style="1" hidden="1" customWidth="1"/>
    <col min="9997" max="9997" width="3.3984375" style="1" customWidth="1"/>
    <col min="9998" max="9998" width="0" style="1" hidden="1" customWidth="1"/>
    <col min="9999" max="10000" width="3.5" style="1" customWidth="1"/>
    <col min="10001" max="10001" width="0" style="1" hidden="1" customWidth="1"/>
    <col min="10002" max="10002" width="3.5" style="1" customWidth="1"/>
    <col min="10003" max="10003" width="0" style="1" hidden="1" customWidth="1"/>
    <col min="10004" max="10004" width="3.5" style="1" customWidth="1"/>
    <col min="10005" max="10005" width="3.3984375" style="1" customWidth="1"/>
    <col min="10006" max="10006" width="0" style="1" hidden="1" customWidth="1"/>
    <col min="10007" max="10007" width="3.5" style="1" customWidth="1"/>
    <col min="10008" max="10008" width="0" style="1" hidden="1" customWidth="1"/>
    <col min="10009" max="10010" width="3.5" style="1" customWidth="1"/>
    <col min="10011" max="10011" width="0" style="1" hidden="1" customWidth="1"/>
    <col min="10012" max="10012" width="3.5" style="1" customWidth="1"/>
    <col min="10013" max="10013" width="0" style="1" hidden="1" customWidth="1"/>
    <col min="10014" max="10019" width="3.5" style="1" customWidth="1"/>
    <col min="10020" max="10020" width="3.3984375" style="1" customWidth="1"/>
    <col min="10021" max="10021" width="3.59765625" style="1" customWidth="1"/>
    <col min="10022" max="10024" width="8.69921875" style="1" customWidth="1"/>
    <col min="10025" max="10026" width="13.69921875" style="1" customWidth="1"/>
    <col min="10027" max="10036" width="7.69921875" style="1" customWidth="1"/>
    <col min="10037" max="10062" width="8.09765625" style="1"/>
    <col min="10063" max="10063" width="5.19921875" style="1" customWidth="1"/>
    <col min="10064" max="10240" width="8.09765625" style="1"/>
    <col min="10241" max="10243" width="3.5" style="1" customWidth="1"/>
    <col min="10244" max="10244" width="3.3984375" style="1" customWidth="1"/>
    <col min="10245" max="10245" width="0" style="1" hidden="1" customWidth="1"/>
    <col min="10246" max="10246" width="3.5" style="1" customWidth="1"/>
    <col min="10247" max="10247" width="0" style="1" hidden="1" customWidth="1"/>
    <col min="10248" max="10248" width="3.5" style="1" customWidth="1"/>
    <col min="10249" max="10249" width="0" style="1" hidden="1" customWidth="1"/>
    <col min="10250" max="10251" width="3.5" style="1" customWidth="1"/>
    <col min="10252" max="10252" width="0" style="1" hidden="1" customWidth="1"/>
    <col min="10253" max="10253" width="3.3984375" style="1" customWidth="1"/>
    <col min="10254" max="10254" width="0" style="1" hidden="1" customWidth="1"/>
    <col min="10255" max="10256" width="3.5" style="1" customWidth="1"/>
    <col min="10257" max="10257" width="0" style="1" hidden="1" customWidth="1"/>
    <col min="10258" max="10258" width="3.5" style="1" customWidth="1"/>
    <col min="10259" max="10259" width="0" style="1" hidden="1" customWidth="1"/>
    <col min="10260" max="10260" width="3.5" style="1" customWidth="1"/>
    <col min="10261" max="10261" width="3.3984375" style="1" customWidth="1"/>
    <col min="10262" max="10262" width="0" style="1" hidden="1" customWidth="1"/>
    <col min="10263" max="10263" width="3.5" style="1" customWidth="1"/>
    <col min="10264" max="10264" width="0" style="1" hidden="1" customWidth="1"/>
    <col min="10265" max="10266" width="3.5" style="1" customWidth="1"/>
    <col min="10267" max="10267" width="0" style="1" hidden="1" customWidth="1"/>
    <col min="10268" max="10268" width="3.5" style="1" customWidth="1"/>
    <col min="10269" max="10269" width="0" style="1" hidden="1" customWidth="1"/>
    <col min="10270" max="10275" width="3.5" style="1" customWidth="1"/>
    <col min="10276" max="10276" width="3.3984375" style="1" customWidth="1"/>
    <col min="10277" max="10277" width="3.59765625" style="1" customWidth="1"/>
    <col min="10278" max="10280" width="8.69921875" style="1" customWidth="1"/>
    <col min="10281" max="10282" width="13.69921875" style="1" customWidth="1"/>
    <col min="10283" max="10292" width="7.69921875" style="1" customWidth="1"/>
    <col min="10293" max="10318" width="8.09765625" style="1"/>
    <col min="10319" max="10319" width="5.19921875" style="1" customWidth="1"/>
    <col min="10320" max="10496" width="8.09765625" style="1"/>
    <col min="10497" max="10499" width="3.5" style="1" customWidth="1"/>
    <col min="10500" max="10500" width="3.3984375" style="1" customWidth="1"/>
    <col min="10501" max="10501" width="0" style="1" hidden="1" customWidth="1"/>
    <col min="10502" max="10502" width="3.5" style="1" customWidth="1"/>
    <col min="10503" max="10503" width="0" style="1" hidden="1" customWidth="1"/>
    <col min="10504" max="10504" width="3.5" style="1" customWidth="1"/>
    <col min="10505" max="10505" width="0" style="1" hidden="1" customWidth="1"/>
    <col min="10506" max="10507" width="3.5" style="1" customWidth="1"/>
    <col min="10508" max="10508" width="0" style="1" hidden="1" customWidth="1"/>
    <col min="10509" max="10509" width="3.3984375" style="1" customWidth="1"/>
    <col min="10510" max="10510" width="0" style="1" hidden="1" customWidth="1"/>
    <col min="10511" max="10512" width="3.5" style="1" customWidth="1"/>
    <col min="10513" max="10513" width="0" style="1" hidden="1" customWidth="1"/>
    <col min="10514" max="10514" width="3.5" style="1" customWidth="1"/>
    <col min="10515" max="10515" width="0" style="1" hidden="1" customWidth="1"/>
    <col min="10516" max="10516" width="3.5" style="1" customWidth="1"/>
    <col min="10517" max="10517" width="3.3984375" style="1" customWidth="1"/>
    <col min="10518" max="10518" width="0" style="1" hidden="1" customWidth="1"/>
    <col min="10519" max="10519" width="3.5" style="1" customWidth="1"/>
    <col min="10520" max="10520" width="0" style="1" hidden="1" customWidth="1"/>
    <col min="10521" max="10522" width="3.5" style="1" customWidth="1"/>
    <col min="10523" max="10523" width="0" style="1" hidden="1" customWidth="1"/>
    <col min="10524" max="10524" width="3.5" style="1" customWidth="1"/>
    <col min="10525" max="10525" width="0" style="1" hidden="1" customWidth="1"/>
    <col min="10526" max="10531" width="3.5" style="1" customWidth="1"/>
    <col min="10532" max="10532" width="3.3984375" style="1" customWidth="1"/>
    <col min="10533" max="10533" width="3.59765625" style="1" customWidth="1"/>
    <col min="10534" max="10536" width="8.69921875" style="1" customWidth="1"/>
    <col min="10537" max="10538" width="13.69921875" style="1" customWidth="1"/>
    <col min="10539" max="10548" width="7.69921875" style="1" customWidth="1"/>
    <col min="10549" max="10574" width="8.09765625" style="1"/>
    <col min="10575" max="10575" width="5.19921875" style="1" customWidth="1"/>
    <col min="10576" max="10752" width="8.09765625" style="1"/>
    <col min="10753" max="10755" width="3.5" style="1" customWidth="1"/>
    <col min="10756" max="10756" width="3.3984375" style="1" customWidth="1"/>
    <col min="10757" max="10757" width="0" style="1" hidden="1" customWidth="1"/>
    <col min="10758" max="10758" width="3.5" style="1" customWidth="1"/>
    <col min="10759" max="10759" width="0" style="1" hidden="1" customWidth="1"/>
    <col min="10760" max="10760" width="3.5" style="1" customWidth="1"/>
    <col min="10761" max="10761" width="0" style="1" hidden="1" customWidth="1"/>
    <col min="10762" max="10763" width="3.5" style="1" customWidth="1"/>
    <col min="10764" max="10764" width="0" style="1" hidden="1" customWidth="1"/>
    <col min="10765" max="10765" width="3.3984375" style="1" customWidth="1"/>
    <col min="10766" max="10766" width="0" style="1" hidden="1" customWidth="1"/>
    <col min="10767" max="10768" width="3.5" style="1" customWidth="1"/>
    <col min="10769" max="10769" width="0" style="1" hidden="1" customWidth="1"/>
    <col min="10770" max="10770" width="3.5" style="1" customWidth="1"/>
    <col min="10771" max="10771" width="0" style="1" hidden="1" customWidth="1"/>
    <col min="10772" max="10772" width="3.5" style="1" customWidth="1"/>
    <col min="10773" max="10773" width="3.3984375" style="1" customWidth="1"/>
    <col min="10774" max="10774" width="0" style="1" hidden="1" customWidth="1"/>
    <col min="10775" max="10775" width="3.5" style="1" customWidth="1"/>
    <col min="10776" max="10776" width="0" style="1" hidden="1" customWidth="1"/>
    <col min="10777" max="10778" width="3.5" style="1" customWidth="1"/>
    <col min="10779" max="10779" width="0" style="1" hidden="1" customWidth="1"/>
    <col min="10780" max="10780" width="3.5" style="1" customWidth="1"/>
    <col min="10781" max="10781" width="0" style="1" hidden="1" customWidth="1"/>
    <col min="10782" max="10787" width="3.5" style="1" customWidth="1"/>
    <col min="10788" max="10788" width="3.3984375" style="1" customWidth="1"/>
    <col min="10789" max="10789" width="3.59765625" style="1" customWidth="1"/>
    <col min="10790" max="10792" width="8.69921875" style="1" customWidth="1"/>
    <col min="10793" max="10794" width="13.69921875" style="1" customWidth="1"/>
    <col min="10795" max="10804" width="7.69921875" style="1" customWidth="1"/>
    <col min="10805" max="10830" width="8.09765625" style="1"/>
    <col min="10831" max="10831" width="5.19921875" style="1" customWidth="1"/>
    <col min="10832" max="11008" width="8.09765625" style="1"/>
    <col min="11009" max="11011" width="3.5" style="1" customWidth="1"/>
    <col min="11012" max="11012" width="3.3984375" style="1" customWidth="1"/>
    <col min="11013" max="11013" width="0" style="1" hidden="1" customWidth="1"/>
    <col min="11014" max="11014" width="3.5" style="1" customWidth="1"/>
    <col min="11015" max="11015" width="0" style="1" hidden="1" customWidth="1"/>
    <col min="11016" max="11016" width="3.5" style="1" customWidth="1"/>
    <col min="11017" max="11017" width="0" style="1" hidden="1" customWidth="1"/>
    <col min="11018" max="11019" width="3.5" style="1" customWidth="1"/>
    <col min="11020" max="11020" width="0" style="1" hidden="1" customWidth="1"/>
    <col min="11021" max="11021" width="3.3984375" style="1" customWidth="1"/>
    <col min="11022" max="11022" width="0" style="1" hidden="1" customWidth="1"/>
    <col min="11023" max="11024" width="3.5" style="1" customWidth="1"/>
    <col min="11025" max="11025" width="0" style="1" hidden="1" customWidth="1"/>
    <col min="11026" max="11026" width="3.5" style="1" customWidth="1"/>
    <col min="11027" max="11027" width="0" style="1" hidden="1" customWidth="1"/>
    <col min="11028" max="11028" width="3.5" style="1" customWidth="1"/>
    <col min="11029" max="11029" width="3.3984375" style="1" customWidth="1"/>
    <col min="11030" max="11030" width="0" style="1" hidden="1" customWidth="1"/>
    <col min="11031" max="11031" width="3.5" style="1" customWidth="1"/>
    <col min="11032" max="11032" width="0" style="1" hidden="1" customWidth="1"/>
    <col min="11033" max="11034" width="3.5" style="1" customWidth="1"/>
    <col min="11035" max="11035" width="0" style="1" hidden="1" customWidth="1"/>
    <col min="11036" max="11036" width="3.5" style="1" customWidth="1"/>
    <col min="11037" max="11037" width="0" style="1" hidden="1" customWidth="1"/>
    <col min="11038" max="11043" width="3.5" style="1" customWidth="1"/>
    <col min="11044" max="11044" width="3.3984375" style="1" customWidth="1"/>
    <col min="11045" max="11045" width="3.59765625" style="1" customWidth="1"/>
    <col min="11046" max="11048" width="8.69921875" style="1" customWidth="1"/>
    <col min="11049" max="11050" width="13.69921875" style="1" customWidth="1"/>
    <col min="11051" max="11060" width="7.69921875" style="1" customWidth="1"/>
    <col min="11061" max="11086" width="8.09765625" style="1"/>
    <col min="11087" max="11087" width="5.19921875" style="1" customWidth="1"/>
    <col min="11088" max="11264" width="8.09765625" style="1"/>
    <col min="11265" max="11267" width="3.5" style="1" customWidth="1"/>
    <col min="11268" max="11268" width="3.3984375" style="1" customWidth="1"/>
    <col min="11269" max="11269" width="0" style="1" hidden="1" customWidth="1"/>
    <col min="11270" max="11270" width="3.5" style="1" customWidth="1"/>
    <col min="11271" max="11271" width="0" style="1" hidden="1" customWidth="1"/>
    <col min="11272" max="11272" width="3.5" style="1" customWidth="1"/>
    <col min="11273" max="11273" width="0" style="1" hidden="1" customWidth="1"/>
    <col min="11274" max="11275" width="3.5" style="1" customWidth="1"/>
    <col min="11276" max="11276" width="0" style="1" hidden="1" customWidth="1"/>
    <col min="11277" max="11277" width="3.3984375" style="1" customWidth="1"/>
    <col min="11278" max="11278" width="0" style="1" hidden="1" customWidth="1"/>
    <col min="11279" max="11280" width="3.5" style="1" customWidth="1"/>
    <col min="11281" max="11281" width="0" style="1" hidden="1" customWidth="1"/>
    <col min="11282" max="11282" width="3.5" style="1" customWidth="1"/>
    <col min="11283" max="11283" width="0" style="1" hidden="1" customWidth="1"/>
    <col min="11284" max="11284" width="3.5" style="1" customWidth="1"/>
    <col min="11285" max="11285" width="3.3984375" style="1" customWidth="1"/>
    <col min="11286" max="11286" width="0" style="1" hidden="1" customWidth="1"/>
    <col min="11287" max="11287" width="3.5" style="1" customWidth="1"/>
    <col min="11288" max="11288" width="0" style="1" hidden="1" customWidth="1"/>
    <col min="11289" max="11290" width="3.5" style="1" customWidth="1"/>
    <col min="11291" max="11291" width="0" style="1" hidden="1" customWidth="1"/>
    <col min="11292" max="11292" width="3.5" style="1" customWidth="1"/>
    <col min="11293" max="11293" width="0" style="1" hidden="1" customWidth="1"/>
    <col min="11294" max="11299" width="3.5" style="1" customWidth="1"/>
    <col min="11300" max="11300" width="3.3984375" style="1" customWidth="1"/>
    <col min="11301" max="11301" width="3.59765625" style="1" customWidth="1"/>
    <col min="11302" max="11304" width="8.69921875" style="1" customWidth="1"/>
    <col min="11305" max="11306" width="13.69921875" style="1" customWidth="1"/>
    <col min="11307" max="11316" width="7.69921875" style="1" customWidth="1"/>
    <col min="11317" max="11342" width="8.09765625" style="1"/>
    <col min="11343" max="11343" width="5.19921875" style="1" customWidth="1"/>
    <col min="11344" max="11520" width="8.09765625" style="1"/>
    <col min="11521" max="11523" width="3.5" style="1" customWidth="1"/>
    <col min="11524" max="11524" width="3.3984375" style="1" customWidth="1"/>
    <col min="11525" max="11525" width="0" style="1" hidden="1" customWidth="1"/>
    <col min="11526" max="11526" width="3.5" style="1" customWidth="1"/>
    <col min="11527" max="11527" width="0" style="1" hidden="1" customWidth="1"/>
    <col min="11528" max="11528" width="3.5" style="1" customWidth="1"/>
    <col min="11529" max="11529" width="0" style="1" hidden="1" customWidth="1"/>
    <col min="11530" max="11531" width="3.5" style="1" customWidth="1"/>
    <col min="11532" max="11532" width="0" style="1" hidden="1" customWidth="1"/>
    <col min="11533" max="11533" width="3.3984375" style="1" customWidth="1"/>
    <col min="11534" max="11534" width="0" style="1" hidden="1" customWidth="1"/>
    <col min="11535" max="11536" width="3.5" style="1" customWidth="1"/>
    <col min="11537" max="11537" width="0" style="1" hidden="1" customWidth="1"/>
    <col min="11538" max="11538" width="3.5" style="1" customWidth="1"/>
    <col min="11539" max="11539" width="0" style="1" hidden="1" customWidth="1"/>
    <col min="11540" max="11540" width="3.5" style="1" customWidth="1"/>
    <col min="11541" max="11541" width="3.3984375" style="1" customWidth="1"/>
    <col min="11542" max="11542" width="0" style="1" hidden="1" customWidth="1"/>
    <col min="11543" max="11543" width="3.5" style="1" customWidth="1"/>
    <col min="11544" max="11544" width="0" style="1" hidden="1" customWidth="1"/>
    <col min="11545" max="11546" width="3.5" style="1" customWidth="1"/>
    <col min="11547" max="11547" width="0" style="1" hidden="1" customWidth="1"/>
    <col min="11548" max="11548" width="3.5" style="1" customWidth="1"/>
    <col min="11549" max="11549" width="0" style="1" hidden="1" customWidth="1"/>
    <col min="11550" max="11555" width="3.5" style="1" customWidth="1"/>
    <col min="11556" max="11556" width="3.3984375" style="1" customWidth="1"/>
    <col min="11557" max="11557" width="3.59765625" style="1" customWidth="1"/>
    <col min="11558" max="11560" width="8.69921875" style="1" customWidth="1"/>
    <col min="11561" max="11562" width="13.69921875" style="1" customWidth="1"/>
    <col min="11563" max="11572" width="7.69921875" style="1" customWidth="1"/>
    <col min="11573" max="11598" width="8.09765625" style="1"/>
    <col min="11599" max="11599" width="5.19921875" style="1" customWidth="1"/>
    <col min="11600" max="11776" width="8.09765625" style="1"/>
    <col min="11777" max="11779" width="3.5" style="1" customWidth="1"/>
    <col min="11780" max="11780" width="3.3984375" style="1" customWidth="1"/>
    <col min="11781" max="11781" width="0" style="1" hidden="1" customWidth="1"/>
    <col min="11782" max="11782" width="3.5" style="1" customWidth="1"/>
    <col min="11783" max="11783" width="0" style="1" hidden="1" customWidth="1"/>
    <col min="11784" max="11784" width="3.5" style="1" customWidth="1"/>
    <col min="11785" max="11785" width="0" style="1" hidden="1" customWidth="1"/>
    <col min="11786" max="11787" width="3.5" style="1" customWidth="1"/>
    <col min="11788" max="11788" width="0" style="1" hidden="1" customWidth="1"/>
    <col min="11789" max="11789" width="3.3984375" style="1" customWidth="1"/>
    <col min="11790" max="11790" width="0" style="1" hidden="1" customWidth="1"/>
    <col min="11791" max="11792" width="3.5" style="1" customWidth="1"/>
    <col min="11793" max="11793" width="0" style="1" hidden="1" customWidth="1"/>
    <col min="11794" max="11794" width="3.5" style="1" customWidth="1"/>
    <col min="11795" max="11795" width="0" style="1" hidden="1" customWidth="1"/>
    <col min="11796" max="11796" width="3.5" style="1" customWidth="1"/>
    <col min="11797" max="11797" width="3.3984375" style="1" customWidth="1"/>
    <col min="11798" max="11798" width="0" style="1" hidden="1" customWidth="1"/>
    <col min="11799" max="11799" width="3.5" style="1" customWidth="1"/>
    <col min="11800" max="11800" width="0" style="1" hidden="1" customWidth="1"/>
    <col min="11801" max="11802" width="3.5" style="1" customWidth="1"/>
    <col min="11803" max="11803" width="0" style="1" hidden="1" customWidth="1"/>
    <col min="11804" max="11804" width="3.5" style="1" customWidth="1"/>
    <col min="11805" max="11805" width="0" style="1" hidden="1" customWidth="1"/>
    <col min="11806" max="11811" width="3.5" style="1" customWidth="1"/>
    <col min="11812" max="11812" width="3.3984375" style="1" customWidth="1"/>
    <col min="11813" max="11813" width="3.59765625" style="1" customWidth="1"/>
    <col min="11814" max="11816" width="8.69921875" style="1" customWidth="1"/>
    <col min="11817" max="11818" width="13.69921875" style="1" customWidth="1"/>
    <col min="11819" max="11828" width="7.69921875" style="1" customWidth="1"/>
    <col min="11829" max="11854" width="8.09765625" style="1"/>
    <col min="11855" max="11855" width="5.19921875" style="1" customWidth="1"/>
    <col min="11856" max="12032" width="8.09765625" style="1"/>
    <col min="12033" max="12035" width="3.5" style="1" customWidth="1"/>
    <col min="12036" max="12036" width="3.3984375" style="1" customWidth="1"/>
    <col min="12037" max="12037" width="0" style="1" hidden="1" customWidth="1"/>
    <col min="12038" max="12038" width="3.5" style="1" customWidth="1"/>
    <col min="12039" max="12039" width="0" style="1" hidden="1" customWidth="1"/>
    <col min="12040" max="12040" width="3.5" style="1" customWidth="1"/>
    <col min="12041" max="12041" width="0" style="1" hidden="1" customWidth="1"/>
    <col min="12042" max="12043" width="3.5" style="1" customWidth="1"/>
    <col min="12044" max="12044" width="0" style="1" hidden="1" customWidth="1"/>
    <col min="12045" max="12045" width="3.3984375" style="1" customWidth="1"/>
    <col min="12046" max="12046" width="0" style="1" hidden="1" customWidth="1"/>
    <col min="12047" max="12048" width="3.5" style="1" customWidth="1"/>
    <col min="12049" max="12049" width="0" style="1" hidden="1" customWidth="1"/>
    <col min="12050" max="12050" width="3.5" style="1" customWidth="1"/>
    <col min="12051" max="12051" width="0" style="1" hidden="1" customWidth="1"/>
    <col min="12052" max="12052" width="3.5" style="1" customWidth="1"/>
    <col min="12053" max="12053" width="3.3984375" style="1" customWidth="1"/>
    <col min="12054" max="12054" width="0" style="1" hidden="1" customWidth="1"/>
    <col min="12055" max="12055" width="3.5" style="1" customWidth="1"/>
    <col min="12056" max="12056" width="0" style="1" hidden="1" customWidth="1"/>
    <col min="12057" max="12058" width="3.5" style="1" customWidth="1"/>
    <col min="12059" max="12059" width="0" style="1" hidden="1" customWidth="1"/>
    <col min="12060" max="12060" width="3.5" style="1" customWidth="1"/>
    <col min="12061" max="12061" width="0" style="1" hidden="1" customWidth="1"/>
    <col min="12062" max="12067" width="3.5" style="1" customWidth="1"/>
    <col min="12068" max="12068" width="3.3984375" style="1" customWidth="1"/>
    <col min="12069" max="12069" width="3.59765625" style="1" customWidth="1"/>
    <col min="12070" max="12072" width="8.69921875" style="1" customWidth="1"/>
    <col min="12073" max="12074" width="13.69921875" style="1" customWidth="1"/>
    <col min="12075" max="12084" width="7.69921875" style="1" customWidth="1"/>
    <col min="12085" max="12110" width="8.09765625" style="1"/>
    <col min="12111" max="12111" width="5.19921875" style="1" customWidth="1"/>
    <col min="12112" max="12288" width="8.09765625" style="1"/>
    <col min="12289" max="12291" width="3.5" style="1" customWidth="1"/>
    <col min="12292" max="12292" width="3.3984375" style="1" customWidth="1"/>
    <col min="12293" max="12293" width="0" style="1" hidden="1" customWidth="1"/>
    <col min="12294" max="12294" width="3.5" style="1" customWidth="1"/>
    <col min="12295" max="12295" width="0" style="1" hidden="1" customWidth="1"/>
    <col min="12296" max="12296" width="3.5" style="1" customWidth="1"/>
    <col min="12297" max="12297" width="0" style="1" hidden="1" customWidth="1"/>
    <col min="12298" max="12299" width="3.5" style="1" customWidth="1"/>
    <col min="12300" max="12300" width="0" style="1" hidden="1" customWidth="1"/>
    <col min="12301" max="12301" width="3.3984375" style="1" customWidth="1"/>
    <col min="12302" max="12302" width="0" style="1" hidden="1" customWidth="1"/>
    <col min="12303" max="12304" width="3.5" style="1" customWidth="1"/>
    <col min="12305" max="12305" width="0" style="1" hidden="1" customWidth="1"/>
    <col min="12306" max="12306" width="3.5" style="1" customWidth="1"/>
    <col min="12307" max="12307" width="0" style="1" hidden="1" customWidth="1"/>
    <col min="12308" max="12308" width="3.5" style="1" customWidth="1"/>
    <col min="12309" max="12309" width="3.3984375" style="1" customWidth="1"/>
    <col min="12310" max="12310" width="0" style="1" hidden="1" customWidth="1"/>
    <col min="12311" max="12311" width="3.5" style="1" customWidth="1"/>
    <col min="12312" max="12312" width="0" style="1" hidden="1" customWidth="1"/>
    <col min="12313" max="12314" width="3.5" style="1" customWidth="1"/>
    <col min="12315" max="12315" width="0" style="1" hidden="1" customWidth="1"/>
    <col min="12316" max="12316" width="3.5" style="1" customWidth="1"/>
    <col min="12317" max="12317" width="0" style="1" hidden="1" customWidth="1"/>
    <col min="12318" max="12323" width="3.5" style="1" customWidth="1"/>
    <col min="12324" max="12324" width="3.3984375" style="1" customWidth="1"/>
    <col min="12325" max="12325" width="3.59765625" style="1" customWidth="1"/>
    <col min="12326" max="12328" width="8.69921875" style="1" customWidth="1"/>
    <col min="12329" max="12330" width="13.69921875" style="1" customWidth="1"/>
    <col min="12331" max="12340" width="7.69921875" style="1" customWidth="1"/>
    <col min="12341" max="12366" width="8.09765625" style="1"/>
    <col min="12367" max="12367" width="5.19921875" style="1" customWidth="1"/>
    <col min="12368" max="12544" width="8.09765625" style="1"/>
    <col min="12545" max="12547" width="3.5" style="1" customWidth="1"/>
    <col min="12548" max="12548" width="3.3984375" style="1" customWidth="1"/>
    <col min="12549" max="12549" width="0" style="1" hidden="1" customWidth="1"/>
    <col min="12550" max="12550" width="3.5" style="1" customWidth="1"/>
    <col min="12551" max="12551" width="0" style="1" hidden="1" customWidth="1"/>
    <col min="12552" max="12552" width="3.5" style="1" customWidth="1"/>
    <col min="12553" max="12553" width="0" style="1" hidden="1" customWidth="1"/>
    <col min="12554" max="12555" width="3.5" style="1" customWidth="1"/>
    <col min="12556" max="12556" width="0" style="1" hidden="1" customWidth="1"/>
    <col min="12557" max="12557" width="3.3984375" style="1" customWidth="1"/>
    <col min="12558" max="12558" width="0" style="1" hidden="1" customWidth="1"/>
    <col min="12559" max="12560" width="3.5" style="1" customWidth="1"/>
    <col min="12561" max="12561" width="0" style="1" hidden="1" customWidth="1"/>
    <col min="12562" max="12562" width="3.5" style="1" customWidth="1"/>
    <col min="12563" max="12563" width="0" style="1" hidden="1" customWidth="1"/>
    <col min="12564" max="12564" width="3.5" style="1" customWidth="1"/>
    <col min="12565" max="12565" width="3.3984375" style="1" customWidth="1"/>
    <col min="12566" max="12566" width="0" style="1" hidden="1" customWidth="1"/>
    <col min="12567" max="12567" width="3.5" style="1" customWidth="1"/>
    <col min="12568" max="12568" width="0" style="1" hidden="1" customWidth="1"/>
    <col min="12569" max="12570" width="3.5" style="1" customWidth="1"/>
    <col min="12571" max="12571" width="0" style="1" hidden="1" customWidth="1"/>
    <col min="12572" max="12572" width="3.5" style="1" customWidth="1"/>
    <col min="12573" max="12573" width="0" style="1" hidden="1" customWidth="1"/>
    <col min="12574" max="12579" width="3.5" style="1" customWidth="1"/>
    <col min="12580" max="12580" width="3.3984375" style="1" customWidth="1"/>
    <col min="12581" max="12581" width="3.59765625" style="1" customWidth="1"/>
    <col min="12582" max="12584" width="8.69921875" style="1" customWidth="1"/>
    <col min="12585" max="12586" width="13.69921875" style="1" customWidth="1"/>
    <col min="12587" max="12596" width="7.69921875" style="1" customWidth="1"/>
    <col min="12597" max="12622" width="8.09765625" style="1"/>
    <col min="12623" max="12623" width="5.19921875" style="1" customWidth="1"/>
    <col min="12624" max="12800" width="8.09765625" style="1"/>
    <col min="12801" max="12803" width="3.5" style="1" customWidth="1"/>
    <col min="12804" max="12804" width="3.3984375" style="1" customWidth="1"/>
    <col min="12805" max="12805" width="0" style="1" hidden="1" customWidth="1"/>
    <col min="12806" max="12806" width="3.5" style="1" customWidth="1"/>
    <col min="12807" max="12807" width="0" style="1" hidden="1" customWidth="1"/>
    <col min="12808" max="12808" width="3.5" style="1" customWidth="1"/>
    <col min="12809" max="12809" width="0" style="1" hidden="1" customWidth="1"/>
    <col min="12810" max="12811" width="3.5" style="1" customWidth="1"/>
    <col min="12812" max="12812" width="0" style="1" hidden="1" customWidth="1"/>
    <col min="12813" max="12813" width="3.3984375" style="1" customWidth="1"/>
    <col min="12814" max="12814" width="0" style="1" hidden="1" customWidth="1"/>
    <col min="12815" max="12816" width="3.5" style="1" customWidth="1"/>
    <col min="12817" max="12817" width="0" style="1" hidden="1" customWidth="1"/>
    <col min="12818" max="12818" width="3.5" style="1" customWidth="1"/>
    <col min="12819" max="12819" width="0" style="1" hidden="1" customWidth="1"/>
    <col min="12820" max="12820" width="3.5" style="1" customWidth="1"/>
    <col min="12821" max="12821" width="3.3984375" style="1" customWidth="1"/>
    <col min="12822" max="12822" width="0" style="1" hidden="1" customWidth="1"/>
    <col min="12823" max="12823" width="3.5" style="1" customWidth="1"/>
    <col min="12824" max="12824" width="0" style="1" hidden="1" customWidth="1"/>
    <col min="12825" max="12826" width="3.5" style="1" customWidth="1"/>
    <col min="12827" max="12827" width="0" style="1" hidden="1" customWidth="1"/>
    <col min="12828" max="12828" width="3.5" style="1" customWidth="1"/>
    <col min="12829" max="12829" width="0" style="1" hidden="1" customWidth="1"/>
    <col min="12830" max="12835" width="3.5" style="1" customWidth="1"/>
    <col min="12836" max="12836" width="3.3984375" style="1" customWidth="1"/>
    <col min="12837" max="12837" width="3.59765625" style="1" customWidth="1"/>
    <col min="12838" max="12840" width="8.69921875" style="1" customWidth="1"/>
    <col min="12841" max="12842" width="13.69921875" style="1" customWidth="1"/>
    <col min="12843" max="12852" width="7.69921875" style="1" customWidth="1"/>
    <col min="12853" max="12878" width="8.09765625" style="1"/>
    <col min="12879" max="12879" width="5.19921875" style="1" customWidth="1"/>
    <col min="12880" max="13056" width="8.09765625" style="1"/>
    <col min="13057" max="13059" width="3.5" style="1" customWidth="1"/>
    <col min="13060" max="13060" width="3.3984375" style="1" customWidth="1"/>
    <col min="13061" max="13061" width="0" style="1" hidden="1" customWidth="1"/>
    <col min="13062" max="13062" width="3.5" style="1" customWidth="1"/>
    <col min="13063" max="13063" width="0" style="1" hidden="1" customWidth="1"/>
    <col min="13064" max="13064" width="3.5" style="1" customWidth="1"/>
    <col min="13065" max="13065" width="0" style="1" hidden="1" customWidth="1"/>
    <col min="13066" max="13067" width="3.5" style="1" customWidth="1"/>
    <col min="13068" max="13068" width="0" style="1" hidden="1" customWidth="1"/>
    <col min="13069" max="13069" width="3.3984375" style="1" customWidth="1"/>
    <col min="13070" max="13070" width="0" style="1" hidden="1" customWidth="1"/>
    <col min="13071" max="13072" width="3.5" style="1" customWidth="1"/>
    <col min="13073" max="13073" width="0" style="1" hidden="1" customWidth="1"/>
    <col min="13074" max="13074" width="3.5" style="1" customWidth="1"/>
    <col min="13075" max="13075" width="0" style="1" hidden="1" customWidth="1"/>
    <col min="13076" max="13076" width="3.5" style="1" customWidth="1"/>
    <col min="13077" max="13077" width="3.3984375" style="1" customWidth="1"/>
    <col min="13078" max="13078" width="0" style="1" hidden="1" customWidth="1"/>
    <col min="13079" max="13079" width="3.5" style="1" customWidth="1"/>
    <col min="13080" max="13080" width="0" style="1" hidden="1" customWidth="1"/>
    <col min="13081" max="13082" width="3.5" style="1" customWidth="1"/>
    <col min="13083" max="13083" width="0" style="1" hidden="1" customWidth="1"/>
    <col min="13084" max="13084" width="3.5" style="1" customWidth="1"/>
    <col min="13085" max="13085" width="0" style="1" hidden="1" customWidth="1"/>
    <col min="13086" max="13091" width="3.5" style="1" customWidth="1"/>
    <col min="13092" max="13092" width="3.3984375" style="1" customWidth="1"/>
    <col min="13093" max="13093" width="3.59765625" style="1" customWidth="1"/>
    <col min="13094" max="13096" width="8.69921875" style="1" customWidth="1"/>
    <col min="13097" max="13098" width="13.69921875" style="1" customWidth="1"/>
    <col min="13099" max="13108" width="7.69921875" style="1" customWidth="1"/>
    <col min="13109" max="13134" width="8.09765625" style="1"/>
    <col min="13135" max="13135" width="5.19921875" style="1" customWidth="1"/>
    <col min="13136" max="13312" width="8.09765625" style="1"/>
    <col min="13313" max="13315" width="3.5" style="1" customWidth="1"/>
    <col min="13316" max="13316" width="3.3984375" style="1" customWidth="1"/>
    <col min="13317" max="13317" width="0" style="1" hidden="1" customWidth="1"/>
    <col min="13318" max="13318" width="3.5" style="1" customWidth="1"/>
    <col min="13319" max="13319" width="0" style="1" hidden="1" customWidth="1"/>
    <col min="13320" max="13320" width="3.5" style="1" customWidth="1"/>
    <col min="13321" max="13321" width="0" style="1" hidden="1" customWidth="1"/>
    <col min="13322" max="13323" width="3.5" style="1" customWidth="1"/>
    <col min="13324" max="13324" width="0" style="1" hidden="1" customWidth="1"/>
    <col min="13325" max="13325" width="3.3984375" style="1" customWidth="1"/>
    <col min="13326" max="13326" width="0" style="1" hidden="1" customWidth="1"/>
    <col min="13327" max="13328" width="3.5" style="1" customWidth="1"/>
    <col min="13329" max="13329" width="0" style="1" hidden="1" customWidth="1"/>
    <col min="13330" max="13330" width="3.5" style="1" customWidth="1"/>
    <col min="13331" max="13331" width="0" style="1" hidden="1" customWidth="1"/>
    <col min="13332" max="13332" width="3.5" style="1" customWidth="1"/>
    <col min="13333" max="13333" width="3.3984375" style="1" customWidth="1"/>
    <col min="13334" max="13334" width="0" style="1" hidden="1" customWidth="1"/>
    <col min="13335" max="13335" width="3.5" style="1" customWidth="1"/>
    <col min="13336" max="13336" width="0" style="1" hidden="1" customWidth="1"/>
    <col min="13337" max="13338" width="3.5" style="1" customWidth="1"/>
    <col min="13339" max="13339" width="0" style="1" hidden="1" customWidth="1"/>
    <col min="13340" max="13340" width="3.5" style="1" customWidth="1"/>
    <col min="13341" max="13341" width="0" style="1" hidden="1" customWidth="1"/>
    <col min="13342" max="13347" width="3.5" style="1" customWidth="1"/>
    <col min="13348" max="13348" width="3.3984375" style="1" customWidth="1"/>
    <col min="13349" max="13349" width="3.59765625" style="1" customWidth="1"/>
    <col min="13350" max="13352" width="8.69921875" style="1" customWidth="1"/>
    <col min="13353" max="13354" width="13.69921875" style="1" customWidth="1"/>
    <col min="13355" max="13364" width="7.69921875" style="1" customWidth="1"/>
    <col min="13365" max="13390" width="8.09765625" style="1"/>
    <col min="13391" max="13391" width="5.19921875" style="1" customWidth="1"/>
    <col min="13392" max="13568" width="8.09765625" style="1"/>
    <col min="13569" max="13571" width="3.5" style="1" customWidth="1"/>
    <col min="13572" max="13572" width="3.3984375" style="1" customWidth="1"/>
    <col min="13573" max="13573" width="0" style="1" hidden="1" customWidth="1"/>
    <col min="13574" max="13574" width="3.5" style="1" customWidth="1"/>
    <col min="13575" max="13575" width="0" style="1" hidden="1" customWidth="1"/>
    <col min="13576" max="13576" width="3.5" style="1" customWidth="1"/>
    <col min="13577" max="13577" width="0" style="1" hidden="1" customWidth="1"/>
    <col min="13578" max="13579" width="3.5" style="1" customWidth="1"/>
    <col min="13580" max="13580" width="0" style="1" hidden="1" customWidth="1"/>
    <col min="13581" max="13581" width="3.3984375" style="1" customWidth="1"/>
    <col min="13582" max="13582" width="0" style="1" hidden="1" customWidth="1"/>
    <col min="13583" max="13584" width="3.5" style="1" customWidth="1"/>
    <col min="13585" max="13585" width="0" style="1" hidden="1" customWidth="1"/>
    <col min="13586" max="13586" width="3.5" style="1" customWidth="1"/>
    <col min="13587" max="13587" width="0" style="1" hidden="1" customWidth="1"/>
    <col min="13588" max="13588" width="3.5" style="1" customWidth="1"/>
    <col min="13589" max="13589" width="3.3984375" style="1" customWidth="1"/>
    <col min="13590" max="13590" width="0" style="1" hidden="1" customWidth="1"/>
    <col min="13591" max="13591" width="3.5" style="1" customWidth="1"/>
    <col min="13592" max="13592" width="0" style="1" hidden="1" customWidth="1"/>
    <col min="13593" max="13594" width="3.5" style="1" customWidth="1"/>
    <col min="13595" max="13595" width="0" style="1" hidden="1" customWidth="1"/>
    <col min="13596" max="13596" width="3.5" style="1" customWidth="1"/>
    <col min="13597" max="13597" width="0" style="1" hidden="1" customWidth="1"/>
    <col min="13598" max="13603" width="3.5" style="1" customWidth="1"/>
    <col min="13604" max="13604" width="3.3984375" style="1" customWidth="1"/>
    <col min="13605" max="13605" width="3.59765625" style="1" customWidth="1"/>
    <col min="13606" max="13608" width="8.69921875" style="1" customWidth="1"/>
    <col min="13609" max="13610" width="13.69921875" style="1" customWidth="1"/>
    <col min="13611" max="13620" width="7.69921875" style="1" customWidth="1"/>
    <col min="13621" max="13646" width="8.09765625" style="1"/>
    <col min="13647" max="13647" width="5.19921875" style="1" customWidth="1"/>
    <col min="13648" max="13824" width="8.09765625" style="1"/>
    <col min="13825" max="13827" width="3.5" style="1" customWidth="1"/>
    <col min="13828" max="13828" width="3.3984375" style="1" customWidth="1"/>
    <col min="13829" max="13829" width="0" style="1" hidden="1" customWidth="1"/>
    <col min="13830" max="13830" width="3.5" style="1" customWidth="1"/>
    <col min="13831" max="13831" width="0" style="1" hidden="1" customWidth="1"/>
    <col min="13832" max="13832" width="3.5" style="1" customWidth="1"/>
    <col min="13833" max="13833" width="0" style="1" hidden="1" customWidth="1"/>
    <col min="13834" max="13835" width="3.5" style="1" customWidth="1"/>
    <col min="13836" max="13836" width="0" style="1" hidden="1" customWidth="1"/>
    <col min="13837" max="13837" width="3.3984375" style="1" customWidth="1"/>
    <col min="13838" max="13838" width="0" style="1" hidden="1" customWidth="1"/>
    <col min="13839" max="13840" width="3.5" style="1" customWidth="1"/>
    <col min="13841" max="13841" width="0" style="1" hidden="1" customWidth="1"/>
    <col min="13842" max="13842" width="3.5" style="1" customWidth="1"/>
    <col min="13843" max="13843" width="0" style="1" hidden="1" customWidth="1"/>
    <col min="13844" max="13844" width="3.5" style="1" customWidth="1"/>
    <col min="13845" max="13845" width="3.3984375" style="1" customWidth="1"/>
    <col min="13846" max="13846" width="0" style="1" hidden="1" customWidth="1"/>
    <col min="13847" max="13847" width="3.5" style="1" customWidth="1"/>
    <col min="13848" max="13848" width="0" style="1" hidden="1" customWidth="1"/>
    <col min="13849" max="13850" width="3.5" style="1" customWidth="1"/>
    <col min="13851" max="13851" width="0" style="1" hidden="1" customWidth="1"/>
    <col min="13852" max="13852" width="3.5" style="1" customWidth="1"/>
    <col min="13853" max="13853" width="0" style="1" hidden="1" customWidth="1"/>
    <col min="13854" max="13859" width="3.5" style="1" customWidth="1"/>
    <col min="13860" max="13860" width="3.3984375" style="1" customWidth="1"/>
    <col min="13861" max="13861" width="3.59765625" style="1" customWidth="1"/>
    <col min="13862" max="13864" width="8.69921875" style="1" customWidth="1"/>
    <col min="13865" max="13866" width="13.69921875" style="1" customWidth="1"/>
    <col min="13867" max="13876" width="7.69921875" style="1" customWidth="1"/>
    <col min="13877" max="13902" width="8.09765625" style="1"/>
    <col min="13903" max="13903" width="5.19921875" style="1" customWidth="1"/>
    <col min="13904" max="14080" width="8.09765625" style="1"/>
    <col min="14081" max="14083" width="3.5" style="1" customWidth="1"/>
    <col min="14084" max="14084" width="3.3984375" style="1" customWidth="1"/>
    <col min="14085" max="14085" width="0" style="1" hidden="1" customWidth="1"/>
    <col min="14086" max="14086" width="3.5" style="1" customWidth="1"/>
    <col min="14087" max="14087" width="0" style="1" hidden="1" customWidth="1"/>
    <col min="14088" max="14088" width="3.5" style="1" customWidth="1"/>
    <col min="14089" max="14089" width="0" style="1" hidden="1" customWidth="1"/>
    <col min="14090" max="14091" width="3.5" style="1" customWidth="1"/>
    <col min="14092" max="14092" width="0" style="1" hidden="1" customWidth="1"/>
    <col min="14093" max="14093" width="3.3984375" style="1" customWidth="1"/>
    <col min="14094" max="14094" width="0" style="1" hidden="1" customWidth="1"/>
    <col min="14095" max="14096" width="3.5" style="1" customWidth="1"/>
    <col min="14097" max="14097" width="0" style="1" hidden="1" customWidth="1"/>
    <col min="14098" max="14098" width="3.5" style="1" customWidth="1"/>
    <col min="14099" max="14099" width="0" style="1" hidden="1" customWidth="1"/>
    <col min="14100" max="14100" width="3.5" style="1" customWidth="1"/>
    <col min="14101" max="14101" width="3.3984375" style="1" customWidth="1"/>
    <col min="14102" max="14102" width="0" style="1" hidden="1" customWidth="1"/>
    <col min="14103" max="14103" width="3.5" style="1" customWidth="1"/>
    <col min="14104" max="14104" width="0" style="1" hidden="1" customWidth="1"/>
    <col min="14105" max="14106" width="3.5" style="1" customWidth="1"/>
    <col min="14107" max="14107" width="0" style="1" hidden="1" customWidth="1"/>
    <col min="14108" max="14108" width="3.5" style="1" customWidth="1"/>
    <col min="14109" max="14109" width="0" style="1" hidden="1" customWidth="1"/>
    <col min="14110" max="14115" width="3.5" style="1" customWidth="1"/>
    <col min="14116" max="14116" width="3.3984375" style="1" customWidth="1"/>
    <col min="14117" max="14117" width="3.59765625" style="1" customWidth="1"/>
    <col min="14118" max="14120" width="8.69921875" style="1" customWidth="1"/>
    <col min="14121" max="14122" width="13.69921875" style="1" customWidth="1"/>
    <col min="14123" max="14132" width="7.69921875" style="1" customWidth="1"/>
    <col min="14133" max="14158" width="8.09765625" style="1"/>
    <col min="14159" max="14159" width="5.19921875" style="1" customWidth="1"/>
    <col min="14160" max="14336" width="8.09765625" style="1"/>
    <col min="14337" max="14339" width="3.5" style="1" customWidth="1"/>
    <col min="14340" max="14340" width="3.3984375" style="1" customWidth="1"/>
    <col min="14341" max="14341" width="0" style="1" hidden="1" customWidth="1"/>
    <col min="14342" max="14342" width="3.5" style="1" customWidth="1"/>
    <col min="14343" max="14343" width="0" style="1" hidden="1" customWidth="1"/>
    <col min="14344" max="14344" width="3.5" style="1" customWidth="1"/>
    <col min="14345" max="14345" width="0" style="1" hidden="1" customWidth="1"/>
    <col min="14346" max="14347" width="3.5" style="1" customWidth="1"/>
    <col min="14348" max="14348" width="0" style="1" hidden="1" customWidth="1"/>
    <col min="14349" max="14349" width="3.3984375" style="1" customWidth="1"/>
    <col min="14350" max="14350" width="0" style="1" hidden="1" customWidth="1"/>
    <col min="14351" max="14352" width="3.5" style="1" customWidth="1"/>
    <col min="14353" max="14353" width="0" style="1" hidden="1" customWidth="1"/>
    <col min="14354" max="14354" width="3.5" style="1" customWidth="1"/>
    <col min="14355" max="14355" width="0" style="1" hidden="1" customWidth="1"/>
    <col min="14356" max="14356" width="3.5" style="1" customWidth="1"/>
    <col min="14357" max="14357" width="3.3984375" style="1" customWidth="1"/>
    <col min="14358" max="14358" width="0" style="1" hidden="1" customWidth="1"/>
    <col min="14359" max="14359" width="3.5" style="1" customWidth="1"/>
    <col min="14360" max="14360" width="0" style="1" hidden="1" customWidth="1"/>
    <col min="14361" max="14362" width="3.5" style="1" customWidth="1"/>
    <col min="14363" max="14363" width="0" style="1" hidden="1" customWidth="1"/>
    <col min="14364" max="14364" width="3.5" style="1" customWidth="1"/>
    <col min="14365" max="14365" width="0" style="1" hidden="1" customWidth="1"/>
    <col min="14366" max="14371" width="3.5" style="1" customWidth="1"/>
    <col min="14372" max="14372" width="3.3984375" style="1" customWidth="1"/>
    <col min="14373" max="14373" width="3.59765625" style="1" customWidth="1"/>
    <col min="14374" max="14376" width="8.69921875" style="1" customWidth="1"/>
    <col min="14377" max="14378" width="13.69921875" style="1" customWidth="1"/>
    <col min="14379" max="14388" width="7.69921875" style="1" customWidth="1"/>
    <col min="14389" max="14414" width="8.09765625" style="1"/>
    <col min="14415" max="14415" width="5.19921875" style="1" customWidth="1"/>
    <col min="14416" max="14592" width="8.09765625" style="1"/>
    <col min="14593" max="14595" width="3.5" style="1" customWidth="1"/>
    <col min="14596" max="14596" width="3.3984375" style="1" customWidth="1"/>
    <col min="14597" max="14597" width="0" style="1" hidden="1" customWidth="1"/>
    <col min="14598" max="14598" width="3.5" style="1" customWidth="1"/>
    <col min="14599" max="14599" width="0" style="1" hidden="1" customWidth="1"/>
    <col min="14600" max="14600" width="3.5" style="1" customWidth="1"/>
    <col min="14601" max="14601" width="0" style="1" hidden="1" customWidth="1"/>
    <col min="14602" max="14603" width="3.5" style="1" customWidth="1"/>
    <col min="14604" max="14604" width="0" style="1" hidden="1" customWidth="1"/>
    <col min="14605" max="14605" width="3.3984375" style="1" customWidth="1"/>
    <col min="14606" max="14606" width="0" style="1" hidden="1" customWidth="1"/>
    <col min="14607" max="14608" width="3.5" style="1" customWidth="1"/>
    <col min="14609" max="14609" width="0" style="1" hidden="1" customWidth="1"/>
    <col min="14610" max="14610" width="3.5" style="1" customWidth="1"/>
    <col min="14611" max="14611" width="0" style="1" hidden="1" customWidth="1"/>
    <col min="14612" max="14612" width="3.5" style="1" customWidth="1"/>
    <col min="14613" max="14613" width="3.3984375" style="1" customWidth="1"/>
    <col min="14614" max="14614" width="0" style="1" hidden="1" customWidth="1"/>
    <col min="14615" max="14615" width="3.5" style="1" customWidth="1"/>
    <col min="14616" max="14616" width="0" style="1" hidden="1" customWidth="1"/>
    <col min="14617" max="14618" width="3.5" style="1" customWidth="1"/>
    <col min="14619" max="14619" width="0" style="1" hidden="1" customWidth="1"/>
    <col min="14620" max="14620" width="3.5" style="1" customWidth="1"/>
    <col min="14621" max="14621" width="0" style="1" hidden="1" customWidth="1"/>
    <col min="14622" max="14627" width="3.5" style="1" customWidth="1"/>
    <col min="14628" max="14628" width="3.3984375" style="1" customWidth="1"/>
    <col min="14629" max="14629" width="3.59765625" style="1" customWidth="1"/>
    <col min="14630" max="14632" width="8.69921875" style="1" customWidth="1"/>
    <col min="14633" max="14634" width="13.69921875" style="1" customWidth="1"/>
    <col min="14635" max="14644" width="7.69921875" style="1" customWidth="1"/>
    <col min="14645" max="14670" width="8.09765625" style="1"/>
    <col min="14671" max="14671" width="5.19921875" style="1" customWidth="1"/>
    <col min="14672" max="14848" width="8.09765625" style="1"/>
    <col min="14849" max="14851" width="3.5" style="1" customWidth="1"/>
    <col min="14852" max="14852" width="3.3984375" style="1" customWidth="1"/>
    <col min="14853" max="14853" width="0" style="1" hidden="1" customWidth="1"/>
    <col min="14854" max="14854" width="3.5" style="1" customWidth="1"/>
    <col min="14855" max="14855" width="0" style="1" hidden="1" customWidth="1"/>
    <col min="14856" max="14856" width="3.5" style="1" customWidth="1"/>
    <col min="14857" max="14857" width="0" style="1" hidden="1" customWidth="1"/>
    <col min="14858" max="14859" width="3.5" style="1" customWidth="1"/>
    <col min="14860" max="14860" width="0" style="1" hidden="1" customWidth="1"/>
    <col min="14861" max="14861" width="3.3984375" style="1" customWidth="1"/>
    <col min="14862" max="14862" width="0" style="1" hidden="1" customWidth="1"/>
    <col min="14863" max="14864" width="3.5" style="1" customWidth="1"/>
    <col min="14865" max="14865" width="0" style="1" hidden="1" customWidth="1"/>
    <col min="14866" max="14866" width="3.5" style="1" customWidth="1"/>
    <col min="14867" max="14867" width="0" style="1" hidden="1" customWidth="1"/>
    <col min="14868" max="14868" width="3.5" style="1" customWidth="1"/>
    <col min="14869" max="14869" width="3.3984375" style="1" customWidth="1"/>
    <col min="14870" max="14870" width="0" style="1" hidden="1" customWidth="1"/>
    <col min="14871" max="14871" width="3.5" style="1" customWidth="1"/>
    <col min="14872" max="14872" width="0" style="1" hidden="1" customWidth="1"/>
    <col min="14873" max="14874" width="3.5" style="1" customWidth="1"/>
    <col min="14875" max="14875" width="0" style="1" hidden="1" customWidth="1"/>
    <col min="14876" max="14876" width="3.5" style="1" customWidth="1"/>
    <col min="14877" max="14877" width="0" style="1" hidden="1" customWidth="1"/>
    <col min="14878" max="14883" width="3.5" style="1" customWidth="1"/>
    <col min="14884" max="14884" width="3.3984375" style="1" customWidth="1"/>
    <col min="14885" max="14885" width="3.59765625" style="1" customWidth="1"/>
    <col min="14886" max="14888" width="8.69921875" style="1" customWidth="1"/>
    <col min="14889" max="14890" width="13.69921875" style="1" customWidth="1"/>
    <col min="14891" max="14900" width="7.69921875" style="1" customWidth="1"/>
    <col min="14901" max="14926" width="8.09765625" style="1"/>
    <col min="14927" max="14927" width="5.19921875" style="1" customWidth="1"/>
    <col min="14928" max="15104" width="8.09765625" style="1"/>
    <col min="15105" max="15107" width="3.5" style="1" customWidth="1"/>
    <col min="15108" max="15108" width="3.3984375" style="1" customWidth="1"/>
    <col min="15109" max="15109" width="0" style="1" hidden="1" customWidth="1"/>
    <col min="15110" max="15110" width="3.5" style="1" customWidth="1"/>
    <col min="15111" max="15111" width="0" style="1" hidden="1" customWidth="1"/>
    <col min="15112" max="15112" width="3.5" style="1" customWidth="1"/>
    <col min="15113" max="15113" width="0" style="1" hidden="1" customWidth="1"/>
    <col min="15114" max="15115" width="3.5" style="1" customWidth="1"/>
    <col min="15116" max="15116" width="0" style="1" hidden="1" customWidth="1"/>
    <col min="15117" max="15117" width="3.3984375" style="1" customWidth="1"/>
    <col min="15118" max="15118" width="0" style="1" hidden="1" customWidth="1"/>
    <col min="15119" max="15120" width="3.5" style="1" customWidth="1"/>
    <col min="15121" max="15121" width="0" style="1" hidden="1" customWidth="1"/>
    <col min="15122" max="15122" width="3.5" style="1" customWidth="1"/>
    <col min="15123" max="15123" width="0" style="1" hidden="1" customWidth="1"/>
    <col min="15124" max="15124" width="3.5" style="1" customWidth="1"/>
    <col min="15125" max="15125" width="3.3984375" style="1" customWidth="1"/>
    <col min="15126" max="15126" width="0" style="1" hidden="1" customWidth="1"/>
    <col min="15127" max="15127" width="3.5" style="1" customWidth="1"/>
    <col min="15128" max="15128" width="0" style="1" hidden="1" customWidth="1"/>
    <col min="15129" max="15130" width="3.5" style="1" customWidth="1"/>
    <col min="15131" max="15131" width="0" style="1" hidden="1" customWidth="1"/>
    <col min="15132" max="15132" width="3.5" style="1" customWidth="1"/>
    <col min="15133" max="15133" width="0" style="1" hidden="1" customWidth="1"/>
    <col min="15134" max="15139" width="3.5" style="1" customWidth="1"/>
    <col min="15140" max="15140" width="3.3984375" style="1" customWidth="1"/>
    <col min="15141" max="15141" width="3.59765625" style="1" customWidth="1"/>
    <col min="15142" max="15144" width="8.69921875" style="1" customWidth="1"/>
    <col min="15145" max="15146" width="13.69921875" style="1" customWidth="1"/>
    <col min="15147" max="15156" width="7.69921875" style="1" customWidth="1"/>
    <col min="15157" max="15182" width="8.09765625" style="1"/>
    <col min="15183" max="15183" width="5.19921875" style="1" customWidth="1"/>
    <col min="15184" max="15360" width="8.09765625" style="1"/>
    <col min="15361" max="15363" width="3.5" style="1" customWidth="1"/>
    <col min="15364" max="15364" width="3.3984375" style="1" customWidth="1"/>
    <col min="15365" max="15365" width="0" style="1" hidden="1" customWidth="1"/>
    <col min="15366" max="15366" width="3.5" style="1" customWidth="1"/>
    <col min="15367" max="15367" width="0" style="1" hidden="1" customWidth="1"/>
    <col min="15368" max="15368" width="3.5" style="1" customWidth="1"/>
    <col min="15369" max="15369" width="0" style="1" hidden="1" customWidth="1"/>
    <col min="15370" max="15371" width="3.5" style="1" customWidth="1"/>
    <col min="15372" max="15372" width="0" style="1" hidden="1" customWidth="1"/>
    <col min="15373" max="15373" width="3.3984375" style="1" customWidth="1"/>
    <col min="15374" max="15374" width="0" style="1" hidden="1" customWidth="1"/>
    <col min="15375" max="15376" width="3.5" style="1" customWidth="1"/>
    <col min="15377" max="15377" width="0" style="1" hidden="1" customWidth="1"/>
    <col min="15378" max="15378" width="3.5" style="1" customWidth="1"/>
    <col min="15379" max="15379" width="0" style="1" hidden="1" customWidth="1"/>
    <col min="15380" max="15380" width="3.5" style="1" customWidth="1"/>
    <col min="15381" max="15381" width="3.3984375" style="1" customWidth="1"/>
    <col min="15382" max="15382" width="0" style="1" hidden="1" customWidth="1"/>
    <col min="15383" max="15383" width="3.5" style="1" customWidth="1"/>
    <col min="15384" max="15384" width="0" style="1" hidden="1" customWidth="1"/>
    <col min="15385" max="15386" width="3.5" style="1" customWidth="1"/>
    <col min="15387" max="15387" width="0" style="1" hidden="1" customWidth="1"/>
    <col min="15388" max="15388" width="3.5" style="1" customWidth="1"/>
    <col min="15389" max="15389" width="0" style="1" hidden="1" customWidth="1"/>
    <col min="15390" max="15395" width="3.5" style="1" customWidth="1"/>
    <col min="15396" max="15396" width="3.3984375" style="1" customWidth="1"/>
    <col min="15397" max="15397" width="3.59765625" style="1" customWidth="1"/>
    <col min="15398" max="15400" width="8.69921875" style="1" customWidth="1"/>
    <col min="15401" max="15402" width="13.69921875" style="1" customWidth="1"/>
    <col min="15403" max="15412" width="7.69921875" style="1" customWidth="1"/>
    <col min="15413" max="15438" width="8.09765625" style="1"/>
    <col min="15439" max="15439" width="5.19921875" style="1" customWidth="1"/>
    <col min="15440" max="15616" width="8.09765625" style="1"/>
    <col min="15617" max="15619" width="3.5" style="1" customWidth="1"/>
    <col min="15620" max="15620" width="3.3984375" style="1" customWidth="1"/>
    <col min="15621" max="15621" width="0" style="1" hidden="1" customWidth="1"/>
    <col min="15622" max="15622" width="3.5" style="1" customWidth="1"/>
    <col min="15623" max="15623" width="0" style="1" hidden="1" customWidth="1"/>
    <col min="15624" max="15624" width="3.5" style="1" customWidth="1"/>
    <col min="15625" max="15625" width="0" style="1" hidden="1" customWidth="1"/>
    <col min="15626" max="15627" width="3.5" style="1" customWidth="1"/>
    <col min="15628" max="15628" width="0" style="1" hidden="1" customWidth="1"/>
    <col min="15629" max="15629" width="3.3984375" style="1" customWidth="1"/>
    <col min="15630" max="15630" width="0" style="1" hidden="1" customWidth="1"/>
    <col min="15631" max="15632" width="3.5" style="1" customWidth="1"/>
    <col min="15633" max="15633" width="0" style="1" hidden="1" customWidth="1"/>
    <col min="15634" max="15634" width="3.5" style="1" customWidth="1"/>
    <col min="15635" max="15635" width="0" style="1" hidden="1" customWidth="1"/>
    <col min="15636" max="15636" width="3.5" style="1" customWidth="1"/>
    <col min="15637" max="15637" width="3.3984375" style="1" customWidth="1"/>
    <col min="15638" max="15638" width="0" style="1" hidden="1" customWidth="1"/>
    <col min="15639" max="15639" width="3.5" style="1" customWidth="1"/>
    <col min="15640" max="15640" width="0" style="1" hidden="1" customWidth="1"/>
    <col min="15641" max="15642" width="3.5" style="1" customWidth="1"/>
    <col min="15643" max="15643" width="0" style="1" hidden="1" customWidth="1"/>
    <col min="15644" max="15644" width="3.5" style="1" customWidth="1"/>
    <col min="15645" max="15645" width="0" style="1" hidden="1" customWidth="1"/>
    <col min="15646" max="15651" width="3.5" style="1" customWidth="1"/>
    <col min="15652" max="15652" width="3.3984375" style="1" customWidth="1"/>
    <col min="15653" max="15653" width="3.59765625" style="1" customWidth="1"/>
    <col min="15654" max="15656" width="8.69921875" style="1" customWidth="1"/>
    <col min="15657" max="15658" width="13.69921875" style="1" customWidth="1"/>
    <col min="15659" max="15668" width="7.69921875" style="1" customWidth="1"/>
    <col min="15669" max="15694" width="8.09765625" style="1"/>
    <col min="15695" max="15695" width="5.19921875" style="1" customWidth="1"/>
    <col min="15696" max="15872" width="8.09765625" style="1"/>
    <col min="15873" max="15875" width="3.5" style="1" customWidth="1"/>
    <col min="15876" max="15876" width="3.3984375" style="1" customWidth="1"/>
    <col min="15877" max="15877" width="0" style="1" hidden="1" customWidth="1"/>
    <col min="15878" max="15878" width="3.5" style="1" customWidth="1"/>
    <col min="15879" max="15879" width="0" style="1" hidden="1" customWidth="1"/>
    <col min="15880" max="15880" width="3.5" style="1" customWidth="1"/>
    <col min="15881" max="15881" width="0" style="1" hidden="1" customWidth="1"/>
    <col min="15882" max="15883" width="3.5" style="1" customWidth="1"/>
    <col min="15884" max="15884" width="0" style="1" hidden="1" customWidth="1"/>
    <col min="15885" max="15885" width="3.3984375" style="1" customWidth="1"/>
    <col min="15886" max="15886" width="0" style="1" hidden="1" customWidth="1"/>
    <col min="15887" max="15888" width="3.5" style="1" customWidth="1"/>
    <col min="15889" max="15889" width="0" style="1" hidden="1" customWidth="1"/>
    <col min="15890" max="15890" width="3.5" style="1" customWidth="1"/>
    <col min="15891" max="15891" width="0" style="1" hidden="1" customWidth="1"/>
    <col min="15892" max="15892" width="3.5" style="1" customWidth="1"/>
    <col min="15893" max="15893" width="3.3984375" style="1" customWidth="1"/>
    <col min="15894" max="15894" width="0" style="1" hidden="1" customWidth="1"/>
    <col min="15895" max="15895" width="3.5" style="1" customWidth="1"/>
    <col min="15896" max="15896" width="0" style="1" hidden="1" customWidth="1"/>
    <col min="15897" max="15898" width="3.5" style="1" customWidth="1"/>
    <col min="15899" max="15899" width="0" style="1" hidden="1" customWidth="1"/>
    <col min="15900" max="15900" width="3.5" style="1" customWidth="1"/>
    <col min="15901" max="15901" width="0" style="1" hidden="1" customWidth="1"/>
    <col min="15902" max="15907" width="3.5" style="1" customWidth="1"/>
    <col min="15908" max="15908" width="3.3984375" style="1" customWidth="1"/>
    <col min="15909" max="15909" width="3.59765625" style="1" customWidth="1"/>
    <col min="15910" max="15912" width="8.69921875" style="1" customWidth="1"/>
    <col min="15913" max="15914" width="13.69921875" style="1" customWidth="1"/>
    <col min="15915" max="15924" width="7.69921875" style="1" customWidth="1"/>
    <col min="15925" max="15950" width="8.09765625" style="1"/>
    <col min="15951" max="15951" width="5.19921875" style="1" customWidth="1"/>
    <col min="15952" max="16128" width="8.09765625" style="1"/>
    <col min="16129" max="16131" width="3.5" style="1" customWidth="1"/>
    <col min="16132" max="16132" width="3.3984375" style="1" customWidth="1"/>
    <col min="16133" max="16133" width="0" style="1" hidden="1" customWidth="1"/>
    <col min="16134" max="16134" width="3.5" style="1" customWidth="1"/>
    <col min="16135" max="16135" width="0" style="1" hidden="1" customWidth="1"/>
    <col min="16136" max="16136" width="3.5" style="1" customWidth="1"/>
    <col min="16137" max="16137" width="0" style="1" hidden="1" customWidth="1"/>
    <col min="16138" max="16139" width="3.5" style="1" customWidth="1"/>
    <col min="16140" max="16140" width="0" style="1" hidden="1" customWidth="1"/>
    <col min="16141" max="16141" width="3.3984375" style="1" customWidth="1"/>
    <col min="16142" max="16142" width="0" style="1" hidden="1" customWidth="1"/>
    <col min="16143" max="16144" width="3.5" style="1" customWidth="1"/>
    <col min="16145" max="16145" width="0" style="1" hidden="1" customWidth="1"/>
    <col min="16146" max="16146" width="3.5" style="1" customWidth="1"/>
    <col min="16147" max="16147" width="0" style="1" hidden="1" customWidth="1"/>
    <col min="16148" max="16148" width="3.5" style="1" customWidth="1"/>
    <col min="16149" max="16149" width="3.3984375" style="1" customWidth="1"/>
    <col min="16150" max="16150" width="0" style="1" hidden="1" customWidth="1"/>
    <col min="16151" max="16151" width="3.5" style="1" customWidth="1"/>
    <col min="16152" max="16152" width="0" style="1" hidden="1" customWidth="1"/>
    <col min="16153" max="16154" width="3.5" style="1" customWidth="1"/>
    <col min="16155" max="16155" width="0" style="1" hidden="1" customWidth="1"/>
    <col min="16156" max="16156" width="3.5" style="1" customWidth="1"/>
    <col min="16157" max="16157" width="0" style="1" hidden="1" customWidth="1"/>
    <col min="16158" max="16163" width="3.5" style="1" customWidth="1"/>
    <col min="16164" max="16164" width="3.3984375" style="1" customWidth="1"/>
    <col min="16165" max="16165" width="3.59765625" style="1" customWidth="1"/>
    <col min="16166" max="16168" width="8.69921875" style="1" customWidth="1"/>
    <col min="16169" max="16170" width="13.69921875" style="1" customWidth="1"/>
    <col min="16171" max="16180" width="7.69921875" style="1" customWidth="1"/>
    <col min="16181" max="16206" width="8.09765625" style="1"/>
    <col min="16207" max="16207" width="5.19921875" style="1" customWidth="1"/>
    <col min="16208" max="16384" width="8.09765625" style="1"/>
  </cols>
  <sheetData>
    <row r="1" spans="1:64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3"/>
      <c r="AF1" s="4"/>
      <c r="AG1" s="4"/>
      <c r="AH1" s="4"/>
      <c r="AI1" s="4"/>
      <c r="AJ1" s="4"/>
      <c r="AK1" s="4"/>
      <c r="AL1" s="4"/>
      <c r="AM1" s="4"/>
      <c r="AN1" s="5"/>
      <c r="AO1" s="5"/>
      <c r="AP1" s="5"/>
      <c r="AQ1" s="5"/>
    </row>
    <row r="2" spans="1:64" ht="18" customHeight="1" x14ac:dyDescent="0.25">
      <c r="A2" s="1"/>
      <c r="B2" s="6" t="s">
        <v>0</v>
      </c>
      <c r="C2" s="7">
        <v>6</v>
      </c>
      <c r="D2" s="8" t="s">
        <v>1</v>
      </c>
      <c r="E2" s="9"/>
      <c r="F2" s="8"/>
      <c r="G2" s="10"/>
      <c r="H2" s="10"/>
      <c r="I2" s="9" t="s">
        <v>2</v>
      </c>
      <c r="J2" s="9" t="s">
        <v>168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AD2" s="1"/>
      <c r="AE2" s="11"/>
      <c r="AF2" s="11"/>
      <c r="AG2" s="11"/>
      <c r="AH2" s="11"/>
      <c r="AI2" s="11"/>
      <c r="AJ2" s="11"/>
      <c r="AK2" s="11"/>
      <c r="AL2" s="11"/>
      <c r="AM2" s="11"/>
    </row>
    <row r="3" spans="1:64" ht="15" customHeight="1" thickBot="1" x14ac:dyDescent="0.25">
      <c r="A3" s="12"/>
      <c r="B3" s="1"/>
      <c r="C3" s="1"/>
      <c r="D3" s="13"/>
      <c r="E3" s="13"/>
      <c r="F3" s="13"/>
      <c r="G3" s="13"/>
      <c r="H3" s="1"/>
      <c r="I3" s="1"/>
      <c r="J3" s="1"/>
      <c r="AE3" s="4"/>
      <c r="AF3" s="4"/>
      <c r="AG3" s="4"/>
      <c r="AH3" s="4"/>
      <c r="AI3" s="4"/>
      <c r="AJ3" s="4"/>
      <c r="AK3" s="4"/>
      <c r="AL3" s="4"/>
      <c r="AM3" s="4"/>
    </row>
    <row r="4" spans="1:64" ht="18" customHeight="1" thickBot="1" x14ac:dyDescent="0.25">
      <c r="A4" s="414" t="s">
        <v>3</v>
      </c>
      <c r="B4" s="414"/>
      <c r="C4" s="416" t="s">
        <v>4</v>
      </c>
      <c r="D4" s="417"/>
      <c r="E4" s="417"/>
      <c r="F4" s="417"/>
      <c r="G4" s="417"/>
      <c r="H4" s="417"/>
      <c r="I4" s="417"/>
      <c r="J4" s="417"/>
      <c r="K4" s="417"/>
      <c r="L4" s="418"/>
      <c r="M4" s="414" t="s">
        <v>5</v>
      </c>
      <c r="N4" s="414"/>
      <c r="O4" s="414"/>
      <c r="P4" s="414" t="s">
        <v>4</v>
      </c>
      <c r="Q4" s="414"/>
      <c r="R4" s="414"/>
      <c r="S4" s="414"/>
      <c r="T4" s="414"/>
      <c r="U4" s="414"/>
      <c r="V4" s="414"/>
      <c r="W4" s="414"/>
      <c r="X4" s="414"/>
      <c r="Y4" s="414"/>
      <c r="AI4" s="14"/>
      <c r="AN4" s="2"/>
      <c r="AO4" s="72" t="s">
        <v>152</v>
      </c>
    </row>
    <row r="5" spans="1:64" ht="18" customHeight="1" thickBot="1" x14ac:dyDescent="0.25">
      <c r="A5" s="414">
        <v>1</v>
      </c>
      <c r="B5" s="414"/>
      <c r="C5" s="15" t="str">
        <f>AO4</f>
        <v>ノーティー　メガ</v>
      </c>
      <c r="D5" s="16"/>
      <c r="E5" s="16"/>
      <c r="F5" s="16"/>
      <c r="G5" s="16"/>
      <c r="H5" s="16"/>
      <c r="I5" s="16"/>
      <c r="J5" s="16"/>
      <c r="K5" s="16"/>
      <c r="L5" s="17"/>
      <c r="M5" s="414">
        <v>4</v>
      </c>
      <c r="N5" s="414"/>
      <c r="O5" s="414"/>
      <c r="P5" s="18" t="str">
        <f>AO7</f>
        <v>(メビウス)タッチ</v>
      </c>
      <c r="Q5" s="19"/>
      <c r="R5" s="19"/>
      <c r="S5" s="19"/>
      <c r="T5" s="19"/>
      <c r="U5" s="19"/>
      <c r="V5" s="19"/>
      <c r="W5" s="19"/>
      <c r="X5" s="19"/>
      <c r="Y5" s="20"/>
      <c r="AI5" s="14"/>
      <c r="AL5" s="21"/>
      <c r="AM5" s="21"/>
      <c r="AN5" s="2"/>
      <c r="AO5" s="72" t="s">
        <v>153</v>
      </c>
    </row>
    <row r="6" spans="1:64" ht="18" customHeight="1" thickBot="1" x14ac:dyDescent="0.25">
      <c r="A6" s="414">
        <v>2</v>
      </c>
      <c r="B6" s="414"/>
      <c r="C6" s="15" t="str">
        <f>AO5</f>
        <v>ＳＴＥＬＬＡ</v>
      </c>
      <c r="D6" s="16"/>
      <c r="E6" s="16"/>
      <c r="F6" s="16"/>
      <c r="G6" s="16"/>
      <c r="H6" s="16"/>
      <c r="I6" s="16"/>
      <c r="J6" s="16"/>
      <c r="K6" s="16"/>
      <c r="L6" s="17"/>
      <c r="M6" s="414">
        <v>5</v>
      </c>
      <c r="N6" s="414"/>
      <c r="O6" s="414"/>
      <c r="P6" s="18" t="str">
        <f>AO8</f>
        <v>知多シーガルズ</v>
      </c>
      <c r="Q6" s="19"/>
      <c r="R6" s="19"/>
      <c r="S6" s="19"/>
      <c r="T6" s="19"/>
      <c r="U6" s="19"/>
      <c r="V6" s="19"/>
      <c r="W6" s="19"/>
      <c r="X6" s="19"/>
      <c r="Y6" s="20"/>
      <c r="AI6" s="14"/>
      <c r="AL6" s="21"/>
      <c r="AM6" s="21"/>
      <c r="AN6" s="2"/>
      <c r="AO6" s="72" t="s">
        <v>155</v>
      </c>
    </row>
    <row r="7" spans="1:64" ht="18" customHeight="1" thickBot="1" x14ac:dyDescent="0.25">
      <c r="A7" s="414">
        <v>3</v>
      </c>
      <c r="B7" s="414"/>
      <c r="C7" s="15" t="str">
        <f>AO6</f>
        <v>Ｍａｙ</v>
      </c>
      <c r="D7" s="16"/>
      <c r="E7" s="16"/>
      <c r="F7" s="16"/>
      <c r="G7" s="16"/>
      <c r="H7" s="16"/>
      <c r="I7" s="16"/>
      <c r="J7" s="16"/>
      <c r="K7" s="16"/>
      <c r="L7" s="17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1"/>
      <c r="AI7" s="14"/>
      <c r="AL7" s="21"/>
      <c r="AM7" s="21"/>
      <c r="AN7" s="2"/>
      <c r="AO7" s="72" t="s">
        <v>154</v>
      </c>
    </row>
    <row r="8" spans="1:64" ht="22.8" thickBot="1" x14ac:dyDescent="0.25">
      <c r="A8" s="22"/>
      <c r="B8" s="23"/>
      <c r="C8" s="23"/>
      <c r="D8" s="13"/>
      <c r="E8" s="13"/>
      <c r="G8" s="23"/>
      <c r="I8" s="13"/>
      <c r="AI8" s="14"/>
      <c r="AK8" s="21"/>
      <c r="AL8" s="60"/>
      <c r="AM8" s="60"/>
      <c r="AN8" s="2"/>
      <c r="AO8" s="72" t="s">
        <v>135</v>
      </c>
    </row>
    <row r="9" spans="1:64" ht="18" customHeight="1" x14ac:dyDescent="0.2">
      <c r="A9" s="363" t="s">
        <v>105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N9" s="23"/>
    </row>
    <row r="10" spans="1:64" ht="3" customHeight="1" x14ac:dyDescent="0.2">
      <c r="AN10" s="2"/>
    </row>
    <row r="11" spans="1:64" ht="18" customHeight="1" x14ac:dyDescent="0.2">
      <c r="A11" s="398" t="s">
        <v>6</v>
      </c>
      <c r="B11" s="398"/>
      <c r="C11" s="398" t="s">
        <v>7</v>
      </c>
      <c r="D11" s="398"/>
      <c r="E11" s="398"/>
      <c r="F11" s="398"/>
      <c r="G11" s="398"/>
      <c r="H11" s="398"/>
      <c r="I11" s="398"/>
      <c r="J11" s="398"/>
      <c r="K11" s="411" t="s">
        <v>8</v>
      </c>
      <c r="L11" s="412"/>
      <c r="M11" s="412"/>
      <c r="N11" s="412"/>
      <c r="O11" s="412"/>
      <c r="P11" s="412"/>
      <c r="Q11" s="412"/>
      <c r="R11" s="412"/>
      <c r="S11" s="412"/>
      <c r="T11" s="412"/>
      <c r="U11" s="412"/>
      <c r="V11" s="412"/>
      <c r="W11" s="412"/>
      <c r="X11" s="412"/>
      <c r="Y11" s="413"/>
      <c r="Z11" s="398" t="s">
        <v>7</v>
      </c>
      <c r="AA11" s="398"/>
      <c r="AB11" s="398"/>
      <c r="AC11" s="398"/>
      <c r="AD11" s="398"/>
      <c r="AE11" s="398"/>
      <c r="AF11" s="398"/>
      <c r="AG11" s="411" t="s">
        <v>9</v>
      </c>
      <c r="AH11" s="412"/>
      <c r="AI11" s="412"/>
      <c r="AJ11" s="412"/>
      <c r="AK11" s="412"/>
      <c r="AL11" s="412"/>
      <c r="AM11" s="413"/>
      <c r="AN11" s="2"/>
      <c r="AO11" s="2"/>
      <c r="AP11" s="2"/>
      <c r="AQ11" s="2"/>
      <c r="AR11" s="2"/>
      <c r="AS11" s="2"/>
      <c r="BK11" s="23"/>
      <c r="BL11" s="23"/>
    </row>
    <row r="12" spans="1:64" ht="12" customHeight="1" x14ac:dyDescent="0.2">
      <c r="A12" s="399">
        <v>1</v>
      </c>
      <c r="B12" s="399"/>
      <c r="C12" s="409" t="str">
        <f>C5</f>
        <v>ノーティー　メガ</v>
      </c>
      <c r="D12" s="409"/>
      <c r="E12" s="409"/>
      <c r="F12" s="409"/>
      <c r="G12" s="409"/>
      <c r="H12" s="409"/>
      <c r="I12" s="409"/>
      <c r="J12" s="409"/>
      <c r="K12" s="282">
        <f>COUNTIF(Q12:Q14,"〇")</f>
        <v>2</v>
      </c>
      <c r="L12" s="283"/>
      <c r="M12" s="283"/>
      <c r="N12" s="284"/>
      <c r="O12" s="315">
        <v>16</v>
      </c>
      <c r="P12" s="316"/>
      <c r="Q12" s="24" t="str">
        <f t="shared" ref="Q12:Q41" si="0">IF(O12&gt;T12,"〇","  ")</f>
        <v>〇</v>
      </c>
      <c r="R12" s="25" t="s">
        <v>10</v>
      </c>
      <c r="S12" s="26" t="str">
        <f t="shared" ref="S12:S41" si="1">IF(T12&gt;O12,"〇","  ")</f>
        <v xml:space="preserve">  </v>
      </c>
      <c r="T12" s="315">
        <v>14</v>
      </c>
      <c r="U12" s="316"/>
      <c r="V12" s="27"/>
      <c r="W12" s="282">
        <f>COUNTIF(S12:S14,"〇")</f>
        <v>0</v>
      </c>
      <c r="X12" s="283"/>
      <c r="Y12" s="284"/>
      <c r="Z12" s="394" t="str">
        <f>C6</f>
        <v>ＳＴＥＬＬＡ</v>
      </c>
      <c r="AA12" s="394"/>
      <c r="AB12" s="394"/>
      <c r="AC12" s="394"/>
      <c r="AD12" s="394"/>
      <c r="AE12" s="394"/>
      <c r="AF12" s="394"/>
      <c r="AG12" s="395" t="str">
        <f>C7</f>
        <v>Ｍａｙ</v>
      </c>
      <c r="AH12" s="351"/>
      <c r="AI12" s="351"/>
      <c r="AJ12" s="351"/>
      <c r="AK12" s="351"/>
      <c r="AL12" s="394" t="str">
        <f>P5</f>
        <v>(メビウス)タッチ</v>
      </c>
      <c r="AM12" s="394"/>
      <c r="AN12" s="28"/>
      <c r="AO12" s="28"/>
      <c r="AP12" s="28"/>
      <c r="AQ12" s="28"/>
      <c r="AR12" s="28"/>
      <c r="AS12" s="28"/>
      <c r="BK12" s="23"/>
      <c r="BL12" s="23"/>
    </row>
    <row r="13" spans="1:64" ht="12" customHeight="1" x14ac:dyDescent="0.2">
      <c r="A13" s="399"/>
      <c r="B13" s="399"/>
      <c r="C13" s="409"/>
      <c r="D13" s="409"/>
      <c r="E13" s="409"/>
      <c r="F13" s="409"/>
      <c r="G13" s="409"/>
      <c r="H13" s="409"/>
      <c r="I13" s="409"/>
      <c r="J13" s="409"/>
      <c r="K13" s="285"/>
      <c r="L13" s="286"/>
      <c r="M13" s="286"/>
      <c r="N13" s="287"/>
      <c r="O13" s="296">
        <v>17</v>
      </c>
      <c r="P13" s="298"/>
      <c r="Q13" s="29" t="str">
        <f t="shared" si="0"/>
        <v>〇</v>
      </c>
      <c r="R13" s="30" t="s">
        <v>11</v>
      </c>
      <c r="S13" s="31" t="str">
        <f t="shared" si="1"/>
        <v xml:space="preserve">  </v>
      </c>
      <c r="T13" s="296">
        <v>16</v>
      </c>
      <c r="U13" s="298"/>
      <c r="V13" s="32" t="str">
        <f>IF(T13&gt;O13,"〇","  ")</f>
        <v xml:space="preserve">  </v>
      </c>
      <c r="W13" s="285"/>
      <c r="X13" s="286"/>
      <c r="Y13" s="287"/>
      <c r="Z13" s="394"/>
      <c r="AA13" s="394"/>
      <c r="AB13" s="394"/>
      <c r="AC13" s="394"/>
      <c r="AD13" s="394"/>
      <c r="AE13" s="394"/>
      <c r="AF13" s="394"/>
      <c r="AG13" s="383"/>
      <c r="AH13" s="354"/>
      <c r="AI13" s="354"/>
      <c r="AJ13" s="354"/>
      <c r="AK13" s="354"/>
      <c r="AL13" s="394"/>
      <c r="AM13" s="394"/>
      <c r="AN13" s="28"/>
      <c r="AO13" s="28"/>
      <c r="AP13" s="28"/>
      <c r="AQ13" s="28"/>
      <c r="AR13" s="28"/>
      <c r="AS13" s="28"/>
      <c r="BK13" s="23"/>
      <c r="BL13" s="23"/>
    </row>
    <row r="14" spans="1:64" ht="12" customHeight="1" x14ac:dyDescent="0.2">
      <c r="A14" s="399"/>
      <c r="B14" s="399"/>
      <c r="C14" s="409"/>
      <c r="D14" s="409"/>
      <c r="E14" s="409"/>
      <c r="F14" s="409"/>
      <c r="G14" s="409"/>
      <c r="H14" s="409"/>
      <c r="I14" s="409"/>
      <c r="J14" s="409"/>
      <c r="K14" s="291"/>
      <c r="L14" s="292"/>
      <c r="M14" s="292"/>
      <c r="N14" s="293"/>
      <c r="O14" s="313"/>
      <c r="P14" s="314"/>
      <c r="Q14" s="33" t="str">
        <f t="shared" si="0"/>
        <v xml:space="preserve">  </v>
      </c>
      <c r="R14" s="34" t="s">
        <v>12</v>
      </c>
      <c r="S14" s="35" t="str">
        <f t="shared" si="1"/>
        <v xml:space="preserve">  </v>
      </c>
      <c r="T14" s="313"/>
      <c r="U14" s="314"/>
      <c r="V14" s="36" t="str">
        <f>IF(T14&gt;O14,"〇","  ")</f>
        <v xml:space="preserve">  </v>
      </c>
      <c r="W14" s="291"/>
      <c r="X14" s="292"/>
      <c r="Y14" s="293"/>
      <c r="Z14" s="394"/>
      <c r="AA14" s="394"/>
      <c r="AB14" s="394"/>
      <c r="AC14" s="394"/>
      <c r="AD14" s="394"/>
      <c r="AE14" s="394"/>
      <c r="AF14" s="394"/>
      <c r="AG14" s="396"/>
      <c r="AH14" s="397"/>
      <c r="AI14" s="397"/>
      <c r="AJ14" s="397"/>
      <c r="AK14" s="397"/>
      <c r="AL14" s="394"/>
      <c r="AM14" s="394"/>
      <c r="AN14" s="28"/>
      <c r="AO14" s="28"/>
      <c r="AP14" s="28"/>
      <c r="AQ14" s="28"/>
      <c r="AR14" s="28"/>
      <c r="AS14" s="28"/>
      <c r="BK14" s="23"/>
      <c r="BL14" s="23"/>
    </row>
    <row r="15" spans="1:64" ht="12" customHeight="1" x14ac:dyDescent="0.2">
      <c r="A15" s="399">
        <v>2</v>
      </c>
      <c r="B15" s="399"/>
      <c r="C15" s="400" t="str">
        <f>C7</f>
        <v>Ｍａｙ</v>
      </c>
      <c r="D15" s="401"/>
      <c r="E15" s="401"/>
      <c r="F15" s="401"/>
      <c r="G15" s="401"/>
      <c r="H15" s="401"/>
      <c r="I15" s="401"/>
      <c r="J15" s="402"/>
      <c r="K15" s="282">
        <f>COUNTIF(Q15:Q17,"〇")</f>
        <v>0</v>
      </c>
      <c r="L15" s="283"/>
      <c r="M15" s="283"/>
      <c r="N15" s="284"/>
      <c r="O15" s="302">
        <v>9</v>
      </c>
      <c r="P15" s="304"/>
      <c r="Q15" s="24" t="str">
        <f t="shared" si="0"/>
        <v xml:space="preserve">  </v>
      </c>
      <c r="R15" s="41" t="s">
        <v>10</v>
      </c>
      <c r="S15" s="26" t="str">
        <f t="shared" si="1"/>
        <v>〇</v>
      </c>
      <c r="T15" s="302">
        <v>15</v>
      </c>
      <c r="U15" s="304"/>
      <c r="V15" s="37"/>
      <c r="W15" s="282">
        <f>COUNTIF(S15:S17,"〇")</f>
        <v>2</v>
      </c>
      <c r="X15" s="283"/>
      <c r="Y15" s="284"/>
      <c r="Z15" s="394" t="str">
        <f>P5</f>
        <v>(メビウス)タッチ</v>
      </c>
      <c r="AA15" s="394"/>
      <c r="AB15" s="394"/>
      <c r="AC15" s="394"/>
      <c r="AD15" s="394"/>
      <c r="AE15" s="394"/>
      <c r="AF15" s="394"/>
      <c r="AG15" s="395" t="str">
        <f>C5</f>
        <v>ノーティー　メガ</v>
      </c>
      <c r="AH15" s="351"/>
      <c r="AI15" s="351"/>
      <c r="AJ15" s="351"/>
      <c r="AK15" s="351"/>
      <c r="AL15" s="394" t="str">
        <f>C6</f>
        <v>ＳＴＥＬＬＡ</v>
      </c>
      <c r="AM15" s="394"/>
      <c r="AN15" s="28"/>
      <c r="AO15" s="28"/>
      <c r="AP15" s="28"/>
      <c r="AQ15" s="28"/>
      <c r="AR15" s="28"/>
      <c r="AS15" s="28"/>
      <c r="BK15" s="23"/>
      <c r="BL15" s="23"/>
    </row>
    <row r="16" spans="1:64" ht="12" customHeight="1" x14ac:dyDescent="0.2">
      <c r="A16" s="399"/>
      <c r="B16" s="399"/>
      <c r="C16" s="403"/>
      <c r="D16" s="404"/>
      <c r="E16" s="404"/>
      <c r="F16" s="404"/>
      <c r="G16" s="404"/>
      <c r="H16" s="404"/>
      <c r="I16" s="404"/>
      <c r="J16" s="405"/>
      <c r="K16" s="285"/>
      <c r="L16" s="286"/>
      <c r="M16" s="286"/>
      <c r="N16" s="287"/>
      <c r="O16" s="296">
        <v>15</v>
      </c>
      <c r="P16" s="298"/>
      <c r="Q16" s="29" t="str">
        <f t="shared" si="0"/>
        <v xml:space="preserve">  </v>
      </c>
      <c r="R16" s="30" t="s">
        <v>11</v>
      </c>
      <c r="S16" s="31" t="str">
        <f t="shared" si="1"/>
        <v>〇</v>
      </c>
      <c r="T16" s="296">
        <v>17</v>
      </c>
      <c r="U16" s="298"/>
      <c r="V16" s="32"/>
      <c r="W16" s="285"/>
      <c r="X16" s="286"/>
      <c r="Y16" s="287"/>
      <c r="Z16" s="394"/>
      <c r="AA16" s="394"/>
      <c r="AB16" s="394"/>
      <c r="AC16" s="394"/>
      <c r="AD16" s="394"/>
      <c r="AE16" s="394"/>
      <c r="AF16" s="394"/>
      <c r="AG16" s="383"/>
      <c r="AH16" s="354"/>
      <c r="AI16" s="354"/>
      <c r="AJ16" s="354"/>
      <c r="AK16" s="354"/>
      <c r="AL16" s="394"/>
      <c r="AM16" s="394"/>
      <c r="AN16" s="28"/>
      <c r="AO16" s="28"/>
      <c r="AP16" s="28"/>
      <c r="AQ16" s="28"/>
      <c r="AR16" s="28"/>
      <c r="AS16" s="28"/>
      <c r="BK16" s="23"/>
      <c r="BL16" s="23"/>
    </row>
    <row r="17" spans="1:64" ht="12" customHeight="1" x14ac:dyDescent="0.2">
      <c r="A17" s="399"/>
      <c r="B17" s="399"/>
      <c r="C17" s="406"/>
      <c r="D17" s="407"/>
      <c r="E17" s="407"/>
      <c r="F17" s="407"/>
      <c r="G17" s="407"/>
      <c r="H17" s="407"/>
      <c r="I17" s="407"/>
      <c r="J17" s="408"/>
      <c r="K17" s="291"/>
      <c r="L17" s="292"/>
      <c r="M17" s="292"/>
      <c r="N17" s="293"/>
      <c r="O17" s="299"/>
      <c r="P17" s="300"/>
      <c r="Q17" s="33" t="str">
        <f t="shared" si="0"/>
        <v xml:space="preserve">  </v>
      </c>
      <c r="R17" s="39" t="s">
        <v>12</v>
      </c>
      <c r="S17" s="35" t="str">
        <f t="shared" si="1"/>
        <v xml:space="preserve">  </v>
      </c>
      <c r="T17" s="299"/>
      <c r="U17" s="301"/>
      <c r="V17" s="40"/>
      <c r="W17" s="291"/>
      <c r="X17" s="292"/>
      <c r="Y17" s="293"/>
      <c r="Z17" s="394"/>
      <c r="AA17" s="394"/>
      <c r="AB17" s="394"/>
      <c r="AC17" s="394"/>
      <c r="AD17" s="394"/>
      <c r="AE17" s="394"/>
      <c r="AF17" s="394"/>
      <c r="AG17" s="396"/>
      <c r="AH17" s="397"/>
      <c r="AI17" s="397"/>
      <c r="AJ17" s="397"/>
      <c r="AK17" s="397"/>
      <c r="AL17" s="394"/>
      <c r="AM17" s="394"/>
      <c r="AN17" s="28"/>
      <c r="AO17" s="28"/>
      <c r="AP17" s="28"/>
      <c r="AQ17" s="28"/>
      <c r="AR17" s="28"/>
      <c r="AS17" s="28"/>
      <c r="BK17" s="23"/>
      <c r="BL17" s="23"/>
    </row>
    <row r="18" spans="1:64" ht="12" customHeight="1" x14ac:dyDescent="0.2">
      <c r="A18" s="399">
        <v>3</v>
      </c>
      <c r="B18" s="399"/>
      <c r="C18" s="400" t="str">
        <f>C5</f>
        <v>ノーティー　メガ</v>
      </c>
      <c r="D18" s="401"/>
      <c r="E18" s="401"/>
      <c r="F18" s="401"/>
      <c r="G18" s="401"/>
      <c r="H18" s="401"/>
      <c r="I18" s="401"/>
      <c r="J18" s="402"/>
      <c r="K18" s="282">
        <f>COUNTIF(Q18:Q20,"〇")</f>
        <v>1</v>
      </c>
      <c r="L18" s="283"/>
      <c r="M18" s="283"/>
      <c r="N18" s="284"/>
      <c r="O18" s="302">
        <v>15</v>
      </c>
      <c r="P18" s="304"/>
      <c r="Q18" s="24" t="str">
        <f t="shared" si="0"/>
        <v>〇</v>
      </c>
      <c r="R18" s="41" t="s">
        <v>10</v>
      </c>
      <c r="S18" s="26" t="str">
        <f t="shared" si="1"/>
        <v xml:space="preserve">  </v>
      </c>
      <c r="T18" s="302">
        <v>13</v>
      </c>
      <c r="U18" s="304"/>
      <c r="V18" s="37"/>
      <c r="W18" s="282">
        <f>COUNTIF(S18:S20,"〇")</f>
        <v>2</v>
      </c>
      <c r="X18" s="283"/>
      <c r="Y18" s="284"/>
      <c r="Z18" s="394" t="str">
        <f>P6</f>
        <v>知多シーガルズ</v>
      </c>
      <c r="AA18" s="394"/>
      <c r="AB18" s="394"/>
      <c r="AC18" s="394"/>
      <c r="AD18" s="394"/>
      <c r="AE18" s="394"/>
      <c r="AF18" s="394"/>
      <c r="AG18" s="395" t="str">
        <f>C6</f>
        <v>ＳＴＥＬＬＡ</v>
      </c>
      <c r="AH18" s="351"/>
      <c r="AI18" s="351"/>
      <c r="AJ18" s="351"/>
      <c r="AK18" s="351"/>
      <c r="AL18" s="394" t="str">
        <f>C7</f>
        <v>Ｍａｙ</v>
      </c>
      <c r="AM18" s="394"/>
      <c r="AN18" s="28"/>
      <c r="AO18" s="28"/>
      <c r="AP18" s="28"/>
      <c r="AQ18" s="28"/>
      <c r="AR18" s="28"/>
      <c r="AS18" s="28"/>
      <c r="BK18" s="23"/>
      <c r="BL18" s="23"/>
    </row>
    <row r="19" spans="1:64" ht="12" customHeight="1" x14ac:dyDescent="0.2">
      <c r="A19" s="399"/>
      <c r="B19" s="399"/>
      <c r="C19" s="403"/>
      <c r="D19" s="404"/>
      <c r="E19" s="404"/>
      <c r="F19" s="404"/>
      <c r="G19" s="404"/>
      <c r="H19" s="404"/>
      <c r="I19" s="404"/>
      <c r="J19" s="405"/>
      <c r="K19" s="285"/>
      <c r="L19" s="286"/>
      <c r="M19" s="286"/>
      <c r="N19" s="287"/>
      <c r="O19" s="296">
        <v>11</v>
      </c>
      <c r="P19" s="298"/>
      <c r="Q19" s="29" t="str">
        <f t="shared" si="0"/>
        <v xml:space="preserve">  </v>
      </c>
      <c r="R19" s="30" t="s">
        <v>11</v>
      </c>
      <c r="S19" s="31" t="str">
        <f t="shared" si="1"/>
        <v>〇</v>
      </c>
      <c r="T19" s="296">
        <v>15</v>
      </c>
      <c r="U19" s="298"/>
      <c r="V19" s="32"/>
      <c r="W19" s="285"/>
      <c r="X19" s="286"/>
      <c r="Y19" s="287"/>
      <c r="Z19" s="394"/>
      <c r="AA19" s="394"/>
      <c r="AB19" s="394"/>
      <c r="AC19" s="394"/>
      <c r="AD19" s="394"/>
      <c r="AE19" s="394"/>
      <c r="AF19" s="394"/>
      <c r="AG19" s="383"/>
      <c r="AH19" s="354"/>
      <c r="AI19" s="354"/>
      <c r="AJ19" s="354"/>
      <c r="AK19" s="354"/>
      <c r="AL19" s="394"/>
      <c r="AM19" s="394"/>
      <c r="AN19" s="28"/>
      <c r="AO19" s="28"/>
      <c r="AP19" s="28"/>
      <c r="AQ19" s="28"/>
      <c r="AR19" s="28"/>
      <c r="AS19" s="28"/>
      <c r="BK19" s="23"/>
      <c r="BL19" s="23"/>
    </row>
    <row r="20" spans="1:64" ht="12" customHeight="1" x14ac:dyDescent="0.2">
      <c r="A20" s="399"/>
      <c r="B20" s="399"/>
      <c r="C20" s="406"/>
      <c r="D20" s="407"/>
      <c r="E20" s="407"/>
      <c r="F20" s="407"/>
      <c r="G20" s="407"/>
      <c r="H20" s="407"/>
      <c r="I20" s="407"/>
      <c r="J20" s="408"/>
      <c r="K20" s="291"/>
      <c r="L20" s="292"/>
      <c r="M20" s="292"/>
      <c r="N20" s="293"/>
      <c r="O20" s="299">
        <v>16</v>
      </c>
      <c r="P20" s="301"/>
      <c r="Q20" s="33" t="str">
        <f t="shared" si="0"/>
        <v xml:space="preserve">  </v>
      </c>
      <c r="R20" s="39" t="s">
        <v>12</v>
      </c>
      <c r="S20" s="35" t="str">
        <f t="shared" si="1"/>
        <v>〇</v>
      </c>
      <c r="T20" s="299">
        <v>17</v>
      </c>
      <c r="U20" s="301"/>
      <c r="V20" s="40"/>
      <c r="W20" s="291"/>
      <c r="X20" s="292"/>
      <c r="Y20" s="293"/>
      <c r="Z20" s="394"/>
      <c r="AA20" s="394"/>
      <c r="AB20" s="394"/>
      <c r="AC20" s="394"/>
      <c r="AD20" s="394"/>
      <c r="AE20" s="394"/>
      <c r="AF20" s="394"/>
      <c r="AG20" s="396"/>
      <c r="AH20" s="397"/>
      <c r="AI20" s="397"/>
      <c r="AJ20" s="397"/>
      <c r="AK20" s="397"/>
      <c r="AL20" s="394"/>
      <c r="AM20" s="394"/>
      <c r="AN20" s="28"/>
      <c r="AO20" s="28"/>
      <c r="AP20" s="28"/>
      <c r="AQ20" s="28"/>
      <c r="AR20" s="28"/>
      <c r="AS20" s="28"/>
      <c r="BK20" s="23"/>
      <c r="BL20" s="23"/>
    </row>
    <row r="21" spans="1:64" ht="12" customHeight="1" x14ac:dyDescent="0.2">
      <c r="A21" s="399">
        <v>4</v>
      </c>
      <c r="B21" s="399"/>
      <c r="C21" s="400" t="str">
        <f>C6</f>
        <v>ＳＴＥＬＬＡ</v>
      </c>
      <c r="D21" s="401"/>
      <c r="E21" s="401"/>
      <c r="F21" s="401"/>
      <c r="G21" s="401"/>
      <c r="H21" s="401"/>
      <c r="I21" s="401"/>
      <c r="J21" s="402"/>
      <c r="K21" s="282">
        <f>COUNTIF(Q21:Q23,"〇")</f>
        <v>0</v>
      </c>
      <c r="L21" s="283"/>
      <c r="M21" s="283"/>
      <c r="N21" s="284"/>
      <c r="O21" s="302">
        <v>11</v>
      </c>
      <c r="P21" s="304"/>
      <c r="Q21" s="24" t="str">
        <f t="shared" si="0"/>
        <v xml:space="preserve">  </v>
      </c>
      <c r="R21" s="41" t="s">
        <v>10</v>
      </c>
      <c r="S21" s="26" t="str">
        <f t="shared" si="1"/>
        <v>〇</v>
      </c>
      <c r="T21" s="302">
        <v>15</v>
      </c>
      <c r="U21" s="304"/>
      <c r="V21" s="37"/>
      <c r="W21" s="282">
        <f>COUNTIF(S21:S23,"〇")</f>
        <v>2</v>
      </c>
      <c r="X21" s="283"/>
      <c r="Y21" s="284"/>
      <c r="Z21" s="394" t="str">
        <f>C7</f>
        <v>Ｍａｙ</v>
      </c>
      <c r="AA21" s="394"/>
      <c r="AB21" s="394"/>
      <c r="AC21" s="394"/>
      <c r="AD21" s="394"/>
      <c r="AE21" s="394"/>
      <c r="AF21" s="394"/>
      <c r="AG21" s="395" t="str">
        <f>P6</f>
        <v>知多シーガルズ</v>
      </c>
      <c r="AH21" s="351"/>
      <c r="AI21" s="351"/>
      <c r="AJ21" s="351"/>
      <c r="AK21" s="351"/>
      <c r="AL21" s="394" t="str">
        <f>C5</f>
        <v>ノーティー　メガ</v>
      </c>
      <c r="AM21" s="394"/>
      <c r="AN21" s="28"/>
      <c r="AO21" s="28"/>
      <c r="AP21" s="28"/>
      <c r="AQ21" s="28"/>
      <c r="AR21" s="28"/>
      <c r="AS21" s="28"/>
      <c r="BE21" s="410"/>
      <c r="BF21" s="410"/>
      <c r="BG21" s="23"/>
      <c r="BH21" s="23"/>
      <c r="BI21" s="23"/>
      <c r="BJ21" s="410"/>
      <c r="BK21" s="410"/>
      <c r="BL21" s="23"/>
    </row>
    <row r="22" spans="1:64" ht="12" customHeight="1" x14ac:dyDescent="0.2">
      <c r="A22" s="399"/>
      <c r="B22" s="399"/>
      <c r="C22" s="403"/>
      <c r="D22" s="404"/>
      <c r="E22" s="404"/>
      <c r="F22" s="404"/>
      <c r="G22" s="404"/>
      <c r="H22" s="404"/>
      <c r="I22" s="404"/>
      <c r="J22" s="405"/>
      <c r="K22" s="285"/>
      <c r="L22" s="286"/>
      <c r="M22" s="286"/>
      <c r="N22" s="287"/>
      <c r="O22" s="296">
        <v>10</v>
      </c>
      <c r="P22" s="298"/>
      <c r="Q22" s="29" t="str">
        <f t="shared" si="0"/>
        <v xml:space="preserve">  </v>
      </c>
      <c r="R22" s="30" t="s">
        <v>11</v>
      </c>
      <c r="S22" s="31" t="str">
        <f t="shared" si="1"/>
        <v>〇</v>
      </c>
      <c r="T22" s="296">
        <v>15</v>
      </c>
      <c r="U22" s="298"/>
      <c r="V22" s="32"/>
      <c r="W22" s="285"/>
      <c r="X22" s="286"/>
      <c r="Y22" s="287"/>
      <c r="Z22" s="394"/>
      <c r="AA22" s="394"/>
      <c r="AB22" s="394"/>
      <c r="AC22" s="394"/>
      <c r="AD22" s="394"/>
      <c r="AE22" s="394"/>
      <c r="AF22" s="394"/>
      <c r="AG22" s="383"/>
      <c r="AH22" s="354"/>
      <c r="AI22" s="354"/>
      <c r="AJ22" s="354"/>
      <c r="AK22" s="354"/>
      <c r="AL22" s="394"/>
      <c r="AM22" s="394"/>
      <c r="AN22" s="28"/>
      <c r="AO22" s="28"/>
      <c r="AP22" s="28"/>
      <c r="AQ22" s="28"/>
      <c r="AR22" s="28"/>
      <c r="AS22" s="28"/>
      <c r="BE22" s="23"/>
      <c r="BF22" s="23"/>
      <c r="BG22" s="23"/>
      <c r="BH22" s="23"/>
      <c r="BI22" s="23"/>
      <c r="BJ22" s="23"/>
      <c r="BK22" s="23"/>
      <c r="BL22" s="23"/>
    </row>
    <row r="23" spans="1:64" ht="12" customHeight="1" x14ac:dyDescent="0.2">
      <c r="A23" s="399"/>
      <c r="B23" s="399"/>
      <c r="C23" s="406"/>
      <c r="D23" s="407"/>
      <c r="E23" s="407"/>
      <c r="F23" s="407"/>
      <c r="G23" s="407"/>
      <c r="H23" s="407"/>
      <c r="I23" s="407"/>
      <c r="J23" s="408"/>
      <c r="K23" s="291"/>
      <c r="L23" s="292"/>
      <c r="M23" s="292"/>
      <c r="N23" s="293"/>
      <c r="O23" s="299"/>
      <c r="P23" s="300"/>
      <c r="Q23" s="33" t="str">
        <f t="shared" si="0"/>
        <v xml:space="preserve">  </v>
      </c>
      <c r="R23" s="39" t="s">
        <v>12</v>
      </c>
      <c r="S23" s="35" t="str">
        <f t="shared" si="1"/>
        <v xml:space="preserve">  </v>
      </c>
      <c r="T23" s="299"/>
      <c r="U23" s="301"/>
      <c r="V23" s="40"/>
      <c r="W23" s="291"/>
      <c r="X23" s="292"/>
      <c r="Y23" s="293"/>
      <c r="Z23" s="394"/>
      <c r="AA23" s="394"/>
      <c r="AB23" s="394"/>
      <c r="AC23" s="394"/>
      <c r="AD23" s="394"/>
      <c r="AE23" s="394"/>
      <c r="AF23" s="394"/>
      <c r="AG23" s="396"/>
      <c r="AH23" s="397"/>
      <c r="AI23" s="397"/>
      <c r="AJ23" s="397"/>
      <c r="AK23" s="397"/>
      <c r="AL23" s="394"/>
      <c r="AM23" s="394"/>
      <c r="AN23" s="28"/>
      <c r="AO23" s="28"/>
      <c r="AP23" s="28"/>
      <c r="AQ23" s="28"/>
      <c r="AR23" s="28"/>
      <c r="AS23" s="28"/>
      <c r="BE23" s="23"/>
      <c r="BF23" s="23"/>
      <c r="BG23" s="23"/>
      <c r="BH23" s="23"/>
      <c r="BI23" s="23"/>
      <c r="BJ23" s="23"/>
      <c r="BK23" s="23"/>
      <c r="BL23" s="23"/>
    </row>
    <row r="24" spans="1:64" ht="12" customHeight="1" x14ac:dyDescent="0.2">
      <c r="A24" s="399">
        <v>5</v>
      </c>
      <c r="B24" s="399"/>
      <c r="C24" s="400" t="str">
        <f>P5</f>
        <v>(メビウス)タッチ</v>
      </c>
      <c r="D24" s="401"/>
      <c r="E24" s="401"/>
      <c r="F24" s="401"/>
      <c r="G24" s="401"/>
      <c r="H24" s="401"/>
      <c r="I24" s="401"/>
      <c r="J24" s="402"/>
      <c r="K24" s="282">
        <f>COUNTIF(Q24:Q26,"〇")</f>
        <v>0</v>
      </c>
      <c r="L24" s="283"/>
      <c r="M24" s="283"/>
      <c r="N24" s="284"/>
      <c r="O24" s="302">
        <v>12</v>
      </c>
      <c r="P24" s="303"/>
      <c r="Q24" s="24" t="str">
        <f t="shared" si="0"/>
        <v xml:space="preserve">  </v>
      </c>
      <c r="R24" s="41" t="s">
        <v>10</v>
      </c>
      <c r="S24" s="26" t="str">
        <f t="shared" si="1"/>
        <v>〇</v>
      </c>
      <c r="T24" s="302">
        <v>15</v>
      </c>
      <c r="U24" s="304"/>
      <c r="V24" s="37"/>
      <c r="W24" s="282">
        <f>COUNTIF(S24:S26,"〇")</f>
        <v>2</v>
      </c>
      <c r="X24" s="283"/>
      <c r="Y24" s="284"/>
      <c r="Z24" s="394" t="str">
        <f>P6</f>
        <v>知多シーガルズ</v>
      </c>
      <c r="AA24" s="394"/>
      <c r="AB24" s="394"/>
      <c r="AC24" s="394"/>
      <c r="AD24" s="394"/>
      <c r="AE24" s="394"/>
      <c r="AF24" s="394"/>
      <c r="AG24" s="395" t="str">
        <f>C7</f>
        <v>Ｍａｙ</v>
      </c>
      <c r="AH24" s="351"/>
      <c r="AI24" s="351"/>
      <c r="AJ24" s="351"/>
      <c r="AK24" s="351"/>
      <c r="AL24" s="268" t="str">
        <f>C6</f>
        <v>ＳＴＥＬＬＡ</v>
      </c>
      <c r="AM24" s="268"/>
      <c r="AN24" s="28"/>
      <c r="AO24" s="28"/>
      <c r="AP24" s="28"/>
      <c r="AQ24" s="28"/>
      <c r="AR24" s="28"/>
      <c r="AS24" s="28"/>
      <c r="BD24" s="23"/>
      <c r="BE24" s="317"/>
      <c r="BF24" s="317"/>
      <c r="BG24" s="317"/>
      <c r="BH24" s="317"/>
      <c r="BI24" s="317"/>
      <c r="BJ24" s="317"/>
      <c r="BK24" s="317"/>
      <c r="BL24" s="23"/>
    </row>
    <row r="25" spans="1:64" ht="12" customHeight="1" x14ac:dyDescent="0.2">
      <c r="A25" s="399"/>
      <c r="B25" s="399"/>
      <c r="C25" s="403"/>
      <c r="D25" s="404"/>
      <c r="E25" s="404"/>
      <c r="F25" s="404"/>
      <c r="G25" s="404"/>
      <c r="H25" s="404"/>
      <c r="I25" s="404"/>
      <c r="J25" s="405"/>
      <c r="K25" s="285"/>
      <c r="L25" s="286"/>
      <c r="M25" s="286"/>
      <c r="N25" s="287"/>
      <c r="O25" s="296">
        <v>12</v>
      </c>
      <c r="P25" s="297"/>
      <c r="Q25" s="29" t="str">
        <f t="shared" si="0"/>
        <v xml:space="preserve">  </v>
      </c>
      <c r="R25" s="30" t="s">
        <v>11</v>
      </c>
      <c r="S25" s="31" t="str">
        <f t="shared" si="1"/>
        <v>〇</v>
      </c>
      <c r="T25" s="296">
        <v>15</v>
      </c>
      <c r="U25" s="298"/>
      <c r="V25" s="32"/>
      <c r="W25" s="285"/>
      <c r="X25" s="286"/>
      <c r="Y25" s="287"/>
      <c r="Z25" s="394"/>
      <c r="AA25" s="394"/>
      <c r="AB25" s="394"/>
      <c r="AC25" s="394"/>
      <c r="AD25" s="394"/>
      <c r="AE25" s="394"/>
      <c r="AF25" s="394"/>
      <c r="AG25" s="383"/>
      <c r="AH25" s="354"/>
      <c r="AI25" s="354"/>
      <c r="AJ25" s="354"/>
      <c r="AK25" s="354"/>
      <c r="AL25" s="268"/>
      <c r="AM25" s="268"/>
      <c r="AN25" s="28"/>
      <c r="AO25" s="28"/>
      <c r="AP25" s="28"/>
      <c r="AQ25" s="28"/>
      <c r="AR25" s="28"/>
      <c r="AS25" s="28"/>
      <c r="BD25" s="23"/>
      <c r="BE25" s="2"/>
      <c r="BF25" s="2"/>
      <c r="BG25" s="2"/>
      <c r="BH25" s="2"/>
      <c r="BI25" s="2"/>
      <c r="BJ25" s="2"/>
      <c r="BK25" s="2"/>
      <c r="BL25" s="23"/>
    </row>
    <row r="26" spans="1:64" ht="12" customHeight="1" x14ac:dyDescent="0.2">
      <c r="A26" s="399"/>
      <c r="B26" s="399"/>
      <c r="C26" s="406"/>
      <c r="D26" s="407"/>
      <c r="E26" s="407"/>
      <c r="F26" s="407"/>
      <c r="G26" s="407"/>
      <c r="H26" s="407"/>
      <c r="I26" s="407"/>
      <c r="J26" s="408"/>
      <c r="K26" s="291"/>
      <c r="L26" s="292"/>
      <c r="M26" s="292"/>
      <c r="N26" s="293"/>
      <c r="O26" s="299"/>
      <c r="P26" s="300"/>
      <c r="Q26" s="33" t="str">
        <f t="shared" si="0"/>
        <v xml:space="preserve">  </v>
      </c>
      <c r="R26" s="39" t="s">
        <v>12</v>
      </c>
      <c r="S26" s="35" t="str">
        <f t="shared" si="1"/>
        <v xml:space="preserve">  </v>
      </c>
      <c r="T26" s="299"/>
      <c r="U26" s="301"/>
      <c r="V26" s="40"/>
      <c r="W26" s="291"/>
      <c r="X26" s="292"/>
      <c r="Y26" s="293"/>
      <c r="Z26" s="394"/>
      <c r="AA26" s="394"/>
      <c r="AB26" s="394"/>
      <c r="AC26" s="394"/>
      <c r="AD26" s="394"/>
      <c r="AE26" s="394"/>
      <c r="AF26" s="394"/>
      <c r="AG26" s="396"/>
      <c r="AH26" s="397"/>
      <c r="AI26" s="397"/>
      <c r="AJ26" s="397"/>
      <c r="AK26" s="397"/>
      <c r="AL26" s="268"/>
      <c r="AM26" s="268"/>
      <c r="AN26" s="28"/>
      <c r="AO26" s="28"/>
      <c r="AP26" s="28"/>
      <c r="AQ26" s="28"/>
      <c r="AR26" s="28"/>
      <c r="AS26" s="28"/>
      <c r="BD26" s="23"/>
      <c r="BE26" s="2"/>
      <c r="BF26" s="2"/>
      <c r="BG26" s="2"/>
      <c r="BH26" s="2"/>
      <c r="BI26" s="2"/>
      <c r="BJ26" s="2"/>
      <c r="BK26" s="2"/>
      <c r="BL26" s="23"/>
    </row>
    <row r="27" spans="1:64" ht="12" customHeight="1" x14ac:dyDescent="0.2">
      <c r="A27" s="399">
        <v>6</v>
      </c>
      <c r="B27" s="399"/>
      <c r="C27" s="409" t="str">
        <f>C5</f>
        <v>ノーティー　メガ</v>
      </c>
      <c r="D27" s="409"/>
      <c r="E27" s="409"/>
      <c r="F27" s="409"/>
      <c r="G27" s="409"/>
      <c r="H27" s="409"/>
      <c r="I27" s="409"/>
      <c r="J27" s="409"/>
      <c r="K27" s="282">
        <f>COUNTIF(Q27:Q29,"〇")</f>
        <v>2</v>
      </c>
      <c r="L27" s="283"/>
      <c r="M27" s="283"/>
      <c r="N27" s="284"/>
      <c r="O27" s="302">
        <v>11</v>
      </c>
      <c r="P27" s="303"/>
      <c r="Q27" s="24" t="str">
        <f t="shared" si="0"/>
        <v xml:space="preserve">  </v>
      </c>
      <c r="R27" s="41" t="s">
        <v>10</v>
      </c>
      <c r="S27" s="26" t="str">
        <f t="shared" si="1"/>
        <v>〇</v>
      </c>
      <c r="T27" s="302">
        <v>15</v>
      </c>
      <c r="U27" s="304"/>
      <c r="V27" s="37"/>
      <c r="W27" s="282">
        <f>COUNTIF(S27:S29,"〇")</f>
        <v>1</v>
      </c>
      <c r="X27" s="283"/>
      <c r="Y27" s="284"/>
      <c r="Z27" s="394" t="str">
        <f>C7</f>
        <v>Ｍａｙ</v>
      </c>
      <c r="AA27" s="394"/>
      <c r="AB27" s="394"/>
      <c r="AC27" s="394"/>
      <c r="AD27" s="394"/>
      <c r="AE27" s="394"/>
      <c r="AF27" s="394"/>
      <c r="AG27" s="395" t="str">
        <f>P5</f>
        <v>(メビウス)タッチ</v>
      </c>
      <c r="AH27" s="351"/>
      <c r="AI27" s="351"/>
      <c r="AJ27" s="351"/>
      <c r="AK27" s="351"/>
      <c r="AL27" s="394" t="str">
        <f>P6</f>
        <v>知多シーガルズ</v>
      </c>
      <c r="AM27" s="394"/>
      <c r="AN27" s="28"/>
      <c r="AO27" s="28"/>
      <c r="AP27" s="28"/>
      <c r="AQ27" s="28"/>
      <c r="AR27" s="28"/>
      <c r="AS27" s="28"/>
      <c r="BD27" s="2"/>
      <c r="BJ27" s="2"/>
      <c r="BK27" s="2"/>
      <c r="BL27" s="2"/>
    </row>
    <row r="28" spans="1:64" ht="12" customHeight="1" x14ac:dyDescent="0.2">
      <c r="A28" s="399"/>
      <c r="B28" s="399"/>
      <c r="C28" s="409"/>
      <c r="D28" s="409"/>
      <c r="E28" s="409"/>
      <c r="F28" s="409"/>
      <c r="G28" s="409"/>
      <c r="H28" s="409"/>
      <c r="I28" s="409"/>
      <c r="J28" s="409"/>
      <c r="K28" s="285"/>
      <c r="L28" s="286"/>
      <c r="M28" s="286"/>
      <c r="N28" s="287"/>
      <c r="O28" s="296">
        <v>15</v>
      </c>
      <c r="P28" s="297"/>
      <c r="Q28" s="29" t="str">
        <f t="shared" si="0"/>
        <v>〇</v>
      </c>
      <c r="R28" s="30" t="s">
        <v>11</v>
      </c>
      <c r="S28" s="31" t="str">
        <f t="shared" si="1"/>
        <v xml:space="preserve">  </v>
      </c>
      <c r="T28" s="296">
        <v>11</v>
      </c>
      <c r="U28" s="298"/>
      <c r="V28" s="32"/>
      <c r="W28" s="285"/>
      <c r="X28" s="286"/>
      <c r="Y28" s="287"/>
      <c r="Z28" s="394"/>
      <c r="AA28" s="394"/>
      <c r="AB28" s="394"/>
      <c r="AC28" s="394"/>
      <c r="AD28" s="394"/>
      <c r="AE28" s="394"/>
      <c r="AF28" s="394"/>
      <c r="AG28" s="383"/>
      <c r="AH28" s="354"/>
      <c r="AI28" s="354"/>
      <c r="AJ28" s="354"/>
      <c r="AK28" s="354"/>
      <c r="AL28" s="394"/>
      <c r="AM28" s="394"/>
      <c r="AN28" s="28"/>
      <c r="AO28" s="28"/>
      <c r="AP28" s="28"/>
      <c r="AQ28" s="28"/>
      <c r="AR28" s="28"/>
      <c r="AS28" s="28"/>
      <c r="BD28" s="2"/>
      <c r="BJ28" s="2"/>
      <c r="BK28" s="2"/>
      <c r="BL28" s="2"/>
    </row>
    <row r="29" spans="1:64" ht="12" customHeight="1" x14ac:dyDescent="0.2">
      <c r="A29" s="399"/>
      <c r="B29" s="399"/>
      <c r="C29" s="409"/>
      <c r="D29" s="409"/>
      <c r="E29" s="409"/>
      <c r="F29" s="409"/>
      <c r="G29" s="409"/>
      <c r="H29" s="409"/>
      <c r="I29" s="409"/>
      <c r="J29" s="409"/>
      <c r="K29" s="291"/>
      <c r="L29" s="292"/>
      <c r="M29" s="292"/>
      <c r="N29" s="293"/>
      <c r="O29" s="299">
        <v>15</v>
      </c>
      <c r="P29" s="300"/>
      <c r="Q29" s="33" t="str">
        <f t="shared" si="0"/>
        <v>〇</v>
      </c>
      <c r="R29" s="39" t="s">
        <v>12</v>
      </c>
      <c r="S29" s="35" t="str">
        <f t="shared" si="1"/>
        <v xml:space="preserve">  </v>
      </c>
      <c r="T29" s="299">
        <v>11</v>
      </c>
      <c r="U29" s="301"/>
      <c r="V29" s="40"/>
      <c r="W29" s="291"/>
      <c r="X29" s="292"/>
      <c r="Y29" s="293"/>
      <c r="Z29" s="394"/>
      <c r="AA29" s="394"/>
      <c r="AB29" s="394"/>
      <c r="AC29" s="394"/>
      <c r="AD29" s="394"/>
      <c r="AE29" s="394"/>
      <c r="AF29" s="394"/>
      <c r="AG29" s="396"/>
      <c r="AH29" s="397"/>
      <c r="AI29" s="397"/>
      <c r="AJ29" s="397"/>
      <c r="AK29" s="397"/>
      <c r="AL29" s="394"/>
      <c r="AM29" s="394"/>
      <c r="AN29" s="28"/>
      <c r="AO29" s="28"/>
      <c r="AP29" s="28"/>
      <c r="AQ29" s="28"/>
      <c r="AR29" s="28"/>
      <c r="AS29" s="28"/>
      <c r="BD29" s="2"/>
      <c r="BJ29" s="2"/>
      <c r="BK29" s="2"/>
      <c r="BL29" s="2"/>
    </row>
    <row r="30" spans="1:64" ht="12" customHeight="1" x14ac:dyDescent="0.2">
      <c r="A30" s="399">
        <v>7</v>
      </c>
      <c r="B30" s="399"/>
      <c r="C30" s="394" t="str">
        <f>C6</f>
        <v>ＳＴＥＬＬＡ</v>
      </c>
      <c r="D30" s="394"/>
      <c r="E30" s="394"/>
      <c r="F30" s="394"/>
      <c r="G30" s="394"/>
      <c r="H30" s="394"/>
      <c r="I30" s="394"/>
      <c r="J30" s="394"/>
      <c r="K30" s="282">
        <f>COUNTIF(Q30:Q32,"〇")</f>
        <v>2</v>
      </c>
      <c r="L30" s="283"/>
      <c r="M30" s="283"/>
      <c r="N30" s="284"/>
      <c r="O30" s="302">
        <v>15</v>
      </c>
      <c r="P30" s="303"/>
      <c r="Q30" s="24" t="str">
        <f t="shared" si="0"/>
        <v>〇</v>
      </c>
      <c r="R30" s="41" t="s">
        <v>10</v>
      </c>
      <c r="S30" s="26" t="str">
        <f t="shared" si="1"/>
        <v xml:space="preserve">  </v>
      </c>
      <c r="T30" s="302">
        <v>12</v>
      </c>
      <c r="U30" s="304"/>
      <c r="V30" s="42"/>
      <c r="W30" s="282">
        <f>COUNTIF(S30:S32,"〇")</f>
        <v>0</v>
      </c>
      <c r="X30" s="283"/>
      <c r="Y30" s="284"/>
      <c r="Z30" s="394" t="str">
        <f>P5</f>
        <v>(メビウス)タッチ</v>
      </c>
      <c r="AA30" s="394"/>
      <c r="AB30" s="394"/>
      <c r="AC30" s="394"/>
      <c r="AD30" s="394"/>
      <c r="AE30" s="394"/>
      <c r="AF30" s="394"/>
      <c r="AG30" s="395" t="str">
        <f>P6</f>
        <v>知多シーガルズ</v>
      </c>
      <c r="AH30" s="351"/>
      <c r="AI30" s="351"/>
      <c r="AJ30" s="351"/>
      <c r="AK30" s="351"/>
      <c r="AL30" s="394" t="str">
        <f>C7</f>
        <v>Ｍａｙ</v>
      </c>
      <c r="AM30" s="394"/>
      <c r="AN30" s="28"/>
      <c r="AO30" s="28"/>
      <c r="AP30" s="28"/>
      <c r="AQ30" s="28"/>
      <c r="AR30" s="28"/>
      <c r="AS30" s="28"/>
      <c r="BD30" s="2"/>
      <c r="BG30" s="28"/>
      <c r="BH30" s="28"/>
      <c r="BI30" s="43"/>
    </row>
    <row r="31" spans="1:64" ht="12" customHeight="1" x14ac:dyDescent="0.2">
      <c r="A31" s="399"/>
      <c r="B31" s="399"/>
      <c r="C31" s="394"/>
      <c r="D31" s="394"/>
      <c r="E31" s="394"/>
      <c r="F31" s="394"/>
      <c r="G31" s="394"/>
      <c r="H31" s="394"/>
      <c r="I31" s="394"/>
      <c r="J31" s="394"/>
      <c r="K31" s="285"/>
      <c r="L31" s="286"/>
      <c r="M31" s="286"/>
      <c r="N31" s="287"/>
      <c r="O31" s="296">
        <v>15</v>
      </c>
      <c r="P31" s="297"/>
      <c r="Q31" s="29" t="str">
        <f t="shared" si="0"/>
        <v>〇</v>
      </c>
      <c r="R31" s="30" t="s">
        <v>11</v>
      </c>
      <c r="S31" s="31" t="str">
        <f t="shared" si="1"/>
        <v xml:space="preserve">  </v>
      </c>
      <c r="T31" s="296">
        <v>9</v>
      </c>
      <c r="U31" s="298"/>
      <c r="V31" s="44"/>
      <c r="W31" s="285"/>
      <c r="X31" s="286"/>
      <c r="Y31" s="287"/>
      <c r="Z31" s="394"/>
      <c r="AA31" s="394"/>
      <c r="AB31" s="394"/>
      <c r="AC31" s="394"/>
      <c r="AD31" s="394"/>
      <c r="AE31" s="394"/>
      <c r="AF31" s="394"/>
      <c r="AG31" s="383"/>
      <c r="AH31" s="354"/>
      <c r="AI31" s="354"/>
      <c r="AJ31" s="354"/>
      <c r="AK31" s="354"/>
      <c r="AL31" s="394"/>
      <c r="AM31" s="394"/>
      <c r="AN31" s="28"/>
      <c r="AO31" s="28"/>
      <c r="AP31" s="28"/>
      <c r="AQ31" s="28"/>
      <c r="AR31" s="28"/>
      <c r="AS31" s="28"/>
      <c r="BD31" s="2"/>
      <c r="BG31" s="28"/>
      <c r="BH31" s="28"/>
      <c r="BI31" s="43"/>
    </row>
    <row r="32" spans="1:64" ht="12" customHeight="1" x14ac:dyDescent="0.2">
      <c r="A32" s="399"/>
      <c r="B32" s="399"/>
      <c r="C32" s="394"/>
      <c r="D32" s="394"/>
      <c r="E32" s="394"/>
      <c r="F32" s="394"/>
      <c r="G32" s="394"/>
      <c r="H32" s="394"/>
      <c r="I32" s="394"/>
      <c r="J32" s="394"/>
      <c r="K32" s="291"/>
      <c r="L32" s="292"/>
      <c r="M32" s="292"/>
      <c r="N32" s="293"/>
      <c r="O32" s="299"/>
      <c r="P32" s="300"/>
      <c r="Q32" s="33" t="str">
        <f t="shared" si="0"/>
        <v xml:space="preserve">  </v>
      </c>
      <c r="R32" s="39" t="s">
        <v>12</v>
      </c>
      <c r="S32" s="35" t="str">
        <f t="shared" si="1"/>
        <v xml:space="preserve">  </v>
      </c>
      <c r="T32" s="299"/>
      <c r="U32" s="301"/>
      <c r="V32" s="38"/>
      <c r="W32" s="291"/>
      <c r="X32" s="292"/>
      <c r="Y32" s="293"/>
      <c r="Z32" s="394"/>
      <c r="AA32" s="394"/>
      <c r="AB32" s="394"/>
      <c r="AC32" s="394"/>
      <c r="AD32" s="394"/>
      <c r="AE32" s="394"/>
      <c r="AF32" s="394"/>
      <c r="AG32" s="396"/>
      <c r="AH32" s="397"/>
      <c r="AI32" s="397"/>
      <c r="AJ32" s="397"/>
      <c r="AK32" s="397"/>
      <c r="AL32" s="394"/>
      <c r="AM32" s="394"/>
      <c r="AN32" s="28"/>
      <c r="AO32" s="28"/>
      <c r="AP32" s="28"/>
      <c r="AQ32" s="28"/>
      <c r="AR32" s="28"/>
      <c r="AS32" s="28"/>
      <c r="BD32" s="2"/>
      <c r="BG32" s="28"/>
      <c r="BH32" s="28"/>
      <c r="BI32" s="43"/>
    </row>
    <row r="33" spans="1:61" ht="12" customHeight="1" x14ac:dyDescent="0.2">
      <c r="A33" s="399">
        <v>8</v>
      </c>
      <c r="B33" s="399"/>
      <c r="C33" s="394" t="str">
        <f>C15</f>
        <v>Ｍａｙ</v>
      </c>
      <c r="D33" s="394"/>
      <c r="E33" s="394"/>
      <c r="F33" s="394"/>
      <c r="G33" s="394"/>
      <c r="H33" s="394"/>
      <c r="I33" s="394"/>
      <c r="J33" s="394"/>
      <c r="K33" s="282">
        <f>COUNTIF(Q33:Q35,"〇")</f>
        <v>1</v>
      </c>
      <c r="L33" s="283"/>
      <c r="M33" s="283"/>
      <c r="N33" s="284"/>
      <c r="O33" s="302">
        <v>16</v>
      </c>
      <c r="P33" s="303"/>
      <c r="Q33" s="24" t="str">
        <f t="shared" si="0"/>
        <v xml:space="preserve">  </v>
      </c>
      <c r="R33" s="41" t="s">
        <v>10</v>
      </c>
      <c r="S33" s="26" t="str">
        <f t="shared" si="1"/>
        <v>〇</v>
      </c>
      <c r="T33" s="302">
        <v>17</v>
      </c>
      <c r="U33" s="304"/>
      <c r="V33" s="42"/>
      <c r="W33" s="282">
        <f>COUNTIF(S33:S35,"〇")</f>
        <v>2</v>
      </c>
      <c r="X33" s="283"/>
      <c r="Y33" s="284"/>
      <c r="Z33" s="394" t="str">
        <f>P6</f>
        <v>知多シーガルズ</v>
      </c>
      <c r="AA33" s="394"/>
      <c r="AB33" s="394"/>
      <c r="AC33" s="394"/>
      <c r="AD33" s="394"/>
      <c r="AE33" s="394"/>
      <c r="AF33" s="394"/>
      <c r="AG33" s="395" t="str">
        <f>P5</f>
        <v>(メビウス)タッチ</v>
      </c>
      <c r="AH33" s="351"/>
      <c r="AI33" s="351"/>
      <c r="AJ33" s="351"/>
      <c r="AK33" s="351"/>
      <c r="AL33" s="268" t="str">
        <f>C5</f>
        <v>ノーティー　メガ</v>
      </c>
      <c r="AM33" s="268"/>
      <c r="AN33" s="28"/>
      <c r="AO33" s="28"/>
      <c r="AP33" s="28"/>
      <c r="AQ33" s="28"/>
      <c r="AR33" s="28"/>
      <c r="AS33" s="28"/>
      <c r="BD33" s="2"/>
      <c r="BG33" s="28"/>
      <c r="BH33" s="28"/>
      <c r="BI33" s="43"/>
    </row>
    <row r="34" spans="1:61" ht="12" customHeight="1" x14ac:dyDescent="0.2">
      <c r="A34" s="399"/>
      <c r="B34" s="399"/>
      <c r="C34" s="394"/>
      <c r="D34" s="394"/>
      <c r="E34" s="394"/>
      <c r="F34" s="394"/>
      <c r="G34" s="394"/>
      <c r="H34" s="394"/>
      <c r="I34" s="394"/>
      <c r="J34" s="394"/>
      <c r="K34" s="285"/>
      <c r="L34" s="286"/>
      <c r="M34" s="286"/>
      <c r="N34" s="287"/>
      <c r="O34" s="296">
        <v>17</v>
      </c>
      <c r="P34" s="297"/>
      <c r="Q34" s="29" t="str">
        <f t="shared" si="0"/>
        <v>〇</v>
      </c>
      <c r="R34" s="30" t="s">
        <v>11</v>
      </c>
      <c r="S34" s="31" t="str">
        <f t="shared" si="1"/>
        <v xml:space="preserve">  </v>
      </c>
      <c r="T34" s="296">
        <v>15</v>
      </c>
      <c r="U34" s="298"/>
      <c r="V34" s="44"/>
      <c r="W34" s="285"/>
      <c r="X34" s="286"/>
      <c r="Y34" s="287"/>
      <c r="Z34" s="394"/>
      <c r="AA34" s="394"/>
      <c r="AB34" s="394"/>
      <c r="AC34" s="394"/>
      <c r="AD34" s="394"/>
      <c r="AE34" s="394"/>
      <c r="AF34" s="394"/>
      <c r="AG34" s="383"/>
      <c r="AH34" s="354"/>
      <c r="AI34" s="354"/>
      <c r="AJ34" s="354"/>
      <c r="AK34" s="354"/>
      <c r="AL34" s="268"/>
      <c r="AM34" s="268"/>
      <c r="AN34" s="28"/>
      <c r="AO34" s="28"/>
      <c r="AP34" s="28"/>
      <c r="AQ34" s="28"/>
      <c r="AR34" s="28"/>
      <c r="AS34" s="28"/>
      <c r="BD34" s="2"/>
      <c r="BG34" s="28"/>
      <c r="BH34" s="28"/>
      <c r="BI34" s="43"/>
    </row>
    <row r="35" spans="1:61" ht="12" customHeight="1" x14ac:dyDescent="0.2">
      <c r="A35" s="399"/>
      <c r="B35" s="399"/>
      <c r="C35" s="394"/>
      <c r="D35" s="394"/>
      <c r="E35" s="394"/>
      <c r="F35" s="394"/>
      <c r="G35" s="394"/>
      <c r="H35" s="394"/>
      <c r="I35" s="394"/>
      <c r="J35" s="394"/>
      <c r="K35" s="291"/>
      <c r="L35" s="292"/>
      <c r="M35" s="292"/>
      <c r="N35" s="293"/>
      <c r="O35" s="299">
        <v>8</v>
      </c>
      <c r="P35" s="300"/>
      <c r="Q35" s="33" t="str">
        <f t="shared" si="0"/>
        <v xml:space="preserve">  </v>
      </c>
      <c r="R35" s="39" t="s">
        <v>12</v>
      </c>
      <c r="S35" s="35" t="str">
        <f t="shared" si="1"/>
        <v>〇</v>
      </c>
      <c r="T35" s="299">
        <v>15</v>
      </c>
      <c r="U35" s="301"/>
      <c r="V35" s="38"/>
      <c r="W35" s="291"/>
      <c r="X35" s="292"/>
      <c r="Y35" s="293"/>
      <c r="Z35" s="394"/>
      <c r="AA35" s="394"/>
      <c r="AB35" s="394"/>
      <c r="AC35" s="394"/>
      <c r="AD35" s="394"/>
      <c r="AE35" s="394"/>
      <c r="AF35" s="394"/>
      <c r="AG35" s="396"/>
      <c r="AH35" s="397"/>
      <c r="AI35" s="397"/>
      <c r="AJ35" s="397"/>
      <c r="AK35" s="397"/>
      <c r="AL35" s="268"/>
      <c r="AM35" s="268"/>
      <c r="AN35" s="28"/>
      <c r="AO35" s="28"/>
      <c r="AP35" s="28"/>
      <c r="AQ35" s="28"/>
      <c r="AR35" s="28"/>
      <c r="AS35" s="28"/>
      <c r="BD35" s="2"/>
      <c r="BG35" s="28"/>
      <c r="BH35" s="28"/>
      <c r="BI35" s="43"/>
    </row>
    <row r="36" spans="1:61" ht="12" customHeight="1" x14ac:dyDescent="0.2">
      <c r="A36" s="399">
        <v>9</v>
      </c>
      <c r="B36" s="399"/>
      <c r="C36" s="394" t="str">
        <f>C5</f>
        <v>ノーティー　メガ</v>
      </c>
      <c r="D36" s="394"/>
      <c r="E36" s="394"/>
      <c r="F36" s="394"/>
      <c r="G36" s="394"/>
      <c r="H36" s="394"/>
      <c r="I36" s="394"/>
      <c r="J36" s="394"/>
      <c r="K36" s="282">
        <f>COUNTIF(Q36:Q38,"〇")</f>
        <v>0</v>
      </c>
      <c r="L36" s="283"/>
      <c r="M36" s="283"/>
      <c r="N36" s="284"/>
      <c r="O36" s="302">
        <v>9</v>
      </c>
      <c r="P36" s="303"/>
      <c r="Q36" s="24" t="str">
        <f t="shared" si="0"/>
        <v xml:space="preserve">  </v>
      </c>
      <c r="R36" s="41" t="s">
        <v>10</v>
      </c>
      <c r="S36" s="26" t="str">
        <f t="shared" si="1"/>
        <v>〇</v>
      </c>
      <c r="T36" s="302">
        <v>15</v>
      </c>
      <c r="U36" s="304"/>
      <c r="V36" s="42"/>
      <c r="W36" s="282">
        <f>COUNTIF(S36:S38,"〇")</f>
        <v>2</v>
      </c>
      <c r="X36" s="283"/>
      <c r="Y36" s="284"/>
      <c r="Z36" s="394" t="str">
        <f>P5</f>
        <v>(メビウス)タッチ</v>
      </c>
      <c r="AA36" s="394"/>
      <c r="AB36" s="394"/>
      <c r="AC36" s="394"/>
      <c r="AD36" s="394"/>
      <c r="AE36" s="394"/>
      <c r="AF36" s="394"/>
      <c r="AG36" s="395" t="str">
        <f>C6</f>
        <v>ＳＴＥＬＬＡ</v>
      </c>
      <c r="AH36" s="351"/>
      <c r="AI36" s="351"/>
      <c r="AJ36" s="351"/>
      <c r="AK36" s="351"/>
      <c r="AL36" s="394" t="str">
        <f>P6</f>
        <v>知多シーガルズ</v>
      </c>
      <c r="AM36" s="394"/>
      <c r="AN36" s="28"/>
      <c r="AO36" s="28"/>
      <c r="AP36" s="28"/>
      <c r="AQ36" s="28"/>
      <c r="AR36" s="28"/>
      <c r="AS36" s="28"/>
      <c r="BD36" s="2"/>
      <c r="BG36" s="28"/>
      <c r="BH36" s="28"/>
      <c r="BI36" s="43"/>
    </row>
    <row r="37" spans="1:61" ht="12" customHeight="1" x14ac:dyDescent="0.2">
      <c r="A37" s="399"/>
      <c r="B37" s="399"/>
      <c r="C37" s="394"/>
      <c r="D37" s="394"/>
      <c r="E37" s="394"/>
      <c r="F37" s="394"/>
      <c r="G37" s="394"/>
      <c r="H37" s="394"/>
      <c r="I37" s="394"/>
      <c r="J37" s="394"/>
      <c r="K37" s="285"/>
      <c r="L37" s="286"/>
      <c r="M37" s="286"/>
      <c r="N37" s="287"/>
      <c r="O37" s="296">
        <v>13</v>
      </c>
      <c r="P37" s="297"/>
      <c r="Q37" s="29" t="str">
        <f t="shared" si="0"/>
        <v xml:space="preserve">  </v>
      </c>
      <c r="R37" s="30" t="s">
        <v>11</v>
      </c>
      <c r="S37" s="31" t="str">
        <f t="shared" si="1"/>
        <v>〇</v>
      </c>
      <c r="T37" s="296">
        <v>15</v>
      </c>
      <c r="U37" s="298"/>
      <c r="V37" s="44"/>
      <c r="W37" s="285"/>
      <c r="X37" s="286"/>
      <c r="Y37" s="287"/>
      <c r="Z37" s="394"/>
      <c r="AA37" s="394"/>
      <c r="AB37" s="394"/>
      <c r="AC37" s="394"/>
      <c r="AD37" s="394"/>
      <c r="AE37" s="394"/>
      <c r="AF37" s="394"/>
      <c r="AG37" s="383"/>
      <c r="AH37" s="354"/>
      <c r="AI37" s="354"/>
      <c r="AJ37" s="354"/>
      <c r="AK37" s="354"/>
      <c r="AL37" s="394"/>
      <c r="AM37" s="394"/>
      <c r="AN37" s="28"/>
      <c r="AO37" s="28"/>
      <c r="AP37" s="28"/>
      <c r="AQ37" s="28"/>
      <c r="AR37" s="28"/>
      <c r="AS37" s="28"/>
      <c r="BD37" s="2"/>
      <c r="BG37" s="28"/>
      <c r="BH37" s="28"/>
      <c r="BI37" s="43"/>
    </row>
    <row r="38" spans="1:61" ht="12" customHeight="1" x14ac:dyDescent="0.2">
      <c r="A38" s="399"/>
      <c r="B38" s="399"/>
      <c r="C38" s="394"/>
      <c r="D38" s="394"/>
      <c r="E38" s="394"/>
      <c r="F38" s="394"/>
      <c r="G38" s="394"/>
      <c r="H38" s="394"/>
      <c r="I38" s="394"/>
      <c r="J38" s="394"/>
      <c r="K38" s="291"/>
      <c r="L38" s="292"/>
      <c r="M38" s="292"/>
      <c r="N38" s="293"/>
      <c r="O38" s="299"/>
      <c r="P38" s="300"/>
      <c r="Q38" s="33" t="str">
        <f t="shared" si="0"/>
        <v xml:space="preserve">  </v>
      </c>
      <c r="R38" s="39" t="s">
        <v>12</v>
      </c>
      <c r="S38" s="35" t="str">
        <f t="shared" si="1"/>
        <v xml:space="preserve">  </v>
      </c>
      <c r="T38" s="299"/>
      <c r="U38" s="301"/>
      <c r="V38" s="38"/>
      <c r="W38" s="291"/>
      <c r="X38" s="292"/>
      <c r="Y38" s="293"/>
      <c r="Z38" s="394"/>
      <c r="AA38" s="394"/>
      <c r="AB38" s="394"/>
      <c r="AC38" s="394"/>
      <c r="AD38" s="394"/>
      <c r="AE38" s="394"/>
      <c r="AF38" s="394"/>
      <c r="AG38" s="396"/>
      <c r="AH38" s="397"/>
      <c r="AI38" s="397"/>
      <c r="AJ38" s="397"/>
      <c r="AK38" s="397"/>
      <c r="AL38" s="394"/>
      <c r="AM38" s="394"/>
      <c r="AN38" s="28"/>
      <c r="AO38" s="28"/>
      <c r="AP38" s="28"/>
      <c r="AQ38" s="28"/>
      <c r="AR38" s="28"/>
      <c r="AS38" s="28"/>
      <c r="BD38" s="2"/>
      <c r="BG38" s="28"/>
      <c r="BH38" s="28"/>
      <c r="BI38" s="43"/>
    </row>
    <row r="39" spans="1:61" ht="12" customHeight="1" x14ac:dyDescent="0.2">
      <c r="A39" s="398">
        <v>10</v>
      </c>
      <c r="B39" s="398"/>
      <c r="C39" s="394" t="str">
        <f>C6</f>
        <v>ＳＴＥＬＬＡ</v>
      </c>
      <c r="D39" s="394"/>
      <c r="E39" s="394"/>
      <c r="F39" s="394"/>
      <c r="G39" s="394"/>
      <c r="H39" s="394"/>
      <c r="I39" s="394"/>
      <c r="J39" s="394"/>
      <c r="K39" s="282">
        <f>COUNTIF(Q39:Q41,"〇")</f>
        <v>0</v>
      </c>
      <c r="L39" s="283"/>
      <c r="M39" s="283"/>
      <c r="N39" s="284"/>
      <c r="O39" s="302">
        <v>9</v>
      </c>
      <c r="P39" s="303"/>
      <c r="Q39" s="24" t="str">
        <f t="shared" si="0"/>
        <v xml:space="preserve">  </v>
      </c>
      <c r="R39" s="41" t="s">
        <v>10</v>
      </c>
      <c r="S39" s="26" t="str">
        <f t="shared" si="1"/>
        <v>〇</v>
      </c>
      <c r="T39" s="302">
        <v>15</v>
      </c>
      <c r="U39" s="304"/>
      <c r="V39" s="42"/>
      <c r="W39" s="282">
        <f>COUNTIF(S39:S41,"〇")</f>
        <v>2</v>
      </c>
      <c r="X39" s="283"/>
      <c r="Y39" s="284"/>
      <c r="Z39" s="394" t="str">
        <f>P6</f>
        <v>知多シーガルズ</v>
      </c>
      <c r="AA39" s="394"/>
      <c r="AB39" s="394"/>
      <c r="AC39" s="394"/>
      <c r="AD39" s="394"/>
      <c r="AE39" s="394"/>
      <c r="AF39" s="394"/>
      <c r="AG39" s="395" t="str">
        <f>C5</f>
        <v>ノーティー　メガ</v>
      </c>
      <c r="AH39" s="351"/>
      <c r="AI39" s="351"/>
      <c r="AJ39" s="351"/>
      <c r="AK39" s="351"/>
      <c r="AL39" s="394" t="str">
        <f>P5</f>
        <v>(メビウス)タッチ</v>
      </c>
      <c r="AM39" s="394"/>
      <c r="AN39" s="28"/>
      <c r="AO39" s="28"/>
      <c r="AP39" s="28"/>
      <c r="AQ39" s="28"/>
      <c r="AR39" s="28"/>
      <c r="AS39" s="28"/>
      <c r="BD39" s="2"/>
      <c r="BG39" s="28"/>
      <c r="BH39" s="28"/>
      <c r="BI39" s="43"/>
    </row>
    <row r="40" spans="1:61" ht="12" customHeight="1" x14ac:dyDescent="0.2">
      <c r="A40" s="398"/>
      <c r="B40" s="398"/>
      <c r="C40" s="394"/>
      <c r="D40" s="394"/>
      <c r="E40" s="394"/>
      <c r="F40" s="394"/>
      <c r="G40" s="394"/>
      <c r="H40" s="394"/>
      <c r="I40" s="394"/>
      <c r="J40" s="394"/>
      <c r="K40" s="285"/>
      <c r="L40" s="286"/>
      <c r="M40" s="286"/>
      <c r="N40" s="287"/>
      <c r="O40" s="296">
        <v>10</v>
      </c>
      <c r="P40" s="297"/>
      <c r="Q40" s="29" t="str">
        <f t="shared" si="0"/>
        <v xml:space="preserve">  </v>
      </c>
      <c r="R40" s="30" t="s">
        <v>11</v>
      </c>
      <c r="S40" s="31" t="str">
        <f t="shared" si="1"/>
        <v>〇</v>
      </c>
      <c r="T40" s="296">
        <v>15</v>
      </c>
      <c r="U40" s="298"/>
      <c r="V40" s="44"/>
      <c r="W40" s="285"/>
      <c r="X40" s="286"/>
      <c r="Y40" s="287"/>
      <c r="Z40" s="394"/>
      <c r="AA40" s="394"/>
      <c r="AB40" s="394"/>
      <c r="AC40" s="394"/>
      <c r="AD40" s="394"/>
      <c r="AE40" s="394"/>
      <c r="AF40" s="394"/>
      <c r="AG40" s="383"/>
      <c r="AH40" s="354"/>
      <c r="AI40" s="354"/>
      <c r="AJ40" s="354"/>
      <c r="AK40" s="354"/>
      <c r="AL40" s="394"/>
      <c r="AM40" s="394"/>
      <c r="AN40" s="28"/>
      <c r="AO40" s="28"/>
      <c r="AP40" s="28"/>
      <c r="AQ40" s="28"/>
      <c r="AR40" s="28"/>
      <c r="AS40" s="28"/>
      <c r="BD40" s="2"/>
      <c r="BG40" s="28"/>
      <c r="BH40" s="28"/>
      <c r="BI40" s="43"/>
    </row>
    <row r="41" spans="1:61" ht="12" customHeight="1" x14ac:dyDescent="0.2">
      <c r="A41" s="398"/>
      <c r="B41" s="398"/>
      <c r="C41" s="394"/>
      <c r="D41" s="394"/>
      <c r="E41" s="394"/>
      <c r="F41" s="394"/>
      <c r="G41" s="394"/>
      <c r="H41" s="394"/>
      <c r="I41" s="394"/>
      <c r="J41" s="394"/>
      <c r="K41" s="291"/>
      <c r="L41" s="292"/>
      <c r="M41" s="292"/>
      <c r="N41" s="293"/>
      <c r="O41" s="299"/>
      <c r="P41" s="300"/>
      <c r="Q41" s="33" t="str">
        <f t="shared" si="0"/>
        <v xml:space="preserve">  </v>
      </c>
      <c r="R41" s="39" t="s">
        <v>12</v>
      </c>
      <c r="S41" s="35" t="str">
        <f t="shared" si="1"/>
        <v xml:space="preserve">  </v>
      </c>
      <c r="T41" s="299"/>
      <c r="U41" s="301"/>
      <c r="V41" s="38"/>
      <c r="W41" s="291"/>
      <c r="X41" s="292"/>
      <c r="Y41" s="293"/>
      <c r="Z41" s="394"/>
      <c r="AA41" s="394"/>
      <c r="AB41" s="394"/>
      <c r="AC41" s="394"/>
      <c r="AD41" s="394"/>
      <c r="AE41" s="394"/>
      <c r="AF41" s="394"/>
      <c r="AG41" s="396"/>
      <c r="AH41" s="397"/>
      <c r="AI41" s="397"/>
      <c r="AJ41" s="397"/>
      <c r="AK41" s="397"/>
      <c r="AL41" s="394"/>
      <c r="AM41" s="394"/>
      <c r="AN41" s="28"/>
      <c r="AO41" s="28"/>
      <c r="AP41" s="28"/>
      <c r="AQ41" s="28"/>
      <c r="AR41" s="28"/>
      <c r="AS41" s="28"/>
      <c r="BD41" s="2"/>
      <c r="BG41" s="28"/>
      <c r="BH41" s="28"/>
      <c r="BI41" s="43"/>
    </row>
    <row r="42" spans="1:61" ht="15" customHeight="1" x14ac:dyDescent="0.2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45"/>
      <c r="P42" s="45"/>
      <c r="Q42" s="45"/>
      <c r="S42" s="28"/>
      <c r="T42" s="45"/>
      <c r="U42" s="45"/>
      <c r="V42" s="45"/>
      <c r="W42" s="28"/>
      <c r="X42" s="28"/>
      <c r="Y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BD42" s="2"/>
      <c r="BG42" s="28"/>
      <c r="BH42" s="28"/>
      <c r="BI42" s="43"/>
    </row>
    <row r="43" spans="1:61" s="2" customFormat="1" ht="18" customHeight="1" x14ac:dyDescent="0.45">
      <c r="A43" s="363" t="s">
        <v>106</v>
      </c>
      <c r="B43" s="363"/>
      <c r="C43" s="363"/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  <c r="AA43" s="363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  <c r="AM43" s="363"/>
    </row>
    <row r="44" spans="1:61" s="2" customFormat="1" ht="6" customHeight="1" thickBot="1" x14ac:dyDescent="0.5">
      <c r="AH44" s="14"/>
    </row>
    <row r="45" spans="1:61" s="2" customFormat="1" ht="15" customHeight="1" x14ac:dyDescent="0.45">
      <c r="A45" s="342"/>
      <c r="B45" s="364" t="s">
        <v>13</v>
      </c>
      <c r="C45" s="365"/>
      <c r="D45" s="366"/>
      <c r="E45" s="46"/>
      <c r="F45" s="343" t="str">
        <f>B49</f>
        <v>ノーティー　メガ</v>
      </c>
      <c r="G45" s="344"/>
      <c r="H45" s="344"/>
      <c r="I45" s="344"/>
      <c r="J45" s="372"/>
      <c r="K45" s="377" t="str">
        <f>B55</f>
        <v>ＳＴＥＬＬＡ</v>
      </c>
      <c r="L45" s="344"/>
      <c r="M45" s="344"/>
      <c r="N45" s="344"/>
      <c r="O45" s="372"/>
      <c r="P45" s="377" t="str">
        <f>B61</f>
        <v>Ｍａｙ</v>
      </c>
      <c r="Q45" s="344"/>
      <c r="R45" s="344"/>
      <c r="S45" s="344"/>
      <c r="T45" s="372"/>
      <c r="U45" s="377" t="str">
        <f>B67</f>
        <v>(メビウス)タッチ</v>
      </c>
      <c r="V45" s="344"/>
      <c r="W45" s="344"/>
      <c r="X45" s="344"/>
      <c r="Y45" s="372"/>
      <c r="Z45" s="380" t="str">
        <f>B73</f>
        <v>知多シーガルズ</v>
      </c>
      <c r="AA45" s="381"/>
      <c r="AB45" s="381"/>
      <c r="AC45" s="381"/>
      <c r="AD45" s="382"/>
      <c r="AE45" s="364" t="s">
        <v>14</v>
      </c>
      <c r="AF45" s="365"/>
      <c r="AG45" s="385"/>
      <c r="AH45" s="388" t="s">
        <v>15</v>
      </c>
      <c r="AI45" s="365"/>
      <c r="AJ45" s="385"/>
      <c r="AK45" s="388" t="s">
        <v>16</v>
      </c>
      <c r="AL45" s="385"/>
      <c r="AM45" s="391" t="s">
        <v>17</v>
      </c>
    </row>
    <row r="46" spans="1:61" s="2" customFormat="1" ht="15" customHeight="1" x14ac:dyDescent="0.45">
      <c r="A46" s="342"/>
      <c r="B46" s="367"/>
      <c r="C46" s="317"/>
      <c r="D46" s="368"/>
      <c r="F46" s="321"/>
      <c r="G46" s="322"/>
      <c r="H46" s="322"/>
      <c r="I46" s="322"/>
      <c r="J46" s="373"/>
      <c r="K46" s="378"/>
      <c r="L46" s="322"/>
      <c r="M46" s="322"/>
      <c r="N46" s="322"/>
      <c r="O46" s="373"/>
      <c r="P46" s="378"/>
      <c r="Q46" s="322"/>
      <c r="R46" s="322"/>
      <c r="S46" s="322"/>
      <c r="T46" s="373"/>
      <c r="U46" s="378"/>
      <c r="V46" s="322"/>
      <c r="W46" s="322"/>
      <c r="X46" s="322"/>
      <c r="Y46" s="373"/>
      <c r="Z46" s="383"/>
      <c r="AA46" s="354"/>
      <c r="AB46" s="354"/>
      <c r="AC46" s="354"/>
      <c r="AD46" s="355"/>
      <c r="AE46" s="367"/>
      <c r="AF46" s="317"/>
      <c r="AG46" s="386"/>
      <c r="AH46" s="389"/>
      <c r="AI46" s="317"/>
      <c r="AJ46" s="386"/>
      <c r="AK46" s="389"/>
      <c r="AL46" s="386"/>
      <c r="AM46" s="392"/>
    </row>
    <row r="47" spans="1:61" s="2" customFormat="1" ht="15" customHeight="1" x14ac:dyDescent="0.45">
      <c r="A47" s="342"/>
      <c r="B47" s="367"/>
      <c r="C47" s="317"/>
      <c r="D47" s="368"/>
      <c r="F47" s="321"/>
      <c r="G47" s="322"/>
      <c r="H47" s="322"/>
      <c r="I47" s="322"/>
      <c r="J47" s="373"/>
      <c r="K47" s="378"/>
      <c r="L47" s="322"/>
      <c r="M47" s="322"/>
      <c r="N47" s="322"/>
      <c r="O47" s="373"/>
      <c r="P47" s="378"/>
      <c r="Q47" s="322"/>
      <c r="R47" s="322"/>
      <c r="S47" s="322"/>
      <c r="T47" s="373"/>
      <c r="U47" s="378"/>
      <c r="V47" s="322"/>
      <c r="W47" s="322"/>
      <c r="X47" s="322"/>
      <c r="Y47" s="373"/>
      <c r="Z47" s="383"/>
      <c r="AA47" s="354"/>
      <c r="AB47" s="354"/>
      <c r="AC47" s="354"/>
      <c r="AD47" s="355"/>
      <c r="AE47" s="367"/>
      <c r="AF47" s="317"/>
      <c r="AG47" s="386"/>
      <c r="AH47" s="389"/>
      <c r="AI47" s="317"/>
      <c r="AJ47" s="386"/>
      <c r="AK47" s="389"/>
      <c r="AL47" s="386"/>
      <c r="AM47" s="392"/>
      <c r="AO47" s="317" t="s">
        <v>18</v>
      </c>
      <c r="AP47" s="341" t="s">
        <v>19</v>
      </c>
    </row>
    <row r="48" spans="1:61" s="2" customFormat="1" ht="15" customHeight="1" thickBot="1" x14ac:dyDescent="0.5">
      <c r="A48" s="342"/>
      <c r="B48" s="369"/>
      <c r="C48" s="370"/>
      <c r="D48" s="371"/>
      <c r="E48" s="47"/>
      <c r="F48" s="374"/>
      <c r="G48" s="375"/>
      <c r="H48" s="375"/>
      <c r="I48" s="375"/>
      <c r="J48" s="376"/>
      <c r="K48" s="379"/>
      <c r="L48" s="375"/>
      <c r="M48" s="375"/>
      <c r="N48" s="375"/>
      <c r="O48" s="376"/>
      <c r="P48" s="379"/>
      <c r="Q48" s="375"/>
      <c r="R48" s="375"/>
      <c r="S48" s="375"/>
      <c r="T48" s="376"/>
      <c r="U48" s="379"/>
      <c r="V48" s="375"/>
      <c r="W48" s="375"/>
      <c r="X48" s="375"/>
      <c r="Y48" s="376"/>
      <c r="Z48" s="384"/>
      <c r="AA48" s="357"/>
      <c r="AB48" s="357"/>
      <c r="AC48" s="357"/>
      <c r="AD48" s="358"/>
      <c r="AE48" s="369"/>
      <c r="AF48" s="370"/>
      <c r="AG48" s="387"/>
      <c r="AH48" s="390"/>
      <c r="AI48" s="370"/>
      <c r="AJ48" s="387"/>
      <c r="AK48" s="390"/>
      <c r="AL48" s="387"/>
      <c r="AM48" s="393"/>
      <c r="AO48" s="317"/>
      <c r="AP48" s="341"/>
    </row>
    <row r="49" spans="1:52" ht="18" customHeight="1" x14ac:dyDescent="0.2">
      <c r="A49" s="342"/>
      <c r="B49" s="343" t="str">
        <f>C5</f>
        <v>ノーティー　メガ</v>
      </c>
      <c r="C49" s="344"/>
      <c r="D49" s="345"/>
      <c r="E49" s="346" t="e">
        <f>IF($CB$111="A",CD113,IF($CB$111="B",CG113,CJ113))</f>
        <v>#REF!</v>
      </c>
      <c r="F49" s="347"/>
      <c r="G49" s="348"/>
      <c r="H49" s="348"/>
      <c r="I49" s="348"/>
      <c r="J49" s="349"/>
      <c r="K49" s="48">
        <f>COUNTIF(L52:L54,"○")</f>
        <v>2</v>
      </c>
      <c r="L49" s="48"/>
      <c r="M49" s="48" t="s">
        <v>107</v>
      </c>
      <c r="N49" s="48"/>
      <c r="O49" s="49">
        <f>COUNTIF(N52:N54,"○")</f>
        <v>0</v>
      </c>
      <c r="P49" s="48">
        <f>COUNTIF(Q52:Q54,"○")</f>
        <v>2</v>
      </c>
      <c r="Q49" s="48"/>
      <c r="R49" s="48" t="s">
        <v>108</v>
      </c>
      <c r="S49" s="48"/>
      <c r="T49" s="49">
        <f>COUNTIF(S52:S54,"○")</f>
        <v>1</v>
      </c>
      <c r="U49" s="48">
        <f>COUNTIF(V52:V54,"○")</f>
        <v>0</v>
      </c>
      <c r="V49" s="48"/>
      <c r="W49" s="48" t="s">
        <v>109</v>
      </c>
      <c r="X49" s="48"/>
      <c r="Y49" s="49">
        <f>COUNTIF(X52:X54,"○")</f>
        <v>2</v>
      </c>
      <c r="Z49" s="48">
        <f>COUNTIF(AA52:AA54,"○")</f>
        <v>1</v>
      </c>
      <c r="AA49" s="48"/>
      <c r="AB49" s="48" t="s">
        <v>110</v>
      </c>
      <c r="AC49" s="48"/>
      <c r="AD49" s="49">
        <f>COUNTIF(AC52:AC54,"○")</f>
        <v>2</v>
      </c>
      <c r="AE49" s="253">
        <f>COUNTIF(F50:AD50,"○")</f>
        <v>2</v>
      </c>
      <c r="AF49" s="254" t="s">
        <v>20</v>
      </c>
      <c r="AG49" s="260">
        <f>COUNTIF(J51:AD51,"○")</f>
        <v>2</v>
      </c>
      <c r="AH49" s="261">
        <f>IF(AJ53=0,10,AH53/AJ53)</f>
        <v>1</v>
      </c>
      <c r="AI49" s="254"/>
      <c r="AJ49" s="260"/>
      <c r="AK49" s="261"/>
      <c r="AL49" s="339">
        <f>SUM(F52:F54,K52:K54,P52:P54,U52:U54,Z52:Z54)/SUM(J52:J54,O52:O54,T52:T54,Y52:Y54,AD52:AD54)</f>
        <v>0.971830985915493</v>
      </c>
      <c r="AM49" s="340">
        <f>IF(AO$87=AO$86,RANK(AY49,AY$49:AY$78,0),"")</f>
        <v>3</v>
      </c>
      <c r="AO49" s="1">
        <f>SUM(AE49:AG54)</f>
        <v>4</v>
      </c>
      <c r="AP49" s="1">
        <f>AQ49-AR49</f>
        <v>0</v>
      </c>
      <c r="AQ49" s="1">
        <f>SUM(F49:AD49)</f>
        <v>10</v>
      </c>
      <c r="AR49" s="1">
        <f>SUM(AH53:AJ54)</f>
        <v>10</v>
      </c>
      <c r="AT49" s="317">
        <f>RANK(AE49,AE$49:AE$78,1)</f>
        <v>3</v>
      </c>
      <c r="AU49" s="317">
        <f>RANK(AZ49,AZ$49:AZ$78,1)</f>
        <v>3</v>
      </c>
      <c r="AV49" s="317">
        <f>RANK(AL49,AL$49:AL$78,1)</f>
        <v>3</v>
      </c>
      <c r="AW49" s="317">
        <f>AT49*100</f>
        <v>300</v>
      </c>
      <c r="AX49" s="317">
        <f>AU49*10</f>
        <v>30</v>
      </c>
      <c r="AY49" s="317">
        <f>SUM(AV49:AX54)</f>
        <v>333</v>
      </c>
      <c r="AZ49" s="317">
        <f>AH49-AJ49</f>
        <v>1</v>
      </c>
    </row>
    <row r="50" spans="1:52" ht="13.5" hidden="1" customHeight="1" x14ac:dyDescent="0.2">
      <c r="A50" s="342"/>
      <c r="B50" s="321"/>
      <c r="C50" s="322"/>
      <c r="D50" s="323"/>
      <c r="E50" s="328"/>
      <c r="F50" s="249"/>
      <c r="G50" s="227"/>
      <c r="H50" s="227"/>
      <c r="I50" s="227"/>
      <c r="J50" s="228"/>
      <c r="K50" s="21" t="str">
        <f>IF(K49&gt;O49,"○","　")</f>
        <v>○</v>
      </c>
      <c r="L50" s="21"/>
      <c r="M50" s="21"/>
      <c r="N50" s="21"/>
      <c r="O50" s="50"/>
      <c r="P50" s="21" t="str">
        <f>IF(P49&gt;T49,"○","　")</f>
        <v>○</v>
      </c>
      <c r="Q50" s="21"/>
      <c r="R50" s="21"/>
      <c r="S50" s="21"/>
      <c r="T50" s="50"/>
      <c r="U50" s="21" t="str">
        <f>IF(U49&gt;Y49,"○","　")</f>
        <v>　</v>
      </c>
      <c r="V50" s="21"/>
      <c r="W50" s="21"/>
      <c r="X50" s="21"/>
      <c r="Y50" s="50"/>
      <c r="Z50" s="21" t="str">
        <f>IF(Z49&gt;AD49,"○","　")</f>
        <v>　</v>
      </c>
      <c r="AA50" s="21"/>
      <c r="AB50" s="21"/>
      <c r="AC50" s="21"/>
      <c r="AD50" s="50"/>
      <c r="AE50" s="233"/>
      <c r="AF50" s="197"/>
      <c r="AG50" s="201"/>
      <c r="AH50" s="198"/>
      <c r="AI50" s="197"/>
      <c r="AJ50" s="201"/>
      <c r="AK50" s="198"/>
      <c r="AL50" s="332"/>
      <c r="AM50" s="335"/>
      <c r="AT50" s="317"/>
      <c r="AU50" s="317"/>
      <c r="AV50" s="317"/>
      <c r="AW50" s="317"/>
      <c r="AX50" s="317"/>
      <c r="AY50" s="317"/>
      <c r="AZ50" s="317"/>
    </row>
    <row r="51" spans="1:52" ht="13.5" hidden="1" customHeight="1" x14ac:dyDescent="0.2">
      <c r="A51" s="342"/>
      <c r="B51" s="321"/>
      <c r="C51" s="322"/>
      <c r="D51" s="323"/>
      <c r="E51" s="328"/>
      <c r="F51" s="249"/>
      <c r="G51" s="227"/>
      <c r="H51" s="227"/>
      <c r="I51" s="227"/>
      <c r="J51" s="228"/>
      <c r="K51" s="21"/>
      <c r="L51" s="21"/>
      <c r="M51" s="21"/>
      <c r="N51" s="21"/>
      <c r="O51" s="50" t="str">
        <f>IF(O49&gt;K49,"○","　")</f>
        <v>　</v>
      </c>
      <c r="P51" s="21"/>
      <c r="Q51" s="21"/>
      <c r="R51" s="21"/>
      <c r="S51" s="21"/>
      <c r="T51" s="50" t="str">
        <f>IF(T49&gt;P49,"○","　")</f>
        <v>　</v>
      </c>
      <c r="U51" s="21"/>
      <c r="V51" s="21"/>
      <c r="W51" s="21"/>
      <c r="X51" s="21"/>
      <c r="Y51" s="50" t="str">
        <f>IF(Y49&gt;U49,"○","　")</f>
        <v>○</v>
      </c>
      <c r="Z51" s="21"/>
      <c r="AA51" s="21"/>
      <c r="AB51" s="21"/>
      <c r="AC51" s="21"/>
      <c r="AD51" s="50" t="str">
        <f>IF(AD49&gt;Z49,"○","　")</f>
        <v>○</v>
      </c>
      <c r="AE51" s="233"/>
      <c r="AF51" s="197"/>
      <c r="AG51" s="201"/>
      <c r="AH51" s="198"/>
      <c r="AI51" s="197"/>
      <c r="AJ51" s="201"/>
      <c r="AK51" s="198"/>
      <c r="AL51" s="332"/>
      <c r="AM51" s="335"/>
      <c r="AT51" s="317"/>
      <c r="AU51" s="317"/>
      <c r="AV51" s="317"/>
      <c r="AW51" s="317"/>
      <c r="AX51" s="317"/>
      <c r="AY51" s="317"/>
      <c r="AZ51" s="317"/>
    </row>
    <row r="52" spans="1:52" ht="18" customHeight="1" x14ac:dyDescent="0.2">
      <c r="A52" s="342"/>
      <c r="B52" s="321"/>
      <c r="C52" s="322"/>
      <c r="D52" s="323"/>
      <c r="E52" s="328"/>
      <c r="F52" s="249"/>
      <c r="G52" s="227"/>
      <c r="H52" s="227"/>
      <c r="I52" s="227"/>
      <c r="J52" s="228"/>
      <c r="K52" s="21">
        <f>O12</f>
        <v>16</v>
      </c>
      <c r="L52" s="21" t="str">
        <f>IF(K52&gt;O52,"○","　")</f>
        <v>○</v>
      </c>
      <c r="M52" s="21" t="s">
        <v>20</v>
      </c>
      <c r="N52" s="21" t="str">
        <f>IF(O52&gt;K52,"○","　")</f>
        <v>　</v>
      </c>
      <c r="O52" s="50">
        <f>T12</f>
        <v>14</v>
      </c>
      <c r="P52" s="21">
        <f>O27</f>
        <v>11</v>
      </c>
      <c r="Q52" s="21" t="str">
        <f>IF(P52&gt;T52,"○","　")</f>
        <v>　</v>
      </c>
      <c r="R52" s="21" t="s">
        <v>20</v>
      </c>
      <c r="S52" s="21" t="str">
        <f>IF(T52&gt;P52,"○","　")</f>
        <v>○</v>
      </c>
      <c r="T52" s="50">
        <f>T27</f>
        <v>15</v>
      </c>
      <c r="U52" s="21">
        <f>O36</f>
        <v>9</v>
      </c>
      <c r="V52" s="21" t="str">
        <f>IF(U52&gt;Y52,"○","　")</f>
        <v>　</v>
      </c>
      <c r="W52" s="21" t="s">
        <v>20</v>
      </c>
      <c r="X52" s="21" t="str">
        <f>IF(Y52&gt;U52,"○","　")</f>
        <v>○</v>
      </c>
      <c r="Y52" s="50">
        <f>T36</f>
        <v>15</v>
      </c>
      <c r="Z52" s="21">
        <f>O18</f>
        <v>15</v>
      </c>
      <c r="AA52" s="21" t="str">
        <f>IF(Z52&gt;AD52,"○","　")</f>
        <v>○</v>
      </c>
      <c r="AB52" s="21" t="s">
        <v>20</v>
      </c>
      <c r="AC52" s="21" t="str">
        <f>IF(AD52&gt;Z52,"○","　")</f>
        <v>　</v>
      </c>
      <c r="AD52" s="50">
        <f>T18</f>
        <v>13</v>
      </c>
      <c r="AE52" s="233"/>
      <c r="AF52" s="197"/>
      <c r="AG52" s="201"/>
      <c r="AH52" s="198"/>
      <c r="AI52" s="197"/>
      <c r="AJ52" s="201"/>
      <c r="AK52" s="198"/>
      <c r="AL52" s="332"/>
      <c r="AM52" s="335"/>
      <c r="AT52" s="317"/>
      <c r="AU52" s="317"/>
      <c r="AV52" s="317"/>
      <c r="AW52" s="317"/>
      <c r="AX52" s="317"/>
      <c r="AY52" s="317"/>
      <c r="AZ52" s="317"/>
    </row>
    <row r="53" spans="1:52" ht="18" customHeight="1" x14ac:dyDescent="0.2">
      <c r="A53" s="342"/>
      <c r="B53" s="321"/>
      <c r="C53" s="322"/>
      <c r="D53" s="323"/>
      <c r="E53" s="328"/>
      <c r="F53" s="249"/>
      <c r="G53" s="227"/>
      <c r="H53" s="227"/>
      <c r="I53" s="227"/>
      <c r="J53" s="228"/>
      <c r="K53" s="21">
        <f>O13</f>
        <v>17</v>
      </c>
      <c r="L53" s="21" t="str">
        <f>IF(K53&gt;O53,"○","　")</f>
        <v>○</v>
      </c>
      <c r="M53" s="21" t="s">
        <v>21</v>
      </c>
      <c r="N53" s="21" t="str">
        <f>IF(O53&gt;K53,"○","　")</f>
        <v>　</v>
      </c>
      <c r="O53" s="50">
        <f>T13</f>
        <v>16</v>
      </c>
      <c r="P53" s="21">
        <f>O28</f>
        <v>15</v>
      </c>
      <c r="Q53" s="21" t="str">
        <f>IF(P53&gt;T53,"○","　")</f>
        <v>○</v>
      </c>
      <c r="R53" s="21" t="s">
        <v>21</v>
      </c>
      <c r="S53" s="21" t="str">
        <f>IF(T53&gt;P53,"○","　")</f>
        <v>　</v>
      </c>
      <c r="T53" s="50">
        <f>T28</f>
        <v>11</v>
      </c>
      <c r="U53" s="21">
        <f>O37</f>
        <v>13</v>
      </c>
      <c r="V53" s="21" t="str">
        <f>IF(U53&gt;Y53,"○","　")</f>
        <v>　</v>
      </c>
      <c r="W53" s="21" t="s">
        <v>21</v>
      </c>
      <c r="X53" s="21" t="str">
        <f>IF(Y53&gt;U53,"○","　")</f>
        <v>○</v>
      </c>
      <c r="Y53" s="50">
        <f>T37</f>
        <v>15</v>
      </c>
      <c r="Z53" s="21">
        <f>O19</f>
        <v>11</v>
      </c>
      <c r="AA53" s="21" t="str">
        <f>IF(Z53&gt;AD53,"○","　")</f>
        <v>　</v>
      </c>
      <c r="AB53" s="21" t="s">
        <v>21</v>
      </c>
      <c r="AC53" s="21" t="str">
        <f>IF(AD53&gt;Z53,"○","　")</f>
        <v>○</v>
      </c>
      <c r="AD53" s="50">
        <f>T19</f>
        <v>15</v>
      </c>
      <c r="AE53" s="233"/>
      <c r="AF53" s="197"/>
      <c r="AG53" s="201"/>
      <c r="AH53" s="198">
        <f>SUM(F49,K49,P49,U49,Z49)</f>
        <v>5</v>
      </c>
      <c r="AI53" s="197" t="s">
        <v>21</v>
      </c>
      <c r="AJ53" s="201">
        <f>SUM(J49,O49,T49,Y49,AD49)</f>
        <v>5</v>
      </c>
      <c r="AK53" s="198"/>
      <c r="AL53" s="332"/>
      <c r="AM53" s="335"/>
      <c r="AT53" s="317"/>
      <c r="AU53" s="317"/>
      <c r="AV53" s="317"/>
      <c r="AW53" s="317"/>
      <c r="AX53" s="317"/>
      <c r="AY53" s="317"/>
      <c r="AZ53" s="317"/>
    </row>
    <row r="54" spans="1:52" ht="18" customHeight="1" x14ac:dyDescent="0.2">
      <c r="A54" s="342"/>
      <c r="B54" s="324"/>
      <c r="C54" s="325"/>
      <c r="D54" s="326"/>
      <c r="E54" s="329"/>
      <c r="F54" s="250"/>
      <c r="G54" s="239"/>
      <c r="H54" s="239"/>
      <c r="I54" s="239"/>
      <c r="J54" s="240"/>
      <c r="K54" s="21">
        <f>O14</f>
        <v>0</v>
      </c>
      <c r="L54" s="21" t="str">
        <f>IF(K54&gt;O54,"○","　")</f>
        <v>　</v>
      </c>
      <c r="M54" s="21" t="s">
        <v>21</v>
      </c>
      <c r="N54" s="21" t="str">
        <f>IF(O54&gt;K54,"○","　")</f>
        <v>　</v>
      </c>
      <c r="O54" s="50">
        <f>T14</f>
        <v>0</v>
      </c>
      <c r="P54" s="21">
        <f>O29</f>
        <v>15</v>
      </c>
      <c r="Q54" s="21" t="str">
        <f>IF(P54&gt;T54,"○","　")</f>
        <v>○</v>
      </c>
      <c r="R54" s="21" t="s">
        <v>21</v>
      </c>
      <c r="S54" s="21" t="str">
        <f>IF(T54&gt;P54,"○","　")</f>
        <v>　</v>
      </c>
      <c r="T54" s="50">
        <f>T29</f>
        <v>11</v>
      </c>
      <c r="U54" s="21">
        <f>O38</f>
        <v>0</v>
      </c>
      <c r="V54" s="21" t="str">
        <f>IF(U54&gt;Y54,"○","　")</f>
        <v>　</v>
      </c>
      <c r="W54" s="21" t="s">
        <v>21</v>
      </c>
      <c r="X54" s="21" t="str">
        <f>IF(Y54&gt;U54,"○","　")</f>
        <v>　</v>
      </c>
      <c r="Y54" s="50">
        <f>T38</f>
        <v>0</v>
      </c>
      <c r="Z54" s="21">
        <f>O20</f>
        <v>16</v>
      </c>
      <c r="AA54" s="21" t="str">
        <f>IF(Z54&gt;AD54,"○","　")</f>
        <v>　</v>
      </c>
      <c r="AB54" s="21" t="s">
        <v>21</v>
      </c>
      <c r="AC54" s="21" t="str">
        <f>IF(AD54&gt;Z54,"○","　")</f>
        <v>○</v>
      </c>
      <c r="AD54" s="50">
        <f>T20</f>
        <v>17</v>
      </c>
      <c r="AE54" s="241"/>
      <c r="AF54" s="242"/>
      <c r="AG54" s="243"/>
      <c r="AH54" s="244"/>
      <c r="AI54" s="242"/>
      <c r="AJ54" s="243"/>
      <c r="AK54" s="244"/>
      <c r="AL54" s="337"/>
      <c r="AM54" s="338"/>
      <c r="AT54" s="317"/>
      <c r="AU54" s="317"/>
      <c r="AV54" s="317"/>
      <c r="AW54" s="317"/>
      <c r="AX54" s="317"/>
      <c r="AY54" s="317"/>
      <c r="AZ54" s="317"/>
    </row>
    <row r="55" spans="1:52" ht="18" customHeight="1" x14ac:dyDescent="0.2">
      <c r="A55" s="342"/>
      <c r="B55" s="318" t="str">
        <f>C6</f>
        <v>ＳＴＥＬＬＡ</v>
      </c>
      <c r="C55" s="319"/>
      <c r="D55" s="320"/>
      <c r="E55" s="327" t="e">
        <f>IF($CB$111="A",CD114,IF($CB$111="B",CG114,CJ114))</f>
        <v>#REF!</v>
      </c>
      <c r="F55" s="53">
        <f>COUNTIF(G58:G60,"○")</f>
        <v>0</v>
      </c>
      <c r="G55" s="53"/>
      <c r="H55" s="53" t="str">
        <f>M49</f>
        <v>①</v>
      </c>
      <c r="I55" s="53"/>
      <c r="J55" s="54">
        <f>COUNTIF(I58:I60,"○")</f>
        <v>2</v>
      </c>
      <c r="K55" s="223"/>
      <c r="L55" s="224"/>
      <c r="M55" s="224"/>
      <c r="N55" s="224"/>
      <c r="O55" s="225"/>
      <c r="P55" s="53">
        <f>COUNTIF(Q58:Q60,"○")</f>
        <v>0</v>
      </c>
      <c r="Q55" s="53"/>
      <c r="R55" s="53" t="s">
        <v>111</v>
      </c>
      <c r="S55" s="53"/>
      <c r="T55" s="54">
        <f>COUNTIF(S58:S60,"○")</f>
        <v>2</v>
      </c>
      <c r="U55" s="53">
        <f>COUNTIF(V58:V60,"○")</f>
        <v>2</v>
      </c>
      <c r="V55" s="53"/>
      <c r="W55" s="53" t="s">
        <v>112</v>
      </c>
      <c r="X55" s="53"/>
      <c r="Y55" s="54">
        <f>COUNTIF(X58:X60,"○")</f>
        <v>0</v>
      </c>
      <c r="Z55" s="53">
        <f>COUNTIF(AA58:AA60,"○")</f>
        <v>0</v>
      </c>
      <c r="AA55" s="53"/>
      <c r="AB55" s="53" t="s">
        <v>113</v>
      </c>
      <c r="AC55" s="53"/>
      <c r="AD55" s="54">
        <f>COUNTIF(AC58:AC60,"○")</f>
        <v>2</v>
      </c>
      <c r="AE55" s="232">
        <f>COUNTIF(F56:AD56,"○")</f>
        <v>1</v>
      </c>
      <c r="AF55" s="235" t="s">
        <v>21</v>
      </c>
      <c r="AG55" s="236">
        <f>COUNTIF(J57:AD57,"○")</f>
        <v>3</v>
      </c>
      <c r="AH55" s="330">
        <f>IF(AJ59=0,10,AH59/AJ59)</f>
        <v>0.33333333333333331</v>
      </c>
      <c r="AI55" s="235"/>
      <c r="AJ55" s="236"/>
      <c r="AK55" s="330"/>
      <c r="AL55" s="331">
        <f>SUM(F58:F60,K58:K60,P58:P60,U58:U60,Z58:Z60)/SUM(J58:J60,O58:O60,T58:T60,Y58:Y60,AD58:AD60)</f>
        <v>0.8771929824561403</v>
      </c>
      <c r="AM55" s="334">
        <f>IF(AO$87=AO$86,RANK(AY55,AY$49:AY$78,0),"")</f>
        <v>5</v>
      </c>
      <c r="AO55" s="1">
        <f>SUM(AE55:AG60)</f>
        <v>4</v>
      </c>
      <c r="AP55" s="1">
        <f>AQ55-AR55</f>
        <v>0</v>
      </c>
      <c r="AQ55" s="1">
        <f>SUM(F55:AD55)</f>
        <v>8</v>
      </c>
      <c r="AR55" s="1">
        <f>SUM(AH59:AJ60)</f>
        <v>8</v>
      </c>
      <c r="AT55" s="317">
        <f>RANK(AE55,AE$49:AE$78,1)</f>
        <v>1</v>
      </c>
      <c r="AU55" s="317">
        <f>RANK(AZ55,AZ$49:AZ$78,1)</f>
        <v>1</v>
      </c>
      <c r="AV55" s="317">
        <f>RANK(AL55,AL$49:AL$78,1)</f>
        <v>1</v>
      </c>
      <c r="AW55" s="317">
        <f>AT55*100</f>
        <v>100</v>
      </c>
      <c r="AX55" s="317">
        <f>AU55*10</f>
        <v>10</v>
      </c>
      <c r="AY55" s="317">
        <f>SUM(AV55:AX60)</f>
        <v>111</v>
      </c>
      <c r="AZ55" s="317">
        <f>AH55-AJ55</f>
        <v>0.33333333333333331</v>
      </c>
    </row>
    <row r="56" spans="1:52" ht="13.5" hidden="1" customHeight="1" x14ac:dyDescent="0.2">
      <c r="A56" s="342"/>
      <c r="B56" s="321"/>
      <c r="C56" s="322"/>
      <c r="D56" s="323"/>
      <c r="E56" s="328"/>
      <c r="F56" s="21" t="str">
        <f>IF(F55&gt;J55,"○","　")</f>
        <v>　</v>
      </c>
      <c r="G56" s="21"/>
      <c r="H56" s="21"/>
      <c r="I56" s="21"/>
      <c r="J56" s="50"/>
      <c r="K56" s="226"/>
      <c r="L56" s="227"/>
      <c r="M56" s="227"/>
      <c r="N56" s="227"/>
      <c r="O56" s="228"/>
      <c r="P56" s="21" t="str">
        <f>IF(P55&gt;T55,"○","　")</f>
        <v>　</v>
      </c>
      <c r="Q56" s="21"/>
      <c r="R56" s="21"/>
      <c r="S56" s="21"/>
      <c r="T56" s="50"/>
      <c r="U56" s="21" t="str">
        <f>IF(U55&gt;Y55,"○","　")</f>
        <v>○</v>
      </c>
      <c r="V56" s="21"/>
      <c r="W56" s="21"/>
      <c r="X56" s="21"/>
      <c r="Y56" s="50"/>
      <c r="Z56" s="21" t="str">
        <f>IF(Z55&gt;AD55,"○","　")</f>
        <v>　</v>
      </c>
      <c r="AA56" s="21"/>
      <c r="AB56" s="21"/>
      <c r="AC56" s="21"/>
      <c r="AD56" s="50"/>
      <c r="AE56" s="233"/>
      <c r="AF56" s="197"/>
      <c r="AG56" s="201"/>
      <c r="AH56" s="198"/>
      <c r="AI56" s="197"/>
      <c r="AJ56" s="201"/>
      <c r="AK56" s="198"/>
      <c r="AL56" s="332"/>
      <c r="AM56" s="335"/>
      <c r="AT56" s="317"/>
      <c r="AU56" s="317"/>
      <c r="AV56" s="317"/>
      <c r="AW56" s="317"/>
      <c r="AX56" s="317"/>
      <c r="AY56" s="317"/>
      <c r="AZ56" s="317"/>
    </row>
    <row r="57" spans="1:52" ht="13.5" hidden="1" customHeight="1" x14ac:dyDescent="0.2">
      <c r="A57" s="342"/>
      <c r="B57" s="321"/>
      <c r="C57" s="322"/>
      <c r="D57" s="323"/>
      <c r="E57" s="328"/>
      <c r="F57" s="21"/>
      <c r="G57" s="21"/>
      <c r="H57" s="21"/>
      <c r="I57" s="21"/>
      <c r="J57" s="50" t="str">
        <f>IF(J55&gt;F55,"○","　")</f>
        <v>○</v>
      </c>
      <c r="K57" s="226"/>
      <c r="L57" s="227"/>
      <c r="M57" s="227"/>
      <c r="N57" s="227"/>
      <c r="O57" s="228"/>
      <c r="P57" s="21"/>
      <c r="Q57" s="21"/>
      <c r="R57" s="21"/>
      <c r="S57" s="21"/>
      <c r="T57" s="50" t="str">
        <f>IF(T55&gt;P55,"○","　")</f>
        <v>○</v>
      </c>
      <c r="U57" s="21"/>
      <c r="V57" s="21"/>
      <c r="W57" s="21"/>
      <c r="X57" s="21"/>
      <c r="Y57" s="50" t="str">
        <f>IF(Y55&gt;U55,"○","　")</f>
        <v>　</v>
      </c>
      <c r="Z57" s="21"/>
      <c r="AA57" s="21"/>
      <c r="AB57" s="21"/>
      <c r="AC57" s="21"/>
      <c r="AD57" s="50" t="str">
        <f>IF(AD55&gt;Z55,"○","　")</f>
        <v>○</v>
      </c>
      <c r="AE57" s="233"/>
      <c r="AF57" s="197"/>
      <c r="AG57" s="201"/>
      <c r="AH57" s="198"/>
      <c r="AI57" s="197"/>
      <c r="AJ57" s="201"/>
      <c r="AK57" s="198"/>
      <c r="AL57" s="332"/>
      <c r="AM57" s="335"/>
      <c r="AT57" s="317"/>
      <c r="AU57" s="317"/>
      <c r="AV57" s="317"/>
      <c r="AW57" s="317"/>
      <c r="AX57" s="317"/>
      <c r="AY57" s="317"/>
      <c r="AZ57" s="317"/>
    </row>
    <row r="58" spans="1:52" ht="18" customHeight="1" x14ac:dyDescent="0.2">
      <c r="A58" s="342"/>
      <c r="B58" s="321"/>
      <c r="C58" s="322"/>
      <c r="D58" s="323"/>
      <c r="E58" s="328"/>
      <c r="F58" s="21">
        <f>O52</f>
        <v>14</v>
      </c>
      <c r="G58" s="21" t="str">
        <f>IF(F58&gt;J58,"○","　")</f>
        <v>　</v>
      </c>
      <c r="H58" s="21" t="s">
        <v>21</v>
      </c>
      <c r="I58" s="21" t="str">
        <f>IF(J58&gt;F58,"○","　")</f>
        <v>○</v>
      </c>
      <c r="J58" s="50">
        <f>K52</f>
        <v>16</v>
      </c>
      <c r="K58" s="226"/>
      <c r="L58" s="227"/>
      <c r="M58" s="227"/>
      <c r="N58" s="227"/>
      <c r="O58" s="228"/>
      <c r="P58" s="21">
        <f>O21</f>
        <v>11</v>
      </c>
      <c r="Q58" s="21" t="str">
        <f>IF(P58&gt;T58,"○","　")</f>
        <v>　</v>
      </c>
      <c r="R58" s="21" t="s">
        <v>20</v>
      </c>
      <c r="S58" s="21" t="str">
        <f>IF(T58&gt;P58,"○","　")</f>
        <v>○</v>
      </c>
      <c r="T58" s="50">
        <f>T21</f>
        <v>15</v>
      </c>
      <c r="U58" s="21">
        <f>O30</f>
        <v>15</v>
      </c>
      <c r="V58" s="21" t="str">
        <f>IF(U58&gt;Y58,"○","　")</f>
        <v>○</v>
      </c>
      <c r="W58" s="21" t="s">
        <v>20</v>
      </c>
      <c r="X58" s="21" t="str">
        <f>IF(Y58&gt;U58,"○","　")</f>
        <v>　</v>
      </c>
      <c r="Y58" s="50">
        <f>T30</f>
        <v>12</v>
      </c>
      <c r="Z58" s="21">
        <f>O39</f>
        <v>9</v>
      </c>
      <c r="AA58" s="21" t="str">
        <f>IF(Z58&gt;AD58,"○","　")</f>
        <v>　</v>
      </c>
      <c r="AB58" s="21" t="s">
        <v>20</v>
      </c>
      <c r="AC58" s="21" t="str">
        <f>IF(AD58&gt;Z58,"○","　")</f>
        <v>○</v>
      </c>
      <c r="AD58" s="50">
        <f>T39</f>
        <v>15</v>
      </c>
      <c r="AE58" s="233"/>
      <c r="AF58" s="197"/>
      <c r="AG58" s="201"/>
      <c r="AH58" s="198"/>
      <c r="AI58" s="197"/>
      <c r="AJ58" s="201"/>
      <c r="AK58" s="198"/>
      <c r="AL58" s="332"/>
      <c r="AM58" s="335"/>
      <c r="AT58" s="317"/>
      <c r="AU58" s="317"/>
      <c r="AV58" s="317"/>
      <c r="AW58" s="317"/>
      <c r="AX58" s="317"/>
      <c r="AY58" s="317"/>
      <c r="AZ58" s="317"/>
    </row>
    <row r="59" spans="1:52" ht="18" customHeight="1" x14ac:dyDescent="0.2">
      <c r="A59" s="342"/>
      <c r="B59" s="321"/>
      <c r="C59" s="322"/>
      <c r="D59" s="323"/>
      <c r="E59" s="328"/>
      <c r="F59" s="21">
        <f>O53</f>
        <v>16</v>
      </c>
      <c r="G59" s="21" t="str">
        <f>IF(F59&gt;J59,"○","　")</f>
        <v>　</v>
      </c>
      <c r="H59" s="21" t="s">
        <v>21</v>
      </c>
      <c r="I59" s="21" t="str">
        <f>IF(J59&gt;F59,"○","　")</f>
        <v>○</v>
      </c>
      <c r="J59" s="50">
        <f>K53</f>
        <v>17</v>
      </c>
      <c r="K59" s="226"/>
      <c r="L59" s="227"/>
      <c r="M59" s="227"/>
      <c r="N59" s="227"/>
      <c r="O59" s="228"/>
      <c r="P59" s="21">
        <f>O22</f>
        <v>10</v>
      </c>
      <c r="Q59" s="21" t="str">
        <f>IF(P59&gt;T59,"○","　")</f>
        <v>　</v>
      </c>
      <c r="R59" s="21" t="s">
        <v>21</v>
      </c>
      <c r="S59" s="21" t="str">
        <f>IF(T59&gt;P59,"○","　")</f>
        <v>○</v>
      </c>
      <c r="T59" s="50">
        <f>T22</f>
        <v>15</v>
      </c>
      <c r="U59" s="21">
        <f>O31</f>
        <v>15</v>
      </c>
      <c r="V59" s="21" t="str">
        <f>IF(U59&gt;Y59,"○","　")</f>
        <v>○</v>
      </c>
      <c r="W59" s="21" t="s">
        <v>21</v>
      </c>
      <c r="X59" s="21" t="str">
        <f>IF(Y59&gt;U59,"○","　")</f>
        <v>　</v>
      </c>
      <c r="Y59" s="50">
        <f>T31</f>
        <v>9</v>
      </c>
      <c r="Z59" s="21">
        <f>O40</f>
        <v>10</v>
      </c>
      <c r="AA59" s="21" t="str">
        <f>IF(Z59&gt;AD59,"○","　")</f>
        <v>　</v>
      </c>
      <c r="AB59" s="21" t="s">
        <v>21</v>
      </c>
      <c r="AC59" s="21" t="str">
        <f>IF(AD59&gt;Z59,"○","　")</f>
        <v>○</v>
      </c>
      <c r="AD59" s="50">
        <f>T40</f>
        <v>15</v>
      </c>
      <c r="AE59" s="233"/>
      <c r="AF59" s="197"/>
      <c r="AG59" s="201"/>
      <c r="AH59" s="198">
        <f>SUM(F55,K55,P55,U55,Z55)</f>
        <v>2</v>
      </c>
      <c r="AI59" s="197" t="s">
        <v>21</v>
      </c>
      <c r="AJ59" s="201">
        <f>SUM(J55,O55,T55,Y55,AD55)</f>
        <v>6</v>
      </c>
      <c r="AK59" s="198"/>
      <c r="AL59" s="332"/>
      <c r="AM59" s="335"/>
      <c r="AT59" s="317"/>
      <c r="AU59" s="317"/>
      <c r="AV59" s="317"/>
      <c r="AW59" s="317"/>
      <c r="AX59" s="317"/>
      <c r="AY59" s="317"/>
      <c r="AZ59" s="317"/>
    </row>
    <row r="60" spans="1:52" ht="18" customHeight="1" x14ac:dyDescent="0.2">
      <c r="A60" s="342"/>
      <c r="B60" s="324"/>
      <c r="C60" s="325"/>
      <c r="D60" s="326"/>
      <c r="E60" s="329"/>
      <c r="F60" s="51">
        <f>O54</f>
        <v>0</v>
      </c>
      <c r="G60" s="51" t="str">
        <f>IF(F60&gt;J60,"○","　")</f>
        <v>　</v>
      </c>
      <c r="H60" s="51" t="s">
        <v>21</v>
      </c>
      <c r="I60" s="51" t="str">
        <f>IF(J60&gt;F60,"○","　")</f>
        <v>　</v>
      </c>
      <c r="J60" s="52">
        <f>K54</f>
        <v>0</v>
      </c>
      <c r="K60" s="238"/>
      <c r="L60" s="239"/>
      <c r="M60" s="239"/>
      <c r="N60" s="239"/>
      <c r="O60" s="240"/>
      <c r="P60" s="21">
        <f>O23</f>
        <v>0</v>
      </c>
      <c r="Q60" s="21" t="str">
        <f>IF(P60&gt;T60,"○","　")</f>
        <v>　</v>
      </c>
      <c r="R60" s="21" t="s">
        <v>21</v>
      </c>
      <c r="S60" s="21" t="str">
        <f>IF(T60&gt;P60,"○","　")</f>
        <v>　</v>
      </c>
      <c r="T60" s="50">
        <f>T23</f>
        <v>0</v>
      </c>
      <c r="U60" s="21">
        <f>O32</f>
        <v>0</v>
      </c>
      <c r="V60" s="21" t="str">
        <f>IF(U60&gt;Y60,"○","　")</f>
        <v>　</v>
      </c>
      <c r="W60" s="21" t="s">
        <v>21</v>
      </c>
      <c r="X60" s="21" t="str">
        <f>IF(Y60&gt;U60,"○","　")</f>
        <v>　</v>
      </c>
      <c r="Y60" s="50">
        <f>T32</f>
        <v>0</v>
      </c>
      <c r="Z60" s="21">
        <f>O41</f>
        <v>0</v>
      </c>
      <c r="AA60" s="21" t="str">
        <f>IF(Z60&gt;AD60,"○","　")</f>
        <v>　</v>
      </c>
      <c r="AB60" s="21" t="s">
        <v>21</v>
      </c>
      <c r="AC60" s="21" t="str">
        <f>IF(AD60&gt;Z60,"○","　")</f>
        <v>　</v>
      </c>
      <c r="AD60" s="50">
        <f>T41</f>
        <v>0</v>
      </c>
      <c r="AE60" s="241"/>
      <c r="AF60" s="242"/>
      <c r="AG60" s="243"/>
      <c r="AH60" s="244"/>
      <c r="AI60" s="242"/>
      <c r="AJ60" s="243"/>
      <c r="AK60" s="244"/>
      <c r="AL60" s="337"/>
      <c r="AM60" s="338"/>
      <c r="AT60" s="317"/>
      <c r="AU60" s="317"/>
      <c r="AV60" s="317"/>
      <c r="AW60" s="317"/>
      <c r="AX60" s="317"/>
      <c r="AY60" s="317"/>
      <c r="AZ60" s="317"/>
    </row>
    <row r="61" spans="1:52" ht="18" customHeight="1" x14ac:dyDescent="0.2">
      <c r="A61" s="342"/>
      <c r="B61" s="318" t="str">
        <f>C7</f>
        <v>Ｍａｙ</v>
      </c>
      <c r="C61" s="319"/>
      <c r="D61" s="320"/>
      <c r="E61" s="327" t="e">
        <f>IF($CB$111="A",CD115,IF($CB$111="B",CG115,CJ115))</f>
        <v>#REF!</v>
      </c>
      <c r="F61" s="53">
        <f>COUNTIF(G64:G66,"○")</f>
        <v>1</v>
      </c>
      <c r="G61" s="53"/>
      <c r="H61" s="53" t="str">
        <f>R49</f>
        <v>⑥</v>
      </c>
      <c r="I61" s="53"/>
      <c r="J61" s="54">
        <f>COUNTIF(I64:I66,"○")</f>
        <v>2</v>
      </c>
      <c r="K61" s="53">
        <f>COUNTIF(L64:L66,"○")</f>
        <v>2</v>
      </c>
      <c r="L61" s="53"/>
      <c r="M61" s="53" t="str">
        <f>R55</f>
        <v>④</v>
      </c>
      <c r="N61" s="53"/>
      <c r="O61" s="54">
        <f>COUNTIF(N64:N66,"○")</f>
        <v>0</v>
      </c>
      <c r="P61" s="223"/>
      <c r="Q61" s="224"/>
      <c r="R61" s="224"/>
      <c r="S61" s="224"/>
      <c r="T61" s="225"/>
      <c r="U61" s="53">
        <f>COUNTIF(V64:V66,"○")</f>
        <v>0</v>
      </c>
      <c r="V61" s="53"/>
      <c r="W61" s="53" t="s">
        <v>114</v>
      </c>
      <c r="X61" s="53"/>
      <c r="Y61" s="54">
        <f>COUNTIF(X64:X66,"○")</f>
        <v>2</v>
      </c>
      <c r="Z61" s="53">
        <f>COUNTIF(AA64:AA66,"○")</f>
        <v>1</v>
      </c>
      <c r="AA61" s="53"/>
      <c r="AB61" s="53" t="s">
        <v>115</v>
      </c>
      <c r="AC61" s="53"/>
      <c r="AD61" s="54">
        <f>COUNTIF(AC64:AC66,"○")</f>
        <v>2</v>
      </c>
      <c r="AE61" s="232">
        <f>COUNTIF(F62:AD62,"○")</f>
        <v>1</v>
      </c>
      <c r="AF61" s="235" t="s">
        <v>21</v>
      </c>
      <c r="AG61" s="236">
        <f>COUNTIF(J63:AD63,"○")</f>
        <v>3</v>
      </c>
      <c r="AH61" s="330">
        <f>IF(AJ65=0,10,AH65/AJ65)</f>
        <v>0.66666666666666663</v>
      </c>
      <c r="AI61" s="235"/>
      <c r="AJ61" s="236"/>
      <c r="AK61" s="330"/>
      <c r="AL61" s="331">
        <f>SUM(F64:F66,K64:K66,P64:P66,U64:U66,Z64:Z66)/SUM(J64:J66,O64:O66,T64:T66,Y64:Y66,AD64:AD66)</f>
        <v>0.93617021276595747</v>
      </c>
      <c r="AM61" s="334">
        <f>IF(AO$87=AO$86,RANK(AY61,AY$49:AY$78,0),"")</f>
        <v>4</v>
      </c>
      <c r="AO61" s="1">
        <f>SUM(AE61:AG66)</f>
        <v>4</v>
      </c>
      <c r="AP61" s="1">
        <f>AQ61-AR61</f>
        <v>0</v>
      </c>
      <c r="AQ61" s="1">
        <f>SUM(F61:AD61)</f>
        <v>10</v>
      </c>
      <c r="AR61" s="1">
        <f>SUM(AH65:AJ66)</f>
        <v>10</v>
      </c>
      <c r="AT61" s="317">
        <f>RANK(AE61,AE$49:AE$78,1)</f>
        <v>1</v>
      </c>
      <c r="AU61" s="317">
        <f>RANK(AZ61,AZ$49:AZ$78,1)</f>
        <v>2</v>
      </c>
      <c r="AV61" s="317">
        <f>RANK(AL61,AL$49:AL$78,1)</f>
        <v>2</v>
      </c>
      <c r="AW61" s="317">
        <f>AT61*100</f>
        <v>100</v>
      </c>
      <c r="AX61" s="317">
        <f>AU61*10</f>
        <v>20</v>
      </c>
      <c r="AY61" s="317">
        <f>SUM(AV61:AX66)</f>
        <v>122</v>
      </c>
      <c r="AZ61" s="317">
        <f>AH61-AJ61</f>
        <v>0.66666666666666663</v>
      </c>
    </row>
    <row r="62" spans="1:52" ht="13.5" hidden="1" customHeight="1" x14ac:dyDescent="0.2">
      <c r="A62" s="342"/>
      <c r="B62" s="321"/>
      <c r="C62" s="322"/>
      <c r="D62" s="323"/>
      <c r="E62" s="328"/>
      <c r="F62" s="21" t="str">
        <f>IF(F61&gt;J61,"○","　")</f>
        <v>　</v>
      </c>
      <c r="G62" s="21"/>
      <c r="H62" s="21"/>
      <c r="I62" s="21"/>
      <c r="J62" s="50"/>
      <c r="K62" s="21" t="str">
        <f>IF(K61&gt;O61,"○","　")</f>
        <v>○</v>
      </c>
      <c r="L62" s="21"/>
      <c r="M62" s="21"/>
      <c r="N62" s="21"/>
      <c r="O62" s="50"/>
      <c r="P62" s="226"/>
      <c r="Q62" s="227"/>
      <c r="R62" s="227"/>
      <c r="S62" s="227"/>
      <c r="T62" s="228"/>
      <c r="U62" s="21" t="str">
        <f>IF(U61&gt;Y61,"○","　")</f>
        <v>　</v>
      </c>
      <c r="V62" s="21"/>
      <c r="W62" s="21"/>
      <c r="X62" s="21"/>
      <c r="Y62" s="50"/>
      <c r="Z62" s="21" t="str">
        <f>IF(Z61&gt;AD61,"○","　")</f>
        <v>　</v>
      </c>
      <c r="AA62" s="21"/>
      <c r="AB62" s="21"/>
      <c r="AC62" s="21"/>
      <c r="AD62" s="50"/>
      <c r="AE62" s="233"/>
      <c r="AF62" s="197"/>
      <c r="AG62" s="201"/>
      <c r="AH62" s="198"/>
      <c r="AI62" s="197"/>
      <c r="AJ62" s="201"/>
      <c r="AK62" s="198"/>
      <c r="AL62" s="332"/>
      <c r="AM62" s="335"/>
      <c r="AT62" s="317"/>
      <c r="AU62" s="317"/>
      <c r="AV62" s="317"/>
      <c r="AW62" s="317"/>
      <c r="AX62" s="317"/>
      <c r="AY62" s="317"/>
      <c r="AZ62" s="317"/>
    </row>
    <row r="63" spans="1:52" ht="13.5" hidden="1" customHeight="1" x14ac:dyDescent="0.2">
      <c r="A63" s="342"/>
      <c r="B63" s="321"/>
      <c r="C63" s="322"/>
      <c r="D63" s="323"/>
      <c r="E63" s="328"/>
      <c r="F63" s="21"/>
      <c r="G63" s="21"/>
      <c r="H63" s="21"/>
      <c r="I63" s="21"/>
      <c r="J63" s="50" t="str">
        <f>IF(J61&gt;F61,"○","　")</f>
        <v>○</v>
      </c>
      <c r="K63" s="21"/>
      <c r="L63" s="21"/>
      <c r="M63" s="21"/>
      <c r="N63" s="21"/>
      <c r="O63" s="50" t="str">
        <f>IF(O61&gt;K61,"○","　")</f>
        <v>　</v>
      </c>
      <c r="P63" s="226"/>
      <c r="Q63" s="227"/>
      <c r="R63" s="227"/>
      <c r="S63" s="227"/>
      <c r="T63" s="228"/>
      <c r="U63" s="21"/>
      <c r="V63" s="21"/>
      <c r="W63" s="21"/>
      <c r="X63" s="21"/>
      <c r="Y63" s="50" t="str">
        <f>IF(Y61&gt;U61,"○","　")</f>
        <v>○</v>
      </c>
      <c r="Z63" s="21"/>
      <c r="AA63" s="21"/>
      <c r="AB63" s="21"/>
      <c r="AC63" s="21"/>
      <c r="AD63" s="50" t="str">
        <f>IF(AD61&gt;Z61,"○","　")</f>
        <v>○</v>
      </c>
      <c r="AE63" s="233"/>
      <c r="AF63" s="197"/>
      <c r="AG63" s="201"/>
      <c r="AH63" s="198"/>
      <c r="AI63" s="197"/>
      <c r="AJ63" s="201"/>
      <c r="AK63" s="198"/>
      <c r="AL63" s="332"/>
      <c r="AM63" s="335"/>
      <c r="AT63" s="317"/>
      <c r="AU63" s="317"/>
      <c r="AV63" s="317"/>
      <c r="AW63" s="317"/>
      <c r="AX63" s="317"/>
      <c r="AY63" s="317"/>
      <c r="AZ63" s="317"/>
    </row>
    <row r="64" spans="1:52" ht="18" customHeight="1" x14ac:dyDescent="0.2">
      <c r="A64" s="342"/>
      <c r="B64" s="321"/>
      <c r="C64" s="322"/>
      <c r="D64" s="323"/>
      <c r="E64" s="328"/>
      <c r="F64" s="21">
        <f>T52</f>
        <v>15</v>
      </c>
      <c r="G64" s="21" t="str">
        <f>IF(F64&gt;J64,"○","　")</f>
        <v>○</v>
      </c>
      <c r="H64" s="21" t="s">
        <v>21</v>
      </c>
      <c r="I64" s="21" t="str">
        <f>IF(J64&gt;F64,"○","　")</f>
        <v>　</v>
      </c>
      <c r="J64" s="50">
        <f>P52</f>
        <v>11</v>
      </c>
      <c r="K64" s="21">
        <f>T58</f>
        <v>15</v>
      </c>
      <c r="L64" s="21" t="str">
        <f>IF(K64&gt;O64,"○","　")</f>
        <v>○</v>
      </c>
      <c r="M64" s="21" t="s">
        <v>20</v>
      </c>
      <c r="N64" s="21" t="str">
        <f>IF(O64&gt;K64,"○","　")</f>
        <v>　</v>
      </c>
      <c r="O64" s="50">
        <f>P58</f>
        <v>11</v>
      </c>
      <c r="P64" s="226"/>
      <c r="Q64" s="227"/>
      <c r="R64" s="227"/>
      <c r="S64" s="227"/>
      <c r="T64" s="228"/>
      <c r="U64" s="21">
        <f>O15</f>
        <v>9</v>
      </c>
      <c r="V64" s="21" t="str">
        <f>IF(U64&gt;Y64,"○","　")</f>
        <v>　</v>
      </c>
      <c r="W64" s="21" t="s">
        <v>20</v>
      </c>
      <c r="X64" s="21" t="str">
        <f>IF(Y64&gt;U64,"○","　")</f>
        <v>○</v>
      </c>
      <c r="Y64" s="50">
        <f>T15</f>
        <v>15</v>
      </c>
      <c r="Z64" s="21">
        <f>O33</f>
        <v>16</v>
      </c>
      <c r="AA64" s="21" t="str">
        <f>IF(Z64&gt;AD64,"○","　")</f>
        <v>　</v>
      </c>
      <c r="AB64" s="21" t="s">
        <v>20</v>
      </c>
      <c r="AC64" s="21" t="str">
        <f>IF(AD64&gt;Z64,"○","　")</f>
        <v>○</v>
      </c>
      <c r="AD64" s="50">
        <f>T33</f>
        <v>17</v>
      </c>
      <c r="AE64" s="233"/>
      <c r="AF64" s="197"/>
      <c r="AG64" s="201"/>
      <c r="AH64" s="198"/>
      <c r="AI64" s="197"/>
      <c r="AJ64" s="201"/>
      <c r="AK64" s="198"/>
      <c r="AL64" s="332"/>
      <c r="AM64" s="335"/>
      <c r="AT64" s="317"/>
      <c r="AU64" s="317"/>
      <c r="AV64" s="317"/>
      <c r="AW64" s="317"/>
      <c r="AX64" s="317"/>
      <c r="AY64" s="317"/>
      <c r="AZ64" s="317"/>
    </row>
    <row r="65" spans="1:52" ht="18" customHeight="1" x14ac:dyDescent="0.2">
      <c r="A65" s="342"/>
      <c r="B65" s="321"/>
      <c r="C65" s="322"/>
      <c r="D65" s="323"/>
      <c r="E65" s="328"/>
      <c r="F65" s="21">
        <f>T53</f>
        <v>11</v>
      </c>
      <c r="G65" s="21" t="str">
        <f>IF(F65&gt;J65,"○","　")</f>
        <v>　</v>
      </c>
      <c r="H65" s="21" t="s">
        <v>21</v>
      </c>
      <c r="I65" s="21" t="str">
        <f>IF(J65&gt;F65,"○","　")</f>
        <v>○</v>
      </c>
      <c r="J65" s="50">
        <f>P53</f>
        <v>15</v>
      </c>
      <c r="K65" s="21">
        <f>T59</f>
        <v>15</v>
      </c>
      <c r="L65" s="21" t="str">
        <f>IF(K65&gt;O65,"○","　")</f>
        <v>○</v>
      </c>
      <c r="M65" s="21" t="s">
        <v>21</v>
      </c>
      <c r="N65" s="21" t="str">
        <f>IF(O65&gt;K65,"○","　")</f>
        <v>　</v>
      </c>
      <c r="O65" s="50">
        <f>P59</f>
        <v>10</v>
      </c>
      <c r="P65" s="226"/>
      <c r="Q65" s="227"/>
      <c r="R65" s="227"/>
      <c r="S65" s="227"/>
      <c r="T65" s="228"/>
      <c r="U65" s="21">
        <f>O16</f>
        <v>15</v>
      </c>
      <c r="V65" s="21" t="str">
        <f>IF(U65&gt;Y65,"○","　")</f>
        <v>　</v>
      </c>
      <c r="W65" s="21" t="s">
        <v>21</v>
      </c>
      <c r="X65" s="21" t="str">
        <f>IF(Y65&gt;U65,"○","　")</f>
        <v>○</v>
      </c>
      <c r="Y65" s="50">
        <f>T16</f>
        <v>17</v>
      </c>
      <c r="Z65" s="21">
        <f>O34</f>
        <v>17</v>
      </c>
      <c r="AA65" s="21" t="str">
        <f>IF(Z65&gt;AD65,"○","　")</f>
        <v>○</v>
      </c>
      <c r="AB65" s="21" t="s">
        <v>21</v>
      </c>
      <c r="AC65" s="21" t="str">
        <f>IF(AD65&gt;Z65,"○","　")</f>
        <v>　</v>
      </c>
      <c r="AD65" s="50">
        <f>T34</f>
        <v>15</v>
      </c>
      <c r="AE65" s="233"/>
      <c r="AF65" s="197"/>
      <c r="AG65" s="201"/>
      <c r="AH65" s="198">
        <f>SUM(F61,K61,P61,U61,Z61)</f>
        <v>4</v>
      </c>
      <c r="AI65" s="197" t="s">
        <v>21</v>
      </c>
      <c r="AJ65" s="201">
        <f>SUM(J61,O61,T61,Y61,AD61)</f>
        <v>6</v>
      </c>
      <c r="AK65" s="198"/>
      <c r="AL65" s="332"/>
      <c r="AM65" s="335"/>
      <c r="AT65" s="317"/>
      <c r="AU65" s="317"/>
      <c r="AV65" s="317"/>
      <c r="AW65" s="317"/>
      <c r="AX65" s="317"/>
      <c r="AY65" s="317"/>
      <c r="AZ65" s="317"/>
    </row>
    <row r="66" spans="1:52" ht="18" customHeight="1" x14ac:dyDescent="0.2">
      <c r="A66" s="342"/>
      <c r="B66" s="324"/>
      <c r="C66" s="325"/>
      <c r="D66" s="326"/>
      <c r="E66" s="329"/>
      <c r="F66" s="51">
        <f>T54</f>
        <v>11</v>
      </c>
      <c r="G66" s="51" t="str">
        <f>IF(F66&gt;J66,"○","　")</f>
        <v>　</v>
      </c>
      <c r="H66" s="51" t="s">
        <v>21</v>
      </c>
      <c r="I66" s="51" t="str">
        <f>IF(J66&gt;F66,"○","　")</f>
        <v>○</v>
      </c>
      <c r="J66" s="52">
        <f>P54</f>
        <v>15</v>
      </c>
      <c r="K66" s="51">
        <f>T60</f>
        <v>0</v>
      </c>
      <c r="L66" s="51" t="str">
        <f>IF(K66&gt;O66,"○","　")</f>
        <v>　</v>
      </c>
      <c r="M66" s="51" t="s">
        <v>21</v>
      </c>
      <c r="N66" s="51" t="str">
        <f>IF(O66&gt;K66,"○","　")</f>
        <v>　</v>
      </c>
      <c r="O66" s="52">
        <f>P60</f>
        <v>0</v>
      </c>
      <c r="P66" s="238"/>
      <c r="Q66" s="239"/>
      <c r="R66" s="239"/>
      <c r="S66" s="239"/>
      <c r="T66" s="240"/>
      <c r="U66" s="21">
        <f>O17</f>
        <v>0</v>
      </c>
      <c r="V66" s="21" t="str">
        <f>IF(U66&gt;Y66,"○","　")</f>
        <v>　</v>
      </c>
      <c r="W66" s="21" t="s">
        <v>21</v>
      </c>
      <c r="X66" s="21" t="str">
        <f>IF(Y66&gt;U66,"○","　")</f>
        <v>　</v>
      </c>
      <c r="Y66" s="50">
        <f>T17</f>
        <v>0</v>
      </c>
      <c r="Z66" s="21">
        <f>O35</f>
        <v>8</v>
      </c>
      <c r="AA66" s="21" t="str">
        <f>IF(Z66&gt;AD66,"○","　")</f>
        <v>　</v>
      </c>
      <c r="AB66" s="21" t="s">
        <v>21</v>
      </c>
      <c r="AC66" s="21" t="str">
        <f>IF(AD66&gt;Z66,"○","　")</f>
        <v>○</v>
      </c>
      <c r="AD66" s="50">
        <f>T35</f>
        <v>15</v>
      </c>
      <c r="AE66" s="241"/>
      <c r="AF66" s="242"/>
      <c r="AG66" s="243"/>
      <c r="AH66" s="244"/>
      <c r="AI66" s="242"/>
      <c r="AJ66" s="243"/>
      <c r="AK66" s="244"/>
      <c r="AL66" s="337"/>
      <c r="AM66" s="338"/>
      <c r="AT66" s="317"/>
      <c r="AU66" s="317"/>
      <c r="AV66" s="317"/>
      <c r="AW66" s="317"/>
      <c r="AX66" s="317"/>
      <c r="AY66" s="317"/>
      <c r="AZ66" s="317"/>
    </row>
    <row r="67" spans="1:52" ht="18" customHeight="1" x14ac:dyDescent="0.2">
      <c r="A67" s="342"/>
      <c r="B67" s="318" t="str">
        <f>P5</f>
        <v>(メビウス)タッチ</v>
      </c>
      <c r="C67" s="319"/>
      <c r="D67" s="320"/>
      <c r="E67" s="327" t="e">
        <f>IF($CB$111="A",CD116,IF($CB$111="B",CG116,CJ116))</f>
        <v>#REF!</v>
      </c>
      <c r="F67" s="53">
        <f>COUNTIF(G70:G72,"○")</f>
        <v>2</v>
      </c>
      <c r="G67" s="53"/>
      <c r="H67" s="53" t="str">
        <f>W49</f>
        <v>⑨</v>
      </c>
      <c r="I67" s="53"/>
      <c r="J67" s="54">
        <f>COUNTIF(I70:I72,"○")</f>
        <v>0</v>
      </c>
      <c r="K67" s="53">
        <f>COUNTIF(L70:L72,"○")</f>
        <v>0</v>
      </c>
      <c r="L67" s="53"/>
      <c r="M67" s="53" t="str">
        <f>W55</f>
        <v>⑦</v>
      </c>
      <c r="N67" s="53"/>
      <c r="O67" s="54">
        <f>COUNTIF(N70:N72,"○")</f>
        <v>2</v>
      </c>
      <c r="P67" s="53">
        <f>COUNTIF(Q70:Q72,"○")</f>
        <v>2</v>
      </c>
      <c r="Q67" s="53"/>
      <c r="R67" s="53" t="str">
        <f>W61</f>
        <v>②</v>
      </c>
      <c r="S67" s="53"/>
      <c r="T67" s="54">
        <f>COUNTIF(S70:S72,"○")</f>
        <v>0</v>
      </c>
      <c r="U67" s="223"/>
      <c r="V67" s="224"/>
      <c r="W67" s="224"/>
      <c r="X67" s="224"/>
      <c r="Y67" s="225"/>
      <c r="Z67" s="53">
        <f>COUNTIF(AA70:AA72,"○")</f>
        <v>0</v>
      </c>
      <c r="AA67" s="53"/>
      <c r="AB67" s="53" t="s">
        <v>116</v>
      </c>
      <c r="AC67" s="53"/>
      <c r="AD67" s="54">
        <f>COUNTIF(AC70:AC72,"○")</f>
        <v>2</v>
      </c>
      <c r="AE67" s="232">
        <f>COUNTIF(F68:AD68,"○")</f>
        <v>2</v>
      </c>
      <c r="AF67" s="235" t="s">
        <v>21</v>
      </c>
      <c r="AG67" s="236">
        <f>COUNTIF(J69:AD69,"○")</f>
        <v>2</v>
      </c>
      <c r="AH67" s="330">
        <f>IF(AJ71=0,10,AH71/AJ71)</f>
        <v>1</v>
      </c>
      <c r="AI67" s="235"/>
      <c r="AJ67" s="236"/>
      <c r="AK67" s="330"/>
      <c r="AL67" s="331">
        <f>SUM(F70:F72,K70:K72,P70:P72,Z70:Z72)/SUM(J70:J72,O70:O72,T70:T72,AD70:AD72)</f>
        <v>1.0094339622641511</v>
      </c>
      <c r="AM67" s="334">
        <f>IF(AO$87=AO$86,RANK(AY67,AY$49:AY$78,0),"")</f>
        <v>2</v>
      </c>
      <c r="AO67" s="1">
        <f>SUM(AE67:AG72)</f>
        <v>4</v>
      </c>
      <c r="AP67" s="1">
        <f>AQ67-AR67</f>
        <v>0</v>
      </c>
      <c r="AQ67" s="1">
        <f>SUM(F67:AD67)</f>
        <v>8</v>
      </c>
      <c r="AR67" s="1">
        <f>SUM(AH71:AJ72)</f>
        <v>8</v>
      </c>
      <c r="AT67" s="317">
        <f>RANK(AE67,AE$49:AE$78,1)</f>
        <v>3</v>
      </c>
      <c r="AU67" s="317">
        <f>RANK(AZ67,AZ$49:AZ$78,1)</f>
        <v>3</v>
      </c>
      <c r="AV67" s="317">
        <f>RANK(AL67,AL$49:AL$78,1)</f>
        <v>4</v>
      </c>
      <c r="AW67" s="317">
        <f>AT67*100</f>
        <v>300</v>
      </c>
      <c r="AX67" s="317">
        <f>AU67*10</f>
        <v>30</v>
      </c>
      <c r="AY67" s="317">
        <f>SUM(AV67:AX72)</f>
        <v>334</v>
      </c>
      <c r="AZ67" s="317">
        <f>AH67-AJ67</f>
        <v>1</v>
      </c>
    </row>
    <row r="68" spans="1:52" ht="13.5" hidden="1" customHeight="1" x14ac:dyDescent="0.2">
      <c r="A68" s="342"/>
      <c r="B68" s="321"/>
      <c r="C68" s="322"/>
      <c r="D68" s="323"/>
      <c r="E68" s="328"/>
      <c r="F68" s="21" t="str">
        <f>IF(F67&gt;J67,"○","　")</f>
        <v>○</v>
      </c>
      <c r="G68" s="21"/>
      <c r="H68" s="21"/>
      <c r="I68" s="21"/>
      <c r="J68" s="50"/>
      <c r="K68" s="21" t="str">
        <f>IF(K67&gt;O67,"○","　")</f>
        <v>　</v>
      </c>
      <c r="L68" s="21"/>
      <c r="M68" s="21"/>
      <c r="N68" s="21"/>
      <c r="O68" s="50"/>
      <c r="P68" s="21" t="str">
        <f>IF(P67&gt;T67,"○","　")</f>
        <v>○</v>
      </c>
      <c r="Q68" s="21"/>
      <c r="R68" s="21"/>
      <c r="S68" s="21"/>
      <c r="T68" s="50"/>
      <c r="U68" s="226"/>
      <c r="V68" s="227"/>
      <c r="W68" s="227"/>
      <c r="X68" s="227"/>
      <c r="Y68" s="228"/>
      <c r="Z68" s="21" t="str">
        <f>IF(Z67&gt;AD67,"○","　")</f>
        <v>　</v>
      </c>
      <c r="AA68" s="21"/>
      <c r="AB68" s="21"/>
      <c r="AC68" s="21"/>
      <c r="AD68" s="50"/>
      <c r="AE68" s="233"/>
      <c r="AF68" s="197"/>
      <c r="AG68" s="201"/>
      <c r="AH68" s="198"/>
      <c r="AI68" s="197"/>
      <c r="AJ68" s="201"/>
      <c r="AK68" s="198"/>
      <c r="AL68" s="332"/>
      <c r="AM68" s="335"/>
      <c r="AT68" s="317"/>
      <c r="AU68" s="317"/>
      <c r="AV68" s="317"/>
      <c r="AW68" s="317"/>
      <c r="AX68" s="317"/>
      <c r="AY68" s="317"/>
      <c r="AZ68" s="317"/>
    </row>
    <row r="69" spans="1:52" ht="13.5" hidden="1" customHeight="1" x14ac:dyDescent="0.2">
      <c r="A69" s="342"/>
      <c r="B69" s="321"/>
      <c r="C69" s="322"/>
      <c r="D69" s="323"/>
      <c r="E69" s="328"/>
      <c r="F69" s="21"/>
      <c r="G69" s="21"/>
      <c r="H69" s="21"/>
      <c r="I69" s="21"/>
      <c r="J69" s="50" t="str">
        <f>IF(J67&gt;F67,"○","　")</f>
        <v>　</v>
      </c>
      <c r="K69" s="21"/>
      <c r="L69" s="21"/>
      <c r="M69" s="21"/>
      <c r="N69" s="21"/>
      <c r="O69" s="50" t="str">
        <f>IF(O67&gt;K67,"○","　")</f>
        <v>○</v>
      </c>
      <c r="P69" s="21"/>
      <c r="Q69" s="21"/>
      <c r="R69" s="21"/>
      <c r="S69" s="21"/>
      <c r="T69" s="50" t="str">
        <f>IF(T67&gt;P67,"○","　")</f>
        <v>　</v>
      </c>
      <c r="U69" s="226"/>
      <c r="V69" s="227"/>
      <c r="W69" s="227"/>
      <c r="X69" s="227"/>
      <c r="Y69" s="228"/>
      <c r="Z69" s="21"/>
      <c r="AA69" s="21"/>
      <c r="AB69" s="21"/>
      <c r="AC69" s="21"/>
      <c r="AD69" s="50" t="str">
        <f>IF(AD67&gt;Z67,"○","　")</f>
        <v>○</v>
      </c>
      <c r="AE69" s="233"/>
      <c r="AF69" s="197"/>
      <c r="AG69" s="201"/>
      <c r="AH69" s="198"/>
      <c r="AI69" s="197"/>
      <c r="AJ69" s="201"/>
      <c r="AK69" s="198"/>
      <c r="AL69" s="332"/>
      <c r="AM69" s="335"/>
      <c r="AT69" s="317"/>
      <c r="AU69" s="317"/>
      <c r="AV69" s="317"/>
      <c r="AW69" s="317"/>
      <c r="AX69" s="317"/>
      <c r="AY69" s="317"/>
      <c r="AZ69" s="317"/>
    </row>
    <row r="70" spans="1:52" ht="18" customHeight="1" x14ac:dyDescent="0.2">
      <c r="A70" s="342"/>
      <c r="B70" s="321"/>
      <c r="C70" s="322"/>
      <c r="D70" s="323"/>
      <c r="E70" s="328"/>
      <c r="F70" s="21">
        <f>Y52</f>
        <v>15</v>
      </c>
      <c r="G70" s="21" t="str">
        <f>IF(F70&gt;J70,"○","　")</f>
        <v>○</v>
      </c>
      <c r="H70" s="21" t="s">
        <v>21</v>
      </c>
      <c r="I70" s="21" t="str">
        <f>IF(J70&gt;F70,"○","　")</f>
        <v>　</v>
      </c>
      <c r="J70" s="50">
        <f>U52</f>
        <v>9</v>
      </c>
      <c r="K70" s="21">
        <f>Y58</f>
        <v>12</v>
      </c>
      <c r="L70" s="21" t="str">
        <f>IF(K70&gt;O70,"○","　")</f>
        <v>　</v>
      </c>
      <c r="M70" s="21" t="s">
        <v>20</v>
      </c>
      <c r="N70" s="21" t="str">
        <f>IF(O70&gt;K70,"○","　")</f>
        <v>○</v>
      </c>
      <c r="O70" s="50">
        <f>U58</f>
        <v>15</v>
      </c>
      <c r="P70" s="21">
        <f>Y64</f>
        <v>15</v>
      </c>
      <c r="Q70" s="21" t="str">
        <f>IF(P70&gt;T70,"○","　")</f>
        <v>○</v>
      </c>
      <c r="R70" s="21" t="s">
        <v>20</v>
      </c>
      <c r="S70" s="21" t="str">
        <f>IF(T70&gt;P70,"○","　")</f>
        <v>　</v>
      </c>
      <c r="T70" s="50">
        <f>U64</f>
        <v>9</v>
      </c>
      <c r="U70" s="226"/>
      <c r="V70" s="227"/>
      <c r="W70" s="227"/>
      <c r="X70" s="227"/>
      <c r="Y70" s="228"/>
      <c r="Z70" s="21">
        <f>O24</f>
        <v>12</v>
      </c>
      <c r="AA70" s="21" t="str">
        <f>IF(Z70&gt;AD70,"○","　")</f>
        <v>　</v>
      </c>
      <c r="AB70" s="21" t="s">
        <v>20</v>
      </c>
      <c r="AC70" s="21" t="str">
        <f>IF(AD70&gt;Z70,"○","　")</f>
        <v>○</v>
      </c>
      <c r="AD70" s="50">
        <f>T24</f>
        <v>15</v>
      </c>
      <c r="AE70" s="233"/>
      <c r="AF70" s="197"/>
      <c r="AG70" s="201"/>
      <c r="AH70" s="198"/>
      <c r="AI70" s="197"/>
      <c r="AJ70" s="201"/>
      <c r="AK70" s="198"/>
      <c r="AL70" s="332"/>
      <c r="AM70" s="335"/>
      <c r="AT70" s="317"/>
      <c r="AU70" s="317"/>
      <c r="AV70" s="317"/>
      <c r="AW70" s="317"/>
      <c r="AX70" s="317"/>
      <c r="AY70" s="317"/>
      <c r="AZ70" s="317"/>
    </row>
    <row r="71" spans="1:52" ht="18" customHeight="1" x14ac:dyDescent="0.2">
      <c r="A71" s="342"/>
      <c r="B71" s="321"/>
      <c r="C71" s="322"/>
      <c r="D71" s="323"/>
      <c r="E71" s="328"/>
      <c r="F71" s="21">
        <f>Y53</f>
        <v>15</v>
      </c>
      <c r="G71" s="21" t="str">
        <f>IF(F71&gt;J71,"○","　")</f>
        <v>○</v>
      </c>
      <c r="H71" s="21" t="s">
        <v>21</v>
      </c>
      <c r="I71" s="21" t="str">
        <f>IF(J71&gt;F71,"○","　")</f>
        <v>　</v>
      </c>
      <c r="J71" s="50">
        <f>U53</f>
        <v>13</v>
      </c>
      <c r="K71" s="21">
        <f>Y59</f>
        <v>9</v>
      </c>
      <c r="L71" s="21" t="str">
        <f>IF(K71&gt;O71,"○","　")</f>
        <v>　</v>
      </c>
      <c r="M71" s="21" t="s">
        <v>21</v>
      </c>
      <c r="N71" s="21" t="str">
        <f>IF(O71&gt;K71,"○","　")</f>
        <v>○</v>
      </c>
      <c r="O71" s="50">
        <f>U59</f>
        <v>15</v>
      </c>
      <c r="P71" s="21">
        <f>Y65</f>
        <v>17</v>
      </c>
      <c r="Q71" s="21" t="str">
        <f>IF(P71&gt;T71,"○","　")</f>
        <v>○</v>
      </c>
      <c r="R71" s="21" t="s">
        <v>21</v>
      </c>
      <c r="S71" s="21" t="str">
        <f>IF(T71&gt;P71,"○","　")</f>
        <v>　</v>
      </c>
      <c r="T71" s="50">
        <f>U65</f>
        <v>15</v>
      </c>
      <c r="U71" s="226"/>
      <c r="V71" s="227"/>
      <c r="W71" s="227"/>
      <c r="X71" s="227"/>
      <c r="Y71" s="228"/>
      <c r="Z71" s="21">
        <f>O25</f>
        <v>12</v>
      </c>
      <c r="AA71" s="21" t="str">
        <f>IF(Z71&gt;AD71,"○","　")</f>
        <v>　</v>
      </c>
      <c r="AB71" s="21" t="s">
        <v>21</v>
      </c>
      <c r="AC71" s="21" t="str">
        <f>IF(AD71&gt;Z71,"○","　")</f>
        <v>○</v>
      </c>
      <c r="AD71" s="50">
        <f>T25</f>
        <v>15</v>
      </c>
      <c r="AE71" s="233"/>
      <c r="AF71" s="197"/>
      <c r="AG71" s="201"/>
      <c r="AH71" s="198">
        <f>SUM(F67,K67,P67,U67,Z67)</f>
        <v>4</v>
      </c>
      <c r="AI71" s="197" t="s">
        <v>21</v>
      </c>
      <c r="AJ71" s="201">
        <f>SUM(J67,O67,T67,Y67,AD67)</f>
        <v>4</v>
      </c>
      <c r="AK71" s="198"/>
      <c r="AL71" s="332"/>
      <c r="AM71" s="335"/>
      <c r="AT71" s="317"/>
      <c r="AU71" s="317"/>
      <c r="AV71" s="317"/>
      <c r="AW71" s="317"/>
      <c r="AX71" s="317"/>
      <c r="AY71" s="317"/>
      <c r="AZ71" s="317"/>
    </row>
    <row r="72" spans="1:52" ht="18" customHeight="1" x14ac:dyDescent="0.2">
      <c r="A72" s="342"/>
      <c r="B72" s="324"/>
      <c r="C72" s="325"/>
      <c r="D72" s="326"/>
      <c r="E72" s="329"/>
      <c r="F72" s="51">
        <f>Y54</f>
        <v>0</v>
      </c>
      <c r="G72" s="51" t="str">
        <f>IF(F72&gt;J72,"○","　")</f>
        <v>　</v>
      </c>
      <c r="H72" s="51" t="s">
        <v>21</v>
      </c>
      <c r="I72" s="51" t="str">
        <f>IF(J72&gt;F72,"○","　")</f>
        <v>　</v>
      </c>
      <c r="J72" s="52">
        <f>U54</f>
        <v>0</v>
      </c>
      <c r="K72" s="51">
        <f>Y60</f>
        <v>0</v>
      </c>
      <c r="L72" s="51" t="str">
        <f>IF(K72&gt;O72,"○","　")</f>
        <v>　</v>
      </c>
      <c r="M72" s="51" t="s">
        <v>21</v>
      </c>
      <c r="N72" s="51" t="str">
        <f>IF(O72&gt;K72,"○","　")</f>
        <v>　</v>
      </c>
      <c r="O72" s="52">
        <f>U60</f>
        <v>0</v>
      </c>
      <c r="P72" s="51">
        <f>Y66</f>
        <v>0</v>
      </c>
      <c r="Q72" s="51" t="str">
        <f>IF(P72&gt;T72,"○","　")</f>
        <v>　</v>
      </c>
      <c r="R72" s="51" t="s">
        <v>21</v>
      </c>
      <c r="S72" s="51" t="str">
        <f>IF(T72&gt;P72,"○","　")</f>
        <v>　</v>
      </c>
      <c r="T72" s="52">
        <f>U66</f>
        <v>0</v>
      </c>
      <c r="U72" s="238"/>
      <c r="V72" s="239"/>
      <c r="W72" s="239"/>
      <c r="X72" s="239"/>
      <c r="Y72" s="240"/>
      <c r="Z72" s="21">
        <f>O26</f>
        <v>0</v>
      </c>
      <c r="AA72" s="21" t="str">
        <f>IF(Z72&gt;AD72,"○","　")</f>
        <v>　</v>
      </c>
      <c r="AB72" s="21" t="s">
        <v>21</v>
      </c>
      <c r="AC72" s="21" t="str">
        <f>IF(AD72&gt;Z72,"○","　")</f>
        <v>　</v>
      </c>
      <c r="AD72" s="50">
        <f>T26</f>
        <v>0</v>
      </c>
      <c r="AE72" s="241"/>
      <c r="AF72" s="242"/>
      <c r="AG72" s="243"/>
      <c r="AH72" s="244"/>
      <c r="AI72" s="242"/>
      <c r="AJ72" s="243"/>
      <c r="AK72" s="244"/>
      <c r="AL72" s="337"/>
      <c r="AM72" s="338"/>
      <c r="AT72" s="317"/>
      <c r="AU72" s="317"/>
      <c r="AV72" s="317"/>
      <c r="AW72" s="317"/>
      <c r="AX72" s="317"/>
      <c r="AY72" s="317"/>
      <c r="AZ72" s="317"/>
    </row>
    <row r="73" spans="1:52" ht="18" customHeight="1" x14ac:dyDescent="0.2">
      <c r="A73" s="342"/>
      <c r="B73" s="350" t="str">
        <f>P6</f>
        <v>知多シーガルズ</v>
      </c>
      <c r="C73" s="351"/>
      <c r="D73" s="352"/>
      <c r="E73" s="328" t="e">
        <f>IF($CB$111="A",CD117,IF($CB$111="B",CG117,CJ117))</f>
        <v>#REF!</v>
      </c>
      <c r="F73" s="53">
        <f>COUNTIF(G76:G78,"○")</f>
        <v>2</v>
      </c>
      <c r="G73" s="53"/>
      <c r="H73" s="53" t="str">
        <f>AB49</f>
        <v>③</v>
      </c>
      <c r="I73" s="53"/>
      <c r="J73" s="54">
        <f>COUNTIF(I76:I78,"○")</f>
        <v>1</v>
      </c>
      <c r="K73" s="53">
        <f>COUNTIF(L76:L78,"○")</f>
        <v>2</v>
      </c>
      <c r="L73" s="53"/>
      <c r="M73" s="53" t="str">
        <f>AB55</f>
        <v>⑩</v>
      </c>
      <c r="N73" s="53"/>
      <c r="O73" s="54">
        <f>COUNTIF(N76:N78,"○")</f>
        <v>0</v>
      </c>
      <c r="P73" s="53">
        <f>COUNTIF(Q76:Q78,"○")</f>
        <v>2</v>
      </c>
      <c r="Q73" s="53"/>
      <c r="R73" s="53" t="str">
        <f>AB61</f>
        <v>⑧</v>
      </c>
      <c r="S73" s="53"/>
      <c r="T73" s="54">
        <f>COUNTIF(S76:S78,"○")</f>
        <v>1</v>
      </c>
      <c r="U73" s="53">
        <f>COUNTIF(V76:V78,"○")</f>
        <v>2</v>
      </c>
      <c r="V73" s="53"/>
      <c r="W73" s="53" t="str">
        <f>AB67</f>
        <v>⑤</v>
      </c>
      <c r="X73" s="53"/>
      <c r="Y73" s="54">
        <f>COUNTIF(X76:X78,"○")</f>
        <v>0</v>
      </c>
      <c r="Z73" s="223"/>
      <c r="AA73" s="224"/>
      <c r="AB73" s="224"/>
      <c r="AC73" s="224"/>
      <c r="AD73" s="360"/>
      <c r="AE73" s="232">
        <f>COUNTIF(F74:AD74,"○")</f>
        <v>4</v>
      </c>
      <c r="AF73" s="235" t="s">
        <v>21</v>
      </c>
      <c r="AG73" s="236">
        <f>COUNTIF(J75:AD75,"○")</f>
        <v>0</v>
      </c>
      <c r="AH73" s="330">
        <f>IF(AJ77=0,10,AH77/AJ77)</f>
        <v>4</v>
      </c>
      <c r="AI73" s="235"/>
      <c r="AJ73" s="236"/>
      <c r="AK73" s="330"/>
      <c r="AL73" s="331">
        <f>SUM(F76:F78,K76:K78,P76:P78,U76:U78,Z76:Z78)/SUM(J76:J78,O76:O78,T76:T78,Y76:Y78,AD76:AD78)</f>
        <v>1.2063492063492063</v>
      </c>
      <c r="AM73" s="334">
        <f>IF(AO$87=AO$86,RANK(AY73,AY$49:AY$78,0),"")</f>
        <v>1</v>
      </c>
      <c r="AO73" s="1">
        <f>SUM(AE73:AG78)</f>
        <v>4</v>
      </c>
      <c r="AP73" s="1">
        <f>AQ73-AR73</f>
        <v>0</v>
      </c>
      <c r="AQ73" s="1">
        <f>SUM(F73:AD73)</f>
        <v>10</v>
      </c>
      <c r="AR73" s="1">
        <f>SUM(AH77:AJ78)</f>
        <v>10</v>
      </c>
      <c r="AT73" s="317">
        <f>RANK(AE73,AE$49:AE$78,1)</f>
        <v>5</v>
      </c>
      <c r="AU73" s="317">
        <f>RANK(AZ73,AZ$49:AZ$78,1)</f>
        <v>5</v>
      </c>
      <c r="AV73" s="317">
        <f>RANK(AL73,AL$49:AL$78,1)</f>
        <v>5</v>
      </c>
      <c r="AW73" s="317">
        <f>AT73*100</f>
        <v>500</v>
      </c>
      <c r="AX73" s="317">
        <f>AU73*10</f>
        <v>50</v>
      </c>
      <c r="AY73" s="317">
        <f>SUM(AV73:AX78)</f>
        <v>555</v>
      </c>
      <c r="AZ73" s="317">
        <f>AH73-AJ73</f>
        <v>4</v>
      </c>
    </row>
    <row r="74" spans="1:52" ht="13.5" hidden="1" customHeight="1" x14ac:dyDescent="0.2">
      <c r="A74" s="342"/>
      <c r="B74" s="353"/>
      <c r="C74" s="354"/>
      <c r="D74" s="355"/>
      <c r="E74" s="328"/>
      <c r="F74" s="21" t="str">
        <f>IF(F73&gt;J73,"○","　")</f>
        <v>○</v>
      </c>
      <c r="G74" s="21"/>
      <c r="H74" s="21"/>
      <c r="I74" s="21"/>
      <c r="J74" s="50"/>
      <c r="K74" s="21" t="str">
        <f>IF(K73&gt;O73,"○","　")</f>
        <v>○</v>
      </c>
      <c r="L74" s="21"/>
      <c r="M74" s="21"/>
      <c r="N74" s="21"/>
      <c r="O74" s="50"/>
      <c r="P74" s="21" t="str">
        <f>IF(P73&gt;T73,"○","　")</f>
        <v>○</v>
      </c>
      <c r="Q74" s="21"/>
      <c r="R74" s="21"/>
      <c r="S74" s="21"/>
      <c r="T74" s="50"/>
      <c r="U74" s="21" t="str">
        <f>IF(U73&gt;Y73,"○","　")</f>
        <v>○</v>
      </c>
      <c r="V74" s="21"/>
      <c r="W74" s="21"/>
      <c r="X74" s="21"/>
      <c r="Y74" s="50"/>
      <c r="Z74" s="226"/>
      <c r="AA74" s="227"/>
      <c r="AB74" s="227"/>
      <c r="AC74" s="227"/>
      <c r="AD74" s="361"/>
      <c r="AE74" s="233"/>
      <c r="AF74" s="197"/>
      <c r="AG74" s="201"/>
      <c r="AH74" s="198"/>
      <c r="AI74" s="197"/>
      <c r="AJ74" s="201"/>
      <c r="AK74" s="198"/>
      <c r="AL74" s="332"/>
      <c r="AM74" s="335"/>
      <c r="AT74" s="317"/>
      <c r="AU74" s="317"/>
      <c r="AV74" s="317"/>
      <c r="AW74" s="317"/>
      <c r="AX74" s="317"/>
      <c r="AY74" s="317"/>
      <c r="AZ74" s="317"/>
    </row>
    <row r="75" spans="1:52" ht="13.5" hidden="1" customHeight="1" x14ac:dyDescent="0.2">
      <c r="A75" s="342"/>
      <c r="B75" s="353"/>
      <c r="C75" s="354"/>
      <c r="D75" s="355"/>
      <c r="E75" s="328"/>
      <c r="F75" s="21"/>
      <c r="G75" s="21"/>
      <c r="H75" s="21"/>
      <c r="I75" s="21"/>
      <c r="J75" s="50" t="str">
        <f>IF(J73&gt;F73,"○","　")</f>
        <v>　</v>
      </c>
      <c r="K75" s="21"/>
      <c r="L75" s="21"/>
      <c r="M75" s="21"/>
      <c r="N75" s="21"/>
      <c r="O75" s="50" t="str">
        <f>IF(O73&gt;K73,"○","　")</f>
        <v>　</v>
      </c>
      <c r="P75" s="21"/>
      <c r="Q75" s="21"/>
      <c r="R75" s="21"/>
      <c r="S75" s="21"/>
      <c r="T75" s="50" t="str">
        <f>IF(T73&gt;P73,"○","　")</f>
        <v>　</v>
      </c>
      <c r="U75" s="21"/>
      <c r="V75" s="21"/>
      <c r="W75" s="21"/>
      <c r="X75" s="21"/>
      <c r="Y75" s="50" t="str">
        <f>IF(Y73&gt;U73,"○","　")</f>
        <v>　</v>
      </c>
      <c r="Z75" s="226"/>
      <c r="AA75" s="227"/>
      <c r="AB75" s="227"/>
      <c r="AC75" s="227"/>
      <c r="AD75" s="361"/>
      <c r="AE75" s="233"/>
      <c r="AF75" s="197"/>
      <c r="AG75" s="201"/>
      <c r="AH75" s="198"/>
      <c r="AI75" s="197"/>
      <c r="AJ75" s="201"/>
      <c r="AK75" s="198"/>
      <c r="AL75" s="332"/>
      <c r="AM75" s="335"/>
      <c r="AT75" s="317"/>
      <c r="AU75" s="317"/>
      <c r="AV75" s="317"/>
      <c r="AW75" s="317"/>
      <c r="AX75" s="317"/>
      <c r="AY75" s="317"/>
      <c r="AZ75" s="317"/>
    </row>
    <row r="76" spans="1:52" ht="18" customHeight="1" x14ac:dyDescent="0.2">
      <c r="A76" s="342"/>
      <c r="B76" s="353"/>
      <c r="C76" s="354"/>
      <c r="D76" s="355"/>
      <c r="E76" s="328"/>
      <c r="F76" s="21">
        <f>AD52</f>
        <v>13</v>
      </c>
      <c r="G76" s="21" t="str">
        <f>IF(F76&gt;J76,"○","　")</f>
        <v>　</v>
      </c>
      <c r="H76" s="21" t="s">
        <v>20</v>
      </c>
      <c r="I76" s="21" t="str">
        <f>IF(J76&gt;F76,"○","　")</f>
        <v>○</v>
      </c>
      <c r="J76" s="50">
        <f>Z52</f>
        <v>15</v>
      </c>
      <c r="K76" s="21">
        <f>AD58</f>
        <v>15</v>
      </c>
      <c r="L76" s="21" t="str">
        <f>IF(K76&gt;O76,"○","　")</f>
        <v>○</v>
      </c>
      <c r="M76" s="21" t="s">
        <v>20</v>
      </c>
      <c r="N76" s="21" t="str">
        <f>IF(O76&gt;K76,"○","　")</f>
        <v>　</v>
      </c>
      <c r="O76" s="50">
        <f>Z58</f>
        <v>9</v>
      </c>
      <c r="P76" s="21">
        <f>AD64</f>
        <v>17</v>
      </c>
      <c r="Q76" s="21" t="str">
        <f>IF(P76&gt;T76,"○","　")</f>
        <v>○</v>
      </c>
      <c r="R76" s="21" t="s">
        <v>20</v>
      </c>
      <c r="S76" s="21" t="str">
        <f>IF(T76&gt;P76,"○","　")</f>
        <v>　</v>
      </c>
      <c r="T76" s="50">
        <f>Z64</f>
        <v>16</v>
      </c>
      <c r="U76" s="21">
        <f>AD70</f>
        <v>15</v>
      </c>
      <c r="V76" s="21" t="str">
        <f>IF(U76&gt;Y76,"○","　")</f>
        <v>○</v>
      </c>
      <c r="W76" s="21" t="s">
        <v>20</v>
      </c>
      <c r="X76" s="21" t="str">
        <f>IF(Y76&gt;U76,"○","　")</f>
        <v>　</v>
      </c>
      <c r="Y76" s="50">
        <f>Z70</f>
        <v>12</v>
      </c>
      <c r="Z76" s="226"/>
      <c r="AA76" s="227"/>
      <c r="AB76" s="227"/>
      <c r="AC76" s="227"/>
      <c r="AD76" s="361"/>
      <c r="AE76" s="233"/>
      <c r="AF76" s="197"/>
      <c r="AG76" s="201"/>
      <c r="AH76" s="198"/>
      <c r="AI76" s="197"/>
      <c r="AJ76" s="201"/>
      <c r="AK76" s="198"/>
      <c r="AL76" s="332"/>
      <c r="AM76" s="335"/>
      <c r="AT76" s="317"/>
      <c r="AU76" s="317"/>
      <c r="AV76" s="317"/>
      <c r="AW76" s="317"/>
      <c r="AX76" s="317"/>
      <c r="AY76" s="317"/>
      <c r="AZ76" s="317"/>
    </row>
    <row r="77" spans="1:52" ht="18" customHeight="1" x14ac:dyDescent="0.2">
      <c r="A77" s="342"/>
      <c r="B77" s="353"/>
      <c r="C77" s="354"/>
      <c r="D77" s="355"/>
      <c r="E77" s="328"/>
      <c r="F77" s="21">
        <f>AD53</f>
        <v>15</v>
      </c>
      <c r="G77" s="21" t="str">
        <f>IF(F77&gt;J77,"○","　")</f>
        <v>○</v>
      </c>
      <c r="H77" s="21" t="s">
        <v>21</v>
      </c>
      <c r="I77" s="21" t="str">
        <f>IF(J77&gt;F77,"○","　")</f>
        <v>　</v>
      </c>
      <c r="J77" s="50">
        <f>Z53</f>
        <v>11</v>
      </c>
      <c r="K77" s="21">
        <f>AD59</f>
        <v>15</v>
      </c>
      <c r="L77" s="21" t="str">
        <f>IF(K77&gt;O77,"○","　")</f>
        <v>○</v>
      </c>
      <c r="M77" s="21" t="s">
        <v>21</v>
      </c>
      <c r="N77" s="21" t="str">
        <f>IF(O77&gt;K77,"○","　")</f>
        <v>　</v>
      </c>
      <c r="O77" s="50">
        <f>Z59</f>
        <v>10</v>
      </c>
      <c r="P77" s="21">
        <f>AD65</f>
        <v>15</v>
      </c>
      <c r="Q77" s="21" t="str">
        <f>IF(P77&gt;T77,"○","　")</f>
        <v>　</v>
      </c>
      <c r="R77" s="21" t="s">
        <v>21</v>
      </c>
      <c r="S77" s="21" t="str">
        <f>IF(T77&gt;P77,"○","　")</f>
        <v>○</v>
      </c>
      <c r="T77" s="50">
        <f>Z65</f>
        <v>17</v>
      </c>
      <c r="U77" s="21">
        <f>AD71</f>
        <v>15</v>
      </c>
      <c r="V77" s="21" t="str">
        <f>IF(U77&gt;Y77,"○","　")</f>
        <v>○</v>
      </c>
      <c r="W77" s="21" t="s">
        <v>21</v>
      </c>
      <c r="X77" s="21" t="str">
        <f>IF(Y77&gt;U77,"○","　")</f>
        <v>　</v>
      </c>
      <c r="Y77" s="50">
        <f>Z71</f>
        <v>12</v>
      </c>
      <c r="Z77" s="226"/>
      <c r="AA77" s="227"/>
      <c r="AB77" s="227"/>
      <c r="AC77" s="227"/>
      <c r="AD77" s="361"/>
      <c r="AE77" s="233"/>
      <c r="AF77" s="197"/>
      <c r="AG77" s="201"/>
      <c r="AH77" s="198">
        <f>SUM(F73,K73,P73,U73,Z73)</f>
        <v>8</v>
      </c>
      <c r="AI77" s="197" t="s">
        <v>21</v>
      </c>
      <c r="AJ77" s="201">
        <f>SUM(J73,O73,T73,Y73,AD73)</f>
        <v>2</v>
      </c>
      <c r="AK77" s="198"/>
      <c r="AL77" s="332"/>
      <c r="AM77" s="335"/>
      <c r="AT77" s="317"/>
      <c r="AU77" s="317"/>
      <c r="AV77" s="317"/>
      <c r="AW77" s="317"/>
      <c r="AX77" s="317"/>
      <c r="AY77" s="317"/>
      <c r="AZ77" s="317"/>
    </row>
    <row r="78" spans="1:52" ht="18" customHeight="1" thickBot="1" x14ac:dyDescent="0.25">
      <c r="A78" s="342"/>
      <c r="B78" s="356"/>
      <c r="C78" s="357"/>
      <c r="D78" s="358"/>
      <c r="E78" s="359"/>
      <c r="F78" s="55">
        <f>AD54</f>
        <v>17</v>
      </c>
      <c r="G78" s="55" t="str">
        <f>IF(F78&gt;J78,"○","　")</f>
        <v>○</v>
      </c>
      <c r="H78" s="55" t="s">
        <v>21</v>
      </c>
      <c r="I78" s="55" t="str">
        <f>IF(J78&gt;F78,"○","　")</f>
        <v>　</v>
      </c>
      <c r="J78" s="56">
        <f>Z54</f>
        <v>16</v>
      </c>
      <c r="K78" s="55">
        <f>AD60</f>
        <v>0</v>
      </c>
      <c r="L78" s="55" t="str">
        <f>IF(K78&gt;O78,"○","　")</f>
        <v>　</v>
      </c>
      <c r="M78" s="55" t="s">
        <v>21</v>
      </c>
      <c r="N78" s="55" t="str">
        <f>IF(O78&gt;K78,"○","　")</f>
        <v>　</v>
      </c>
      <c r="O78" s="56">
        <f>Z60</f>
        <v>0</v>
      </c>
      <c r="P78" s="55">
        <f>AD66</f>
        <v>15</v>
      </c>
      <c r="Q78" s="55" t="str">
        <f>IF(P78&gt;T78,"○","　")</f>
        <v>○</v>
      </c>
      <c r="R78" s="55" t="s">
        <v>21</v>
      </c>
      <c r="S78" s="55" t="str">
        <f>IF(T78&gt;P78,"○","　")</f>
        <v>　</v>
      </c>
      <c r="T78" s="56">
        <f>Z66</f>
        <v>8</v>
      </c>
      <c r="U78" s="55">
        <f>AD72</f>
        <v>0</v>
      </c>
      <c r="V78" s="55" t="str">
        <f>IF(U78&gt;Y78,"○","　")</f>
        <v>　</v>
      </c>
      <c r="W78" s="55" t="s">
        <v>21</v>
      </c>
      <c r="X78" s="55" t="str">
        <f>IF(Y78&gt;U78,"○","　")</f>
        <v>　</v>
      </c>
      <c r="Y78" s="56">
        <f>Z72</f>
        <v>0</v>
      </c>
      <c r="Z78" s="229"/>
      <c r="AA78" s="230"/>
      <c r="AB78" s="230"/>
      <c r="AC78" s="230"/>
      <c r="AD78" s="362"/>
      <c r="AE78" s="234"/>
      <c r="AF78" s="200"/>
      <c r="AG78" s="202"/>
      <c r="AH78" s="199"/>
      <c r="AI78" s="200"/>
      <c r="AJ78" s="202"/>
      <c r="AK78" s="199"/>
      <c r="AL78" s="333"/>
      <c r="AM78" s="336"/>
      <c r="AT78" s="317"/>
      <c r="AU78" s="317"/>
      <c r="AV78" s="317"/>
      <c r="AW78" s="317"/>
      <c r="AX78" s="317"/>
      <c r="AY78" s="317"/>
      <c r="AZ78" s="317"/>
    </row>
    <row r="79" spans="1:52" ht="13.5" customHeight="1" x14ac:dyDescent="0.2">
      <c r="AT79" s="317"/>
      <c r="AU79" s="317"/>
      <c r="AV79" s="317"/>
      <c r="AW79" s="317"/>
      <c r="AX79" s="317"/>
      <c r="AY79" s="317"/>
      <c r="AZ79" s="317"/>
    </row>
    <row r="80" spans="1:52" ht="13.5" hidden="1" customHeight="1" x14ac:dyDescent="0.2">
      <c r="AT80" s="317"/>
      <c r="AU80" s="317"/>
      <c r="AV80" s="317"/>
      <c r="AW80" s="317"/>
      <c r="AX80" s="317"/>
      <c r="AY80" s="317"/>
      <c r="AZ80" s="317"/>
    </row>
    <row r="81" spans="6:52" ht="13.5" hidden="1" customHeight="1" x14ac:dyDescent="0.2">
      <c r="AT81" s="317"/>
      <c r="AU81" s="317"/>
      <c r="AV81" s="317"/>
      <c r="AW81" s="317"/>
      <c r="AX81" s="317"/>
      <c r="AY81" s="317"/>
      <c r="AZ81" s="317"/>
    </row>
    <row r="82" spans="6:52" ht="13.5" hidden="1" customHeight="1" x14ac:dyDescent="0.2">
      <c r="AT82" s="317"/>
      <c r="AU82" s="317"/>
      <c r="AV82" s="317"/>
      <c r="AW82" s="317"/>
      <c r="AX82" s="317"/>
      <c r="AY82" s="317"/>
      <c r="AZ82" s="317"/>
    </row>
    <row r="83" spans="6:52" ht="13.5" hidden="1" customHeight="1" x14ac:dyDescent="0.2">
      <c r="AT83" s="317"/>
      <c r="AU83" s="317"/>
      <c r="AV83" s="317"/>
      <c r="AW83" s="317"/>
      <c r="AX83" s="317"/>
      <c r="AY83" s="317"/>
      <c r="AZ83" s="317"/>
    </row>
    <row r="84" spans="6:52" ht="14.25" hidden="1" customHeight="1" x14ac:dyDescent="0.2">
      <c r="AT84" s="317"/>
      <c r="AU84" s="317"/>
      <c r="AV84" s="317"/>
      <c r="AW84" s="317"/>
      <c r="AX84" s="317"/>
      <c r="AY84" s="317"/>
      <c r="AZ84" s="317"/>
    </row>
    <row r="85" spans="6:52" hidden="1" x14ac:dyDescent="0.2"/>
    <row r="86" spans="6:52" hidden="1" x14ac:dyDescent="0.2">
      <c r="F86" s="57">
        <v>1</v>
      </c>
      <c r="G86" s="57"/>
      <c r="H86" s="57">
        <v>2</v>
      </c>
      <c r="I86" s="57"/>
      <c r="J86" s="57">
        <v>3</v>
      </c>
      <c r="K86" s="57">
        <v>4</v>
      </c>
      <c r="L86" s="57"/>
      <c r="M86" s="57">
        <v>5</v>
      </c>
      <c r="N86" s="57"/>
      <c r="O86" s="57">
        <v>6</v>
      </c>
      <c r="P86" s="57">
        <v>7</v>
      </c>
      <c r="Q86" s="57"/>
      <c r="R86" s="57">
        <v>8</v>
      </c>
      <c r="T86" s="57">
        <v>9</v>
      </c>
      <c r="U86" s="57">
        <v>10</v>
      </c>
      <c r="AO86" s="1">
        <v>20</v>
      </c>
    </row>
    <row r="87" spans="6:52" hidden="1" x14ac:dyDescent="0.2">
      <c r="F87" s="58">
        <f>SUM(K52:K54,O52:O54)</f>
        <v>63</v>
      </c>
      <c r="G87" s="58" t="e">
        <f>SUM(#REF!)</f>
        <v>#REF!</v>
      </c>
      <c r="H87" s="58">
        <f>SUM(U64:U66,Y64:Y66)</f>
        <v>56</v>
      </c>
      <c r="I87" s="58" t="e">
        <f>SUM(#REF!)</f>
        <v>#REF!</v>
      </c>
      <c r="J87" s="58">
        <f>SUM(Z52:Z54,AD52:AD54)</f>
        <v>87</v>
      </c>
      <c r="K87" s="58">
        <f>SUM(P58:P60,T58:T60)</f>
        <v>51</v>
      </c>
      <c r="L87" s="58" t="e">
        <f>SUM(#REF!)</f>
        <v>#REF!</v>
      </c>
      <c r="M87" s="58">
        <f>SUM(Z70:Z72,AD70:AD72)</f>
        <v>54</v>
      </c>
      <c r="N87" s="58" t="e">
        <f>SUM(#REF!)</f>
        <v>#REF!</v>
      </c>
      <c r="O87" s="58">
        <f>SUM(P52:P54,T52:T54)</f>
        <v>78</v>
      </c>
      <c r="P87" s="58">
        <f>SUM(U58:U60,Y58:Y60)</f>
        <v>51</v>
      </c>
      <c r="Q87" s="58" t="e">
        <f>SUM(#REF!)</f>
        <v>#REF!</v>
      </c>
      <c r="R87" s="58">
        <f>SUM(Z64:Z66,AD64:AD66)</f>
        <v>88</v>
      </c>
      <c r="T87" s="58">
        <f>SUM(U52:U54,Y52:Y54)</f>
        <v>52</v>
      </c>
      <c r="U87" s="58">
        <f>SUM(Z58:Z60,AD58:AD60)</f>
        <v>49</v>
      </c>
      <c r="AO87" s="1">
        <f>SUM(AO49:AO78)</f>
        <v>20</v>
      </c>
    </row>
    <row r="88" spans="6:52" hidden="1" x14ac:dyDescent="0.2"/>
    <row r="89" spans="6:52" hidden="1" x14ac:dyDescent="0.2"/>
    <row r="90" spans="6:52" hidden="1" x14ac:dyDescent="0.2"/>
    <row r="91" spans="6:52" hidden="1" x14ac:dyDescent="0.2"/>
    <row r="92" spans="6:52" hidden="1" x14ac:dyDescent="0.2"/>
    <row r="93" spans="6:52" hidden="1" x14ac:dyDescent="0.2"/>
    <row r="94" spans="6:52" hidden="1" x14ac:dyDescent="0.2"/>
    <row r="95" spans="6:52" hidden="1" x14ac:dyDescent="0.2"/>
    <row r="96" spans="6:52" hidden="1" x14ac:dyDescent="0.2"/>
    <row r="97" spans="6:138" hidden="1" x14ac:dyDescent="0.2"/>
    <row r="98" spans="6:138" hidden="1" x14ac:dyDescent="0.2"/>
    <row r="99" spans="6:138" hidden="1" x14ac:dyDescent="0.2"/>
    <row r="100" spans="6:138" hidden="1" x14ac:dyDescent="0.2"/>
    <row r="101" spans="6:138" hidden="1" x14ac:dyDescent="0.2"/>
    <row r="102" spans="6:138" hidden="1" x14ac:dyDescent="0.2"/>
    <row r="103" spans="6:138" hidden="1" x14ac:dyDescent="0.2"/>
    <row r="104" spans="6:138" hidden="1" x14ac:dyDescent="0.2"/>
    <row r="105" spans="6:138" hidden="1" x14ac:dyDescent="0.2"/>
    <row r="106" spans="6:138" hidden="1" x14ac:dyDescent="0.2"/>
    <row r="107" spans="6:138" hidden="1" x14ac:dyDescent="0.2"/>
    <row r="108" spans="6:138" hidden="1" x14ac:dyDescent="0.2"/>
    <row r="109" spans="6:138" hidden="1" x14ac:dyDescent="0.2">
      <c r="CB109" s="1" t="s">
        <v>22</v>
      </c>
      <c r="CE109" s="1" t="s">
        <v>23</v>
      </c>
      <c r="CH109" s="1" t="s">
        <v>24</v>
      </c>
    </row>
    <row r="110" spans="6:138" hidden="1" x14ac:dyDescent="0.2">
      <c r="F110" s="57">
        <v>1</v>
      </c>
      <c r="G110" s="57"/>
      <c r="H110" s="57">
        <v>2</v>
      </c>
      <c r="I110" s="57"/>
      <c r="J110" s="57">
        <v>3</v>
      </c>
      <c r="K110" s="57">
        <v>4</v>
      </c>
      <c r="L110" s="57"/>
      <c r="M110" s="57">
        <v>5</v>
      </c>
      <c r="N110" s="57"/>
      <c r="O110" s="57">
        <v>6</v>
      </c>
      <c r="P110" s="57">
        <v>7</v>
      </c>
      <c r="Q110" s="57"/>
      <c r="R110" s="57">
        <v>8</v>
      </c>
      <c r="T110" s="57">
        <v>9</v>
      </c>
      <c r="U110" s="57">
        <v>10</v>
      </c>
      <c r="CB110" s="1" t="s">
        <v>4</v>
      </c>
      <c r="CE110" s="1" t="s">
        <v>4</v>
      </c>
      <c r="CH110" s="1" t="s">
        <v>4</v>
      </c>
    </row>
    <row r="111" spans="6:138" hidden="1" x14ac:dyDescent="0.2">
      <c r="F111" s="58">
        <f t="shared" ref="F111:R111" si="2">F87</f>
        <v>63</v>
      </c>
      <c r="G111" s="58" t="e">
        <f t="shared" si="2"/>
        <v>#REF!</v>
      </c>
      <c r="H111" s="58">
        <f t="shared" si="2"/>
        <v>56</v>
      </c>
      <c r="I111" s="58" t="e">
        <f t="shared" si="2"/>
        <v>#REF!</v>
      </c>
      <c r="J111" s="58">
        <f t="shared" si="2"/>
        <v>87</v>
      </c>
      <c r="K111" s="58">
        <f t="shared" si="2"/>
        <v>51</v>
      </c>
      <c r="L111" s="58" t="e">
        <f t="shared" si="2"/>
        <v>#REF!</v>
      </c>
      <c r="M111" s="58">
        <f t="shared" si="2"/>
        <v>54</v>
      </c>
      <c r="N111" s="58" t="e">
        <f t="shared" si="2"/>
        <v>#REF!</v>
      </c>
      <c r="O111" s="58">
        <f t="shared" si="2"/>
        <v>78</v>
      </c>
      <c r="P111" s="58">
        <f t="shared" si="2"/>
        <v>51</v>
      </c>
      <c r="Q111" s="58" t="e">
        <f t="shared" si="2"/>
        <v>#REF!</v>
      </c>
      <c r="R111" s="58">
        <f t="shared" si="2"/>
        <v>88</v>
      </c>
      <c r="T111" s="58">
        <f>T87</f>
        <v>52</v>
      </c>
      <c r="U111" s="58">
        <f>U87</f>
        <v>49</v>
      </c>
      <c r="CB111" s="2" t="e">
        <f>IF(CB112&lt;7,"A",IF(CB112&gt;12,"C","B"))</f>
        <v>#REF!</v>
      </c>
      <c r="CC111" s="2"/>
      <c r="CD111" s="2"/>
      <c r="CE111" s="2"/>
      <c r="CF111" s="2"/>
      <c r="CG111" s="2"/>
      <c r="CH111" s="2"/>
      <c r="CI111" s="2"/>
      <c r="CJ111" s="2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</row>
    <row r="112" spans="6:138" hidden="1" x14ac:dyDescent="0.2">
      <c r="CB112" s="2" t="e">
        <f>#REF!</f>
        <v>#REF!</v>
      </c>
      <c r="CC112" s="2"/>
      <c r="CD112" s="2"/>
      <c r="CE112" s="2" t="e">
        <f>CB112</f>
        <v>#REF!</v>
      </c>
      <c r="CF112" s="2"/>
      <c r="CG112" s="2"/>
      <c r="CH112" s="2" t="e">
        <f>CB112</f>
        <v>#REF!</v>
      </c>
      <c r="CI112" s="2"/>
      <c r="CJ112" s="2"/>
      <c r="CL112" s="59"/>
      <c r="CM112" s="59">
        <v>1</v>
      </c>
      <c r="CN112" s="59"/>
      <c r="CO112" s="59"/>
      <c r="CP112" s="59">
        <v>2</v>
      </c>
      <c r="CQ112" s="59"/>
      <c r="CR112" s="59"/>
      <c r="CS112" s="59">
        <v>3</v>
      </c>
      <c r="CT112" s="59"/>
      <c r="CU112" s="59"/>
      <c r="CV112" s="59">
        <v>4</v>
      </c>
      <c r="CW112" s="59"/>
      <c r="CX112" s="59"/>
      <c r="CY112" s="59">
        <v>5</v>
      </c>
      <c r="CZ112" s="59"/>
      <c r="DA112" s="59"/>
      <c r="DB112" s="59">
        <v>6</v>
      </c>
      <c r="DC112" s="59"/>
      <c r="DD112" s="59"/>
      <c r="DE112" s="59">
        <v>7</v>
      </c>
      <c r="DF112" s="59"/>
      <c r="DG112" s="59"/>
      <c r="DH112" s="59">
        <v>8</v>
      </c>
      <c r="DI112" s="59"/>
      <c r="DJ112" s="59"/>
      <c r="DK112" s="59">
        <v>9</v>
      </c>
      <c r="DL112" s="59"/>
      <c r="DM112" s="59"/>
      <c r="DN112" s="59">
        <v>10</v>
      </c>
      <c r="DO112" s="59"/>
      <c r="DP112" s="59"/>
      <c r="DQ112" s="59">
        <v>11</v>
      </c>
      <c r="DR112" s="59"/>
      <c r="DS112" s="59"/>
      <c r="DT112" s="59">
        <v>12</v>
      </c>
      <c r="DU112" s="59"/>
      <c r="DV112" s="59"/>
      <c r="DW112" s="59">
        <v>13</v>
      </c>
      <c r="DX112" s="59"/>
      <c r="DY112" s="59"/>
      <c r="DZ112" s="59">
        <v>14</v>
      </c>
      <c r="EA112" s="59"/>
      <c r="EB112" s="59"/>
      <c r="EC112" s="59">
        <v>15</v>
      </c>
      <c r="ED112" s="59"/>
      <c r="EE112" s="59"/>
      <c r="EF112" s="59">
        <v>16</v>
      </c>
      <c r="EG112" s="59"/>
      <c r="EH112" s="59"/>
    </row>
    <row r="113" spans="79:138" hidden="1" x14ac:dyDescent="0.2">
      <c r="CA113" s="1">
        <v>1</v>
      </c>
      <c r="CB113" s="59" t="e">
        <f t="shared" ref="CB113:CD118" si="3">IF($CB$112=1,CM113,IF($CB$112=2,CP113,IF($CB$112=3,CS113,IF($CB$112=4,CV113,IF($CB$112=5,CY113,IF($CB$112=6,DB113,""))))))</f>
        <v>#REF!</v>
      </c>
      <c r="CC113" s="59" t="e">
        <f t="shared" si="3"/>
        <v>#REF!</v>
      </c>
      <c r="CD113" s="59" t="e">
        <f t="shared" si="3"/>
        <v>#REF!</v>
      </c>
      <c r="CE113" s="59" t="e">
        <f t="shared" ref="CE113:CG124" si="4">IF($CB$112=7,DE113,IF($CB$112=8,DH113,IF($CB$112=9,DK113,IF($CB$112=10,DN113,IF($CB$112=11,DQ113,IF($CB$112=12,DT113,""))))))</f>
        <v>#REF!</v>
      </c>
      <c r="CF113" s="59" t="e">
        <f t="shared" si="4"/>
        <v>#REF!</v>
      </c>
      <c r="CG113" s="59" t="e">
        <f t="shared" si="4"/>
        <v>#REF!</v>
      </c>
      <c r="CH113" s="59" t="e">
        <f t="shared" ref="CH113:CJ123" si="5">IF($CB$112=13,DW113,IF($CB$112=14,DZ113,IF($CB$112=15,EC113,IF($CB$112=16,EF113,""))))</f>
        <v>#REF!</v>
      </c>
      <c r="CI113" s="59" t="e">
        <f t="shared" si="5"/>
        <v>#REF!</v>
      </c>
      <c r="CJ113" s="59" t="e">
        <f t="shared" si="5"/>
        <v>#REF!</v>
      </c>
      <c r="CL113" s="59"/>
      <c r="CM113" s="59">
        <v>1</v>
      </c>
      <c r="CN113" s="59" t="s">
        <v>25</v>
      </c>
      <c r="CO113" s="59" t="s">
        <v>26</v>
      </c>
      <c r="CP113" s="59">
        <v>1</v>
      </c>
      <c r="CQ113" s="59" t="s">
        <v>27</v>
      </c>
      <c r="CR113" s="59" t="s">
        <v>28</v>
      </c>
      <c r="CS113" s="59">
        <v>1</v>
      </c>
      <c r="CT113" s="59" t="s">
        <v>29</v>
      </c>
      <c r="CU113" s="59" t="s">
        <v>28</v>
      </c>
      <c r="CV113" s="59">
        <v>1</v>
      </c>
      <c r="CW113" s="59" t="s">
        <v>30</v>
      </c>
      <c r="CX113" s="59" t="s">
        <v>31</v>
      </c>
      <c r="CY113" s="59">
        <v>1</v>
      </c>
      <c r="CZ113" s="59" t="s">
        <v>32</v>
      </c>
      <c r="DA113" s="59" t="s">
        <v>33</v>
      </c>
      <c r="DB113" s="59" t="s">
        <v>34</v>
      </c>
      <c r="DC113" s="59" t="s">
        <v>35</v>
      </c>
      <c r="DD113" s="59" t="s">
        <v>36</v>
      </c>
      <c r="DE113" s="59" t="s">
        <v>37</v>
      </c>
      <c r="DF113" s="59" t="s">
        <v>27</v>
      </c>
      <c r="DG113" s="59" t="s">
        <v>28</v>
      </c>
      <c r="DH113" s="59" t="s">
        <v>38</v>
      </c>
      <c r="DI113" s="59" t="s">
        <v>39</v>
      </c>
      <c r="DJ113" s="59" t="s">
        <v>40</v>
      </c>
      <c r="DK113" s="59" t="s">
        <v>41</v>
      </c>
      <c r="DL113" s="59" t="s">
        <v>39</v>
      </c>
      <c r="DM113" s="59" t="s">
        <v>40</v>
      </c>
      <c r="DN113" s="59" t="s">
        <v>42</v>
      </c>
      <c r="DO113" s="59" t="s">
        <v>43</v>
      </c>
      <c r="DP113" s="59" t="s">
        <v>36</v>
      </c>
      <c r="DQ113" s="59">
        <v>0</v>
      </c>
      <c r="DR113" s="59">
        <v>0</v>
      </c>
      <c r="DS113" s="59">
        <v>0</v>
      </c>
      <c r="DT113" s="59">
        <v>0</v>
      </c>
      <c r="DU113" s="59">
        <v>0</v>
      </c>
      <c r="DV113" s="59">
        <v>0</v>
      </c>
      <c r="DW113" s="59" t="s">
        <v>42</v>
      </c>
      <c r="DX113" s="59" t="s">
        <v>43</v>
      </c>
      <c r="DY113" s="59" t="s">
        <v>36</v>
      </c>
      <c r="DZ113" s="59">
        <v>0</v>
      </c>
      <c r="EA113" s="59">
        <v>0</v>
      </c>
      <c r="EB113" s="59">
        <v>0</v>
      </c>
      <c r="EC113" s="59">
        <v>0</v>
      </c>
      <c r="ED113" s="59">
        <v>0</v>
      </c>
      <c r="EE113" s="59">
        <v>0</v>
      </c>
      <c r="EF113" s="59">
        <v>0</v>
      </c>
      <c r="EG113" s="59">
        <v>0</v>
      </c>
      <c r="EH113" s="59">
        <v>0</v>
      </c>
    </row>
    <row r="114" spans="79:138" hidden="1" x14ac:dyDescent="0.2">
      <c r="CA114" s="1">
        <v>2</v>
      </c>
      <c r="CB114" s="59" t="e">
        <f t="shared" si="3"/>
        <v>#REF!</v>
      </c>
      <c r="CC114" s="59" t="e">
        <f t="shared" si="3"/>
        <v>#REF!</v>
      </c>
      <c r="CD114" s="59" t="e">
        <f t="shared" si="3"/>
        <v>#REF!</v>
      </c>
      <c r="CE114" s="59" t="e">
        <f t="shared" si="4"/>
        <v>#REF!</v>
      </c>
      <c r="CF114" s="59" t="e">
        <f t="shared" si="4"/>
        <v>#REF!</v>
      </c>
      <c r="CG114" s="59" t="e">
        <f t="shared" si="4"/>
        <v>#REF!</v>
      </c>
      <c r="CH114" s="59" t="e">
        <f t="shared" si="5"/>
        <v>#REF!</v>
      </c>
      <c r="CI114" s="59" t="e">
        <f t="shared" si="5"/>
        <v>#REF!</v>
      </c>
      <c r="CJ114" s="59" t="e">
        <f t="shared" si="5"/>
        <v>#REF!</v>
      </c>
      <c r="CL114" s="59"/>
      <c r="CM114" s="59">
        <v>2</v>
      </c>
      <c r="CN114" s="59" t="s">
        <v>44</v>
      </c>
      <c r="CO114" s="59" t="s">
        <v>36</v>
      </c>
      <c r="CP114" s="59">
        <v>2</v>
      </c>
      <c r="CQ114" s="59" t="s">
        <v>43</v>
      </c>
      <c r="CR114" s="59" t="s">
        <v>36</v>
      </c>
      <c r="CS114" s="59">
        <v>2</v>
      </c>
      <c r="CT114" s="59" t="s">
        <v>45</v>
      </c>
      <c r="CU114" s="59" t="s">
        <v>28</v>
      </c>
      <c r="CV114" s="59">
        <v>2</v>
      </c>
      <c r="CW114" s="59" t="s">
        <v>46</v>
      </c>
      <c r="CX114" s="59" t="s">
        <v>28</v>
      </c>
      <c r="CY114" s="59">
        <v>2</v>
      </c>
      <c r="CZ114" s="59" t="s">
        <v>47</v>
      </c>
      <c r="DA114" s="59" t="s">
        <v>48</v>
      </c>
      <c r="DB114" s="59" t="s">
        <v>49</v>
      </c>
      <c r="DC114" s="59" t="s">
        <v>50</v>
      </c>
      <c r="DD114" s="59" t="s">
        <v>28</v>
      </c>
      <c r="DE114" s="59" t="s">
        <v>51</v>
      </c>
      <c r="DF114" s="59" t="s">
        <v>25</v>
      </c>
      <c r="DG114" s="59" t="s">
        <v>26</v>
      </c>
      <c r="DH114" s="59" t="s">
        <v>52</v>
      </c>
      <c r="DI114" s="59" t="s">
        <v>25</v>
      </c>
      <c r="DJ114" s="59" t="s">
        <v>26</v>
      </c>
      <c r="DK114" s="59" t="s">
        <v>53</v>
      </c>
      <c r="DL114" s="59" t="s">
        <v>54</v>
      </c>
      <c r="DM114" s="59" t="s">
        <v>26</v>
      </c>
      <c r="DN114" s="59" t="s">
        <v>55</v>
      </c>
      <c r="DO114" s="59" t="s">
        <v>56</v>
      </c>
      <c r="DP114" s="59" t="s">
        <v>57</v>
      </c>
      <c r="DQ114" s="59">
        <v>0</v>
      </c>
      <c r="DR114" s="59">
        <v>0</v>
      </c>
      <c r="DS114" s="59">
        <v>0</v>
      </c>
      <c r="DT114" s="59">
        <v>0</v>
      </c>
      <c r="DU114" s="59">
        <v>0</v>
      </c>
      <c r="DV114" s="59">
        <v>0</v>
      </c>
      <c r="DW114" s="59" t="s">
        <v>55</v>
      </c>
      <c r="DX114" s="59" t="s">
        <v>56</v>
      </c>
      <c r="DY114" s="59" t="s">
        <v>57</v>
      </c>
      <c r="DZ114" s="59">
        <v>0</v>
      </c>
      <c r="EA114" s="59">
        <v>0</v>
      </c>
      <c r="EB114" s="59">
        <v>0</v>
      </c>
      <c r="EC114" s="59">
        <v>0</v>
      </c>
      <c r="ED114" s="59">
        <v>0</v>
      </c>
      <c r="EE114" s="59">
        <v>0</v>
      </c>
      <c r="EF114" s="59">
        <v>0</v>
      </c>
      <c r="EG114" s="59">
        <v>0</v>
      </c>
      <c r="EH114" s="59">
        <v>0</v>
      </c>
    </row>
    <row r="115" spans="79:138" x14ac:dyDescent="0.2">
      <c r="CA115" s="1">
        <v>3</v>
      </c>
      <c r="CB115" s="59" t="e">
        <f t="shared" si="3"/>
        <v>#REF!</v>
      </c>
      <c r="CC115" s="59" t="e">
        <f t="shared" si="3"/>
        <v>#REF!</v>
      </c>
      <c r="CD115" s="59" t="e">
        <f t="shared" si="3"/>
        <v>#REF!</v>
      </c>
      <c r="CE115" s="59" t="e">
        <f t="shared" si="4"/>
        <v>#REF!</v>
      </c>
      <c r="CF115" s="59" t="e">
        <f t="shared" si="4"/>
        <v>#REF!</v>
      </c>
      <c r="CG115" s="59" t="e">
        <f t="shared" si="4"/>
        <v>#REF!</v>
      </c>
      <c r="CH115" s="59" t="e">
        <f t="shared" si="5"/>
        <v>#REF!</v>
      </c>
      <c r="CI115" s="59" t="e">
        <f t="shared" si="5"/>
        <v>#REF!</v>
      </c>
      <c r="CJ115" s="59" t="e">
        <f t="shared" si="5"/>
        <v>#REF!</v>
      </c>
      <c r="CL115" s="59"/>
      <c r="CM115" s="59">
        <v>3</v>
      </c>
      <c r="CN115" s="59" t="s">
        <v>58</v>
      </c>
      <c r="CO115" s="59" t="s">
        <v>59</v>
      </c>
      <c r="CP115" s="59">
        <v>3</v>
      </c>
      <c r="CQ115" s="59" t="s">
        <v>60</v>
      </c>
      <c r="CR115" s="59" t="s">
        <v>59</v>
      </c>
      <c r="CS115" s="59">
        <v>3</v>
      </c>
      <c r="CT115" s="59" t="s">
        <v>61</v>
      </c>
      <c r="CU115" s="59" t="s">
        <v>62</v>
      </c>
      <c r="CV115" s="59">
        <v>3</v>
      </c>
      <c r="CW115" s="59" t="s">
        <v>63</v>
      </c>
      <c r="CX115" s="59" t="s">
        <v>33</v>
      </c>
      <c r="CY115" s="59">
        <v>3</v>
      </c>
      <c r="CZ115" s="59" t="s">
        <v>64</v>
      </c>
      <c r="DA115" s="59" t="s">
        <v>26</v>
      </c>
      <c r="DB115" s="59" t="s">
        <v>65</v>
      </c>
      <c r="DC115" s="59" t="s">
        <v>66</v>
      </c>
      <c r="DD115" s="59" t="s">
        <v>28</v>
      </c>
      <c r="DE115" s="59" t="s">
        <v>67</v>
      </c>
      <c r="DF115" s="59" t="s">
        <v>68</v>
      </c>
      <c r="DG115" s="59" t="s">
        <v>33</v>
      </c>
      <c r="DH115" s="59" t="s">
        <v>69</v>
      </c>
      <c r="DI115" s="59" t="s">
        <v>70</v>
      </c>
      <c r="DJ115" s="59" t="s">
        <v>62</v>
      </c>
      <c r="DK115" s="59" t="s">
        <v>71</v>
      </c>
      <c r="DL115" s="59" t="s">
        <v>72</v>
      </c>
      <c r="DM115" s="59" t="s">
        <v>73</v>
      </c>
      <c r="DN115" s="59" t="s">
        <v>74</v>
      </c>
      <c r="DO115" s="59" t="s">
        <v>56</v>
      </c>
      <c r="DP115" s="59" t="s">
        <v>57</v>
      </c>
      <c r="DQ115" s="59">
        <v>0</v>
      </c>
      <c r="DR115" s="59">
        <v>0</v>
      </c>
      <c r="DS115" s="59">
        <v>0</v>
      </c>
      <c r="DT115" s="59">
        <v>0</v>
      </c>
      <c r="DU115" s="59">
        <v>0</v>
      </c>
      <c r="DV115" s="59">
        <v>0</v>
      </c>
      <c r="DW115" s="59" t="s">
        <v>74</v>
      </c>
      <c r="DX115" s="59" t="s">
        <v>56</v>
      </c>
      <c r="DY115" s="59" t="s">
        <v>57</v>
      </c>
      <c r="DZ115" s="59">
        <v>0</v>
      </c>
      <c r="EA115" s="59">
        <v>0</v>
      </c>
      <c r="EB115" s="59">
        <v>0</v>
      </c>
      <c r="EC115" s="59">
        <v>0</v>
      </c>
      <c r="ED115" s="59">
        <v>0</v>
      </c>
      <c r="EE115" s="59">
        <v>0</v>
      </c>
      <c r="EF115" s="59">
        <v>0</v>
      </c>
      <c r="EG115" s="59">
        <v>0</v>
      </c>
      <c r="EH115" s="59">
        <v>0</v>
      </c>
    </row>
    <row r="116" spans="79:138" x14ac:dyDescent="0.2">
      <c r="CA116" s="1">
        <v>4</v>
      </c>
      <c r="CB116" s="59" t="e">
        <f t="shared" si="3"/>
        <v>#REF!</v>
      </c>
      <c r="CC116" s="59" t="e">
        <f t="shared" si="3"/>
        <v>#REF!</v>
      </c>
      <c r="CD116" s="59" t="e">
        <f t="shared" si="3"/>
        <v>#REF!</v>
      </c>
      <c r="CE116" s="59" t="e">
        <f t="shared" si="4"/>
        <v>#REF!</v>
      </c>
      <c r="CF116" s="59" t="e">
        <f t="shared" si="4"/>
        <v>#REF!</v>
      </c>
      <c r="CG116" s="59" t="e">
        <f t="shared" si="4"/>
        <v>#REF!</v>
      </c>
      <c r="CH116" s="59" t="e">
        <f t="shared" si="5"/>
        <v>#REF!</v>
      </c>
      <c r="CI116" s="59" t="e">
        <f t="shared" si="5"/>
        <v>#REF!</v>
      </c>
      <c r="CJ116" s="59" t="e">
        <f t="shared" si="5"/>
        <v>#REF!</v>
      </c>
      <c r="CL116" s="59"/>
      <c r="CM116" s="59">
        <v>4</v>
      </c>
      <c r="CN116" s="59" t="s">
        <v>75</v>
      </c>
      <c r="CO116" s="59" t="s">
        <v>76</v>
      </c>
      <c r="CP116" s="59">
        <v>4</v>
      </c>
      <c r="CQ116" s="59" t="s">
        <v>77</v>
      </c>
      <c r="CR116" s="59" t="s">
        <v>48</v>
      </c>
      <c r="CS116" s="59">
        <v>4</v>
      </c>
      <c r="CT116" s="59" t="s">
        <v>78</v>
      </c>
      <c r="CU116" s="59" t="s">
        <v>31</v>
      </c>
      <c r="CV116" s="59">
        <v>4</v>
      </c>
      <c r="CW116" s="59" t="s">
        <v>79</v>
      </c>
      <c r="CX116" s="59" t="s">
        <v>80</v>
      </c>
      <c r="CY116" s="59">
        <v>4</v>
      </c>
      <c r="CZ116" s="59" t="s">
        <v>81</v>
      </c>
      <c r="DA116" s="59" t="s">
        <v>57</v>
      </c>
      <c r="DB116" s="59" t="s">
        <v>82</v>
      </c>
      <c r="DC116" s="59" t="s">
        <v>83</v>
      </c>
      <c r="DD116" s="59" t="s">
        <v>73</v>
      </c>
      <c r="DE116" s="59" t="s">
        <v>84</v>
      </c>
      <c r="DF116" s="59" t="s">
        <v>85</v>
      </c>
      <c r="DG116" s="59" t="s">
        <v>86</v>
      </c>
      <c r="DH116" s="59" t="s">
        <v>87</v>
      </c>
      <c r="DI116" s="59" t="s">
        <v>60</v>
      </c>
      <c r="DJ116" s="59" t="s">
        <v>59</v>
      </c>
      <c r="DK116" s="59" t="s">
        <v>88</v>
      </c>
      <c r="DL116" s="59" t="s">
        <v>47</v>
      </c>
      <c r="DM116" s="59" t="s">
        <v>48</v>
      </c>
      <c r="DN116" s="59" t="s">
        <v>89</v>
      </c>
      <c r="DO116" s="59" t="s">
        <v>90</v>
      </c>
      <c r="DP116" s="59" t="s">
        <v>59</v>
      </c>
      <c r="DQ116" s="59">
        <v>0</v>
      </c>
      <c r="DR116" s="59">
        <v>0</v>
      </c>
      <c r="DS116" s="59">
        <v>0</v>
      </c>
      <c r="DT116" s="59">
        <v>0</v>
      </c>
      <c r="DU116" s="59">
        <v>0</v>
      </c>
      <c r="DV116" s="59">
        <v>0</v>
      </c>
      <c r="DW116" s="59" t="s">
        <v>89</v>
      </c>
      <c r="DX116" s="59" t="s">
        <v>90</v>
      </c>
      <c r="DY116" s="59" t="s">
        <v>59</v>
      </c>
      <c r="DZ116" s="59">
        <v>0</v>
      </c>
      <c r="EA116" s="59">
        <v>0</v>
      </c>
      <c r="EB116" s="59">
        <v>0</v>
      </c>
      <c r="EC116" s="59">
        <v>0</v>
      </c>
      <c r="ED116" s="59">
        <v>0</v>
      </c>
      <c r="EE116" s="59">
        <v>0</v>
      </c>
      <c r="EF116" s="59">
        <v>0</v>
      </c>
      <c r="EG116" s="59">
        <v>0</v>
      </c>
      <c r="EH116" s="59">
        <v>0</v>
      </c>
    </row>
    <row r="117" spans="79:138" x14ac:dyDescent="0.2">
      <c r="CA117" s="1">
        <v>5</v>
      </c>
      <c r="CB117" s="59" t="e">
        <f t="shared" si="3"/>
        <v>#REF!</v>
      </c>
      <c r="CC117" s="59" t="e">
        <f t="shared" si="3"/>
        <v>#REF!</v>
      </c>
      <c r="CD117" s="59" t="e">
        <f t="shared" si="3"/>
        <v>#REF!</v>
      </c>
      <c r="CE117" s="59" t="e">
        <f t="shared" si="4"/>
        <v>#REF!</v>
      </c>
      <c r="CF117" s="59" t="e">
        <f t="shared" si="4"/>
        <v>#REF!</v>
      </c>
      <c r="CG117" s="59" t="e">
        <f t="shared" si="4"/>
        <v>#REF!</v>
      </c>
      <c r="CH117" s="59" t="e">
        <f t="shared" si="5"/>
        <v>#REF!</v>
      </c>
      <c r="CI117" s="59" t="e">
        <f t="shared" si="5"/>
        <v>#REF!</v>
      </c>
      <c r="CJ117" s="59" t="e">
        <f t="shared" si="5"/>
        <v>#REF!</v>
      </c>
      <c r="CL117" s="59"/>
      <c r="CM117" s="59">
        <v>0</v>
      </c>
      <c r="CN117" s="59" t="s">
        <v>91</v>
      </c>
      <c r="CO117" s="59" t="s">
        <v>86</v>
      </c>
      <c r="CP117" s="59">
        <v>0</v>
      </c>
      <c r="CQ117" s="59">
        <v>0</v>
      </c>
      <c r="CR117" s="59">
        <v>0</v>
      </c>
      <c r="CS117" s="59">
        <v>0</v>
      </c>
      <c r="CT117" s="59">
        <v>0</v>
      </c>
      <c r="CU117" s="59">
        <v>0</v>
      </c>
      <c r="CV117" s="59">
        <v>5</v>
      </c>
      <c r="CW117" s="59" t="s">
        <v>54</v>
      </c>
      <c r="CX117" s="59" t="s">
        <v>26</v>
      </c>
      <c r="CY117" s="59">
        <v>5</v>
      </c>
      <c r="CZ117" s="59" t="s">
        <v>92</v>
      </c>
      <c r="DA117" s="59" t="s">
        <v>93</v>
      </c>
      <c r="DB117" s="59" t="s">
        <v>94</v>
      </c>
      <c r="DC117" s="59" t="s">
        <v>95</v>
      </c>
      <c r="DD117" s="59" t="s">
        <v>36</v>
      </c>
      <c r="DE117" s="59">
        <v>0</v>
      </c>
      <c r="DF117" s="59">
        <v>0</v>
      </c>
      <c r="DG117" s="59">
        <v>0</v>
      </c>
      <c r="DH117" s="59">
        <v>0</v>
      </c>
      <c r="DI117" s="59">
        <v>0</v>
      </c>
      <c r="DJ117" s="59">
        <v>0</v>
      </c>
      <c r="DK117" s="59" t="s">
        <v>96</v>
      </c>
      <c r="DL117" s="59" t="s">
        <v>68</v>
      </c>
      <c r="DM117" s="59" t="s">
        <v>33</v>
      </c>
      <c r="DN117" s="59" t="s">
        <v>97</v>
      </c>
      <c r="DO117" s="59" t="s">
        <v>78</v>
      </c>
      <c r="DP117" s="59" t="s">
        <v>31</v>
      </c>
      <c r="DQ117" s="59">
        <v>0</v>
      </c>
      <c r="DR117" s="59">
        <v>0</v>
      </c>
      <c r="DS117" s="59">
        <v>0</v>
      </c>
      <c r="DT117" s="59">
        <v>0</v>
      </c>
      <c r="DU117" s="59">
        <v>0</v>
      </c>
      <c r="DV117" s="59">
        <v>0</v>
      </c>
      <c r="DW117" s="59" t="s">
        <v>97</v>
      </c>
      <c r="DX117" s="59" t="s">
        <v>78</v>
      </c>
      <c r="DY117" s="59" t="s">
        <v>31</v>
      </c>
      <c r="DZ117" s="59">
        <v>0</v>
      </c>
      <c r="EA117" s="59">
        <v>0</v>
      </c>
      <c r="EB117" s="59">
        <v>0</v>
      </c>
      <c r="EC117" s="59">
        <v>0</v>
      </c>
      <c r="ED117" s="59">
        <v>0</v>
      </c>
      <c r="EE117" s="59">
        <v>0</v>
      </c>
      <c r="EF117" s="59">
        <v>0</v>
      </c>
      <c r="EG117" s="59">
        <v>0</v>
      </c>
      <c r="EH117" s="59">
        <v>0</v>
      </c>
    </row>
    <row r="118" spans="79:138" x14ac:dyDescent="0.2">
      <c r="CA118" s="1">
        <v>6</v>
      </c>
      <c r="CB118" s="59" t="e">
        <f t="shared" si="3"/>
        <v>#REF!</v>
      </c>
      <c r="CC118" s="59" t="e">
        <f t="shared" si="3"/>
        <v>#REF!</v>
      </c>
      <c r="CD118" s="59" t="e">
        <f t="shared" si="3"/>
        <v>#REF!</v>
      </c>
      <c r="CE118" s="59" t="e">
        <f t="shared" si="4"/>
        <v>#REF!</v>
      </c>
      <c r="CF118" s="59" t="e">
        <f t="shared" si="4"/>
        <v>#REF!</v>
      </c>
      <c r="CG118" s="59" t="e">
        <f t="shared" si="4"/>
        <v>#REF!</v>
      </c>
      <c r="CH118" s="59" t="e">
        <f t="shared" si="5"/>
        <v>#REF!</v>
      </c>
      <c r="CI118" s="59" t="e">
        <f t="shared" si="5"/>
        <v>#REF!</v>
      </c>
      <c r="CJ118" s="59" t="e">
        <f t="shared" si="5"/>
        <v>#REF!</v>
      </c>
      <c r="CL118" s="59"/>
      <c r="CM118" s="59">
        <v>0</v>
      </c>
      <c r="CN118" s="59">
        <v>0</v>
      </c>
      <c r="CO118" s="59">
        <v>0</v>
      </c>
      <c r="CP118" s="59">
        <v>0</v>
      </c>
      <c r="CQ118" s="59">
        <v>0</v>
      </c>
      <c r="CR118" s="59">
        <v>0</v>
      </c>
      <c r="CS118" s="59">
        <v>0</v>
      </c>
      <c r="CT118" s="59">
        <v>0</v>
      </c>
      <c r="CU118" s="59">
        <v>0</v>
      </c>
      <c r="CV118" s="59">
        <v>0</v>
      </c>
      <c r="CW118" s="59">
        <v>0</v>
      </c>
      <c r="CX118" s="59">
        <v>0</v>
      </c>
      <c r="CY118" s="59">
        <v>6</v>
      </c>
      <c r="CZ118" s="59">
        <v>0</v>
      </c>
      <c r="DA118" s="59">
        <v>0</v>
      </c>
      <c r="DB118" s="59">
        <v>0</v>
      </c>
      <c r="DC118" s="59">
        <v>0</v>
      </c>
      <c r="DD118" s="59">
        <v>0</v>
      </c>
      <c r="DE118" s="59">
        <v>0</v>
      </c>
      <c r="DF118" s="59">
        <v>0</v>
      </c>
      <c r="DG118" s="59">
        <v>0</v>
      </c>
      <c r="DH118" s="59">
        <v>0</v>
      </c>
      <c r="DI118" s="59">
        <v>0</v>
      </c>
      <c r="DJ118" s="59">
        <v>0</v>
      </c>
      <c r="DK118" s="59">
        <v>0</v>
      </c>
      <c r="DL118" s="59">
        <v>0</v>
      </c>
      <c r="DM118" s="59">
        <v>0</v>
      </c>
      <c r="DN118" s="59">
        <v>0</v>
      </c>
      <c r="DO118" s="59">
        <v>0</v>
      </c>
      <c r="DP118" s="59">
        <v>0</v>
      </c>
      <c r="DQ118" s="59">
        <v>0</v>
      </c>
      <c r="DR118" s="59">
        <v>0</v>
      </c>
      <c r="DS118" s="59">
        <v>0</v>
      </c>
      <c r="DT118" s="59">
        <v>0</v>
      </c>
      <c r="DU118" s="59">
        <v>0</v>
      </c>
      <c r="DV118" s="59">
        <v>0</v>
      </c>
      <c r="DW118" s="59">
        <v>0</v>
      </c>
      <c r="DX118" s="59">
        <v>0</v>
      </c>
      <c r="DY118" s="59">
        <v>0</v>
      </c>
      <c r="DZ118" s="59">
        <v>0</v>
      </c>
      <c r="EA118" s="59">
        <v>0</v>
      </c>
      <c r="EB118" s="59">
        <v>0</v>
      </c>
      <c r="EC118" s="59">
        <v>0</v>
      </c>
      <c r="ED118" s="59">
        <v>0</v>
      </c>
      <c r="EE118" s="59">
        <v>0</v>
      </c>
      <c r="EF118" s="59">
        <v>0</v>
      </c>
      <c r="EG118" s="59">
        <v>0</v>
      </c>
      <c r="EH118" s="59">
        <v>0</v>
      </c>
    </row>
    <row r="119" spans="79:138" x14ac:dyDescent="0.2">
      <c r="CA119" s="1">
        <v>7</v>
      </c>
      <c r="CB119" s="59" t="e">
        <f>IF($CB$112=1,$CM119,IF($CB$112=2,$CP119,IF($CB$112=3,$CS119,IF($CB$112=4,$CV119,IF($CB$112=5,$CY119,IF($CB$112=6,$DB119,""))))))</f>
        <v>#REF!</v>
      </c>
      <c r="CC119" s="59" t="e">
        <f>IF($CB$112=1,$CM119,IF($CB$112=2,$CP119,IF($CB$112=3,$CS119,IF($CB$112=4,$CV119,IF($CB$112=5,$CY119,IF($CB$112=6,$DB119,""))))))</f>
        <v>#REF!</v>
      </c>
      <c r="CD119" s="59" t="e">
        <f>IF($CB$112=1,$CM119,IF($CB$112=2,$CP119,IF($CB$112=3,$CS119,IF($CB$112=4,$CV119,IF($CB$112=5,$CY119,IF($CB$112=6,$DB119,""))))))</f>
        <v>#REF!</v>
      </c>
      <c r="CE119" s="59" t="e">
        <f t="shared" si="4"/>
        <v>#REF!</v>
      </c>
      <c r="CF119" s="59" t="e">
        <f t="shared" si="4"/>
        <v>#REF!</v>
      </c>
      <c r="CG119" s="59" t="e">
        <f t="shared" si="4"/>
        <v>#REF!</v>
      </c>
      <c r="CH119" s="59" t="e">
        <f t="shared" si="5"/>
        <v>#REF!</v>
      </c>
      <c r="CI119" s="59" t="e">
        <f t="shared" si="5"/>
        <v>#REF!</v>
      </c>
      <c r="CJ119" s="59" t="e">
        <f t="shared" si="5"/>
        <v>#REF!</v>
      </c>
      <c r="CL119" s="59"/>
      <c r="CM119" s="59">
        <v>0</v>
      </c>
      <c r="CN119" s="59">
        <v>0</v>
      </c>
      <c r="CO119" s="59">
        <v>0</v>
      </c>
      <c r="CP119" s="59">
        <v>0</v>
      </c>
      <c r="CQ119" s="59">
        <v>0</v>
      </c>
      <c r="CR119" s="59">
        <v>0</v>
      </c>
      <c r="CS119" s="59">
        <v>0</v>
      </c>
      <c r="CT119" s="59">
        <v>0</v>
      </c>
      <c r="CU119" s="59">
        <v>0</v>
      </c>
      <c r="CV119" s="59">
        <v>0</v>
      </c>
      <c r="CW119" s="59">
        <v>0</v>
      </c>
      <c r="CX119" s="59">
        <v>0</v>
      </c>
      <c r="CY119" s="59">
        <v>0</v>
      </c>
      <c r="CZ119" s="59">
        <v>0</v>
      </c>
      <c r="DA119" s="59">
        <v>0</v>
      </c>
      <c r="DB119" s="59">
        <v>0</v>
      </c>
      <c r="DC119" s="59">
        <v>0</v>
      </c>
      <c r="DD119" s="59">
        <v>0</v>
      </c>
      <c r="DE119" s="59">
        <v>0</v>
      </c>
      <c r="DF119" s="59">
        <v>0</v>
      </c>
      <c r="DG119" s="59">
        <v>0</v>
      </c>
      <c r="DH119" s="59">
        <v>0</v>
      </c>
      <c r="DI119" s="59">
        <v>0</v>
      </c>
      <c r="DJ119" s="59">
        <v>0</v>
      </c>
      <c r="DK119" s="59">
        <v>0</v>
      </c>
      <c r="DL119" s="59">
        <v>0</v>
      </c>
      <c r="DM119" s="59">
        <v>0</v>
      </c>
      <c r="DN119" s="59">
        <v>0</v>
      </c>
      <c r="DO119" s="59">
        <v>0</v>
      </c>
      <c r="DP119" s="59">
        <v>0</v>
      </c>
      <c r="DQ119" s="59">
        <v>0</v>
      </c>
      <c r="DR119" s="59">
        <v>0</v>
      </c>
      <c r="DS119" s="59">
        <v>0</v>
      </c>
      <c r="DT119" s="59">
        <v>0</v>
      </c>
      <c r="DU119" s="59">
        <v>0</v>
      </c>
      <c r="DV119" s="59">
        <v>0</v>
      </c>
      <c r="DW119" s="59">
        <v>0</v>
      </c>
      <c r="DX119" s="59">
        <v>0</v>
      </c>
      <c r="DY119" s="59">
        <v>0</v>
      </c>
      <c r="DZ119" s="59">
        <v>0</v>
      </c>
      <c r="EA119" s="59">
        <v>0</v>
      </c>
      <c r="EB119" s="59">
        <v>0</v>
      </c>
      <c r="EC119" s="59">
        <v>0</v>
      </c>
      <c r="ED119" s="59">
        <v>0</v>
      </c>
      <c r="EE119" s="59">
        <v>0</v>
      </c>
      <c r="EF119" s="59">
        <v>0</v>
      </c>
      <c r="EG119" s="59">
        <v>0</v>
      </c>
      <c r="EH119" s="59">
        <v>0</v>
      </c>
    </row>
    <row r="120" spans="79:138" x14ac:dyDescent="0.2">
      <c r="CA120" s="1">
        <v>8</v>
      </c>
      <c r="CB120" s="59" t="e">
        <f t="shared" ref="CB120:CD124" si="6">IF($CB$112=1,CM120,IF($CB$112=2,CP120,IF($CB$112=3,CS120,IF($CB$112=4,CV120,IF($CB$112=5,CY120,IF($CB$112=6,DB120,""))))))</f>
        <v>#REF!</v>
      </c>
      <c r="CC120" s="59" t="e">
        <f t="shared" si="6"/>
        <v>#REF!</v>
      </c>
      <c r="CD120" s="59" t="e">
        <f t="shared" si="6"/>
        <v>#REF!</v>
      </c>
      <c r="CE120" s="59" t="e">
        <f t="shared" si="4"/>
        <v>#REF!</v>
      </c>
      <c r="CF120" s="59" t="e">
        <f t="shared" si="4"/>
        <v>#REF!</v>
      </c>
      <c r="CG120" s="59" t="e">
        <f t="shared" si="4"/>
        <v>#REF!</v>
      </c>
      <c r="CH120" s="59" t="e">
        <f t="shared" si="5"/>
        <v>#REF!</v>
      </c>
      <c r="CI120" s="59" t="e">
        <f t="shared" si="5"/>
        <v>#REF!</v>
      </c>
      <c r="CJ120" s="59" t="e">
        <f t="shared" si="5"/>
        <v>#REF!</v>
      </c>
      <c r="CL120" s="59"/>
      <c r="CM120" s="59">
        <v>0</v>
      </c>
      <c r="CN120" s="59">
        <v>0</v>
      </c>
      <c r="CO120" s="59">
        <v>0</v>
      </c>
      <c r="CP120" s="59">
        <v>0</v>
      </c>
      <c r="CQ120" s="59">
        <v>0</v>
      </c>
      <c r="CR120" s="59">
        <v>0</v>
      </c>
      <c r="CS120" s="59">
        <v>0</v>
      </c>
      <c r="CT120" s="59">
        <v>0</v>
      </c>
      <c r="CU120" s="59">
        <v>0</v>
      </c>
      <c r="CV120" s="59">
        <v>0</v>
      </c>
      <c r="CW120" s="59">
        <v>0</v>
      </c>
      <c r="CX120" s="59">
        <v>0</v>
      </c>
      <c r="CY120" s="59">
        <v>0</v>
      </c>
      <c r="CZ120" s="59">
        <v>0</v>
      </c>
      <c r="DA120" s="59">
        <v>0</v>
      </c>
      <c r="DB120" s="59">
        <v>0</v>
      </c>
      <c r="DC120" s="59">
        <v>0</v>
      </c>
      <c r="DD120" s="59">
        <v>0</v>
      </c>
      <c r="DE120" s="59">
        <v>0</v>
      </c>
      <c r="DF120" s="59">
        <v>0</v>
      </c>
      <c r="DG120" s="59">
        <v>0</v>
      </c>
      <c r="DH120" s="59">
        <v>0</v>
      </c>
      <c r="DI120" s="59">
        <v>0</v>
      </c>
      <c r="DJ120" s="59">
        <v>0</v>
      </c>
      <c r="DK120" s="59">
        <v>0</v>
      </c>
      <c r="DL120" s="59">
        <v>0</v>
      </c>
      <c r="DM120" s="59">
        <v>0</v>
      </c>
      <c r="DN120" s="59">
        <v>0</v>
      </c>
      <c r="DO120" s="59">
        <v>0</v>
      </c>
      <c r="DP120" s="59">
        <v>0</v>
      </c>
      <c r="DQ120" s="59">
        <v>0</v>
      </c>
      <c r="DR120" s="59">
        <v>0</v>
      </c>
      <c r="DS120" s="59">
        <v>0</v>
      </c>
      <c r="DT120" s="59">
        <v>0</v>
      </c>
      <c r="DU120" s="59">
        <v>0</v>
      </c>
      <c r="DV120" s="59">
        <v>0</v>
      </c>
      <c r="DW120" s="59">
        <v>0</v>
      </c>
      <c r="DX120" s="59">
        <v>0</v>
      </c>
      <c r="DY120" s="59">
        <v>0</v>
      </c>
      <c r="DZ120" s="59">
        <v>0</v>
      </c>
      <c r="EA120" s="59">
        <v>0</v>
      </c>
      <c r="EB120" s="59">
        <v>0</v>
      </c>
      <c r="EC120" s="59">
        <v>0</v>
      </c>
      <c r="ED120" s="59">
        <v>0</v>
      </c>
      <c r="EE120" s="59">
        <v>0</v>
      </c>
      <c r="EF120" s="59">
        <v>0</v>
      </c>
      <c r="EG120" s="59">
        <v>0</v>
      </c>
      <c r="EH120" s="59">
        <v>0</v>
      </c>
    </row>
    <row r="121" spans="79:138" x14ac:dyDescent="0.2">
      <c r="CA121" s="1">
        <v>9</v>
      </c>
      <c r="CB121" s="59" t="e">
        <f t="shared" si="6"/>
        <v>#REF!</v>
      </c>
      <c r="CC121" s="59" t="e">
        <f t="shared" si="6"/>
        <v>#REF!</v>
      </c>
      <c r="CD121" s="59" t="e">
        <f t="shared" si="6"/>
        <v>#REF!</v>
      </c>
      <c r="CE121" s="59" t="e">
        <f t="shared" si="4"/>
        <v>#REF!</v>
      </c>
      <c r="CF121" s="59" t="e">
        <f t="shared" si="4"/>
        <v>#REF!</v>
      </c>
      <c r="CG121" s="59" t="e">
        <f t="shared" si="4"/>
        <v>#REF!</v>
      </c>
      <c r="CH121" s="59" t="e">
        <f t="shared" si="5"/>
        <v>#REF!</v>
      </c>
      <c r="CI121" s="59" t="e">
        <f t="shared" si="5"/>
        <v>#REF!</v>
      </c>
      <c r="CJ121" s="59" t="e">
        <f t="shared" si="5"/>
        <v>#REF!</v>
      </c>
      <c r="CL121" s="59"/>
      <c r="CM121" s="59">
        <v>0</v>
      </c>
      <c r="CN121" s="59">
        <v>0</v>
      </c>
      <c r="CO121" s="59">
        <v>0</v>
      </c>
      <c r="CP121" s="59">
        <v>0</v>
      </c>
      <c r="CQ121" s="59">
        <v>0</v>
      </c>
      <c r="CR121" s="59">
        <v>0</v>
      </c>
      <c r="CS121" s="59">
        <v>0</v>
      </c>
      <c r="CT121" s="59">
        <v>0</v>
      </c>
      <c r="CU121" s="59">
        <v>0</v>
      </c>
      <c r="CV121" s="59">
        <v>0</v>
      </c>
      <c r="CW121" s="59">
        <v>0</v>
      </c>
      <c r="CX121" s="59">
        <v>0</v>
      </c>
      <c r="CY121" s="59">
        <v>0</v>
      </c>
      <c r="CZ121" s="59">
        <v>0</v>
      </c>
      <c r="DA121" s="59">
        <v>0</v>
      </c>
      <c r="DB121" s="59">
        <v>0</v>
      </c>
      <c r="DC121" s="59">
        <v>0</v>
      </c>
      <c r="DD121" s="59">
        <v>0</v>
      </c>
      <c r="DE121" s="59">
        <v>0</v>
      </c>
      <c r="DF121" s="59">
        <v>0</v>
      </c>
      <c r="DG121" s="59">
        <v>0</v>
      </c>
      <c r="DH121" s="59">
        <v>0</v>
      </c>
      <c r="DI121" s="59">
        <v>0</v>
      </c>
      <c r="DJ121" s="59">
        <v>0</v>
      </c>
      <c r="DK121" s="59">
        <v>0</v>
      </c>
      <c r="DL121" s="59">
        <v>0</v>
      </c>
      <c r="DM121" s="59">
        <v>0</v>
      </c>
      <c r="DN121" s="59">
        <v>0</v>
      </c>
      <c r="DO121" s="59">
        <v>0</v>
      </c>
      <c r="DP121" s="59">
        <v>0</v>
      </c>
      <c r="DQ121" s="59">
        <v>0</v>
      </c>
      <c r="DR121" s="59">
        <v>0</v>
      </c>
      <c r="DS121" s="59">
        <v>0</v>
      </c>
      <c r="DT121" s="59">
        <v>0</v>
      </c>
      <c r="DU121" s="59">
        <v>0</v>
      </c>
      <c r="DV121" s="59">
        <v>0</v>
      </c>
      <c r="DW121" s="59">
        <v>0</v>
      </c>
      <c r="DX121" s="59">
        <v>0</v>
      </c>
      <c r="DY121" s="59">
        <v>0</v>
      </c>
      <c r="DZ121" s="59">
        <v>0</v>
      </c>
      <c r="EA121" s="59">
        <v>0</v>
      </c>
      <c r="EB121" s="59">
        <v>0</v>
      </c>
      <c r="EC121" s="59">
        <v>0</v>
      </c>
      <c r="ED121" s="59">
        <v>0</v>
      </c>
      <c r="EE121" s="59">
        <v>0</v>
      </c>
      <c r="EF121" s="59">
        <v>0</v>
      </c>
      <c r="EG121" s="59">
        <v>0</v>
      </c>
      <c r="EH121" s="59">
        <v>0</v>
      </c>
    </row>
    <row r="122" spans="79:138" x14ac:dyDescent="0.2">
      <c r="CA122" s="1">
        <v>10</v>
      </c>
      <c r="CB122" s="59" t="e">
        <f t="shared" si="6"/>
        <v>#REF!</v>
      </c>
      <c r="CC122" s="59" t="e">
        <f t="shared" si="6"/>
        <v>#REF!</v>
      </c>
      <c r="CD122" s="59" t="e">
        <f t="shared" si="6"/>
        <v>#REF!</v>
      </c>
      <c r="CE122" s="59" t="e">
        <f t="shared" si="4"/>
        <v>#REF!</v>
      </c>
      <c r="CF122" s="59" t="e">
        <f t="shared" si="4"/>
        <v>#REF!</v>
      </c>
      <c r="CG122" s="59" t="e">
        <f t="shared" si="4"/>
        <v>#REF!</v>
      </c>
      <c r="CH122" s="59" t="e">
        <f t="shared" si="5"/>
        <v>#REF!</v>
      </c>
      <c r="CI122" s="59" t="e">
        <f t="shared" si="5"/>
        <v>#REF!</v>
      </c>
      <c r="CJ122" s="59" t="e">
        <f t="shared" si="5"/>
        <v>#REF!</v>
      </c>
      <c r="CL122" s="59"/>
      <c r="CM122" s="59">
        <v>0</v>
      </c>
      <c r="CN122" s="59">
        <v>0</v>
      </c>
      <c r="CO122" s="59">
        <v>0</v>
      </c>
      <c r="CP122" s="59">
        <v>0</v>
      </c>
      <c r="CQ122" s="59">
        <v>0</v>
      </c>
      <c r="CR122" s="59">
        <v>0</v>
      </c>
      <c r="CS122" s="59">
        <v>0</v>
      </c>
      <c r="CT122" s="59">
        <v>0</v>
      </c>
      <c r="CU122" s="59">
        <v>0</v>
      </c>
      <c r="CV122" s="59">
        <v>0</v>
      </c>
      <c r="CW122" s="59">
        <v>0</v>
      </c>
      <c r="CX122" s="59">
        <v>0</v>
      </c>
      <c r="CY122" s="59">
        <v>0</v>
      </c>
      <c r="CZ122" s="59">
        <v>0</v>
      </c>
      <c r="DA122" s="59">
        <v>0</v>
      </c>
      <c r="DB122" s="59">
        <v>0</v>
      </c>
      <c r="DC122" s="59">
        <v>0</v>
      </c>
      <c r="DD122" s="59">
        <v>0</v>
      </c>
      <c r="DE122" s="59">
        <v>0</v>
      </c>
      <c r="DF122" s="59">
        <v>0</v>
      </c>
      <c r="DG122" s="59">
        <v>0</v>
      </c>
      <c r="DH122" s="59">
        <v>0</v>
      </c>
      <c r="DI122" s="59">
        <v>0</v>
      </c>
      <c r="DJ122" s="59">
        <v>0</v>
      </c>
      <c r="DK122" s="59">
        <v>0</v>
      </c>
      <c r="DL122" s="59">
        <v>0</v>
      </c>
      <c r="DM122" s="59">
        <v>0</v>
      </c>
      <c r="DN122" s="59">
        <v>0</v>
      </c>
      <c r="DO122" s="59">
        <v>0</v>
      </c>
      <c r="DP122" s="59">
        <v>0</v>
      </c>
      <c r="DQ122" s="59">
        <v>0</v>
      </c>
      <c r="DR122" s="59">
        <v>0</v>
      </c>
      <c r="DS122" s="59">
        <v>0</v>
      </c>
      <c r="DT122" s="59">
        <v>0</v>
      </c>
      <c r="DU122" s="59">
        <v>0</v>
      </c>
      <c r="DV122" s="59">
        <v>0</v>
      </c>
      <c r="DW122" s="59">
        <v>0</v>
      </c>
      <c r="DX122" s="59">
        <v>0</v>
      </c>
      <c r="DY122" s="59">
        <v>0</v>
      </c>
      <c r="DZ122" s="59">
        <v>0</v>
      </c>
      <c r="EA122" s="59">
        <v>0</v>
      </c>
      <c r="EB122" s="59">
        <v>0</v>
      </c>
      <c r="EC122" s="59">
        <v>0</v>
      </c>
      <c r="ED122" s="59">
        <v>0</v>
      </c>
      <c r="EE122" s="59">
        <v>0</v>
      </c>
      <c r="EF122" s="59">
        <v>0</v>
      </c>
      <c r="EG122" s="59">
        <v>0</v>
      </c>
      <c r="EH122" s="59">
        <v>0</v>
      </c>
    </row>
    <row r="123" spans="79:138" x14ac:dyDescent="0.2">
      <c r="CA123" s="1">
        <v>11</v>
      </c>
      <c r="CB123" s="59" t="e">
        <f t="shared" si="6"/>
        <v>#REF!</v>
      </c>
      <c r="CC123" s="59" t="e">
        <f t="shared" si="6"/>
        <v>#REF!</v>
      </c>
      <c r="CD123" s="59" t="e">
        <f t="shared" si="6"/>
        <v>#REF!</v>
      </c>
      <c r="CE123" s="59" t="e">
        <f t="shared" si="4"/>
        <v>#REF!</v>
      </c>
      <c r="CF123" s="59" t="e">
        <f t="shared" si="4"/>
        <v>#REF!</v>
      </c>
      <c r="CG123" s="59" t="e">
        <f t="shared" si="4"/>
        <v>#REF!</v>
      </c>
      <c r="CH123" s="59" t="e">
        <f t="shared" si="5"/>
        <v>#REF!</v>
      </c>
      <c r="CI123" s="59" t="e">
        <f t="shared" si="5"/>
        <v>#REF!</v>
      </c>
      <c r="CJ123" s="59" t="e">
        <f t="shared" si="5"/>
        <v>#REF!</v>
      </c>
      <c r="CL123" s="59"/>
      <c r="CM123" s="59">
        <v>0</v>
      </c>
      <c r="CN123" s="59">
        <v>0</v>
      </c>
      <c r="CO123" s="59">
        <v>0</v>
      </c>
      <c r="CP123" s="59">
        <v>0</v>
      </c>
      <c r="CQ123" s="59">
        <v>0</v>
      </c>
      <c r="CR123" s="59">
        <v>0</v>
      </c>
      <c r="CS123" s="59">
        <v>0</v>
      </c>
      <c r="CT123" s="59">
        <v>0</v>
      </c>
      <c r="CU123" s="59">
        <v>0</v>
      </c>
      <c r="CV123" s="59">
        <v>0</v>
      </c>
      <c r="CW123" s="59">
        <v>0</v>
      </c>
      <c r="CX123" s="59">
        <v>0</v>
      </c>
      <c r="CY123" s="59">
        <v>0</v>
      </c>
      <c r="CZ123" s="59">
        <v>0</v>
      </c>
      <c r="DA123" s="59">
        <v>0</v>
      </c>
      <c r="DB123" s="59">
        <v>0</v>
      </c>
      <c r="DC123" s="59">
        <v>0</v>
      </c>
      <c r="DD123" s="59">
        <v>0</v>
      </c>
      <c r="DE123" s="59">
        <v>0</v>
      </c>
      <c r="DF123" s="59">
        <v>0</v>
      </c>
      <c r="DG123" s="59">
        <v>0</v>
      </c>
      <c r="DH123" s="59">
        <v>0</v>
      </c>
      <c r="DI123" s="59">
        <v>0</v>
      </c>
      <c r="DJ123" s="59">
        <v>0</v>
      </c>
      <c r="DK123" s="59">
        <v>0</v>
      </c>
      <c r="DL123" s="59">
        <v>0</v>
      </c>
      <c r="DM123" s="59">
        <v>0</v>
      </c>
      <c r="DN123" s="59">
        <v>0</v>
      </c>
      <c r="DO123" s="59">
        <v>0</v>
      </c>
      <c r="DP123" s="59">
        <v>0</v>
      </c>
      <c r="DQ123" s="59">
        <v>0</v>
      </c>
      <c r="DR123" s="59">
        <v>0</v>
      </c>
      <c r="DS123" s="59">
        <v>0</v>
      </c>
      <c r="DT123" s="59">
        <v>0</v>
      </c>
      <c r="DU123" s="59">
        <v>0</v>
      </c>
      <c r="DV123" s="59">
        <v>0</v>
      </c>
      <c r="DW123" s="59">
        <v>0</v>
      </c>
      <c r="DX123" s="59">
        <v>0</v>
      </c>
      <c r="DY123" s="59">
        <v>0</v>
      </c>
      <c r="DZ123" s="59">
        <v>0</v>
      </c>
      <c r="EA123" s="59">
        <v>0</v>
      </c>
      <c r="EB123" s="59">
        <v>0</v>
      </c>
      <c r="EC123" s="59">
        <v>0</v>
      </c>
      <c r="ED123" s="59">
        <v>0</v>
      </c>
      <c r="EE123" s="59">
        <v>0</v>
      </c>
      <c r="EF123" s="59">
        <v>0</v>
      </c>
      <c r="EG123" s="59">
        <v>0</v>
      </c>
      <c r="EH123" s="59">
        <v>0</v>
      </c>
    </row>
    <row r="124" spans="79:138" x14ac:dyDescent="0.2">
      <c r="CA124" s="1">
        <v>12</v>
      </c>
      <c r="CB124" s="59" t="e">
        <f t="shared" si="6"/>
        <v>#REF!</v>
      </c>
      <c r="CC124" s="59" t="e">
        <f t="shared" si="6"/>
        <v>#REF!</v>
      </c>
      <c r="CD124" s="59" t="e">
        <f t="shared" si="6"/>
        <v>#REF!</v>
      </c>
      <c r="CE124" s="59" t="e">
        <f t="shared" si="4"/>
        <v>#REF!</v>
      </c>
      <c r="CF124" s="59" t="e">
        <f t="shared" si="4"/>
        <v>#REF!</v>
      </c>
      <c r="CG124" s="59" t="e">
        <f t="shared" si="4"/>
        <v>#REF!</v>
      </c>
      <c r="CL124" s="59"/>
      <c r="CM124" s="59">
        <v>0</v>
      </c>
      <c r="CN124" s="59">
        <v>0</v>
      </c>
      <c r="CO124" s="59">
        <v>0</v>
      </c>
      <c r="CP124" s="59">
        <v>0</v>
      </c>
      <c r="CQ124" s="59">
        <v>0</v>
      </c>
      <c r="CR124" s="59">
        <v>0</v>
      </c>
      <c r="CS124" s="59">
        <v>0</v>
      </c>
      <c r="CT124" s="59">
        <v>0</v>
      </c>
      <c r="CU124" s="59">
        <v>0</v>
      </c>
      <c r="CV124" s="59">
        <v>0</v>
      </c>
      <c r="CW124" s="59">
        <v>0</v>
      </c>
      <c r="CX124" s="59">
        <v>0</v>
      </c>
      <c r="CY124" s="59">
        <v>0</v>
      </c>
      <c r="CZ124" s="59">
        <v>0</v>
      </c>
      <c r="DA124" s="59">
        <v>0</v>
      </c>
      <c r="DB124" s="59">
        <v>0</v>
      </c>
      <c r="DC124" s="59">
        <v>0</v>
      </c>
      <c r="DD124" s="59">
        <v>0</v>
      </c>
      <c r="DE124" s="59">
        <v>0</v>
      </c>
      <c r="DF124" s="59">
        <v>0</v>
      </c>
      <c r="DG124" s="59">
        <v>0</v>
      </c>
      <c r="DH124" s="59">
        <v>0</v>
      </c>
      <c r="DI124" s="59">
        <v>0</v>
      </c>
      <c r="DJ124" s="59">
        <v>0</v>
      </c>
      <c r="DK124" s="59">
        <v>0</v>
      </c>
      <c r="DL124" s="59">
        <v>0</v>
      </c>
      <c r="DM124" s="59">
        <v>0</v>
      </c>
      <c r="DN124" s="59">
        <v>0</v>
      </c>
      <c r="DO124" s="59">
        <v>0</v>
      </c>
      <c r="DP124" s="59">
        <v>0</v>
      </c>
      <c r="DQ124" s="59">
        <v>0</v>
      </c>
      <c r="DR124" s="59">
        <v>0</v>
      </c>
      <c r="DS124" s="59">
        <v>0</v>
      </c>
      <c r="DT124" s="59">
        <v>0</v>
      </c>
      <c r="DU124" s="59">
        <v>0</v>
      </c>
      <c r="DV124" s="59">
        <v>0</v>
      </c>
      <c r="DW124" s="59">
        <v>0</v>
      </c>
      <c r="DX124" s="59">
        <v>0</v>
      </c>
      <c r="DY124" s="59">
        <v>0</v>
      </c>
      <c r="DZ124" s="59">
        <v>0</v>
      </c>
      <c r="EA124" s="59">
        <v>0</v>
      </c>
      <c r="EB124" s="59">
        <v>0</v>
      </c>
      <c r="EC124" s="59">
        <v>0</v>
      </c>
      <c r="ED124" s="59">
        <v>0</v>
      </c>
      <c r="EE124" s="59">
        <v>0</v>
      </c>
      <c r="EF124" s="59">
        <v>0</v>
      </c>
      <c r="EG124" s="59">
        <v>0</v>
      </c>
      <c r="EH124" s="59">
        <v>0</v>
      </c>
    </row>
    <row r="126" spans="79:138" x14ac:dyDescent="0.2">
      <c r="CA126" s="1" t="s">
        <v>98</v>
      </c>
      <c r="CB126" s="59" t="e">
        <v>#REF!</v>
      </c>
      <c r="CC126" s="59"/>
      <c r="CD126" s="59"/>
      <c r="CE126" s="59" t="e">
        <v>#REF!</v>
      </c>
      <c r="CF126" s="59"/>
      <c r="CG126" s="59"/>
      <c r="CH126" s="59" t="e">
        <v>#REF!</v>
      </c>
      <c r="CI126" s="59"/>
      <c r="CJ126" s="59"/>
    </row>
    <row r="127" spans="79:138" x14ac:dyDescent="0.2">
      <c r="CA127" s="1" t="s">
        <v>99</v>
      </c>
      <c r="CB127" s="59" t="e">
        <v>#REF!</v>
      </c>
      <c r="CC127" s="59"/>
      <c r="CD127" s="59"/>
      <c r="CE127" s="59" t="e">
        <v>#REF!</v>
      </c>
      <c r="CF127" s="59"/>
      <c r="CG127" s="59"/>
      <c r="CH127" s="59" t="e">
        <v>#REF!</v>
      </c>
      <c r="CI127" s="59"/>
      <c r="CJ127" s="59"/>
    </row>
    <row r="128" spans="79:138" x14ac:dyDescent="0.2">
      <c r="CA128" s="1" t="s">
        <v>100</v>
      </c>
      <c r="CB128" s="59" t="e">
        <v>#REF!</v>
      </c>
      <c r="CC128" s="59"/>
      <c r="CD128" s="59"/>
      <c r="CE128" s="59" t="e">
        <v>#REF!</v>
      </c>
      <c r="CF128" s="59"/>
      <c r="CG128" s="59"/>
      <c r="CH128" s="59" t="e">
        <v>#REF!</v>
      </c>
      <c r="CI128" s="59"/>
      <c r="CJ128" s="59"/>
    </row>
    <row r="129" spans="79:88" x14ac:dyDescent="0.2">
      <c r="CA129" s="1" t="s">
        <v>101</v>
      </c>
      <c r="CB129" s="59" t="e">
        <v>#REF!</v>
      </c>
      <c r="CC129" s="59"/>
      <c r="CD129" s="59"/>
      <c r="CE129" s="59" t="e">
        <v>#REF!</v>
      </c>
      <c r="CF129" s="59"/>
      <c r="CG129" s="59"/>
      <c r="CH129" s="59" t="e">
        <v>#REF!</v>
      </c>
      <c r="CI129" s="59"/>
      <c r="CJ129" s="59"/>
    </row>
    <row r="130" spans="79:88" x14ac:dyDescent="0.2">
      <c r="CA130" s="1" t="s">
        <v>102</v>
      </c>
      <c r="CB130" s="59" t="e">
        <v>#REF!</v>
      </c>
      <c r="CC130" s="59"/>
      <c r="CD130" s="59"/>
      <c r="CE130" s="59" t="e">
        <v>#REF!</v>
      </c>
      <c r="CF130" s="59"/>
      <c r="CG130" s="59"/>
      <c r="CH130" s="59" t="e">
        <v>#REF!</v>
      </c>
      <c r="CI130" s="59"/>
      <c r="CJ130" s="59"/>
    </row>
    <row r="131" spans="79:88" x14ac:dyDescent="0.2">
      <c r="CA131" s="1" t="s">
        <v>103</v>
      </c>
      <c r="CB131" s="59" t="e">
        <v>#REF!</v>
      </c>
      <c r="CC131" s="59"/>
      <c r="CD131" s="59"/>
      <c r="CE131" s="59" t="e">
        <v>#REF!</v>
      </c>
      <c r="CF131" s="59"/>
      <c r="CG131" s="59"/>
      <c r="CH131" s="59" t="e">
        <v>#REF!</v>
      </c>
      <c r="CI131" s="59"/>
      <c r="CJ131" s="59"/>
    </row>
  </sheetData>
  <mergeCells count="272">
    <mergeCell ref="AZ79:AZ84"/>
    <mergeCell ref="AT79:AT84"/>
    <mergeCell ref="AU79:AU84"/>
    <mergeCell ref="AV79:AV84"/>
    <mergeCell ref="AW79:AW84"/>
    <mergeCell ref="AX79:AX84"/>
    <mergeCell ref="AY79:AY84"/>
    <mergeCell ref="AV73:AV78"/>
    <mergeCell ref="AW73:AW78"/>
    <mergeCell ref="AX73:AX78"/>
    <mergeCell ref="AY73:AY78"/>
    <mergeCell ref="AZ73:AZ78"/>
    <mergeCell ref="AE73:AE78"/>
    <mergeCell ref="AF73:AF78"/>
    <mergeCell ref="AG73:AG78"/>
    <mergeCell ref="AV67:AV72"/>
    <mergeCell ref="AW67:AW72"/>
    <mergeCell ref="AX67:AX72"/>
    <mergeCell ref="B67:D72"/>
    <mergeCell ref="E67:E72"/>
    <mergeCell ref="U67:Y72"/>
    <mergeCell ref="AE67:AE72"/>
    <mergeCell ref="AF67:AF72"/>
    <mergeCell ref="AG67:AG72"/>
    <mergeCell ref="AH77:AH78"/>
    <mergeCell ref="AI77:AI78"/>
    <mergeCell ref="AJ77:AJ78"/>
    <mergeCell ref="AH73:AJ76"/>
    <mergeCell ref="AK73:AK78"/>
    <mergeCell ref="AL73:AL78"/>
    <mergeCell ref="AM73:AM78"/>
    <mergeCell ref="AT73:AT78"/>
    <mergeCell ref="AU73:AU78"/>
    <mergeCell ref="AY67:AY72"/>
    <mergeCell ref="AZ67:AZ72"/>
    <mergeCell ref="AH71:AH72"/>
    <mergeCell ref="AI71:AI72"/>
    <mergeCell ref="AJ71:AJ72"/>
    <mergeCell ref="AH67:AJ70"/>
    <mergeCell ref="AK67:AK72"/>
    <mergeCell ref="AL67:AL72"/>
    <mergeCell ref="AM67:AM72"/>
    <mergeCell ref="AT67:AT72"/>
    <mergeCell ref="AU67:AU72"/>
    <mergeCell ref="AV61:AV66"/>
    <mergeCell ref="AW61:AW66"/>
    <mergeCell ref="AX61:AX66"/>
    <mergeCell ref="AY61:AY66"/>
    <mergeCell ref="AZ61:AZ66"/>
    <mergeCell ref="AH65:AH66"/>
    <mergeCell ref="AI65:AI66"/>
    <mergeCell ref="AJ65:AJ66"/>
    <mergeCell ref="AH61:AJ64"/>
    <mergeCell ref="AK61:AK66"/>
    <mergeCell ref="AL61:AL66"/>
    <mergeCell ref="AM61:AM66"/>
    <mergeCell ref="AT61:AT66"/>
    <mergeCell ref="AU61:AU66"/>
    <mergeCell ref="AY55:AY60"/>
    <mergeCell ref="AZ55:AZ60"/>
    <mergeCell ref="AH59:AH60"/>
    <mergeCell ref="AI59:AI60"/>
    <mergeCell ref="AJ59:AJ60"/>
    <mergeCell ref="AH55:AJ58"/>
    <mergeCell ref="AK55:AK60"/>
    <mergeCell ref="AL55:AL60"/>
    <mergeCell ref="AM55:AM60"/>
    <mergeCell ref="AT55:AT60"/>
    <mergeCell ref="AU55:AU60"/>
    <mergeCell ref="AV55:AV60"/>
    <mergeCell ref="AW55:AW60"/>
    <mergeCell ref="AX55:AX60"/>
    <mergeCell ref="AV49:AV54"/>
    <mergeCell ref="AW49:AW54"/>
    <mergeCell ref="AX49:AX54"/>
    <mergeCell ref="AY49:AY54"/>
    <mergeCell ref="AZ49:AZ54"/>
    <mergeCell ref="AG49:AG54"/>
    <mergeCell ref="AH49:AJ52"/>
    <mergeCell ref="AK49:AK54"/>
    <mergeCell ref="AL49:AL54"/>
    <mergeCell ref="AM49:AM54"/>
    <mergeCell ref="AT49:AT54"/>
    <mergeCell ref="AH53:AH54"/>
    <mergeCell ref="AI53:AI54"/>
    <mergeCell ref="AJ53:AJ54"/>
    <mergeCell ref="AO47:AO48"/>
    <mergeCell ref="AP47:AP48"/>
    <mergeCell ref="A49:A78"/>
    <mergeCell ref="B49:D54"/>
    <mergeCell ref="E49:E54"/>
    <mergeCell ref="F49:J54"/>
    <mergeCell ref="AE49:AE54"/>
    <mergeCell ref="AF49:AF54"/>
    <mergeCell ref="AU49:AU54"/>
    <mergeCell ref="B61:D66"/>
    <mergeCell ref="E61:E66"/>
    <mergeCell ref="P61:T66"/>
    <mergeCell ref="AE61:AE66"/>
    <mergeCell ref="AF61:AF66"/>
    <mergeCell ref="AG61:AG66"/>
    <mergeCell ref="B55:D60"/>
    <mergeCell ref="E55:E60"/>
    <mergeCell ref="K55:O60"/>
    <mergeCell ref="AE55:AE60"/>
    <mergeCell ref="AF55:AF60"/>
    <mergeCell ref="AG55:AG60"/>
    <mergeCell ref="B73:D78"/>
    <mergeCell ref="E73:E78"/>
    <mergeCell ref="Z73:AD78"/>
    <mergeCell ref="A43:AM43"/>
    <mergeCell ref="A45:A48"/>
    <mergeCell ref="B45:D48"/>
    <mergeCell ref="F45:J48"/>
    <mergeCell ref="K45:O48"/>
    <mergeCell ref="P45:T48"/>
    <mergeCell ref="U45:Y48"/>
    <mergeCell ref="Z45:AD48"/>
    <mergeCell ref="AE45:AG48"/>
    <mergeCell ref="AH45:AJ48"/>
    <mergeCell ref="AK45:AL48"/>
    <mergeCell ref="AM45:AM48"/>
    <mergeCell ref="Z39:AF41"/>
    <mergeCell ref="AG39:AK41"/>
    <mergeCell ref="AL39:AM41"/>
    <mergeCell ref="O40:P40"/>
    <mergeCell ref="T40:U40"/>
    <mergeCell ref="O41:P41"/>
    <mergeCell ref="T41:U41"/>
    <mergeCell ref="A39:B41"/>
    <mergeCell ref="C39:J41"/>
    <mergeCell ref="K39:N41"/>
    <mergeCell ref="O39:P39"/>
    <mergeCell ref="T39:U39"/>
    <mergeCell ref="W39:Y41"/>
    <mergeCell ref="Z36:AF38"/>
    <mergeCell ref="AG36:AK38"/>
    <mergeCell ref="AL36:AM38"/>
    <mergeCell ref="O37:P37"/>
    <mergeCell ref="T37:U37"/>
    <mergeCell ref="O38:P38"/>
    <mergeCell ref="T38:U38"/>
    <mergeCell ref="A36:B38"/>
    <mergeCell ref="C36:J38"/>
    <mergeCell ref="K36:N38"/>
    <mergeCell ref="O36:P36"/>
    <mergeCell ref="T36:U36"/>
    <mergeCell ref="W36:Y38"/>
    <mergeCell ref="Z33:AF35"/>
    <mergeCell ref="AG33:AK35"/>
    <mergeCell ref="AL33:AM35"/>
    <mergeCell ref="O34:P34"/>
    <mergeCell ref="T34:U34"/>
    <mergeCell ref="O35:P35"/>
    <mergeCell ref="T35:U35"/>
    <mergeCell ref="A33:B35"/>
    <mergeCell ref="C33:J35"/>
    <mergeCell ref="K33:N35"/>
    <mergeCell ref="O33:P33"/>
    <mergeCell ref="T33:U33"/>
    <mergeCell ref="W33:Y35"/>
    <mergeCell ref="Z30:AF32"/>
    <mergeCell ref="AG30:AK32"/>
    <mergeCell ref="AL30:AM32"/>
    <mergeCell ref="O31:P31"/>
    <mergeCell ref="T31:U31"/>
    <mergeCell ref="O32:P32"/>
    <mergeCell ref="T32:U32"/>
    <mergeCell ref="A30:B32"/>
    <mergeCell ref="C30:J32"/>
    <mergeCell ref="K30:N32"/>
    <mergeCell ref="O30:P30"/>
    <mergeCell ref="T30:U30"/>
    <mergeCell ref="W30:Y32"/>
    <mergeCell ref="A24:B26"/>
    <mergeCell ref="C24:J26"/>
    <mergeCell ref="K24:N26"/>
    <mergeCell ref="O24:P24"/>
    <mergeCell ref="T24:U24"/>
    <mergeCell ref="W24:Y26"/>
    <mergeCell ref="Z27:AF29"/>
    <mergeCell ref="AG27:AK29"/>
    <mergeCell ref="AL27:AM29"/>
    <mergeCell ref="O28:P28"/>
    <mergeCell ref="T28:U28"/>
    <mergeCell ref="O29:P29"/>
    <mergeCell ref="T29:U29"/>
    <mergeCell ref="A27:B29"/>
    <mergeCell ref="C27:J29"/>
    <mergeCell ref="K27:N29"/>
    <mergeCell ref="O27:P27"/>
    <mergeCell ref="T27:U27"/>
    <mergeCell ref="W27:Y29"/>
    <mergeCell ref="BE21:BF21"/>
    <mergeCell ref="BJ21:BK21"/>
    <mergeCell ref="O22:P22"/>
    <mergeCell ref="T22:U22"/>
    <mergeCell ref="O23:P23"/>
    <mergeCell ref="T23:U23"/>
    <mergeCell ref="Z24:AF26"/>
    <mergeCell ref="AG24:AK26"/>
    <mergeCell ref="AL24:AM26"/>
    <mergeCell ref="BE24:BK24"/>
    <mergeCell ref="O25:P25"/>
    <mergeCell ref="T25:U25"/>
    <mergeCell ref="O26:P26"/>
    <mergeCell ref="T26:U26"/>
    <mergeCell ref="A21:B23"/>
    <mergeCell ref="C21:J23"/>
    <mergeCell ref="K21:N23"/>
    <mergeCell ref="O21:P21"/>
    <mergeCell ref="T21:U21"/>
    <mergeCell ref="W21:Y23"/>
    <mergeCell ref="Z18:AF20"/>
    <mergeCell ref="AG18:AK20"/>
    <mergeCell ref="AL18:AM20"/>
    <mergeCell ref="O19:P19"/>
    <mergeCell ref="T19:U19"/>
    <mergeCell ref="O20:P20"/>
    <mergeCell ref="T20:U20"/>
    <mergeCell ref="A18:B20"/>
    <mergeCell ref="C18:J20"/>
    <mergeCell ref="K18:N20"/>
    <mergeCell ref="O18:P18"/>
    <mergeCell ref="T18:U18"/>
    <mergeCell ref="W18:Y20"/>
    <mergeCell ref="Z21:AF23"/>
    <mergeCell ref="AG21:AK23"/>
    <mergeCell ref="AL21:AM23"/>
    <mergeCell ref="Z15:AF17"/>
    <mergeCell ref="AG15:AK17"/>
    <mergeCell ref="AL15:AM17"/>
    <mergeCell ref="O16:P16"/>
    <mergeCell ref="T16:U16"/>
    <mergeCell ref="O17:P17"/>
    <mergeCell ref="T17:U17"/>
    <mergeCell ref="A15:B17"/>
    <mergeCell ref="C15:J17"/>
    <mergeCell ref="K15:N17"/>
    <mergeCell ref="O15:P15"/>
    <mergeCell ref="T15:U15"/>
    <mergeCell ref="W15:Y17"/>
    <mergeCell ref="W12:Y14"/>
    <mergeCell ref="Z12:AF14"/>
    <mergeCell ref="AG12:AK14"/>
    <mergeCell ref="AL12:AM14"/>
    <mergeCell ref="O13:P13"/>
    <mergeCell ref="T13:U13"/>
    <mergeCell ref="O14:P14"/>
    <mergeCell ref="T14:U14"/>
    <mergeCell ref="A11:B11"/>
    <mergeCell ref="C11:J11"/>
    <mergeCell ref="K11:Y11"/>
    <mergeCell ref="Z11:AF11"/>
    <mergeCell ref="AG11:AM11"/>
    <mergeCell ref="A12:B14"/>
    <mergeCell ref="C12:J14"/>
    <mergeCell ref="K12:N14"/>
    <mergeCell ref="O12:P12"/>
    <mergeCell ref="T12:U12"/>
    <mergeCell ref="A6:B6"/>
    <mergeCell ref="M6:O6"/>
    <mergeCell ref="A7:B7"/>
    <mergeCell ref="M7:O7"/>
    <mergeCell ref="P7:Y7"/>
    <mergeCell ref="A9:AM9"/>
    <mergeCell ref="A4:B4"/>
    <mergeCell ref="C4:L4"/>
    <mergeCell ref="M4:O4"/>
    <mergeCell ref="P4:Y4"/>
    <mergeCell ref="A5:B5"/>
    <mergeCell ref="M5:O5"/>
  </mergeCells>
  <phoneticPr fontId="2"/>
  <conditionalFormatting sqref="F58:F60 J58:J60 F64:F66 J64:K66 O64:O66 F70:F72 J70:K72 O70:P72 T70:T72 F76:F78 J76:K78 O76:P78 T76:U78 Y76:Y78">
    <cfRule type="cellIs" dxfId="11" priority="4" stopIfTrue="1" operator="equal">
      <formula>0</formula>
    </cfRule>
  </conditionalFormatting>
  <conditionalFormatting sqref="F87:R87 T87:U87 F111:R111 T111:U111">
    <cfRule type="cellIs" dxfId="10" priority="3" stopIfTrue="1" operator="greaterThan">
      <formula>0</formula>
    </cfRule>
  </conditionalFormatting>
  <conditionalFormatting sqref="AO49 AO55 AO61 AO67 AO73">
    <cfRule type="cellIs" dxfId="9" priority="1" stopIfTrue="1" operator="notEqual">
      <formula>3</formula>
    </cfRule>
  </conditionalFormatting>
  <conditionalFormatting sqref="AP49 AP55 AP61 AP67 AP73">
    <cfRule type="cellIs" dxfId="8" priority="2" stopIfTrue="1" operator="notEqual">
      <formula>0</formula>
    </cfRule>
  </conditionalFormatting>
  <pageMargins left="0.6692913385826772" right="0.19685039370078741" top="0.39370078740157483" bottom="0.27559055118110237" header="0.51181102362204722" footer="0.19685039370078741"/>
  <pageSetup paperSize="9" scale="76" orientation="portrait" horizontalDpi="4294967293" r:id="rId1"/>
  <headerFooter alignWithMargins="0"/>
  <colBreaks count="2" manualBreakCount="2">
    <brk id="39" max="112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8EB2-5385-4CCF-9BBB-0677103D5BDC}">
  <sheetPr>
    <tabColor theme="9" tint="-0.249977111117893"/>
  </sheetPr>
  <dimension ref="A1:EH131"/>
  <sheetViews>
    <sheetView view="pageBreakPreview" zoomScaleNormal="75" workbookViewId="0"/>
  </sheetViews>
  <sheetFormatPr defaultColWidth="8.09765625" defaultRowHeight="13.2" x14ac:dyDescent="0.2"/>
  <cols>
    <col min="1" max="3" width="3.5" style="2" customWidth="1"/>
    <col min="4" max="4" width="3.3984375" style="2" customWidth="1"/>
    <col min="5" max="5" width="3.5" style="2" hidden="1" customWidth="1"/>
    <col min="6" max="6" width="3.5" style="2" customWidth="1"/>
    <col min="7" max="7" width="3.5" style="2" hidden="1" customWidth="1"/>
    <col min="8" max="8" width="3.5" style="2" customWidth="1"/>
    <col min="9" max="9" width="3.5" style="2" hidden="1" customWidth="1"/>
    <col min="10" max="11" width="3.5" style="2" customWidth="1"/>
    <col min="12" max="12" width="3.5" style="2" hidden="1" customWidth="1"/>
    <col min="13" max="13" width="3.3984375" style="2" customWidth="1"/>
    <col min="14" max="14" width="3.5" style="2" hidden="1" customWidth="1"/>
    <col min="15" max="16" width="3.5" style="2" customWidth="1"/>
    <col min="17" max="17" width="9.765625E-2" style="2" hidden="1" customWidth="1"/>
    <col min="18" max="18" width="3.5" style="2" customWidth="1"/>
    <col min="19" max="19" width="3.5" style="2" hidden="1" customWidth="1"/>
    <col min="20" max="20" width="3.5" style="2" customWidth="1"/>
    <col min="21" max="21" width="3.3984375" style="2" customWidth="1"/>
    <col min="22" max="22" width="3.5" style="2" hidden="1" customWidth="1"/>
    <col min="23" max="23" width="3.5" style="2" customWidth="1"/>
    <col min="24" max="24" width="3.5" style="2" hidden="1" customWidth="1"/>
    <col min="25" max="26" width="3.5" style="2" customWidth="1"/>
    <col min="27" max="27" width="3.5" style="2" hidden="1" customWidth="1"/>
    <col min="28" max="28" width="3.5" style="2" customWidth="1"/>
    <col min="29" max="29" width="3.5" style="2" hidden="1" customWidth="1"/>
    <col min="30" max="35" width="3.5" style="2" customWidth="1"/>
    <col min="36" max="36" width="3.3984375" style="2" customWidth="1"/>
    <col min="37" max="37" width="3.59765625" style="2" customWidth="1"/>
    <col min="38" max="39" width="8.69921875" style="2" customWidth="1"/>
    <col min="40" max="40" width="8.69921875" style="1" customWidth="1"/>
    <col min="41" max="42" width="13.69921875" style="1" hidden="1" customWidth="1"/>
    <col min="43" max="52" width="7.69921875" style="1" hidden="1" customWidth="1"/>
    <col min="53" max="57" width="0" style="1" hidden="1" customWidth="1"/>
    <col min="58" max="78" width="8.09765625" style="1"/>
    <col min="79" max="79" width="5.19921875" style="1" customWidth="1"/>
    <col min="80" max="256" width="8.09765625" style="1"/>
    <col min="257" max="259" width="3.5" style="1" customWidth="1"/>
    <col min="260" max="260" width="3.3984375" style="1" customWidth="1"/>
    <col min="261" max="261" width="0" style="1" hidden="1" customWidth="1"/>
    <col min="262" max="262" width="3.5" style="1" customWidth="1"/>
    <col min="263" max="263" width="0" style="1" hidden="1" customWidth="1"/>
    <col min="264" max="264" width="3.5" style="1" customWidth="1"/>
    <col min="265" max="265" width="0" style="1" hidden="1" customWidth="1"/>
    <col min="266" max="267" width="3.5" style="1" customWidth="1"/>
    <col min="268" max="268" width="0" style="1" hidden="1" customWidth="1"/>
    <col min="269" max="269" width="3.3984375" style="1" customWidth="1"/>
    <col min="270" max="270" width="0" style="1" hidden="1" customWidth="1"/>
    <col min="271" max="272" width="3.5" style="1" customWidth="1"/>
    <col min="273" max="273" width="0" style="1" hidden="1" customWidth="1"/>
    <col min="274" max="274" width="3.5" style="1" customWidth="1"/>
    <col min="275" max="275" width="0" style="1" hidden="1" customWidth="1"/>
    <col min="276" max="276" width="3.5" style="1" customWidth="1"/>
    <col min="277" max="277" width="3.3984375" style="1" customWidth="1"/>
    <col min="278" max="278" width="0" style="1" hidden="1" customWidth="1"/>
    <col min="279" max="279" width="3.5" style="1" customWidth="1"/>
    <col min="280" max="280" width="0" style="1" hidden="1" customWidth="1"/>
    <col min="281" max="282" width="3.5" style="1" customWidth="1"/>
    <col min="283" max="283" width="0" style="1" hidden="1" customWidth="1"/>
    <col min="284" max="284" width="3.5" style="1" customWidth="1"/>
    <col min="285" max="285" width="0" style="1" hidden="1" customWidth="1"/>
    <col min="286" max="291" width="3.5" style="1" customWidth="1"/>
    <col min="292" max="292" width="3.3984375" style="1" customWidth="1"/>
    <col min="293" max="293" width="3.59765625" style="1" customWidth="1"/>
    <col min="294" max="296" width="8.69921875" style="1" customWidth="1"/>
    <col min="297" max="298" width="13.69921875" style="1" customWidth="1"/>
    <col min="299" max="308" width="7.69921875" style="1" customWidth="1"/>
    <col min="309" max="334" width="8.09765625" style="1"/>
    <col min="335" max="335" width="5.19921875" style="1" customWidth="1"/>
    <col min="336" max="512" width="8.09765625" style="1"/>
    <col min="513" max="515" width="3.5" style="1" customWidth="1"/>
    <col min="516" max="516" width="3.3984375" style="1" customWidth="1"/>
    <col min="517" max="517" width="0" style="1" hidden="1" customWidth="1"/>
    <col min="518" max="518" width="3.5" style="1" customWidth="1"/>
    <col min="519" max="519" width="0" style="1" hidden="1" customWidth="1"/>
    <col min="520" max="520" width="3.5" style="1" customWidth="1"/>
    <col min="521" max="521" width="0" style="1" hidden="1" customWidth="1"/>
    <col min="522" max="523" width="3.5" style="1" customWidth="1"/>
    <col min="524" max="524" width="0" style="1" hidden="1" customWidth="1"/>
    <col min="525" max="525" width="3.3984375" style="1" customWidth="1"/>
    <col min="526" max="526" width="0" style="1" hidden="1" customWidth="1"/>
    <col min="527" max="528" width="3.5" style="1" customWidth="1"/>
    <col min="529" max="529" width="0" style="1" hidden="1" customWidth="1"/>
    <col min="530" max="530" width="3.5" style="1" customWidth="1"/>
    <col min="531" max="531" width="0" style="1" hidden="1" customWidth="1"/>
    <col min="532" max="532" width="3.5" style="1" customWidth="1"/>
    <col min="533" max="533" width="3.3984375" style="1" customWidth="1"/>
    <col min="534" max="534" width="0" style="1" hidden="1" customWidth="1"/>
    <col min="535" max="535" width="3.5" style="1" customWidth="1"/>
    <col min="536" max="536" width="0" style="1" hidden="1" customWidth="1"/>
    <col min="537" max="538" width="3.5" style="1" customWidth="1"/>
    <col min="539" max="539" width="0" style="1" hidden="1" customWidth="1"/>
    <col min="540" max="540" width="3.5" style="1" customWidth="1"/>
    <col min="541" max="541" width="0" style="1" hidden="1" customWidth="1"/>
    <col min="542" max="547" width="3.5" style="1" customWidth="1"/>
    <col min="548" max="548" width="3.3984375" style="1" customWidth="1"/>
    <col min="549" max="549" width="3.59765625" style="1" customWidth="1"/>
    <col min="550" max="552" width="8.69921875" style="1" customWidth="1"/>
    <col min="553" max="554" width="13.69921875" style="1" customWidth="1"/>
    <col min="555" max="564" width="7.69921875" style="1" customWidth="1"/>
    <col min="565" max="590" width="8.09765625" style="1"/>
    <col min="591" max="591" width="5.19921875" style="1" customWidth="1"/>
    <col min="592" max="768" width="8.09765625" style="1"/>
    <col min="769" max="771" width="3.5" style="1" customWidth="1"/>
    <col min="772" max="772" width="3.3984375" style="1" customWidth="1"/>
    <col min="773" max="773" width="0" style="1" hidden="1" customWidth="1"/>
    <col min="774" max="774" width="3.5" style="1" customWidth="1"/>
    <col min="775" max="775" width="0" style="1" hidden="1" customWidth="1"/>
    <col min="776" max="776" width="3.5" style="1" customWidth="1"/>
    <col min="777" max="777" width="0" style="1" hidden="1" customWidth="1"/>
    <col min="778" max="779" width="3.5" style="1" customWidth="1"/>
    <col min="780" max="780" width="0" style="1" hidden="1" customWidth="1"/>
    <col min="781" max="781" width="3.3984375" style="1" customWidth="1"/>
    <col min="782" max="782" width="0" style="1" hidden="1" customWidth="1"/>
    <col min="783" max="784" width="3.5" style="1" customWidth="1"/>
    <col min="785" max="785" width="0" style="1" hidden="1" customWidth="1"/>
    <col min="786" max="786" width="3.5" style="1" customWidth="1"/>
    <col min="787" max="787" width="0" style="1" hidden="1" customWidth="1"/>
    <col min="788" max="788" width="3.5" style="1" customWidth="1"/>
    <col min="789" max="789" width="3.3984375" style="1" customWidth="1"/>
    <col min="790" max="790" width="0" style="1" hidden="1" customWidth="1"/>
    <col min="791" max="791" width="3.5" style="1" customWidth="1"/>
    <col min="792" max="792" width="0" style="1" hidden="1" customWidth="1"/>
    <col min="793" max="794" width="3.5" style="1" customWidth="1"/>
    <col min="795" max="795" width="0" style="1" hidden="1" customWidth="1"/>
    <col min="796" max="796" width="3.5" style="1" customWidth="1"/>
    <col min="797" max="797" width="0" style="1" hidden="1" customWidth="1"/>
    <col min="798" max="803" width="3.5" style="1" customWidth="1"/>
    <col min="804" max="804" width="3.3984375" style="1" customWidth="1"/>
    <col min="805" max="805" width="3.59765625" style="1" customWidth="1"/>
    <col min="806" max="808" width="8.69921875" style="1" customWidth="1"/>
    <col min="809" max="810" width="13.69921875" style="1" customWidth="1"/>
    <col min="811" max="820" width="7.69921875" style="1" customWidth="1"/>
    <col min="821" max="846" width="8.09765625" style="1"/>
    <col min="847" max="847" width="5.19921875" style="1" customWidth="1"/>
    <col min="848" max="1024" width="8.09765625" style="1"/>
    <col min="1025" max="1027" width="3.5" style="1" customWidth="1"/>
    <col min="1028" max="1028" width="3.3984375" style="1" customWidth="1"/>
    <col min="1029" max="1029" width="0" style="1" hidden="1" customWidth="1"/>
    <col min="1030" max="1030" width="3.5" style="1" customWidth="1"/>
    <col min="1031" max="1031" width="0" style="1" hidden="1" customWidth="1"/>
    <col min="1032" max="1032" width="3.5" style="1" customWidth="1"/>
    <col min="1033" max="1033" width="0" style="1" hidden="1" customWidth="1"/>
    <col min="1034" max="1035" width="3.5" style="1" customWidth="1"/>
    <col min="1036" max="1036" width="0" style="1" hidden="1" customWidth="1"/>
    <col min="1037" max="1037" width="3.3984375" style="1" customWidth="1"/>
    <col min="1038" max="1038" width="0" style="1" hidden="1" customWidth="1"/>
    <col min="1039" max="1040" width="3.5" style="1" customWidth="1"/>
    <col min="1041" max="1041" width="0" style="1" hidden="1" customWidth="1"/>
    <col min="1042" max="1042" width="3.5" style="1" customWidth="1"/>
    <col min="1043" max="1043" width="0" style="1" hidden="1" customWidth="1"/>
    <col min="1044" max="1044" width="3.5" style="1" customWidth="1"/>
    <col min="1045" max="1045" width="3.3984375" style="1" customWidth="1"/>
    <col min="1046" max="1046" width="0" style="1" hidden="1" customWidth="1"/>
    <col min="1047" max="1047" width="3.5" style="1" customWidth="1"/>
    <col min="1048" max="1048" width="0" style="1" hidden="1" customWidth="1"/>
    <col min="1049" max="1050" width="3.5" style="1" customWidth="1"/>
    <col min="1051" max="1051" width="0" style="1" hidden="1" customWidth="1"/>
    <col min="1052" max="1052" width="3.5" style="1" customWidth="1"/>
    <col min="1053" max="1053" width="0" style="1" hidden="1" customWidth="1"/>
    <col min="1054" max="1059" width="3.5" style="1" customWidth="1"/>
    <col min="1060" max="1060" width="3.3984375" style="1" customWidth="1"/>
    <col min="1061" max="1061" width="3.59765625" style="1" customWidth="1"/>
    <col min="1062" max="1064" width="8.69921875" style="1" customWidth="1"/>
    <col min="1065" max="1066" width="13.69921875" style="1" customWidth="1"/>
    <col min="1067" max="1076" width="7.69921875" style="1" customWidth="1"/>
    <col min="1077" max="1102" width="8.09765625" style="1"/>
    <col min="1103" max="1103" width="5.19921875" style="1" customWidth="1"/>
    <col min="1104" max="1280" width="8.09765625" style="1"/>
    <col min="1281" max="1283" width="3.5" style="1" customWidth="1"/>
    <col min="1284" max="1284" width="3.3984375" style="1" customWidth="1"/>
    <col min="1285" max="1285" width="0" style="1" hidden="1" customWidth="1"/>
    <col min="1286" max="1286" width="3.5" style="1" customWidth="1"/>
    <col min="1287" max="1287" width="0" style="1" hidden="1" customWidth="1"/>
    <col min="1288" max="1288" width="3.5" style="1" customWidth="1"/>
    <col min="1289" max="1289" width="0" style="1" hidden="1" customWidth="1"/>
    <col min="1290" max="1291" width="3.5" style="1" customWidth="1"/>
    <col min="1292" max="1292" width="0" style="1" hidden="1" customWidth="1"/>
    <col min="1293" max="1293" width="3.3984375" style="1" customWidth="1"/>
    <col min="1294" max="1294" width="0" style="1" hidden="1" customWidth="1"/>
    <col min="1295" max="1296" width="3.5" style="1" customWidth="1"/>
    <col min="1297" max="1297" width="0" style="1" hidden="1" customWidth="1"/>
    <col min="1298" max="1298" width="3.5" style="1" customWidth="1"/>
    <col min="1299" max="1299" width="0" style="1" hidden="1" customWidth="1"/>
    <col min="1300" max="1300" width="3.5" style="1" customWidth="1"/>
    <col min="1301" max="1301" width="3.3984375" style="1" customWidth="1"/>
    <col min="1302" max="1302" width="0" style="1" hidden="1" customWidth="1"/>
    <col min="1303" max="1303" width="3.5" style="1" customWidth="1"/>
    <col min="1304" max="1304" width="0" style="1" hidden="1" customWidth="1"/>
    <col min="1305" max="1306" width="3.5" style="1" customWidth="1"/>
    <col min="1307" max="1307" width="0" style="1" hidden="1" customWidth="1"/>
    <col min="1308" max="1308" width="3.5" style="1" customWidth="1"/>
    <col min="1309" max="1309" width="0" style="1" hidden="1" customWidth="1"/>
    <col min="1310" max="1315" width="3.5" style="1" customWidth="1"/>
    <col min="1316" max="1316" width="3.3984375" style="1" customWidth="1"/>
    <col min="1317" max="1317" width="3.59765625" style="1" customWidth="1"/>
    <col min="1318" max="1320" width="8.69921875" style="1" customWidth="1"/>
    <col min="1321" max="1322" width="13.69921875" style="1" customWidth="1"/>
    <col min="1323" max="1332" width="7.69921875" style="1" customWidth="1"/>
    <col min="1333" max="1358" width="8.09765625" style="1"/>
    <col min="1359" max="1359" width="5.19921875" style="1" customWidth="1"/>
    <col min="1360" max="1536" width="8.09765625" style="1"/>
    <col min="1537" max="1539" width="3.5" style="1" customWidth="1"/>
    <col min="1540" max="1540" width="3.3984375" style="1" customWidth="1"/>
    <col min="1541" max="1541" width="0" style="1" hidden="1" customWidth="1"/>
    <col min="1542" max="1542" width="3.5" style="1" customWidth="1"/>
    <col min="1543" max="1543" width="0" style="1" hidden="1" customWidth="1"/>
    <col min="1544" max="1544" width="3.5" style="1" customWidth="1"/>
    <col min="1545" max="1545" width="0" style="1" hidden="1" customWidth="1"/>
    <col min="1546" max="1547" width="3.5" style="1" customWidth="1"/>
    <col min="1548" max="1548" width="0" style="1" hidden="1" customWidth="1"/>
    <col min="1549" max="1549" width="3.3984375" style="1" customWidth="1"/>
    <col min="1550" max="1550" width="0" style="1" hidden="1" customWidth="1"/>
    <col min="1551" max="1552" width="3.5" style="1" customWidth="1"/>
    <col min="1553" max="1553" width="0" style="1" hidden="1" customWidth="1"/>
    <col min="1554" max="1554" width="3.5" style="1" customWidth="1"/>
    <col min="1555" max="1555" width="0" style="1" hidden="1" customWidth="1"/>
    <col min="1556" max="1556" width="3.5" style="1" customWidth="1"/>
    <col min="1557" max="1557" width="3.3984375" style="1" customWidth="1"/>
    <col min="1558" max="1558" width="0" style="1" hidden="1" customWidth="1"/>
    <col min="1559" max="1559" width="3.5" style="1" customWidth="1"/>
    <col min="1560" max="1560" width="0" style="1" hidden="1" customWidth="1"/>
    <col min="1561" max="1562" width="3.5" style="1" customWidth="1"/>
    <col min="1563" max="1563" width="0" style="1" hidden="1" customWidth="1"/>
    <col min="1564" max="1564" width="3.5" style="1" customWidth="1"/>
    <col min="1565" max="1565" width="0" style="1" hidden="1" customWidth="1"/>
    <col min="1566" max="1571" width="3.5" style="1" customWidth="1"/>
    <col min="1572" max="1572" width="3.3984375" style="1" customWidth="1"/>
    <col min="1573" max="1573" width="3.59765625" style="1" customWidth="1"/>
    <col min="1574" max="1576" width="8.69921875" style="1" customWidth="1"/>
    <col min="1577" max="1578" width="13.69921875" style="1" customWidth="1"/>
    <col min="1579" max="1588" width="7.69921875" style="1" customWidth="1"/>
    <col min="1589" max="1614" width="8.09765625" style="1"/>
    <col min="1615" max="1615" width="5.19921875" style="1" customWidth="1"/>
    <col min="1616" max="1792" width="8.09765625" style="1"/>
    <col min="1793" max="1795" width="3.5" style="1" customWidth="1"/>
    <col min="1796" max="1796" width="3.3984375" style="1" customWidth="1"/>
    <col min="1797" max="1797" width="0" style="1" hidden="1" customWidth="1"/>
    <col min="1798" max="1798" width="3.5" style="1" customWidth="1"/>
    <col min="1799" max="1799" width="0" style="1" hidden="1" customWidth="1"/>
    <col min="1800" max="1800" width="3.5" style="1" customWidth="1"/>
    <col min="1801" max="1801" width="0" style="1" hidden="1" customWidth="1"/>
    <col min="1802" max="1803" width="3.5" style="1" customWidth="1"/>
    <col min="1804" max="1804" width="0" style="1" hidden="1" customWidth="1"/>
    <col min="1805" max="1805" width="3.3984375" style="1" customWidth="1"/>
    <col min="1806" max="1806" width="0" style="1" hidden="1" customWidth="1"/>
    <col min="1807" max="1808" width="3.5" style="1" customWidth="1"/>
    <col min="1809" max="1809" width="0" style="1" hidden="1" customWidth="1"/>
    <col min="1810" max="1810" width="3.5" style="1" customWidth="1"/>
    <col min="1811" max="1811" width="0" style="1" hidden="1" customWidth="1"/>
    <col min="1812" max="1812" width="3.5" style="1" customWidth="1"/>
    <col min="1813" max="1813" width="3.3984375" style="1" customWidth="1"/>
    <col min="1814" max="1814" width="0" style="1" hidden="1" customWidth="1"/>
    <col min="1815" max="1815" width="3.5" style="1" customWidth="1"/>
    <col min="1816" max="1816" width="0" style="1" hidden="1" customWidth="1"/>
    <col min="1817" max="1818" width="3.5" style="1" customWidth="1"/>
    <col min="1819" max="1819" width="0" style="1" hidden="1" customWidth="1"/>
    <col min="1820" max="1820" width="3.5" style="1" customWidth="1"/>
    <col min="1821" max="1821" width="0" style="1" hidden="1" customWidth="1"/>
    <col min="1822" max="1827" width="3.5" style="1" customWidth="1"/>
    <col min="1828" max="1828" width="3.3984375" style="1" customWidth="1"/>
    <col min="1829" max="1829" width="3.59765625" style="1" customWidth="1"/>
    <col min="1830" max="1832" width="8.69921875" style="1" customWidth="1"/>
    <col min="1833" max="1834" width="13.69921875" style="1" customWidth="1"/>
    <col min="1835" max="1844" width="7.69921875" style="1" customWidth="1"/>
    <col min="1845" max="1870" width="8.09765625" style="1"/>
    <col min="1871" max="1871" width="5.19921875" style="1" customWidth="1"/>
    <col min="1872" max="2048" width="8.09765625" style="1"/>
    <col min="2049" max="2051" width="3.5" style="1" customWidth="1"/>
    <col min="2052" max="2052" width="3.3984375" style="1" customWidth="1"/>
    <col min="2053" max="2053" width="0" style="1" hidden="1" customWidth="1"/>
    <col min="2054" max="2054" width="3.5" style="1" customWidth="1"/>
    <col min="2055" max="2055" width="0" style="1" hidden="1" customWidth="1"/>
    <col min="2056" max="2056" width="3.5" style="1" customWidth="1"/>
    <col min="2057" max="2057" width="0" style="1" hidden="1" customWidth="1"/>
    <col min="2058" max="2059" width="3.5" style="1" customWidth="1"/>
    <col min="2060" max="2060" width="0" style="1" hidden="1" customWidth="1"/>
    <col min="2061" max="2061" width="3.3984375" style="1" customWidth="1"/>
    <col min="2062" max="2062" width="0" style="1" hidden="1" customWidth="1"/>
    <col min="2063" max="2064" width="3.5" style="1" customWidth="1"/>
    <col min="2065" max="2065" width="0" style="1" hidden="1" customWidth="1"/>
    <col min="2066" max="2066" width="3.5" style="1" customWidth="1"/>
    <col min="2067" max="2067" width="0" style="1" hidden="1" customWidth="1"/>
    <col min="2068" max="2068" width="3.5" style="1" customWidth="1"/>
    <col min="2069" max="2069" width="3.3984375" style="1" customWidth="1"/>
    <col min="2070" max="2070" width="0" style="1" hidden="1" customWidth="1"/>
    <col min="2071" max="2071" width="3.5" style="1" customWidth="1"/>
    <col min="2072" max="2072" width="0" style="1" hidden="1" customWidth="1"/>
    <col min="2073" max="2074" width="3.5" style="1" customWidth="1"/>
    <col min="2075" max="2075" width="0" style="1" hidden="1" customWidth="1"/>
    <col min="2076" max="2076" width="3.5" style="1" customWidth="1"/>
    <col min="2077" max="2077" width="0" style="1" hidden="1" customWidth="1"/>
    <col min="2078" max="2083" width="3.5" style="1" customWidth="1"/>
    <col min="2084" max="2084" width="3.3984375" style="1" customWidth="1"/>
    <col min="2085" max="2085" width="3.59765625" style="1" customWidth="1"/>
    <col min="2086" max="2088" width="8.69921875" style="1" customWidth="1"/>
    <col min="2089" max="2090" width="13.69921875" style="1" customWidth="1"/>
    <col min="2091" max="2100" width="7.69921875" style="1" customWidth="1"/>
    <col min="2101" max="2126" width="8.09765625" style="1"/>
    <col min="2127" max="2127" width="5.19921875" style="1" customWidth="1"/>
    <col min="2128" max="2304" width="8.09765625" style="1"/>
    <col min="2305" max="2307" width="3.5" style="1" customWidth="1"/>
    <col min="2308" max="2308" width="3.3984375" style="1" customWidth="1"/>
    <col min="2309" max="2309" width="0" style="1" hidden="1" customWidth="1"/>
    <col min="2310" max="2310" width="3.5" style="1" customWidth="1"/>
    <col min="2311" max="2311" width="0" style="1" hidden="1" customWidth="1"/>
    <col min="2312" max="2312" width="3.5" style="1" customWidth="1"/>
    <col min="2313" max="2313" width="0" style="1" hidden="1" customWidth="1"/>
    <col min="2314" max="2315" width="3.5" style="1" customWidth="1"/>
    <col min="2316" max="2316" width="0" style="1" hidden="1" customWidth="1"/>
    <col min="2317" max="2317" width="3.3984375" style="1" customWidth="1"/>
    <col min="2318" max="2318" width="0" style="1" hidden="1" customWidth="1"/>
    <col min="2319" max="2320" width="3.5" style="1" customWidth="1"/>
    <col min="2321" max="2321" width="0" style="1" hidden="1" customWidth="1"/>
    <col min="2322" max="2322" width="3.5" style="1" customWidth="1"/>
    <col min="2323" max="2323" width="0" style="1" hidden="1" customWidth="1"/>
    <col min="2324" max="2324" width="3.5" style="1" customWidth="1"/>
    <col min="2325" max="2325" width="3.3984375" style="1" customWidth="1"/>
    <col min="2326" max="2326" width="0" style="1" hidden="1" customWidth="1"/>
    <col min="2327" max="2327" width="3.5" style="1" customWidth="1"/>
    <col min="2328" max="2328" width="0" style="1" hidden="1" customWidth="1"/>
    <col min="2329" max="2330" width="3.5" style="1" customWidth="1"/>
    <col min="2331" max="2331" width="0" style="1" hidden="1" customWidth="1"/>
    <col min="2332" max="2332" width="3.5" style="1" customWidth="1"/>
    <col min="2333" max="2333" width="0" style="1" hidden="1" customWidth="1"/>
    <col min="2334" max="2339" width="3.5" style="1" customWidth="1"/>
    <col min="2340" max="2340" width="3.3984375" style="1" customWidth="1"/>
    <col min="2341" max="2341" width="3.59765625" style="1" customWidth="1"/>
    <col min="2342" max="2344" width="8.69921875" style="1" customWidth="1"/>
    <col min="2345" max="2346" width="13.69921875" style="1" customWidth="1"/>
    <col min="2347" max="2356" width="7.69921875" style="1" customWidth="1"/>
    <col min="2357" max="2382" width="8.09765625" style="1"/>
    <col min="2383" max="2383" width="5.19921875" style="1" customWidth="1"/>
    <col min="2384" max="2560" width="8.09765625" style="1"/>
    <col min="2561" max="2563" width="3.5" style="1" customWidth="1"/>
    <col min="2564" max="2564" width="3.3984375" style="1" customWidth="1"/>
    <col min="2565" max="2565" width="0" style="1" hidden="1" customWidth="1"/>
    <col min="2566" max="2566" width="3.5" style="1" customWidth="1"/>
    <col min="2567" max="2567" width="0" style="1" hidden="1" customWidth="1"/>
    <col min="2568" max="2568" width="3.5" style="1" customWidth="1"/>
    <col min="2569" max="2569" width="0" style="1" hidden="1" customWidth="1"/>
    <col min="2570" max="2571" width="3.5" style="1" customWidth="1"/>
    <col min="2572" max="2572" width="0" style="1" hidden="1" customWidth="1"/>
    <col min="2573" max="2573" width="3.3984375" style="1" customWidth="1"/>
    <col min="2574" max="2574" width="0" style="1" hidden="1" customWidth="1"/>
    <col min="2575" max="2576" width="3.5" style="1" customWidth="1"/>
    <col min="2577" max="2577" width="0" style="1" hidden="1" customWidth="1"/>
    <col min="2578" max="2578" width="3.5" style="1" customWidth="1"/>
    <col min="2579" max="2579" width="0" style="1" hidden="1" customWidth="1"/>
    <col min="2580" max="2580" width="3.5" style="1" customWidth="1"/>
    <col min="2581" max="2581" width="3.3984375" style="1" customWidth="1"/>
    <col min="2582" max="2582" width="0" style="1" hidden="1" customWidth="1"/>
    <col min="2583" max="2583" width="3.5" style="1" customWidth="1"/>
    <col min="2584" max="2584" width="0" style="1" hidden="1" customWidth="1"/>
    <col min="2585" max="2586" width="3.5" style="1" customWidth="1"/>
    <col min="2587" max="2587" width="0" style="1" hidden="1" customWidth="1"/>
    <col min="2588" max="2588" width="3.5" style="1" customWidth="1"/>
    <col min="2589" max="2589" width="0" style="1" hidden="1" customWidth="1"/>
    <col min="2590" max="2595" width="3.5" style="1" customWidth="1"/>
    <col min="2596" max="2596" width="3.3984375" style="1" customWidth="1"/>
    <col min="2597" max="2597" width="3.59765625" style="1" customWidth="1"/>
    <col min="2598" max="2600" width="8.69921875" style="1" customWidth="1"/>
    <col min="2601" max="2602" width="13.69921875" style="1" customWidth="1"/>
    <col min="2603" max="2612" width="7.69921875" style="1" customWidth="1"/>
    <col min="2613" max="2638" width="8.09765625" style="1"/>
    <col min="2639" max="2639" width="5.19921875" style="1" customWidth="1"/>
    <col min="2640" max="2816" width="8.09765625" style="1"/>
    <col min="2817" max="2819" width="3.5" style="1" customWidth="1"/>
    <col min="2820" max="2820" width="3.3984375" style="1" customWidth="1"/>
    <col min="2821" max="2821" width="0" style="1" hidden="1" customWidth="1"/>
    <col min="2822" max="2822" width="3.5" style="1" customWidth="1"/>
    <col min="2823" max="2823" width="0" style="1" hidden="1" customWidth="1"/>
    <col min="2824" max="2824" width="3.5" style="1" customWidth="1"/>
    <col min="2825" max="2825" width="0" style="1" hidden="1" customWidth="1"/>
    <col min="2826" max="2827" width="3.5" style="1" customWidth="1"/>
    <col min="2828" max="2828" width="0" style="1" hidden="1" customWidth="1"/>
    <col min="2829" max="2829" width="3.3984375" style="1" customWidth="1"/>
    <col min="2830" max="2830" width="0" style="1" hidden="1" customWidth="1"/>
    <col min="2831" max="2832" width="3.5" style="1" customWidth="1"/>
    <col min="2833" max="2833" width="0" style="1" hidden="1" customWidth="1"/>
    <col min="2834" max="2834" width="3.5" style="1" customWidth="1"/>
    <col min="2835" max="2835" width="0" style="1" hidden="1" customWidth="1"/>
    <col min="2836" max="2836" width="3.5" style="1" customWidth="1"/>
    <col min="2837" max="2837" width="3.3984375" style="1" customWidth="1"/>
    <col min="2838" max="2838" width="0" style="1" hidden="1" customWidth="1"/>
    <col min="2839" max="2839" width="3.5" style="1" customWidth="1"/>
    <col min="2840" max="2840" width="0" style="1" hidden="1" customWidth="1"/>
    <col min="2841" max="2842" width="3.5" style="1" customWidth="1"/>
    <col min="2843" max="2843" width="0" style="1" hidden="1" customWidth="1"/>
    <col min="2844" max="2844" width="3.5" style="1" customWidth="1"/>
    <col min="2845" max="2845" width="0" style="1" hidden="1" customWidth="1"/>
    <col min="2846" max="2851" width="3.5" style="1" customWidth="1"/>
    <col min="2852" max="2852" width="3.3984375" style="1" customWidth="1"/>
    <col min="2853" max="2853" width="3.59765625" style="1" customWidth="1"/>
    <col min="2854" max="2856" width="8.69921875" style="1" customWidth="1"/>
    <col min="2857" max="2858" width="13.69921875" style="1" customWidth="1"/>
    <col min="2859" max="2868" width="7.69921875" style="1" customWidth="1"/>
    <col min="2869" max="2894" width="8.09765625" style="1"/>
    <col min="2895" max="2895" width="5.19921875" style="1" customWidth="1"/>
    <col min="2896" max="3072" width="8.09765625" style="1"/>
    <col min="3073" max="3075" width="3.5" style="1" customWidth="1"/>
    <col min="3076" max="3076" width="3.3984375" style="1" customWidth="1"/>
    <col min="3077" max="3077" width="0" style="1" hidden="1" customWidth="1"/>
    <col min="3078" max="3078" width="3.5" style="1" customWidth="1"/>
    <col min="3079" max="3079" width="0" style="1" hidden="1" customWidth="1"/>
    <col min="3080" max="3080" width="3.5" style="1" customWidth="1"/>
    <col min="3081" max="3081" width="0" style="1" hidden="1" customWidth="1"/>
    <col min="3082" max="3083" width="3.5" style="1" customWidth="1"/>
    <col min="3084" max="3084" width="0" style="1" hidden="1" customWidth="1"/>
    <col min="3085" max="3085" width="3.3984375" style="1" customWidth="1"/>
    <col min="3086" max="3086" width="0" style="1" hidden="1" customWidth="1"/>
    <col min="3087" max="3088" width="3.5" style="1" customWidth="1"/>
    <col min="3089" max="3089" width="0" style="1" hidden="1" customWidth="1"/>
    <col min="3090" max="3090" width="3.5" style="1" customWidth="1"/>
    <col min="3091" max="3091" width="0" style="1" hidden="1" customWidth="1"/>
    <col min="3092" max="3092" width="3.5" style="1" customWidth="1"/>
    <col min="3093" max="3093" width="3.3984375" style="1" customWidth="1"/>
    <col min="3094" max="3094" width="0" style="1" hidden="1" customWidth="1"/>
    <col min="3095" max="3095" width="3.5" style="1" customWidth="1"/>
    <col min="3096" max="3096" width="0" style="1" hidden="1" customWidth="1"/>
    <col min="3097" max="3098" width="3.5" style="1" customWidth="1"/>
    <col min="3099" max="3099" width="0" style="1" hidden="1" customWidth="1"/>
    <col min="3100" max="3100" width="3.5" style="1" customWidth="1"/>
    <col min="3101" max="3101" width="0" style="1" hidden="1" customWidth="1"/>
    <col min="3102" max="3107" width="3.5" style="1" customWidth="1"/>
    <col min="3108" max="3108" width="3.3984375" style="1" customWidth="1"/>
    <col min="3109" max="3109" width="3.59765625" style="1" customWidth="1"/>
    <col min="3110" max="3112" width="8.69921875" style="1" customWidth="1"/>
    <col min="3113" max="3114" width="13.69921875" style="1" customWidth="1"/>
    <col min="3115" max="3124" width="7.69921875" style="1" customWidth="1"/>
    <col min="3125" max="3150" width="8.09765625" style="1"/>
    <col min="3151" max="3151" width="5.19921875" style="1" customWidth="1"/>
    <col min="3152" max="3328" width="8.09765625" style="1"/>
    <col min="3329" max="3331" width="3.5" style="1" customWidth="1"/>
    <col min="3332" max="3332" width="3.3984375" style="1" customWidth="1"/>
    <col min="3333" max="3333" width="0" style="1" hidden="1" customWidth="1"/>
    <col min="3334" max="3334" width="3.5" style="1" customWidth="1"/>
    <col min="3335" max="3335" width="0" style="1" hidden="1" customWidth="1"/>
    <col min="3336" max="3336" width="3.5" style="1" customWidth="1"/>
    <col min="3337" max="3337" width="0" style="1" hidden="1" customWidth="1"/>
    <col min="3338" max="3339" width="3.5" style="1" customWidth="1"/>
    <col min="3340" max="3340" width="0" style="1" hidden="1" customWidth="1"/>
    <col min="3341" max="3341" width="3.3984375" style="1" customWidth="1"/>
    <col min="3342" max="3342" width="0" style="1" hidden="1" customWidth="1"/>
    <col min="3343" max="3344" width="3.5" style="1" customWidth="1"/>
    <col min="3345" max="3345" width="0" style="1" hidden="1" customWidth="1"/>
    <col min="3346" max="3346" width="3.5" style="1" customWidth="1"/>
    <col min="3347" max="3347" width="0" style="1" hidden="1" customWidth="1"/>
    <col min="3348" max="3348" width="3.5" style="1" customWidth="1"/>
    <col min="3349" max="3349" width="3.3984375" style="1" customWidth="1"/>
    <col min="3350" max="3350" width="0" style="1" hidden="1" customWidth="1"/>
    <col min="3351" max="3351" width="3.5" style="1" customWidth="1"/>
    <col min="3352" max="3352" width="0" style="1" hidden="1" customWidth="1"/>
    <col min="3353" max="3354" width="3.5" style="1" customWidth="1"/>
    <col min="3355" max="3355" width="0" style="1" hidden="1" customWidth="1"/>
    <col min="3356" max="3356" width="3.5" style="1" customWidth="1"/>
    <col min="3357" max="3357" width="0" style="1" hidden="1" customWidth="1"/>
    <col min="3358" max="3363" width="3.5" style="1" customWidth="1"/>
    <col min="3364" max="3364" width="3.3984375" style="1" customWidth="1"/>
    <col min="3365" max="3365" width="3.59765625" style="1" customWidth="1"/>
    <col min="3366" max="3368" width="8.69921875" style="1" customWidth="1"/>
    <col min="3369" max="3370" width="13.69921875" style="1" customWidth="1"/>
    <col min="3371" max="3380" width="7.69921875" style="1" customWidth="1"/>
    <col min="3381" max="3406" width="8.09765625" style="1"/>
    <col min="3407" max="3407" width="5.19921875" style="1" customWidth="1"/>
    <col min="3408" max="3584" width="8.09765625" style="1"/>
    <col min="3585" max="3587" width="3.5" style="1" customWidth="1"/>
    <col min="3588" max="3588" width="3.3984375" style="1" customWidth="1"/>
    <col min="3589" max="3589" width="0" style="1" hidden="1" customWidth="1"/>
    <col min="3590" max="3590" width="3.5" style="1" customWidth="1"/>
    <col min="3591" max="3591" width="0" style="1" hidden="1" customWidth="1"/>
    <col min="3592" max="3592" width="3.5" style="1" customWidth="1"/>
    <col min="3593" max="3593" width="0" style="1" hidden="1" customWidth="1"/>
    <col min="3594" max="3595" width="3.5" style="1" customWidth="1"/>
    <col min="3596" max="3596" width="0" style="1" hidden="1" customWidth="1"/>
    <col min="3597" max="3597" width="3.3984375" style="1" customWidth="1"/>
    <col min="3598" max="3598" width="0" style="1" hidden="1" customWidth="1"/>
    <col min="3599" max="3600" width="3.5" style="1" customWidth="1"/>
    <col min="3601" max="3601" width="0" style="1" hidden="1" customWidth="1"/>
    <col min="3602" max="3602" width="3.5" style="1" customWidth="1"/>
    <col min="3603" max="3603" width="0" style="1" hidden="1" customWidth="1"/>
    <col min="3604" max="3604" width="3.5" style="1" customWidth="1"/>
    <col min="3605" max="3605" width="3.3984375" style="1" customWidth="1"/>
    <col min="3606" max="3606" width="0" style="1" hidden="1" customWidth="1"/>
    <col min="3607" max="3607" width="3.5" style="1" customWidth="1"/>
    <col min="3608" max="3608" width="0" style="1" hidden="1" customWidth="1"/>
    <col min="3609" max="3610" width="3.5" style="1" customWidth="1"/>
    <col min="3611" max="3611" width="0" style="1" hidden="1" customWidth="1"/>
    <col min="3612" max="3612" width="3.5" style="1" customWidth="1"/>
    <col min="3613" max="3613" width="0" style="1" hidden="1" customWidth="1"/>
    <col min="3614" max="3619" width="3.5" style="1" customWidth="1"/>
    <col min="3620" max="3620" width="3.3984375" style="1" customWidth="1"/>
    <col min="3621" max="3621" width="3.59765625" style="1" customWidth="1"/>
    <col min="3622" max="3624" width="8.69921875" style="1" customWidth="1"/>
    <col min="3625" max="3626" width="13.69921875" style="1" customWidth="1"/>
    <col min="3627" max="3636" width="7.69921875" style="1" customWidth="1"/>
    <col min="3637" max="3662" width="8.09765625" style="1"/>
    <col min="3663" max="3663" width="5.19921875" style="1" customWidth="1"/>
    <col min="3664" max="3840" width="8.09765625" style="1"/>
    <col min="3841" max="3843" width="3.5" style="1" customWidth="1"/>
    <col min="3844" max="3844" width="3.3984375" style="1" customWidth="1"/>
    <col min="3845" max="3845" width="0" style="1" hidden="1" customWidth="1"/>
    <col min="3846" max="3846" width="3.5" style="1" customWidth="1"/>
    <col min="3847" max="3847" width="0" style="1" hidden="1" customWidth="1"/>
    <col min="3848" max="3848" width="3.5" style="1" customWidth="1"/>
    <col min="3849" max="3849" width="0" style="1" hidden="1" customWidth="1"/>
    <col min="3850" max="3851" width="3.5" style="1" customWidth="1"/>
    <col min="3852" max="3852" width="0" style="1" hidden="1" customWidth="1"/>
    <col min="3853" max="3853" width="3.3984375" style="1" customWidth="1"/>
    <col min="3854" max="3854" width="0" style="1" hidden="1" customWidth="1"/>
    <col min="3855" max="3856" width="3.5" style="1" customWidth="1"/>
    <col min="3857" max="3857" width="0" style="1" hidden="1" customWidth="1"/>
    <col min="3858" max="3858" width="3.5" style="1" customWidth="1"/>
    <col min="3859" max="3859" width="0" style="1" hidden="1" customWidth="1"/>
    <col min="3860" max="3860" width="3.5" style="1" customWidth="1"/>
    <col min="3861" max="3861" width="3.3984375" style="1" customWidth="1"/>
    <col min="3862" max="3862" width="0" style="1" hidden="1" customWidth="1"/>
    <col min="3863" max="3863" width="3.5" style="1" customWidth="1"/>
    <col min="3864" max="3864" width="0" style="1" hidden="1" customWidth="1"/>
    <col min="3865" max="3866" width="3.5" style="1" customWidth="1"/>
    <col min="3867" max="3867" width="0" style="1" hidden="1" customWidth="1"/>
    <col min="3868" max="3868" width="3.5" style="1" customWidth="1"/>
    <col min="3869" max="3869" width="0" style="1" hidden="1" customWidth="1"/>
    <col min="3870" max="3875" width="3.5" style="1" customWidth="1"/>
    <col min="3876" max="3876" width="3.3984375" style="1" customWidth="1"/>
    <col min="3877" max="3877" width="3.59765625" style="1" customWidth="1"/>
    <col min="3878" max="3880" width="8.69921875" style="1" customWidth="1"/>
    <col min="3881" max="3882" width="13.69921875" style="1" customWidth="1"/>
    <col min="3883" max="3892" width="7.69921875" style="1" customWidth="1"/>
    <col min="3893" max="3918" width="8.09765625" style="1"/>
    <col min="3919" max="3919" width="5.19921875" style="1" customWidth="1"/>
    <col min="3920" max="4096" width="8.09765625" style="1"/>
    <col min="4097" max="4099" width="3.5" style="1" customWidth="1"/>
    <col min="4100" max="4100" width="3.3984375" style="1" customWidth="1"/>
    <col min="4101" max="4101" width="0" style="1" hidden="1" customWidth="1"/>
    <col min="4102" max="4102" width="3.5" style="1" customWidth="1"/>
    <col min="4103" max="4103" width="0" style="1" hidden="1" customWidth="1"/>
    <col min="4104" max="4104" width="3.5" style="1" customWidth="1"/>
    <col min="4105" max="4105" width="0" style="1" hidden="1" customWidth="1"/>
    <col min="4106" max="4107" width="3.5" style="1" customWidth="1"/>
    <col min="4108" max="4108" width="0" style="1" hidden="1" customWidth="1"/>
    <col min="4109" max="4109" width="3.3984375" style="1" customWidth="1"/>
    <col min="4110" max="4110" width="0" style="1" hidden="1" customWidth="1"/>
    <col min="4111" max="4112" width="3.5" style="1" customWidth="1"/>
    <col min="4113" max="4113" width="0" style="1" hidden="1" customWidth="1"/>
    <col min="4114" max="4114" width="3.5" style="1" customWidth="1"/>
    <col min="4115" max="4115" width="0" style="1" hidden="1" customWidth="1"/>
    <col min="4116" max="4116" width="3.5" style="1" customWidth="1"/>
    <col min="4117" max="4117" width="3.3984375" style="1" customWidth="1"/>
    <col min="4118" max="4118" width="0" style="1" hidden="1" customWidth="1"/>
    <col min="4119" max="4119" width="3.5" style="1" customWidth="1"/>
    <col min="4120" max="4120" width="0" style="1" hidden="1" customWidth="1"/>
    <col min="4121" max="4122" width="3.5" style="1" customWidth="1"/>
    <col min="4123" max="4123" width="0" style="1" hidden="1" customWidth="1"/>
    <col min="4124" max="4124" width="3.5" style="1" customWidth="1"/>
    <col min="4125" max="4125" width="0" style="1" hidden="1" customWidth="1"/>
    <col min="4126" max="4131" width="3.5" style="1" customWidth="1"/>
    <col min="4132" max="4132" width="3.3984375" style="1" customWidth="1"/>
    <col min="4133" max="4133" width="3.59765625" style="1" customWidth="1"/>
    <col min="4134" max="4136" width="8.69921875" style="1" customWidth="1"/>
    <col min="4137" max="4138" width="13.69921875" style="1" customWidth="1"/>
    <col min="4139" max="4148" width="7.69921875" style="1" customWidth="1"/>
    <col min="4149" max="4174" width="8.09765625" style="1"/>
    <col min="4175" max="4175" width="5.19921875" style="1" customWidth="1"/>
    <col min="4176" max="4352" width="8.09765625" style="1"/>
    <col min="4353" max="4355" width="3.5" style="1" customWidth="1"/>
    <col min="4356" max="4356" width="3.3984375" style="1" customWidth="1"/>
    <col min="4357" max="4357" width="0" style="1" hidden="1" customWidth="1"/>
    <col min="4358" max="4358" width="3.5" style="1" customWidth="1"/>
    <col min="4359" max="4359" width="0" style="1" hidden="1" customWidth="1"/>
    <col min="4360" max="4360" width="3.5" style="1" customWidth="1"/>
    <col min="4361" max="4361" width="0" style="1" hidden="1" customWidth="1"/>
    <col min="4362" max="4363" width="3.5" style="1" customWidth="1"/>
    <col min="4364" max="4364" width="0" style="1" hidden="1" customWidth="1"/>
    <col min="4365" max="4365" width="3.3984375" style="1" customWidth="1"/>
    <col min="4366" max="4366" width="0" style="1" hidden="1" customWidth="1"/>
    <col min="4367" max="4368" width="3.5" style="1" customWidth="1"/>
    <col min="4369" max="4369" width="0" style="1" hidden="1" customWidth="1"/>
    <col min="4370" max="4370" width="3.5" style="1" customWidth="1"/>
    <col min="4371" max="4371" width="0" style="1" hidden="1" customWidth="1"/>
    <col min="4372" max="4372" width="3.5" style="1" customWidth="1"/>
    <col min="4373" max="4373" width="3.3984375" style="1" customWidth="1"/>
    <col min="4374" max="4374" width="0" style="1" hidden="1" customWidth="1"/>
    <col min="4375" max="4375" width="3.5" style="1" customWidth="1"/>
    <col min="4376" max="4376" width="0" style="1" hidden="1" customWidth="1"/>
    <col min="4377" max="4378" width="3.5" style="1" customWidth="1"/>
    <col min="4379" max="4379" width="0" style="1" hidden="1" customWidth="1"/>
    <col min="4380" max="4380" width="3.5" style="1" customWidth="1"/>
    <col min="4381" max="4381" width="0" style="1" hidden="1" customWidth="1"/>
    <col min="4382" max="4387" width="3.5" style="1" customWidth="1"/>
    <col min="4388" max="4388" width="3.3984375" style="1" customWidth="1"/>
    <col min="4389" max="4389" width="3.59765625" style="1" customWidth="1"/>
    <col min="4390" max="4392" width="8.69921875" style="1" customWidth="1"/>
    <col min="4393" max="4394" width="13.69921875" style="1" customWidth="1"/>
    <col min="4395" max="4404" width="7.69921875" style="1" customWidth="1"/>
    <col min="4405" max="4430" width="8.09765625" style="1"/>
    <col min="4431" max="4431" width="5.19921875" style="1" customWidth="1"/>
    <col min="4432" max="4608" width="8.09765625" style="1"/>
    <col min="4609" max="4611" width="3.5" style="1" customWidth="1"/>
    <col min="4612" max="4612" width="3.3984375" style="1" customWidth="1"/>
    <col min="4613" max="4613" width="0" style="1" hidden="1" customWidth="1"/>
    <col min="4614" max="4614" width="3.5" style="1" customWidth="1"/>
    <col min="4615" max="4615" width="0" style="1" hidden="1" customWidth="1"/>
    <col min="4616" max="4616" width="3.5" style="1" customWidth="1"/>
    <col min="4617" max="4617" width="0" style="1" hidden="1" customWidth="1"/>
    <col min="4618" max="4619" width="3.5" style="1" customWidth="1"/>
    <col min="4620" max="4620" width="0" style="1" hidden="1" customWidth="1"/>
    <col min="4621" max="4621" width="3.3984375" style="1" customWidth="1"/>
    <col min="4622" max="4622" width="0" style="1" hidden="1" customWidth="1"/>
    <col min="4623" max="4624" width="3.5" style="1" customWidth="1"/>
    <col min="4625" max="4625" width="0" style="1" hidden="1" customWidth="1"/>
    <col min="4626" max="4626" width="3.5" style="1" customWidth="1"/>
    <col min="4627" max="4627" width="0" style="1" hidden="1" customWidth="1"/>
    <col min="4628" max="4628" width="3.5" style="1" customWidth="1"/>
    <col min="4629" max="4629" width="3.3984375" style="1" customWidth="1"/>
    <col min="4630" max="4630" width="0" style="1" hidden="1" customWidth="1"/>
    <col min="4631" max="4631" width="3.5" style="1" customWidth="1"/>
    <col min="4632" max="4632" width="0" style="1" hidden="1" customWidth="1"/>
    <col min="4633" max="4634" width="3.5" style="1" customWidth="1"/>
    <col min="4635" max="4635" width="0" style="1" hidden="1" customWidth="1"/>
    <col min="4636" max="4636" width="3.5" style="1" customWidth="1"/>
    <col min="4637" max="4637" width="0" style="1" hidden="1" customWidth="1"/>
    <col min="4638" max="4643" width="3.5" style="1" customWidth="1"/>
    <col min="4644" max="4644" width="3.3984375" style="1" customWidth="1"/>
    <col min="4645" max="4645" width="3.59765625" style="1" customWidth="1"/>
    <col min="4646" max="4648" width="8.69921875" style="1" customWidth="1"/>
    <col min="4649" max="4650" width="13.69921875" style="1" customWidth="1"/>
    <col min="4651" max="4660" width="7.69921875" style="1" customWidth="1"/>
    <col min="4661" max="4686" width="8.09765625" style="1"/>
    <col min="4687" max="4687" width="5.19921875" style="1" customWidth="1"/>
    <col min="4688" max="4864" width="8.09765625" style="1"/>
    <col min="4865" max="4867" width="3.5" style="1" customWidth="1"/>
    <col min="4868" max="4868" width="3.3984375" style="1" customWidth="1"/>
    <col min="4869" max="4869" width="0" style="1" hidden="1" customWidth="1"/>
    <col min="4870" max="4870" width="3.5" style="1" customWidth="1"/>
    <col min="4871" max="4871" width="0" style="1" hidden="1" customWidth="1"/>
    <col min="4872" max="4872" width="3.5" style="1" customWidth="1"/>
    <col min="4873" max="4873" width="0" style="1" hidden="1" customWidth="1"/>
    <col min="4874" max="4875" width="3.5" style="1" customWidth="1"/>
    <col min="4876" max="4876" width="0" style="1" hidden="1" customWidth="1"/>
    <col min="4877" max="4877" width="3.3984375" style="1" customWidth="1"/>
    <col min="4878" max="4878" width="0" style="1" hidden="1" customWidth="1"/>
    <col min="4879" max="4880" width="3.5" style="1" customWidth="1"/>
    <col min="4881" max="4881" width="0" style="1" hidden="1" customWidth="1"/>
    <col min="4882" max="4882" width="3.5" style="1" customWidth="1"/>
    <col min="4883" max="4883" width="0" style="1" hidden="1" customWidth="1"/>
    <col min="4884" max="4884" width="3.5" style="1" customWidth="1"/>
    <col min="4885" max="4885" width="3.3984375" style="1" customWidth="1"/>
    <col min="4886" max="4886" width="0" style="1" hidden="1" customWidth="1"/>
    <col min="4887" max="4887" width="3.5" style="1" customWidth="1"/>
    <col min="4888" max="4888" width="0" style="1" hidden="1" customWidth="1"/>
    <col min="4889" max="4890" width="3.5" style="1" customWidth="1"/>
    <col min="4891" max="4891" width="0" style="1" hidden="1" customWidth="1"/>
    <col min="4892" max="4892" width="3.5" style="1" customWidth="1"/>
    <col min="4893" max="4893" width="0" style="1" hidden="1" customWidth="1"/>
    <col min="4894" max="4899" width="3.5" style="1" customWidth="1"/>
    <col min="4900" max="4900" width="3.3984375" style="1" customWidth="1"/>
    <col min="4901" max="4901" width="3.59765625" style="1" customWidth="1"/>
    <col min="4902" max="4904" width="8.69921875" style="1" customWidth="1"/>
    <col min="4905" max="4906" width="13.69921875" style="1" customWidth="1"/>
    <col min="4907" max="4916" width="7.69921875" style="1" customWidth="1"/>
    <col min="4917" max="4942" width="8.09765625" style="1"/>
    <col min="4943" max="4943" width="5.19921875" style="1" customWidth="1"/>
    <col min="4944" max="5120" width="8.09765625" style="1"/>
    <col min="5121" max="5123" width="3.5" style="1" customWidth="1"/>
    <col min="5124" max="5124" width="3.3984375" style="1" customWidth="1"/>
    <col min="5125" max="5125" width="0" style="1" hidden="1" customWidth="1"/>
    <col min="5126" max="5126" width="3.5" style="1" customWidth="1"/>
    <col min="5127" max="5127" width="0" style="1" hidden="1" customWidth="1"/>
    <col min="5128" max="5128" width="3.5" style="1" customWidth="1"/>
    <col min="5129" max="5129" width="0" style="1" hidden="1" customWidth="1"/>
    <col min="5130" max="5131" width="3.5" style="1" customWidth="1"/>
    <col min="5132" max="5132" width="0" style="1" hidden="1" customWidth="1"/>
    <col min="5133" max="5133" width="3.3984375" style="1" customWidth="1"/>
    <col min="5134" max="5134" width="0" style="1" hidden="1" customWidth="1"/>
    <col min="5135" max="5136" width="3.5" style="1" customWidth="1"/>
    <col min="5137" max="5137" width="0" style="1" hidden="1" customWidth="1"/>
    <col min="5138" max="5138" width="3.5" style="1" customWidth="1"/>
    <col min="5139" max="5139" width="0" style="1" hidden="1" customWidth="1"/>
    <col min="5140" max="5140" width="3.5" style="1" customWidth="1"/>
    <col min="5141" max="5141" width="3.3984375" style="1" customWidth="1"/>
    <col min="5142" max="5142" width="0" style="1" hidden="1" customWidth="1"/>
    <col min="5143" max="5143" width="3.5" style="1" customWidth="1"/>
    <col min="5144" max="5144" width="0" style="1" hidden="1" customWidth="1"/>
    <col min="5145" max="5146" width="3.5" style="1" customWidth="1"/>
    <col min="5147" max="5147" width="0" style="1" hidden="1" customWidth="1"/>
    <col min="5148" max="5148" width="3.5" style="1" customWidth="1"/>
    <col min="5149" max="5149" width="0" style="1" hidden="1" customWidth="1"/>
    <col min="5150" max="5155" width="3.5" style="1" customWidth="1"/>
    <col min="5156" max="5156" width="3.3984375" style="1" customWidth="1"/>
    <col min="5157" max="5157" width="3.59765625" style="1" customWidth="1"/>
    <col min="5158" max="5160" width="8.69921875" style="1" customWidth="1"/>
    <col min="5161" max="5162" width="13.69921875" style="1" customWidth="1"/>
    <col min="5163" max="5172" width="7.69921875" style="1" customWidth="1"/>
    <col min="5173" max="5198" width="8.09765625" style="1"/>
    <col min="5199" max="5199" width="5.19921875" style="1" customWidth="1"/>
    <col min="5200" max="5376" width="8.09765625" style="1"/>
    <col min="5377" max="5379" width="3.5" style="1" customWidth="1"/>
    <col min="5380" max="5380" width="3.3984375" style="1" customWidth="1"/>
    <col min="5381" max="5381" width="0" style="1" hidden="1" customWidth="1"/>
    <col min="5382" max="5382" width="3.5" style="1" customWidth="1"/>
    <col min="5383" max="5383" width="0" style="1" hidden="1" customWidth="1"/>
    <col min="5384" max="5384" width="3.5" style="1" customWidth="1"/>
    <col min="5385" max="5385" width="0" style="1" hidden="1" customWidth="1"/>
    <col min="5386" max="5387" width="3.5" style="1" customWidth="1"/>
    <col min="5388" max="5388" width="0" style="1" hidden="1" customWidth="1"/>
    <col min="5389" max="5389" width="3.3984375" style="1" customWidth="1"/>
    <col min="5390" max="5390" width="0" style="1" hidden="1" customWidth="1"/>
    <col min="5391" max="5392" width="3.5" style="1" customWidth="1"/>
    <col min="5393" max="5393" width="0" style="1" hidden="1" customWidth="1"/>
    <col min="5394" max="5394" width="3.5" style="1" customWidth="1"/>
    <col min="5395" max="5395" width="0" style="1" hidden="1" customWidth="1"/>
    <col min="5396" max="5396" width="3.5" style="1" customWidth="1"/>
    <col min="5397" max="5397" width="3.3984375" style="1" customWidth="1"/>
    <col min="5398" max="5398" width="0" style="1" hidden="1" customWidth="1"/>
    <col min="5399" max="5399" width="3.5" style="1" customWidth="1"/>
    <col min="5400" max="5400" width="0" style="1" hidden="1" customWidth="1"/>
    <col min="5401" max="5402" width="3.5" style="1" customWidth="1"/>
    <col min="5403" max="5403" width="0" style="1" hidden="1" customWidth="1"/>
    <col min="5404" max="5404" width="3.5" style="1" customWidth="1"/>
    <col min="5405" max="5405" width="0" style="1" hidden="1" customWidth="1"/>
    <col min="5406" max="5411" width="3.5" style="1" customWidth="1"/>
    <col min="5412" max="5412" width="3.3984375" style="1" customWidth="1"/>
    <col min="5413" max="5413" width="3.59765625" style="1" customWidth="1"/>
    <col min="5414" max="5416" width="8.69921875" style="1" customWidth="1"/>
    <col min="5417" max="5418" width="13.69921875" style="1" customWidth="1"/>
    <col min="5419" max="5428" width="7.69921875" style="1" customWidth="1"/>
    <col min="5429" max="5454" width="8.09765625" style="1"/>
    <col min="5455" max="5455" width="5.19921875" style="1" customWidth="1"/>
    <col min="5456" max="5632" width="8.09765625" style="1"/>
    <col min="5633" max="5635" width="3.5" style="1" customWidth="1"/>
    <col min="5636" max="5636" width="3.3984375" style="1" customWidth="1"/>
    <col min="5637" max="5637" width="0" style="1" hidden="1" customWidth="1"/>
    <col min="5638" max="5638" width="3.5" style="1" customWidth="1"/>
    <col min="5639" max="5639" width="0" style="1" hidden="1" customWidth="1"/>
    <col min="5640" max="5640" width="3.5" style="1" customWidth="1"/>
    <col min="5641" max="5641" width="0" style="1" hidden="1" customWidth="1"/>
    <col min="5642" max="5643" width="3.5" style="1" customWidth="1"/>
    <col min="5644" max="5644" width="0" style="1" hidden="1" customWidth="1"/>
    <col min="5645" max="5645" width="3.3984375" style="1" customWidth="1"/>
    <col min="5646" max="5646" width="0" style="1" hidden="1" customWidth="1"/>
    <col min="5647" max="5648" width="3.5" style="1" customWidth="1"/>
    <col min="5649" max="5649" width="0" style="1" hidden="1" customWidth="1"/>
    <col min="5650" max="5650" width="3.5" style="1" customWidth="1"/>
    <col min="5651" max="5651" width="0" style="1" hidden="1" customWidth="1"/>
    <col min="5652" max="5652" width="3.5" style="1" customWidth="1"/>
    <col min="5653" max="5653" width="3.3984375" style="1" customWidth="1"/>
    <col min="5654" max="5654" width="0" style="1" hidden="1" customWidth="1"/>
    <col min="5655" max="5655" width="3.5" style="1" customWidth="1"/>
    <col min="5656" max="5656" width="0" style="1" hidden="1" customWidth="1"/>
    <col min="5657" max="5658" width="3.5" style="1" customWidth="1"/>
    <col min="5659" max="5659" width="0" style="1" hidden="1" customWidth="1"/>
    <col min="5660" max="5660" width="3.5" style="1" customWidth="1"/>
    <col min="5661" max="5661" width="0" style="1" hidden="1" customWidth="1"/>
    <col min="5662" max="5667" width="3.5" style="1" customWidth="1"/>
    <col min="5668" max="5668" width="3.3984375" style="1" customWidth="1"/>
    <col min="5669" max="5669" width="3.59765625" style="1" customWidth="1"/>
    <col min="5670" max="5672" width="8.69921875" style="1" customWidth="1"/>
    <col min="5673" max="5674" width="13.69921875" style="1" customWidth="1"/>
    <col min="5675" max="5684" width="7.69921875" style="1" customWidth="1"/>
    <col min="5685" max="5710" width="8.09765625" style="1"/>
    <col min="5711" max="5711" width="5.19921875" style="1" customWidth="1"/>
    <col min="5712" max="5888" width="8.09765625" style="1"/>
    <col min="5889" max="5891" width="3.5" style="1" customWidth="1"/>
    <col min="5892" max="5892" width="3.3984375" style="1" customWidth="1"/>
    <col min="5893" max="5893" width="0" style="1" hidden="1" customWidth="1"/>
    <col min="5894" max="5894" width="3.5" style="1" customWidth="1"/>
    <col min="5895" max="5895" width="0" style="1" hidden="1" customWidth="1"/>
    <col min="5896" max="5896" width="3.5" style="1" customWidth="1"/>
    <col min="5897" max="5897" width="0" style="1" hidden="1" customWidth="1"/>
    <col min="5898" max="5899" width="3.5" style="1" customWidth="1"/>
    <col min="5900" max="5900" width="0" style="1" hidden="1" customWidth="1"/>
    <col min="5901" max="5901" width="3.3984375" style="1" customWidth="1"/>
    <col min="5902" max="5902" width="0" style="1" hidden="1" customWidth="1"/>
    <col min="5903" max="5904" width="3.5" style="1" customWidth="1"/>
    <col min="5905" max="5905" width="0" style="1" hidden="1" customWidth="1"/>
    <col min="5906" max="5906" width="3.5" style="1" customWidth="1"/>
    <col min="5907" max="5907" width="0" style="1" hidden="1" customWidth="1"/>
    <col min="5908" max="5908" width="3.5" style="1" customWidth="1"/>
    <col min="5909" max="5909" width="3.3984375" style="1" customWidth="1"/>
    <col min="5910" max="5910" width="0" style="1" hidden="1" customWidth="1"/>
    <col min="5911" max="5911" width="3.5" style="1" customWidth="1"/>
    <col min="5912" max="5912" width="0" style="1" hidden="1" customWidth="1"/>
    <col min="5913" max="5914" width="3.5" style="1" customWidth="1"/>
    <col min="5915" max="5915" width="0" style="1" hidden="1" customWidth="1"/>
    <col min="5916" max="5916" width="3.5" style="1" customWidth="1"/>
    <col min="5917" max="5917" width="0" style="1" hidden="1" customWidth="1"/>
    <col min="5918" max="5923" width="3.5" style="1" customWidth="1"/>
    <col min="5924" max="5924" width="3.3984375" style="1" customWidth="1"/>
    <col min="5925" max="5925" width="3.59765625" style="1" customWidth="1"/>
    <col min="5926" max="5928" width="8.69921875" style="1" customWidth="1"/>
    <col min="5929" max="5930" width="13.69921875" style="1" customWidth="1"/>
    <col min="5931" max="5940" width="7.69921875" style="1" customWidth="1"/>
    <col min="5941" max="5966" width="8.09765625" style="1"/>
    <col min="5967" max="5967" width="5.19921875" style="1" customWidth="1"/>
    <col min="5968" max="6144" width="8.09765625" style="1"/>
    <col min="6145" max="6147" width="3.5" style="1" customWidth="1"/>
    <col min="6148" max="6148" width="3.3984375" style="1" customWidth="1"/>
    <col min="6149" max="6149" width="0" style="1" hidden="1" customWidth="1"/>
    <col min="6150" max="6150" width="3.5" style="1" customWidth="1"/>
    <col min="6151" max="6151" width="0" style="1" hidden="1" customWidth="1"/>
    <col min="6152" max="6152" width="3.5" style="1" customWidth="1"/>
    <col min="6153" max="6153" width="0" style="1" hidden="1" customWidth="1"/>
    <col min="6154" max="6155" width="3.5" style="1" customWidth="1"/>
    <col min="6156" max="6156" width="0" style="1" hidden="1" customWidth="1"/>
    <col min="6157" max="6157" width="3.3984375" style="1" customWidth="1"/>
    <col min="6158" max="6158" width="0" style="1" hidden="1" customWidth="1"/>
    <col min="6159" max="6160" width="3.5" style="1" customWidth="1"/>
    <col min="6161" max="6161" width="0" style="1" hidden="1" customWidth="1"/>
    <col min="6162" max="6162" width="3.5" style="1" customWidth="1"/>
    <col min="6163" max="6163" width="0" style="1" hidden="1" customWidth="1"/>
    <col min="6164" max="6164" width="3.5" style="1" customWidth="1"/>
    <col min="6165" max="6165" width="3.3984375" style="1" customWidth="1"/>
    <col min="6166" max="6166" width="0" style="1" hidden="1" customWidth="1"/>
    <col min="6167" max="6167" width="3.5" style="1" customWidth="1"/>
    <col min="6168" max="6168" width="0" style="1" hidden="1" customWidth="1"/>
    <col min="6169" max="6170" width="3.5" style="1" customWidth="1"/>
    <col min="6171" max="6171" width="0" style="1" hidden="1" customWidth="1"/>
    <col min="6172" max="6172" width="3.5" style="1" customWidth="1"/>
    <col min="6173" max="6173" width="0" style="1" hidden="1" customWidth="1"/>
    <col min="6174" max="6179" width="3.5" style="1" customWidth="1"/>
    <col min="6180" max="6180" width="3.3984375" style="1" customWidth="1"/>
    <col min="6181" max="6181" width="3.59765625" style="1" customWidth="1"/>
    <col min="6182" max="6184" width="8.69921875" style="1" customWidth="1"/>
    <col min="6185" max="6186" width="13.69921875" style="1" customWidth="1"/>
    <col min="6187" max="6196" width="7.69921875" style="1" customWidth="1"/>
    <col min="6197" max="6222" width="8.09765625" style="1"/>
    <col min="6223" max="6223" width="5.19921875" style="1" customWidth="1"/>
    <col min="6224" max="6400" width="8.09765625" style="1"/>
    <col min="6401" max="6403" width="3.5" style="1" customWidth="1"/>
    <col min="6404" max="6404" width="3.3984375" style="1" customWidth="1"/>
    <col min="6405" max="6405" width="0" style="1" hidden="1" customWidth="1"/>
    <col min="6406" max="6406" width="3.5" style="1" customWidth="1"/>
    <col min="6407" max="6407" width="0" style="1" hidden="1" customWidth="1"/>
    <col min="6408" max="6408" width="3.5" style="1" customWidth="1"/>
    <col min="6409" max="6409" width="0" style="1" hidden="1" customWidth="1"/>
    <col min="6410" max="6411" width="3.5" style="1" customWidth="1"/>
    <col min="6412" max="6412" width="0" style="1" hidden="1" customWidth="1"/>
    <col min="6413" max="6413" width="3.3984375" style="1" customWidth="1"/>
    <col min="6414" max="6414" width="0" style="1" hidden="1" customWidth="1"/>
    <col min="6415" max="6416" width="3.5" style="1" customWidth="1"/>
    <col min="6417" max="6417" width="0" style="1" hidden="1" customWidth="1"/>
    <col min="6418" max="6418" width="3.5" style="1" customWidth="1"/>
    <col min="6419" max="6419" width="0" style="1" hidden="1" customWidth="1"/>
    <col min="6420" max="6420" width="3.5" style="1" customWidth="1"/>
    <col min="6421" max="6421" width="3.3984375" style="1" customWidth="1"/>
    <col min="6422" max="6422" width="0" style="1" hidden="1" customWidth="1"/>
    <col min="6423" max="6423" width="3.5" style="1" customWidth="1"/>
    <col min="6424" max="6424" width="0" style="1" hidden="1" customWidth="1"/>
    <col min="6425" max="6426" width="3.5" style="1" customWidth="1"/>
    <col min="6427" max="6427" width="0" style="1" hidden="1" customWidth="1"/>
    <col min="6428" max="6428" width="3.5" style="1" customWidth="1"/>
    <col min="6429" max="6429" width="0" style="1" hidden="1" customWidth="1"/>
    <col min="6430" max="6435" width="3.5" style="1" customWidth="1"/>
    <col min="6436" max="6436" width="3.3984375" style="1" customWidth="1"/>
    <col min="6437" max="6437" width="3.59765625" style="1" customWidth="1"/>
    <col min="6438" max="6440" width="8.69921875" style="1" customWidth="1"/>
    <col min="6441" max="6442" width="13.69921875" style="1" customWidth="1"/>
    <col min="6443" max="6452" width="7.69921875" style="1" customWidth="1"/>
    <col min="6453" max="6478" width="8.09765625" style="1"/>
    <col min="6479" max="6479" width="5.19921875" style="1" customWidth="1"/>
    <col min="6480" max="6656" width="8.09765625" style="1"/>
    <col min="6657" max="6659" width="3.5" style="1" customWidth="1"/>
    <col min="6660" max="6660" width="3.3984375" style="1" customWidth="1"/>
    <col min="6661" max="6661" width="0" style="1" hidden="1" customWidth="1"/>
    <col min="6662" max="6662" width="3.5" style="1" customWidth="1"/>
    <col min="6663" max="6663" width="0" style="1" hidden="1" customWidth="1"/>
    <col min="6664" max="6664" width="3.5" style="1" customWidth="1"/>
    <col min="6665" max="6665" width="0" style="1" hidden="1" customWidth="1"/>
    <col min="6666" max="6667" width="3.5" style="1" customWidth="1"/>
    <col min="6668" max="6668" width="0" style="1" hidden="1" customWidth="1"/>
    <col min="6669" max="6669" width="3.3984375" style="1" customWidth="1"/>
    <col min="6670" max="6670" width="0" style="1" hidden="1" customWidth="1"/>
    <col min="6671" max="6672" width="3.5" style="1" customWidth="1"/>
    <col min="6673" max="6673" width="0" style="1" hidden="1" customWidth="1"/>
    <col min="6674" max="6674" width="3.5" style="1" customWidth="1"/>
    <col min="6675" max="6675" width="0" style="1" hidden="1" customWidth="1"/>
    <col min="6676" max="6676" width="3.5" style="1" customWidth="1"/>
    <col min="6677" max="6677" width="3.3984375" style="1" customWidth="1"/>
    <col min="6678" max="6678" width="0" style="1" hidden="1" customWidth="1"/>
    <col min="6679" max="6679" width="3.5" style="1" customWidth="1"/>
    <col min="6680" max="6680" width="0" style="1" hidden="1" customWidth="1"/>
    <col min="6681" max="6682" width="3.5" style="1" customWidth="1"/>
    <col min="6683" max="6683" width="0" style="1" hidden="1" customWidth="1"/>
    <col min="6684" max="6684" width="3.5" style="1" customWidth="1"/>
    <col min="6685" max="6685" width="0" style="1" hidden="1" customWidth="1"/>
    <col min="6686" max="6691" width="3.5" style="1" customWidth="1"/>
    <col min="6692" max="6692" width="3.3984375" style="1" customWidth="1"/>
    <col min="6693" max="6693" width="3.59765625" style="1" customWidth="1"/>
    <col min="6694" max="6696" width="8.69921875" style="1" customWidth="1"/>
    <col min="6697" max="6698" width="13.69921875" style="1" customWidth="1"/>
    <col min="6699" max="6708" width="7.69921875" style="1" customWidth="1"/>
    <col min="6709" max="6734" width="8.09765625" style="1"/>
    <col min="6735" max="6735" width="5.19921875" style="1" customWidth="1"/>
    <col min="6736" max="6912" width="8.09765625" style="1"/>
    <col min="6913" max="6915" width="3.5" style="1" customWidth="1"/>
    <col min="6916" max="6916" width="3.3984375" style="1" customWidth="1"/>
    <col min="6917" max="6917" width="0" style="1" hidden="1" customWidth="1"/>
    <col min="6918" max="6918" width="3.5" style="1" customWidth="1"/>
    <col min="6919" max="6919" width="0" style="1" hidden="1" customWidth="1"/>
    <col min="6920" max="6920" width="3.5" style="1" customWidth="1"/>
    <col min="6921" max="6921" width="0" style="1" hidden="1" customWidth="1"/>
    <col min="6922" max="6923" width="3.5" style="1" customWidth="1"/>
    <col min="6924" max="6924" width="0" style="1" hidden="1" customWidth="1"/>
    <col min="6925" max="6925" width="3.3984375" style="1" customWidth="1"/>
    <col min="6926" max="6926" width="0" style="1" hidden="1" customWidth="1"/>
    <col min="6927" max="6928" width="3.5" style="1" customWidth="1"/>
    <col min="6929" max="6929" width="0" style="1" hidden="1" customWidth="1"/>
    <col min="6930" max="6930" width="3.5" style="1" customWidth="1"/>
    <col min="6931" max="6931" width="0" style="1" hidden="1" customWidth="1"/>
    <col min="6932" max="6932" width="3.5" style="1" customWidth="1"/>
    <col min="6933" max="6933" width="3.3984375" style="1" customWidth="1"/>
    <col min="6934" max="6934" width="0" style="1" hidden="1" customWidth="1"/>
    <col min="6935" max="6935" width="3.5" style="1" customWidth="1"/>
    <col min="6936" max="6936" width="0" style="1" hidden="1" customWidth="1"/>
    <col min="6937" max="6938" width="3.5" style="1" customWidth="1"/>
    <col min="6939" max="6939" width="0" style="1" hidden="1" customWidth="1"/>
    <col min="6940" max="6940" width="3.5" style="1" customWidth="1"/>
    <col min="6941" max="6941" width="0" style="1" hidden="1" customWidth="1"/>
    <col min="6942" max="6947" width="3.5" style="1" customWidth="1"/>
    <col min="6948" max="6948" width="3.3984375" style="1" customWidth="1"/>
    <col min="6949" max="6949" width="3.59765625" style="1" customWidth="1"/>
    <col min="6950" max="6952" width="8.69921875" style="1" customWidth="1"/>
    <col min="6953" max="6954" width="13.69921875" style="1" customWidth="1"/>
    <col min="6955" max="6964" width="7.69921875" style="1" customWidth="1"/>
    <col min="6965" max="6990" width="8.09765625" style="1"/>
    <col min="6991" max="6991" width="5.19921875" style="1" customWidth="1"/>
    <col min="6992" max="7168" width="8.09765625" style="1"/>
    <col min="7169" max="7171" width="3.5" style="1" customWidth="1"/>
    <col min="7172" max="7172" width="3.3984375" style="1" customWidth="1"/>
    <col min="7173" max="7173" width="0" style="1" hidden="1" customWidth="1"/>
    <col min="7174" max="7174" width="3.5" style="1" customWidth="1"/>
    <col min="7175" max="7175" width="0" style="1" hidden="1" customWidth="1"/>
    <col min="7176" max="7176" width="3.5" style="1" customWidth="1"/>
    <col min="7177" max="7177" width="0" style="1" hidden="1" customWidth="1"/>
    <col min="7178" max="7179" width="3.5" style="1" customWidth="1"/>
    <col min="7180" max="7180" width="0" style="1" hidden="1" customWidth="1"/>
    <col min="7181" max="7181" width="3.3984375" style="1" customWidth="1"/>
    <col min="7182" max="7182" width="0" style="1" hidden="1" customWidth="1"/>
    <col min="7183" max="7184" width="3.5" style="1" customWidth="1"/>
    <col min="7185" max="7185" width="0" style="1" hidden="1" customWidth="1"/>
    <col min="7186" max="7186" width="3.5" style="1" customWidth="1"/>
    <col min="7187" max="7187" width="0" style="1" hidden="1" customWidth="1"/>
    <col min="7188" max="7188" width="3.5" style="1" customWidth="1"/>
    <col min="7189" max="7189" width="3.3984375" style="1" customWidth="1"/>
    <col min="7190" max="7190" width="0" style="1" hidden="1" customWidth="1"/>
    <col min="7191" max="7191" width="3.5" style="1" customWidth="1"/>
    <col min="7192" max="7192" width="0" style="1" hidden="1" customWidth="1"/>
    <col min="7193" max="7194" width="3.5" style="1" customWidth="1"/>
    <col min="7195" max="7195" width="0" style="1" hidden="1" customWidth="1"/>
    <col min="7196" max="7196" width="3.5" style="1" customWidth="1"/>
    <col min="7197" max="7197" width="0" style="1" hidden="1" customWidth="1"/>
    <col min="7198" max="7203" width="3.5" style="1" customWidth="1"/>
    <col min="7204" max="7204" width="3.3984375" style="1" customWidth="1"/>
    <col min="7205" max="7205" width="3.59765625" style="1" customWidth="1"/>
    <col min="7206" max="7208" width="8.69921875" style="1" customWidth="1"/>
    <col min="7209" max="7210" width="13.69921875" style="1" customWidth="1"/>
    <col min="7211" max="7220" width="7.69921875" style="1" customWidth="1"/>
    <col min="7221" max="7246" width="8.09765625" style="1"/>
    <col min="7247" max="7247" width="5.19921875" style="1" customWidth="1"/>
    <col min="7248" max="7424" width="8.09765625" style="1"/>
    <col min="7425" max="7427" width="3.5" style="1" customWidth="1"/>
    <col min="7428" max="7428" width="3.3984375" style="1" customWidth="1"/>
    <col min="7429" max="7429" width="0" style="1" hidden="1" customWidth="1"/>
    <col min="7430" max="7430" width="3.5" style="1" customWidth="1"/>
    <col min="7431" max="7431" width="0" style="1" hidden="1" customWidth="1"/>
    <col min="7432" max="7432" width="3.5" style="1" customWidth="1"/>
    <col min="7433" max="7433" width="0" style="1" hidden="1" customWidth="1"/>
    <col min="7434" max="7435" width="3.5" style="1" customWidth="1"/>
    <col min="7436" max="7436" width="0" style="1" hidden="1" customWidth="1"/>
    <col min="7437" max="7437" width="3.3984375" style="1" customWidth="1"/>
    <col min="7438" max="7438" width="0" style="1" hidden="1" customWidth="1"/>
    <col min="7439" max="7440" width="3.5" style="1" customWidth="1"/>
    <col min="7441" max="7441" width="0" style="1" hidden="1" customWidth="1"/>
    <col min="7442" max="7442" width="3.5" style="1" customWidth="1"/>
    <col min="7443" max="7443" width="0" style="1" hidden="1" customWidth="1"/>
    <col min="7444" max="7444" width="3.5" style="1" customWidth="1"/>
    <col min="7445" max="7445" width="3.3984375" style="1" customWidth="1"/>
    <col min="7446" max="7446" width="0" style="1" hidden="1" customWidth="1"/>
    <col min="7447" max="7447" width="3.5" style="1" customWidth="1"/>
    <col min="7448" max="7448" width="0" style="1" hidden="1" customWidth="1"/>
    <col min="7449" max="7450" width="3.5" style="1" customWidth="1"/>
    <col min="7451" max="7451" width="0" style="1" hidden="1" customWidth="1"/>
    <col min="7452" max="7452" width="3.5" style="1" customWidth="1"/>
    <col min="7453" max="7453" width="0" style="1" hidden="1" customWidth="1"/>
    <col min="7454" max="7459" width="3.5" style="1" customWidth="1"/>
    <col min="7460" max="7460" width="3.3984375" style="1" customWidth="1"/>
    <col min="7461" max="7461" width="3.59765625" style="1" customWidth="1"/>
    <col min="7462" max="7464" width="8.69921875" style="1" customWidth="1"/>
    <col min="7465" max="7466" width="13.69921875" style="1" customWidth="1"/>
    <col min="7467" max="7476" width="7.69921875" style="1" customWidth="1"/>
    <col min="7477" max="7502" width="8.09765625" style="1"/>
    <col min="7503" max="7503" width="5.19921875" style="1" customWidth="1"/>
    <col min="7504" max="7680" width="8.09765625" style="1"/>
    <col min="7681" max="7683" width="3.5" style="1" customWidth="1"/>
    <col min="7684" max="7684" width="3.3984375" style="1" customWidth="1"/>
    <col min="7685" max="7685" width="0" style="1" hidden="1" customWidth="1"/>
    <col min="7686" max="7686" width="3.5" style="1" customWidth="1"/>
    <col min="7687" max="7687" width="0" style="1" hidden="1" customWidth="1"/>
    <col min="7688" max="7688" width="3.5" style="1" customWidth="1"/>
    <col min="7689" max="7689" width="0" style="1" hidden="1" customWidth="1"/>
    <col min="7690" max="7691" width="3.5" style="1" customWidth="1"/>
    <col min="7692" max="7692" width="0" style="1" hidden="1" customWidth="1"/>
    <col min="7693" max="7693" width="3.3984375" style="1" customWidth="1"/>
    <col min="7694" max="7694" width="0" style="1" hidden="1" customWidth="1"/>
    <col min="7695" max="7696" width="3.5" style="1" customWidth="1"/>
    <col min="7697" max="7697" width="0" style="1" hidden="1" customWidth="1"/>
    <col min="7698" max="7698" width="3.5" style="1" customWidth="1"/>
    <col min="7699" max="7699" width="0" style="1" hidden="1" customWidth="1"/>
    <col min="7700" max="7700" width="3.5" style="1" customWidth="1"/>
    <col min="7701" max="7701" width="3.3984375" style="1" customWidth="1"/>
    <col min="7702" max="7702" width="0" style="1" hidden="1" customWidth="1"/>
    <col min="7703" max="7703" width="3.5" style="1" customWidth="1"/>
    <col min="7704" max="7704" width="0" style="1" hidden="1" customWidth="1"/>
    <col min="7705" max="7706" width="3.5" style="1" customWidth="1"/>
    <col min="7707" max="7707" width="0" style="1" hidden="1" customWidth="1"/>
    <col min="7708" max="7708" width="3.5" style="1" customWidth="1"/>
    <col min="7709" max="7709" width="0" style="1" hidden="1" customWidth="1"/>
    <col min="7710" max="7715" width="3.5" style="1" customWidth="1"/>
    <col min="7716" max="7716" width="3.3984375" style="1" customWidth="1"/>
    <col min="7717" max="7717" width="3.59765625" style="1" customWidth="1"/>
    <col min="7718" max="7720" width="8.69921875" style="1" customWidth="1"/>
    <col min="7721" max="7722" width="13.69921875" style="1" customWidth="1"/>
    <col min="7723" max="7732" width="7.69921875" style="1" customWidth="1"/>
    <col min="7733" max="7758" width="8.09765625" style="1"/>
    <col min="7759" max="7759" width="5.19921875" style="1" customWidth="1"/>
    <col min="7760" max="7936" width="8.09765625" style="1"/>
    <col min="7937" max="7939" width="3.5" style="1" customWidth="1"/>
    <col min="7940" max="7940" width="3.3984375" style="1" customWidth="1"/>
    <col min="7941" max="7941" width="0" style="1" hidden="1" customWidth="1"/>
    <col min="7942" max="7942" width="3.5" style="1" customWidth="1"/>
    <col min="7943" max="7943" width="0" style="1" hidden="1" customWidth="1"/>
    <col min="7944" max="7944" width="3.5" style="1" customWidth="1"/>
    <col min="7945" max="7945" width="0" style="1" hidden="1" customWidth="1"/>
    <col min="7946" max="7947" width="3.5" style="1" customWidth="1"/>
    <col min="7948" max="7948" width="0" style="1" hidden="1" customWidth="1"/>
    <col min="7949" max="7949" width="3.3984375" style="1" customWidth="1"/>
    <col min="7950" max="7950" width="0" style="1" hidden="1" customWidth="1"/>
    <col min="7951" max="7952" width="3.5" style="1" customWidth="1"/>
    <col min="7953" max="7953" width="0" style="1" hidden="1" customWidth="1"/>
    <col min="7954" max="7954" width="3.5" style="1" customWidth="1"/>
    <col min="7955" max="7955" width="0" style="1" hidden="1" customWidth="1"/>
    <col min="7956" max="7956" width="3.5" style="1" customWidth="1"/>
    <col min="7957" max="7957" width="3.3984375" style="1" customWidth="1"/>
    <col min="7958" max="7958" width="0" style="1" hidden="1" customWidth="1"/>
    <col min="7959" max="7959" width="3.5" style="1" customWidth="1"/>
    <col min="7960" max="7960" width="0" style="1" hidden="1" customWidth="1"/>
    <col min="7961" max="7962" width="3.5" style="1" customWidth="1"/>
    <col min="7963" max="7963" width="0" style="1" hidden="1" customWidth="1"/>
    <col min="7964" max="7964" width="3.5" style="1" customWidth="1"/>
    <col min="7965" max="7965" width="0" style="1" hidden="1" customWidth="1"/>
    <col min="7966" max="7971" width="3.5" style="1" customWidth="1"/>
    <col min="7972" max="7972" width="3.3984375" style="1" customWidth="1"/>
    <col min="7973" max="7973" width="3.59765625" style="1" customWidth="1"/>
    <col min="7974" max="7976" width="8.69921875" style="1" customWidth="1"/>
    <col min="7977" max="7978" width="13.69921875" style="1" customWidth="1"/>
    <col min="7979" max="7988" width="7.69921875" style="1" customWidth="1"/>
    <col min="7989" max="8014" width="8.09765625" style="1"/>
    <col min="8015" max="8015" width="5.19921875" style="1" customWidth="1"/>
    <col min="8016" max="8192" width="8.09765625" style="1"/>
    <col min="8193" max="8195" width="3.5" style="1" customWidth="1"/>
    <col min="8196" max="8196" width="3.3984375" style="1" customWidth="1"/>
    <col min="8197" max="8197" width="0" style="1" hidden="1" customWidth="1"/>
    <col min="8198" max="8198" width="3.5" style="1" customWidth="1"/>
    <col min="8199" max="8199" width="0" style="1" hidden="1" customWidth="1"/>
    <col min="8200" max="8200" width="3.5" style="1" customWidth="1"/>
    <col min="8201" max="8201" width="0" style="1" hidden="1" customWidth="1"/>
    <col min="8202" max="8203" width="3.5" style="1" customWidth="1"/>
    <col min="8204" max="8204" width="0" style="1" hidden="1" customWidth="1"/>
    <col min="8205" max="8205" width="3.3984375" style="1" customWidth="1"/>
    <col min="8206" max="8206" width="0" style="1" hidden="1" customWidth="1"/>
    <col min="8207" max="8208" width="3.5" style="1" customWidth="1"/>
    <col min="8209" max="8209" width="0" style="1" hidden="1" customWidth="1"/>
    <col min="8210" max="8210" width="3.5" style="1" customWidth="1"/>
    <col min="8211" max="8211" width="0" style="1" hidden="1" customWidth="1"/>
    <col min="8212" max="8212" width="3.5" style="1" customWidth="1"/>
    <col min="8213" max="8213" width="3.3984375" style="1" customWidth="1"/>
    <col min="8214" max="8214" width="0" style="1" hidden="1" customWidth="1"/>
    <col min="8215" max="8215" width="3.5" style="1" customWidth="1"/>
    <col min="8216" max="8216" width="0" style="1" hidden="1" customWidth="1"/>
    <col min="8217" max="8218" width="3.5" style="1" customWidth="1"/>
    <col min="8219" max="8219" width="0" style="1" hidden="1" customWidth="1"/>
    <col min="8220" max="8220" width="3.5" style="1" customWidth="1"/>
    <col min="8221" max="8221" width="0" style="1" hidden="1" customWidth="1"/>
    <col min="8222" max="8227" width="3.5" style="1" customWidth="1"/>
    <col min="8228" max="8228" width="3.3984375" style="1" customWidth="1"/>
    <col min="8229" max="8229" width="3.59765625" style="1" customWidth="1"/>
    <col min="8230" max="8232" width="8.69921875" style="1" customWidth="1"/>
    <col min="8233" max="8234" width="13.69921875" style="1" customWidth="1"/>
    <col min="8235" max="8244" width="7.69921875" style="1" customWidth="1"/>
    <col min="8245" max="8270" width="8.09765625" style="1"/>
    <col min="8271" max="8271" width="5.19921875" style="1" customWidth="1"/>
    <col min="8272" max="8448" width="8.09765625" style="1"/>
    <col min="8449" max="8451" width="3.5" style="1" customWidth="1"/>
    <col min="8452" max="8452" width="3.3984375" style="1" customWidth="1"/>
    <col min="8453" max="8453" width="0" style="1" hidden="1" customWidth="1"/>
    <col min="8454" max="8454" width="3.5" style="1" customWidth="1"/>
    <col min="8455" max="8455" width="0" style="1" hidden="1" customWidth="1"/>
    <col min="8456" max="8456" width="3.5" style="1" customWidth="1"/>
    <col min="8457" max="8457" width="0" style="1" hidden="1" customWidth="1"/>
    <col min="8458" max="8459" width="3.5" style="1" customWidth="1"/>
    <col min="8460" max="8460" width="0" style="1" hidden="1" customWidth="1"/>
    <col min="8461" max="8461" width="3.3984375" style="1" customWidth="1"/>
    <col min="8462" max="8462" width="0" style="1" hidden="1" customWidth="1"/>
    <col min="8463" max="8464" width="3.5" style="1" customWidth="1"/>
    <col min="8465" max="8465" width="0" style="1" hidden="1" customWidth="1"/>
    <col min="8466" max="8466" width="3.5" style="1" customWidth="1"/>
    <col min="8467" max="8467" width="0" style="1" hidden="1" customWidth="1"/>
    <col min="8468" max="8468" width="3.5" style="1" customWidth="1"/>
    <col min="8469" max="8469" width="3.3984375" style="1" customWidth="1"/>
    <col min="8470" max="8470" width="0" style="1" hidden="1" customWidth="1"/>
    <col min="8471" max="8471" width="3.5" style="1" customWidth="1"/>
    <col min="8472" max="8472" width="0" style="1" hidden="1" customWidth="1"/>
    <col min="8473" max="8474" width="3.5" style="1" customWidth="1"/>
    <col min="8475" max="8475" width="0" style="1" hidden="1" customWidth="1"/>
    <col min="8476" max="8476" width="3.5" style="1" customWidth="1"/>
    <col min="8477" max="8477" width="0" style="1" hidden="1" customWidth="1"/>
    <col min="8478" max="8483" width="3.5" style="1" customWidth="1"/>
    <col min="8484" max="8484" width="3.3984375" style="1" customWidth="1"/>
    <col min="8485" max="8485" width="3.59765625" style="1" customWidth="1"/>
    <col min="8486" max="8488" width="8.69921875" style="1" customWidth="1"/>
    <col min="8489" max="8490" width="13.69921875" style="1" customWidth="1"/>
    <col min="8491" max="8500" width="7.69921875" style="1" customWidth="1"/>
    <col min="8501" max="8526" width="8.09765625" style="1"/>
    <col min="8527" max="8527" width="5.19921875" style="1" customWidth="1"/>
    <col min="8528" max="8704" width="8.09765625" style="1"/>
    <col min="8705" max="8707" width="3.5" style="1" customWidth="1"/>
    <col min="8708" max="8708" width="3.3984375" style="1" customWidth="1"/>
    <col min="8709" max="8709" width="0" style="1" hidden="1" customWidth="1"/>
    <col min="8710" max="8710" width="3.5" style="1" customWidth="1"/>
    <col min="8711" max="8711" width="0" style="1" hidden="1" customWidth="1"/>
    <col min="8712" max="8712" width="3.5" style="1" customWidth="1"/>
    <col min="8713" max="8713" width="0" style="1" hidden="1" customWidth="1"/>
    <col min="8714" max="8715" width="3.5" style="1" customWidth="1"/>
    <col min="8716" max="8716" width="0" style="1" hidden="1" customWidth="1"/>
    <col min="8717" max="8717" width="3.3984375" style="1" customWidth="1"/>
    <col min="8718" max="8718" width="0" style="1" hidden="1" customWidth="1"/>
    <col min="8719" max="8720" width="3.5" style="1" customWidth="1"/>
    <col min="8721" max="8721" width="0" style="1" hidden="1" customWidth="1"/>
    <col min="8722" max="8722" width="3.5" style="1" customWidth="1"/>
    <col min="8723" max="8723" width="0" style="1" hidden="1" customWidth="1"/>
    <col min="8724" max="8724" width="3.5" style="1" customWidth="1"/>
    <col min="8725" max="8725" width="3.3984375" style="1" customWidth="1"/>
    <col min="8726" max="8726" width="0" style="1" hidden="1" customWidth="1"/>
    <col min="8727" max="8727" width="3.5" style="1" customWidth="1"/>
    <col min="8728" max="8728" width="0" style="1" hidden="1" customWidth="1"/>
    <col min="8729" max="8730" width="3.5" style="1" customWidth="1"/>
    <col min="8731" max="8731" width="0" style="1" hidden="1" customWidth="1"/>
    <col min="8732" max="8732" width="3.5" style="1" customWidth="1"/>
    <col min="8733" max="8733" width="0" style="1" hidden="1" customWidth="1"/>
    <col min="8734" max="8739" width="3.5" style="1" customWidth="1"/>
    <col min="8740" max="8740" width="3.3984375" style="1" customWidth="1"/>
    <col min="8741" max="8741" width="3.59765625" style="1" customWidth="1"/>
    <col min="8742" max="8744" width="8.69921875" style="1" customWidth="1"/>
    <col min="8745" max="8746" width="13.69921875" style="1" customWidth="1"/>
    <col min="8747" max="8756" width="7.69921875" style="1" customWidth="1"/>
    <col min="8757" max="8782" width="8.09765625" style="1"/>
    <col min="8783" max="8783" width="5.19921875" style="1" customWidth="1"/>
    <col min="8784" max="8960" width="8.09765625" style="1"/>
    <col min="8961" max="8963" width="3.5" style="1" customWidth="1"/>
    <col min="8964" max="8964" width="3.3984375" style="1" customWidth="1"/>
    <col min="8965" max="8965" width="0" style="1" hidden="1" customWidth="1"/>
    <col min="8966" max="8966" width="3.5" style="1" customWidth="1"/>
    <col min="8967" max="8967" width="0" style="1" hidden="1" customWidth="1"/>
    <col min="8968" max="8968" width="3.5" style="1" customWidth="1"/>
    <col min="8969" max="8969" width="0" style="1" hidden="1" customWidth="1"/>
    <col min="8970" max="8971" width="3.5" style="1" customWidth="1"/>
    <col min="8972" max="8972" width="0" style="1" hidden="1" customWidth="1"/>
    <col min="8973" max="8973" width="3.3984375" style="1" customWidth="1"/>
    <col min="8974" max="8974" width="0" style="1" hidden="1" customWidth="1"/>
    <col min="8975" max="8976" width="3.5" style="1" customWidth="1"/>
    <col min="8977" max="8977" width="0" style="1" hidden="1" customWidth="1"/>
    <col min="8978" max="8978" width="3.5" style="1" customWidth="1"/>
    <col min="8979" max="8979" width="0" style="1" hidden="1" customWidth="1"/>
    <col min="8980" max="8980" width="3.5" style="1" customWidth="1"/>
    <col min="8981" max="8981" width="3.3984375" style="1" customWidth="1"/>
    <col min="8982" max="8982" width="0" style="1" hidden="1" customWidth="1"/>
    <col min="8983" max="8983" width="3.5" style="1" customWidth="1"/>
    <col min="8984" max="8984" width="0" style="1" hidden="1" customWidth="1"/>
    <col min="8985" max="8986" width="3.5" style="1" customWidth="1"/>
    <col min="8987" max="8987" width="0" style="1" hidden="1" customWidth="1"/>
    <col min="8988" max="8988" width="3.5" style="1" customWidth="1"/>
    <col min="8989" max="8989" width="0" style="1" hidden="1" customWidth="1"/>
    <col min="8990" max="8995" width="3.5" style="1" customWidth="1"/>
    <col min="8996" max="8996" width="3.3984375" style="1" customWidth="1"/>
    <col min="8997" max="8997" width="3.59765625" style="1" customWidth="1"/>
    <col min="8998" max="9000" width="8.69921875" style="1" customWidth="1"/>
    <col min="9001" max="9002" width="13.69921875" style="1" customWidth="1"/>
    <col min="9003" max="9012" width="7.69921875" style="1" customWidth="1"/>
    <col min="9013" max="9038" width="8.09765625" style="1"/>
    <col min="9039" max="9039" width="5.19921875" style="1" customWidth="1"/>
    <col min="9040" max="9216" width="8.09765625" style="1"/>
    <col min="9217" max="9219" width="3.5" style="1" customWidth="1"/>
    <col min="9220" max="9220" width="3.3984375" style="1" customWidth="1"/>
    <col min="9221" max="9221" width="0" style="1" hidden="1" customWidth="1"/>
    <col min="9222" max="9222" width="3.5" style="1" customWidth="1"/>
    <col min="9223" max="9223" width="0" style="1" hidden="1" customWidth="1"/>
    <col min="9224" max="9224" width="3.5" style="1" customWidth="1"/>
    <col min="9225" max="9225" width="0" style="1" hidden="1" customWidth="1"/>
    <col min="9226" max="9227" width="3.5" style="1" customWidth="1"/>
    <col min="9228" max="9228" width="0" style="1" hidden="1" customWidth="1"/>
    <col min="9229" max="9229" width="3.3984375" style="1" customWidth="1"/>
    <col min="9230" max="9230" width="0" style="1" hidden="1" customWidth="1"/>
    <col min="9231" max="9232" width="3.5" style="1" customWidth="1"/>
    <col min="9233" max="9233" width="0" style="1" hidden="1" customWidth="1"/>
    <col min="9234" max="9234" width="3.5" style="1" customWidth="1"/>
    <col min="9235" max="9235" width="0" style="1" hidden="1" customWidth="1"/>
    <col min="9236" max="9236" width="3.5" style="1" customWidth="1"/>
    <col min="9237" max="9237" width="3.3984375" style="1" customWidth="1"/>
    <col min="9238" max="9238" width="0" style="1" hidden="1" customWidth="1"/>
    <col min="9239" max="9239" width="3.5" style="1" customWidth="1"/>
    <col min="9240" max="9240" width="0" style="1" hidden="1" customWidth="1"/>
    <col min="9241" max="9242" width="3.5" style="1" customWidth="1"/>
    <col min="9243" max="9243" width="0" style="1" hidden="1" customWidth="1"/>
    <col min="9244" max="9244" width="3.5" style="1" customWidth="1"/>
    <col min="9245" max="9245" width="0" style="1" hidden="1" customWidth="1"/>
    <col min="9246" max="9251" width="3.5" style="1" customWidth="1"/>
    <col min="9252" max="9252" width="3.3984375" style="1" customWidth="1"/>
    <col min="9253" max="9253" width="3.59765625" style="1" customWidth="1"/>
    <col min="9254" max="9256" width="8.69921875" style="1" customWidth="1"/>
    <col min="9257" max="9258" width="13.69921875" style="1" customWidth="1"/>
    <col min="9259" max="9268" width="7.69921875" style="1" customWidth="1"/>
    <col min="9269" max="9294" width="8.09765625" style="1"/>
    <col min="9295" max="9295" width="5.19921875" style="1" customWidth="1"/>
    <col min="9296" max="9472" width="8.09765625" style="1"/>
    <col min="9473" max="9475" width="3.5" style="1" customWidth="1"/>
    <col min="9476" max="9476" width="3.3984375" style="1" customWidth="1"/>
    <col min="9477" max="9477" width="0" style="1" hidden="1" customWidth="1"/>
    <col min="9478" max="9478" width="3.5" style="1" customWidth="1"/>
    <col min="9479" max="9479" width="0" style="1" hidden="1" customWidth="1"/>
    <col min="9480" max="9480" width="3.5" style="1" customWidth="1"/>
    <col min="9481" max="9481" width="0" style="1" hidden="1" customWidth="1"/>
    <col min="9482" max="9483" width="3.5" style="1" customWidth="1"/>
    <col min="9484" max="9484" width="0" style="1" hidden="1" customWidth="1"/>
    <col min="9485" max="9485" width="3.3984375" style="1" customWidth="1"/>
    <col min="9486" max="9486" width="0" style="1" hidden="1" customWidth="1"/>
    <col min="9487" max="9488" width="3.5" style="1" customWidth="1"/>
    <col min="9489" max="9489" width="0" style="1" hidden="1" customWidth="1"/>
    <col min="9490" max="9490" width="3.5" style="1" customWidth="1"/>
    <col min="9491" max="9491" width="0" style="1" hidden="1" customWidth="1"/>
    <col min="9492" max="9492" width="3.5" style="1" customWidth="1"/>
    <col min="9493" max="9493" width="3.3984375" style="1" customWidth="1"/>
    <col min="9494" max="9494" width="0" style="1" hidden="1" customWidth="1"/>
    <col min="9495" max="9495" width="3.5" style="1" customWidth="1"/>
    <col min="9496" max="9496" width="0" style="1" hidden="1" customWidth="1"/>
    <col min="9497" max="9498" width="3.5" style="1" customWidth="1"/>
    <col min="9499" max="9499" width="0" style="1" hidden="1" customWidth="1"/>
    <col min="9500" max="9500" width="3.5" style="1" customWidth="1"/>
    <col min="9501" max="9501" width="0" style="1" hidden="1" customWidth="1"/>
    <col min="9502" max="9507" width="3.5" style="1" customWidth="1"/>
    <col min="9508" max="9508" width="3.3984375" style="1" customWidth="1"/>
    <col min="9509" max="9509" width="3.59765625" style="1" customWidth="1"/>
    <col min="9510" max="9512" width="8.69921875" style="1" customWidth="1"/>
    <col min="9513" max="9514" width="13.69921875" style="1" customWidth="1"/>
    <col min="9515" max="9524" width="7.69921875" style="1" customWidth="1"/>
    <col min="9525" max="9550" width="8.09765625" style="1"/>
    <col min="9551" max="9551" width="5.19921875" style="1" customWidth="1"/>
    <col min="9552" max="9728" width="8.09765625" style="1"/>
    <col min="9729" max="9731" width="3.5" style="1" customWidth="1"/>
    <col min="9732" max="9732" width="3.3984375" style="1" customWidth="1"/>
    <col min="9733" max="9733" width="0" style="1" hidden="1" customWidth="1"/>
    <col min="9734" max="9734" width="3.5" style="1" customWidth="1"/>
    <col min="9735" max="9735" width="0" style="1" hidden="1" customWidth="1"/>
    <col min="9736" max="9736" width="3.5" style="1" customWidth="1"/>
    <col min="9737" max="9737" width="0" style="1" hidden="1" customWidth="1"/>
    <col min="9738" max="9739" width="3.5" style="1" customWidth="1"/>
    <col min="9740" max="9740" width="0" style="1" hidden="1" customWidth="1"/>
    <col min="9741" max="9741" width="3.3984375" style="1" customWidth="1"/>
    <col min="9742" max="9742" width="0" style="1" hidden="1" customWidth="1"/>
    <col min="9743" max="9744" width="3.5" style="1" customWidth="1"/>
    <col min="9745" max="9745" width="0" style="1" hidden="1" customWidth="1"/>
    <col min="9746" max="9746" width="3.5" style="1" customWidth="1"/>
    <col min="9747" max="9747" width="0" style="1" hidden="1" customWidth="1"/>
    <col min="9748" max="9748" width="3.5" style="1" customWidth="1"/>
    <col min="9749" max="9749" width="3.3984375" style="1" customWidth="1"/>
    <col min="9750" max="9750" width="0" style="1" hidden="1" customWidth="1"/>
    <col min="9751" max="9751" width="3.5" style="1" customWidth="1"/>
    <col min="9752" max="9752" width="0" style="1" hidden="1" customWidth="1"/>
    <col min="9753" max="9754" width="3.5" style="1" customWidth="1"/>
    <col min="9755" max="9755" width="0" style="1" hidden="1" customWidth="1"/>
    <col min="9756" max="9756" width="3.5" style="1" customWidth="1"/>
    <col min="9757" max="9757" width="0" style="1" hidden="1" customWidth="1"/>
    <col min="9758" max="9763" width="3.5" style="1" customWidth="1"/>
    <col min="9764" max="9764" width="3.3984375" style="1" customWidth="1"/>
    <col min="9765" max="9765" width="3.59765625" style="1" customWidth="1"/>
    <col min="9766" max="9768" width="8.69921875" style="1" customWidth="1"/>
    <col min="9769" max="9770" width="13.69921875" style="1" customWidth="1"/>
    <col min="9771" max="9780" width="7.69921875" style="1" customWidth="1"/>
    <col min="9781" max="9806" width="8.09765625" style="1"/>
    <col min="9807" max="9807" width="5.19921875" style="1" customWidth="1"/>
    <col min="9808" max="9984" width="8.09765625" style="1"/>
    <col min="9985" max="9987" width="3.5" style="1" customWidth="1"/>
    <col min="9988" max="9988" width="3.3984375" style="1" customWidth="1"/>
    <col min="9989" max="9989" width="0" style="1" hidden="1" customWidth="1"/>
    <col min="9990" max="9990" width="3.5" style="1" customWidth="1"/>
    <col min="9991" max="9991" width="0" style="1" hidden="1" customWidth="1"/>
    <col min="9992" max="9992" width="3.5" style="1" customWidth="1"/>
    <col min="9993" max="9993" width="0" style="1" hidden="1" customWidth="1"/>
    <col min="9994" max="9995" width="3.5" style="1" customWidth="1"/>
    <col min="9996" max="9996" width="0" style="1" hidden="1" customWidth="1"/>
    <col min="9997" max="9997" width="3.3984375" style="1" customWidth="1"/>
    <col min="9998" max="9998" width="0" style="1" hidden="1" customWidth="1"/>
    <col min="9999" max="10000" width="3.5" style="1" customWidth="1"/>
    <col min="10001" max="10001" width="0" style="1" hidden="1" customWidth="1"/>
    <col min="10002" max="10002" width="3.5" style="1" customWidth="1"/>
    <col min="10003" max="10003" width="0" style="1" hidden="1" customWidth="1"/>
    <col min="10004" max="10004" width="3.5" style="1" customWidth="1"/>
    <col min="10005" max="10005" width="3.3984375" style="1" customWidth="1"/>
    <col min="10006" max="10006" width="0" style="1" hidden="1" customWidth="1"/>
    <col min="10007" max="10007" width="3.5" style="1" customWidth="1"/>
    <col min="10008" max="10008" width="0" style="1" hidden="1" customWidth="1"/>
    <col min="10009" max="10010" width="3.5" style="1" customWidth="1"/>
    <col min="10011" max="10011" width="0" style="1" hidden="1" customWidth="1"/>
    <col min="10012" max="10012" width="3.5" style="1" customWidth="1"/>
    <col min="10013" max="10013" width="0" style="1" hidden="1" customWidth="1"/>
    <col min="10014" max="10019" width="3.5" style="1" customWidth="1"/>
    <col min="10020" max="10020" width="3.3984375" style="1" customWidth="1"/>
    <col min="10021" max="10021" width="3.59765625" style="1" customWidth="1"/>
    <col min="10022" max="10024" width="8.69921875" style="1" customWidth="1"/>
    <col min="10025" max="10026" width="13.69921875" style="1" customWidth="1"/>
    <col min="10027" max="10036" width="7.69921875" style="1" customWidth="1"/>
    <col min="10037" max="10062" width="8.09765625" style="1"/>
    <col min="10063" max="10063" width="5.19921875" style="1" customWidth="1"/>
    <col min="10064" max="10240" width="8.09765625" style="1"/>
    <col min="10241" max="10243" width="3.5" style="1" customWidth="1"/>
    <col min="10244" max="10244" width="3.3984375" style="1" customWidth="1"/>
    <col min="10245" max="10245" width="0" style="1" hidden="1" customWidth="1"/>
    <col min="10246" max="10246" width="3.5" style="1" customWidth="1"/>
    <col min="10247" max="10247" width="0" style="1" hidden="1" customWidth="1"/>
    <col min="10248" max="10248" width="3.5" style="1" customWidth="1"/>
    <col min="10249" max="10249" width="0" style="1" hidden="1" customWidth="1"/>
    <col min="10250" max="10251" width="3.5" style="1" customWidth="1"/>
    <col min="10252" max="10252" width="0" style="1" hidden="1" customWidth="1"/>
    <col min="10253" max="10253" width="3.3984375" style="1" customWidth="1"/>
    <col min="10254" max="10254" width="0" style="1" hidden="1" customWidth="1"/>
    <col min="10255" max="10256" width="3.5" style="1" customWidth="1"/>
    <col min="10257" max="10257" width="0" style="1" hidden="1" customWidth="1"/>
    <col min="10258" max="10258" width="3.5" style="1" customWidth="1"/>
    <col min="10259" max="10259" width="0" style="1" hidden="1" customWidth="1"/>
    <col min="10260" max="10260" width="3.5" style="1" customWidth="1"/>
    <col min="10261" max="10261" width="3.3984375" style="1" customWidth="1"/>
    <col min="10262" max="10262" width="0" style="1" hidden="1" customWidth="1"/>
    <col min="10263" max="10263" width="3.5" style="1" customWidth="1"/>
    <col min="10264" max="10264" width="0" style="1" hidden="1" customWidth="1"/>
    <col min="10265" max="10266" width="3.5" style="1" customWidth="1"/>
    <col min="10267" max="10267" width="0" style="1" hidden="1" customWidth="1"/>
    <col min="10268" max="10268" width="3.5" style="1" customWidth="1"/>
    <col min="10269" max="10269" width="0" style="1" hidden="1" customWidth="1"/>
    <col min="10270" max="10275" width="3.5" style="1" customWidth="1"/>
    <col min="10276" max="10276" width="3.3984375" style="1" customWidth="1"/>
    <col min="10277" max="10277" width="3.59765625" style="1" customWidth="1"/>
    <col min="10278" max="10280" width="8.69921875" style="1" customWidth="1"/>
    <col min="10281" max="10282" width="13.69921875" style="1" customWidth="1"/>
    <col min="10283" max="10292" width="7.69921875" style="1" customWidth="1"/>
    <col min="10293" max="10318" width="8.09765625" style="1"/>
    <col min="10319" max="10319" width="5.19921875" style="1" customWidth="1"/>
    <col min="10320" max="10496" width="8.09765625" style="1"/>
    <col min="10497" max="10499" width="3.5" style="1" customWidth="1"/>
    <col min="10500" max="10500" width="3.3984375" style="1" customWidth="1"/>
    <col min="10501" max="10501" width="0" style="1" hidden="1" customWidth="1"/>
    <col min="10502" max="10502" width="3.5" style="1" customWidth="1"/>
    <col min="10503" max="10503" width="0" style="1" hidden="1" customWidth="1"/>
    <col min="10504" max="10504" width="3.5" style="1" customWidth="1"/>
    <col min="10505" max="10505" width="0" style="1" hidden="1" customWidth="1"/>
    <col min="10506" max="10507" width="3.5" style="1" customWidth="1"/>
    <col min="10508" max="10508" width="0" style="1" hidden="1" customWidth="1"/>
    <col min="10509" max="10509" width="3.3984375" style="1" customWidth="1"/>
    <col min="10510" max="10510" width="0" style="1" hidden="1" customWidth="1"/>
    <col min="10511" max="10512" width="3.5" style="1" customWidth="1"/>
    <col min="10513" max="10513" width="0" style="1" hidden="1" customWidth="1"/>
    <col min="10514" max="10514" width="3.5" style="1" customWidth="1"/>
    <col min="10515" max="10515" width="0" style="1" hidden="1" customWidth="1"/>
    <col min="10516" max="10516" width="3.5" style="1" customWidth="1"/>
    <col min="10517" max="10517" width="3.3984375" style="1" customWidth="1"/>
    <col min="10518" max="10518" width="0" style="1" hidden="1" customWidth="1"/>
    <col min="10519" max="10519" width="3.5" style="1" customWidth="1"/>
    <col min="10520" max="10520" width="0" style="1" hidden="1" customWidth="1"/>
    <col min="10521" max="10522" width="3.5" style="1" customWidth="1"/>
    <col min="10523" max="10523" width="0" style="1" hidden="1" customWidth="1"/>
    <col min="10524" max="10524" width="3.5" style="1" customWidth="1"/>
    <col min="10525" max="10525" width="0" style="1" hidden="1" customWidth="1"/>
    <col min="10526" max="10531" width="3.5" style="1" customWidth="1"/>
    <col min="10532" max="10532" width="3.3984375" style="1" customWidth="1"/>
    <col min="10533" max="10533" width="3.59765625" style="1" customWidth="1"/>
    <col min="10534" max="10536" width="8.69921875" style="1" customWidth="1"/>
    <col min="10537" max="10538" width="13.69921875" style="1" customWidth="1"/>
    <col min="10539" max="10548" width="7.69921875" style="1" customWidth="1"/>
    <col min="10549" max="10574" width="8.09765625" style="1"/>
    <col min="10575" max="10575" width="5.19921875" style="1" customWidth="1"/>
    <col min="10576" max="10752" width="8.09765625" style="1"/>
    <col min="10753" max="10755" width="3.5" style="1" customWidth="1"/>
    <col min="10756" max="10756" width="3.3984375" style="1" customWidth="1"/>
    <col min="10757" max="10757" width="0" style="1" hidden="1" customWidth="1"/>
    <col min="10758" max="10758" width="3.5" style="1" customWidth="1"/>
    <col min="10759" max="10759" width="0" style="1" hidden="1" customWidth="1"/>
    <col min="10760" max="10760" width="3.5" style="1" customWidth="1"/>
    <col min="10761" max="10761" width="0" style="1" hidden="1" customWidth="1"/>
    <col min="10762" max="10763" width="3.5" style="1" customWidth="1"/>
    <col min="10764" max="10764" width="0" style="1" hidden="1" customWidth="1"/>
    <col min="10765" max="10765" width="3.3984375" style="1" customWidth="1"/>
    <col min="10766" max="10766" width="0" style="1" hidden="1" customWidth="1"/>
    <col min="10767" max="10768" width="3.5" style="1" customWidth="1"/>
    <col min="10769" max="10769" width="0" style="1" hidden="1" customWidth="1"/>
    <col min="10770" max="10770" width="3.5" style="1" customWidth="1"/>
    <col min="10771" max="10771" width="0" style="1" hidden="1" customWidth="1"/>
    <col min="10772" max="10772" width="3.5" style="1" customWidth="1"/>
    <col min="10773" max="10773" width="3.3984375" style="1" customWidth="1"/>
    <col min="10774" max="10774" width="0" style="1" hidden="1" customWidth="1"/>
    <col min="10775" max="10775" width="3.5" style="1" customWidth="1"/>
    <col min="10776" max="10776" width="0" style="1" hidden="1" customWidth="1"/>
    <col min="10777" max="10778" width="3.5" style="1" customWidth="1"/>
    <col min="10779" max="10779" width="0" style="1" hidden="1" customWidth="1"/>
    <col min="10780" max="10780" width="3.5" style="1" customWidth="1"/>
    <col min="10781" max="10781" width="0" style="1" hidden="1" customWidth="1"/>
    <col min="10782" max="10787" width="3.5" style="1" customWidth="1"/>
    <col min="10788" max="10788" width="3.3984375" style="1" customWidth="1"/>
    <col min="10789" max="10789" width="3.59765625" style="1" customWidth="1"/>
    <col min="10790" max="10792" width="8.69921875" style="1" customWidth="1"/>
    <col min="10793" max="10794" width="13.69921875" style="1" customWidth="1"/>
    <col min="10795" max="10804" width="7.69921875" style="1" customWidth="1"/>
    <col min="10805" max="10830" width="8.09765625" style="1"/>
    <col min="10831" max="10831" width="5.19921875" style="1" customWidth="1"/>
    <col min="10832" max="11008" width="8.09765625" style="1"/>
    <col min="11009" max="11011" width="3.5" style="1" customWidth="1"/>
    <col min="11012" max="11012" width="3.3984375" style="1" customWidth="1"/>
    <col min="11013" max="11013" width="0" style="1" hidden="1" customWidth="1"/>
    <col min="11014" max="11014" width="3.5" style="1" customWidth="1"/>
    <col min="11015" max="11015" width="0" style="1" hidden="1" customWidth="1"/>
    <col min="11016" max="11016" width="3.5" style="1" customWidth="1"/>
    <col min="11017" max="11017" width="0" style="1" hidden="1" customWidth="1"/>
    <col min="11018" max="11019" width="3.5" style="1" customWidth="1"/>
    <col min="11020" max="11020" width="0" style="1" hidden="1" customWidth="1"/>
    <col min="11021" max="11021" width="3.3984375" style="1" customWidth="1"/>
    <col min="11022" max="11022" width="0" style="1" hidden="1" customWidth="1"/>
    <col min="11023" max="11024" width="3.5" style="1" customWidth="1"/>
    <col min="11025" max="11025" width="0" style="1" hidden="1" customWidth="1"/>
    <col min="11026" max="11026" width="3.5" style="1" customWidth="1"/>
    <col min="11027" max="11027" width="0" style="1" hidden="1" customWidth="1"/>
    <col min="11028" max="11028" width="3.5" style="1" customWidth="1"/>
    <col min="11029" max="11029" width="3.3984375" style="1" customWidth="1"/>
    <col min="11030" max="11030" width="0" style="1" hidden="1" customWidth="1"/>
    <col min="11031" max="11031" width="3.5" style="1" customWidth="1"/>
    <col min="11032" max="11032" width="0" style="1" hidden="1" customWidth="1"/>
    <col min="11033" max="11034" width="3.5" style="1" customWidth="1"/>
    <col min="11035" max="11035" width="0" style="1" hidden="1" customWidth="1"/>
    <col min="11036" max="11036" width="3.5" style="1" customWidth="1"/>
    <col min="11037" max="11037" width="0" style="1" hidden="1" customWidth="1"/>
    <col min="11038" max="11043" width="3.5" style="1" customWidth="1"/>
    <col min="11044" max="11044" width="3.3984375" style="1" customWidth="1"/>
    <col min="11045" max="11045" width="3.59765625" style="1" customWidth="1"/>
    <col min="11046" max="11048" width="8.69921875" style="1" customWidth="1"/>
    <col min="11049" max="11050" width="13.69921875" style="1" customWidth="1"/>
    <col min="11051" max="11060" width="7.69921875" style="1" customWidth="1"/>
    <col min="11061" max="11086" width="8.09765625" style="1"/>
    <col min="11087" max="11087" width="5.19921875" style="1" customWidth="1"/>
    <col min="11088" max="11264" width="8.09765625" style="1"/>
    <col min="11265" max="11267" width="3.5" style="1" customWidth="1"/>
    <col min="11268" max="11268" width="3.3984375" style="1" customWidth="1"/>
    <col min="11269" max="11269" width="0" style="1" hidden="1" customWidth="1"/>
    <col min="11270" max="11270" width="3.5" style="1" customWidth="1"/>
    <col min="11271" max="11271" width="0" style="1" hidden="1" customWidth="1"/>
    <col min="11272" max="11272" width="3.5" style="1" customWidth="1"/>
    <col min="11273" max="11273" width="0" style="1" hidden="1" customWidth="1"/>
    <col min="11274" max="11275" width="3.5" style="1" customWidth="1"/>
    <col min="11276" max="11276" width="0" style="1" hidden="1" customWidth="1"/>
    <col min="11277" max="11277" width="3.3984375" style="1" customWidth="1"/>
    <col min="11278" max="11278" width="0" style="1" hidden="1" customWidth="1"/>
    <col min="11279" max="11280" width="3.5" style="1" customWidth="1"/>
    <col min="11281" max="11281" width="0" style="1" hidden="1" customWidth="1"/>
    <col min="11282" max="11282" width="3.5" style="1" customWidth="1"/>
    <col min="11283" max="11283" width="0" style="1" hidden="1" customWidth="1"/>
    <col min="11284" max="11284" width="3.5" style="1" customWidth="1"/>
    <col min="11285" max="11285" width="3.3984375" style="1" customWidth="1"/>
    <col min="11286" max="11286" width="0" style="1" hidden="1" customWidth="1"/>
    <col min="11287" max="11287" width="3.5" style="1" customWidth="1"/>
    <col min="11288" max="11288" width="0" style="1" hidden="1" customWidth="1"/>
    <col min="11289" max="11290" width="3.5" style="1" customWidth="1"/>
    <col min="11291" max="11291" width="0" style="1" hidden="1" customWidth="1"/>
    <col min="11292" max="11292" width="3.5" style="1" customWidth="1"/>
    <col min="11293" max="11293" width="0" style="1" hidden="1" customWidth="1"/>
    <col min="11294" max="11299" width="3.5" style="1" customWidth="1"/>
    <col min="11300" max="11300" width="3.3984375" style="1" customWidth="1"/>
    <col min="11301" max="11301" width="3.59765625" style="1" customWidth="1"/>
    <col min="11302" max="11304" width="8.69921875" style="1" customWidth="1"/>
    <col min="11305" max="11306" width="13.69921875" style="1" customWidth="1"/>
    <col min="11307" max="11316" width="7.69921875" style="1" customWidth="1"/>
    <col min="11317" max="11342" width="8.09765625" style="1"/>
    <col min="11343" max="11343" width="5.19921875" style="1" customWidth="1"/>
    <col min="11344" max="11520" width="8.09765625" style="1"/>
    <col min="11521" max="11523" width="3.5" style="1" customWidth="1"/>
    <col min="11524" max="11524" width="3.3984375" style="1" customWidth="1"/>
    <col min="11525" max="11525" width="0" style="1" hidden="1" customWidth="1"/>
    <col min="11526" max="11526" width="3.5" style="1" customWidth="1"/>
    <col min="11527" max="11527" width="0" style="1" hidden="1" customWidth="1"/>
    <col min="11528" max="11528" width="3.5" style="1" customWidth="1"/>
    <col min="11529" max="11529" width="0" style="1" hidden="1" customWidth="1"/>
    <col min="11530" max="11531" width="3.5" style="1" customWidth="1"/>
    <col min="11532" max="11532" width="0" style="1" hidden="1" customWidth="1"/>
    <col min="11533" max="11533" width="3.3984375" style="1" customWidth="1"/>
    <col min="11534" max="11534" width="0" style="1" hidden="1" customWidth="1"/>
    <col min="11535" max="11536" width="3.5" style="1" customWidth="1"/>
    <col min="11537" max="11537" width="0" style="1" hidden="1" customWidth="1"/>
    <col min="11538" max="11538" width="3.5" style="1" customWidth="1"/>
    <col min="11539" max="11539" width="0" style="1" hidden="1" customWidth="1"/>
    <col min="11540" max="11540" width="3.5" style="1" customWidth="1"/>
    <col min="11541" max="11541" width="3.3984375" style="1" customWidth="1"/>
    <col min="11542" max="11542" width="0" style="1" hidden="1" customWidth="1"/>
    <col min="11543" max="11543" width="3.5" style="1" customWidth="1"/>
    <col min="11544" max="11544" width="0" style="1" hidden="1" customWidth="1"/>
    <col min="11545" max="11546" width="3.5" style="1" customWidth="1"/>
    <col min="11547" max="11547" width="0" style="1" hidden="1" customWidth="1"/>
    <col min="11548" max="11548" width="3.5" style="1" customWidth="1"/>
    <col min="11549" max="11549" width="0" style="1" hidden="1" customWidth="1"/>
    <col min="11550" max="11555" width="3.5" style="1" customWidth="1"/>
    <col min="11556" max="11556" width="3.3984375" style="1" customWidth="1"/>
    <col min="11557" max="11557" width="3.59765625" style="1" customWidth="1"/>
    <col min="11558" max="11560" width="8.69921875" style="1" customWidth="1"/>
    <col min="11561" max="11562" width="13.69921875" style="1" customWidth="1"/>
    <col min="11563" max="11572" width="7.69921875" style="1" customWidth="1"/>
    <col min="11573" max="11598" width="8.09765625" style="1"/>
    <col min="11599" max="11599" width="5.19921875" style="1" customWidth="1"/>
    <col min="11600" max="11776" width="8.09765625" style="1"/>
    <col min="11777" max="11779" width="3.5" style="1" customWidth="1"/>
    <col min="11780" max="11780" width="3.3984375" style="1" customWidth="1"/>
    <col min="11781" max="11781" width="0" style="1" hidden="1" customWidth="1"/>
    <col min="11782" max="11782" width="3.5" style="1" customWidth="1"/>
    <col min="11783" max="11783" width="0" style="1" hidden="1" customWidth="1"/>
    <col min="11784" max="11784" width="3.5" style="1" customWidth="1"/>
    <col min="11785" max="11785" width="0" style="1" hidden="1" customWidth="1"/>
    <col min="11786" max="11787" width="3.5" style="1" customWidth="1"/>
    <col min="11788" max="11788" width="0" style="1" hidden="1" customWidth="1"/>
    <col min="11789" max="11789" width="3.3984375" style="1" customWidth="1"/>
    <col min="11790" max="11790" width="0" style="1" hidden="1" customWidth="1"/>
    <col min="11791" max="11792" width="3.5" style="1" customWidth="1"/>
    <col min="11793" max="11793" width="0" style="1" hidden="1" customWidth="1"/>
    <col min="11794" max="11794" width="3.5" style="1" customWidth="1"/>
    <col min="11795" max="11795" width="0" style="1" hidden="1" customWidth="1"/>
    <col min="11796" max="11796" width="3.5" style="1" customWidth="1"/>
    <col min="11797" max="11797" width="3.3984375" style="1" customWidth="1"/>
    <col min="11798" max="11798" width="0" style="1" hidden="1" customWidth="1"/>
    <col min="11799" max="11799" width="3.5" style="1" customWidth="1"/>
    <col min="11800" max="11800" width="0" style="1" hidden="1" customWidth="1"/>
    <col min="11801" max="11802" width="3.5" style="1" customWidth="1"/>
    <col min="11803" max="11803" width="0" style="1" hidden="1" customWidth="1"/>
    <col min="11804" max="11804" width="3.5" style="1" customWidth="1"/>
    <col min="11805" max="11805" width="0" style="1" hidden="1" customWidth="1"/>
    <col min="11806" max="11811" width="3.5" style="1" customWidth="1"/>
    <col min="11812" max="11812" width="3.3984375" style="1" customWidth="1"/>
    <col min="11813" max="11813" width="3.59765625" style="1" customWidth="1"/>
    <col min="11814" max="11816" width="8.69921875" style="1" customWidth="1"/>
    <col min="11817" max="11818" width="13.69921875" style="1" customWidth="1"/>
    <col min="11819" max="11828" width="7.69921875" style="1" customWidth="1"/>
    <col min="11829" max="11854" width="8.09765625" style="1"/>
    <col min="11855" max="11855" width="5.19921875" style="1" customWidth="1"/>
    <col min="11856" max="12032" width="8.09765625" style="1"/>
    <col min="12033" max="12035" width="3.5" style="1" customWidth="1"/>
    <col min="12036" max="12036" width="3.3984375" style="1" customWidth="1"/>
    <col min="12037" max="12037" width="0" style="1" hidden="1" customWidth="1"/>
    <col min="12038" max="12038" width="3.5" style="1" customWidth="1"/>
    <col min="12039" max="12039" width="0" style="1" hidden="1" customWidth="1"/>
    <col min="12040" max="12040" width="3.5" style="1" customWidth="1"/>
    <col min="12041" max="12041" width="0" style="1" hidden="1" customWidth="1"/>
    <col min="12042" max="12043" width="3.5" style="1" customWidth="1"/>
    <col min="12044" max="12044" width="0" style="1" hidden="1" customWidth="1"/>
    <col min="12045" max="12045" width="3.3984375" style="1" customWidth="1"/>
    <col min="12046" max="12046" width="0" style="1" hidden="1" customWidth="1"/>
    <col min="12047" max="12048" width="3.5" style="1" customWidth="1"/>
    <col min="12049" max="12049" width="0" style="1" hidden="1" customWidth="1"/>
    <col min="12050" max="12050" width="3.5" style="1" customWidth="1"/>
    <col min="12051" max="12051" width="0" style="1" hidden="1" customWidth="1"/>
    <col min="12052" max="12052" width="3.5" style="1" customWidth="1"/>
    <col min="12053" max="12053" width="3.3984375" style="1" customWidth="1"/>
    <col min="12054" max="12054" width="0" style="1" hidden="1" customWidth="1"/>
    <col min="12055" max="12055" width="3.5" style="1" customWidth="1"/>
    <col min="12056" max="12056" width="0" style="1" hidden="1" customWidth="1"/>
    <col min="12057" max="12058" width="3.5" style="1" customWidth="1"/>
    <col min="12059" max="12059" width="0" style="1" hidden="1" customWidth="1"/>
    <col min="12060" max="12060" width="3.5" style="1" customWidth="1"/>
    <col min="12061" max="12061" width="0" style="1" hidden="1" customWidth="1"/>
    <col min="12062" max="12067" width="3.5" style="1" customWidth="1"/>
    <col min="12068" max="12068" width="3.3984375" style="1" customWidth="1"/>
    <col min="12069" max="12069" width="3.59765625" style="1" customWidth="1"/>
    <col min="12070" max="12072" width="8.69921875" style="1" customWidth="1"/>
    <col min="12073" max="12074" width="13.69921875" style="1" customWidth="1"/>
    <col min="12075" max="12084" width="7.69921875" style="1" customWidth="1"/>
    <col min="12085" max="12110" width="8.09765625" style="1"/>
    <col min="12111" max="12111" width="5.19921875" style="1" customWidth="1"/>
    <col min="12112" max="12288" width="8.09765625" style="1"/>
    <col min="12289" max="12291" width="3.5" style="1" customWidth="1"/>
    <col min="12292" max="12292" width="3.3984375" style="1" customWidth="1"/>
    <col min="12293" max="12293" width="0" style="1" hidden="1" customWidth="1"/>
    <col min="12294" max="12294" width="3.5" style="1" customWidth="1"/>
    <col min="12295" max="12295" width="0" style="1" hidden="1" customWidth="1"/>
    <col min="12296" max="12296" width="3.5" style="1" customWidth="1"/>
    <col min="12297" max="12297" width="0" style="1" hidden="1" customWidth="1"/>
    <col min="12298" max="12299" width="3.5" style="1" customWidth="1"/>
    <col min="12300" max="12300" width="0" style="1" hidden="1" customWidth="1"/>
    <col min="12301" max="12301" width="3.3984375" style="1" customWidth="1"/>
    <col min="12302" max="12302" width="0" style="1" hidden="1" customWidth="1"/>
    <col min="12303" max="12304" width="3.5" style="1" customWidth="1"/>
    <col min="12305" max="12305" width="0" style="1" hidden="1" customWidth="1"/>
    <col min="12306" max="12306" width="3.5" style="1" customWidth="1"/>
    <col min="12307" max="12307" width="0" style="1" hidden="1" customWidth="1"/>
    <col min="12308" max="12308" width="3.5" style="1" customWidth="1"/>
    <col min="12309" max="12309" width="3.3984375" style="1" customWidth="1"/>
    <col min="12310" max="12310" width="0" style="1" hidden="1" customWidth="1"/>
    <col min="12311" max="12311" width="3.5" style="1" customWidth="1"/>
    <col min="12312" max="12312" width="0" style="1" hidden="1" customWidth="1"/>
    <col min="12313" max="12314" width="3.5" style="1" customWidth="1"/>
    <col min="12315" max="12315" width="0" style="1" hidden="1" customWidth="1"/>
    <col min="12316" max="12316" width="3.5" style="1" customWidth="1"/>
    <col min="12317" max="12317" width="0" style="1" hidden="1" customWidth="1"/>
    <col min="12318" max="12323" width="3.5" style="1" customWidth="1"/>
    <col min="12324" max="12324" width="3.3984375" style="1" customWidth="1"/>
    <col min="12325" max="12325" width="3.59765625" style="1" customWidth="1"/>
    <col min="12326" max="12328" width="8.69921875" style="1" customWidth="1"/>
    <col min="12329" max="12330" width="13.69921875" style="1" customWidth="1"/>
    <col min="12331" max="12340" width="7.69921875" style="1" customWidth="1"/>
    <col min="12341" max="12366" width="8.09765625" style="1"/>
    <col min="12367" max="12367" width="5.19921875" style="1" customWidth="1"/>
    <col min="12368" max="12544" width="8.09765625" style="1"/>
    <col min="12545" max="12547" width="3.5" style="1" customWidth="1"/>
    <col min="12548" max="12548" width="3.3984375" style="1" customWidth="1"/>
    <col min="12549" max="12549" width="0" style="1" hidden="1" customWidth="1"/>
    <col min="12550" max="12550" width="3.5" style="1" customWidth="1"/>
    <col min="12551" max="12551" width="0" style="1" hidden="1" customWidth="1"/>
    <col min="12552" max="12552" width="3.5" style="1" customWidth="1"/>
    <col min="12553" max="12553" width="0" style="1" hidden="1" customWidth="1"/>
    <col min="12554" max="12555" width="3.5" style="1" customWidth="1"/>
    <col min="12556" max="12556" width="0" style="1" hidden="1" customWidth="1"/>
    <col min="12557" max="12557" width="3.3984375" style="1" customWidth="1"/>
    <col min="12558" max="12558" width="0" style="1" hidden="1" customWidth="1"/>
    <col min="12559" max="12560" width="3.5" style="1" customWidth="1"/>
    <col min="12561" max="12561" width="0" style="1" hidden="1" customWidth="1"/>
    <col min="12562" max="12562" width="3.5" style="1" customWidth="1"/>
    <col min="12563" max="12563" width="0" style="1" hidden="1" customWidth="1"/>
    <col min="12564" max="12564" width="3.5" style="1" customWidth="1"/>
    <col min="12565" max="12565" width="3.3984375" style="1" customWidth="1"/>
    <col min="12566" max="12566" width="0" style="1" hidden="1" customWidth="1"/>
    <col min="12567" max="12567" width="3.5" style="1" customWidth="1"/>
    <col min="12568" max="12568" width="0" style="1" hidden="1" customWidth="1"/>
    <col min="12569" max="12570" width="3.5" style="1" customWidth="1"/>
    <col min="12571" max="12571" width="0" style="1" hidden="1" customWidth="1"/>
    <col min="12572" max="12572" width="3.5" style="1" customWidth="1"/>
    <col min="12573" max="12573" width="0" style="1" hidden="1" customWidth="1"/>
    <col min="12574" max="12579" width="3.5" style="1" customWidth="1"/>
    <col min="12580" max="12580" width="3.3984375" style="1" customWidth="1"/>
    <col min="12581" max="12581" width="3.59765625" style="1" customWidth="1"/>
    <col min="12582" max="12584" width="8.69921875" style="1" customWidth="1"/>
    <col min="12585" max="12586" width="13.69921875" style="1" customWidth="1"/>
    <col min="12587" max="12596" width="7.69921875" style="1" customWidth="1"/>
    <col min="12597" max="12622" width="8.09765625" style="1"/>
    <col min="12623" max="12623" width="5.19921875" style="1" customWidth="1"/>
    <col min="12624" max="12800" width="8.09765625" style="1"/>
    <col min="12801" max="12803" width="3.5" style="1" customWidth="1"/>
    <col min="12804" max="12804" width="3.3984375" style="1" customWidth="1"/>
    <col min="12805" max="12805" width="0" style="1" hidden="1" customWidth="1"/>
    <col min="12806" max="12806" width="3.5" style="1" customWidth="1"/>
    <col min="12807" max="12807" width="0" style="1" hidden="1" customWidth="1"/>
    <col min="12808" max="12808" width="3.5" style="1" customWidth="1"/>
    <col min="12809" max="12809" width="0" style="1" hidden="1" customWidth="1"/>
    <col min="12810" max="12811" width="3.5" style="1" customWidth="1"/>
    <col min="12812" max="12812" width="0" style="1" hidden="1" customWidth="1"/>
    <col min="12813" max="12813" width="3.3984375" style="1" customWidth="1"/>
    <col min="12814" max="12814" width="0" style="1" hidden="1" customWidth="1"/>
    <col min="12815" max="12816" width="3.5" style="1" customWidth="1"/>
    <col min="12817" max="12817" width="0" style="1" hidden="1" customWidth="1"/>
    <col min="12818" max="12818" width="3.5" style="1" customWidth="1"/>
    <col min="12819" max="12819" width="0" style="1" hidden="1" customWidth="1"/>
    <col min="12820" max="12820" width="3.5" style="1" customWidth="1"/>
    <col min="12821" max="12821" width="3.3984375" style="1" customWidth="1"/>
    <col min="12822" max="12822" width="0" style="1" hidden="1" customWidth="1"/>
    <col min="12823" max="12823" width="3.5" style="1" customWidth="1"/>
    <col min="12824" max="12824" width="0" style="1" hidden="1" customWidth="1"/>
    <col min="12825" max="12826" width="3.5" style="1" customWidth="1"/>
    <col min="12827" max="12827" width="0" style="1" hidden="1" customWidth="1"/>
    <col min="12828" max="12828" width="3.5" style="1" customWidth="1"/>
    <col min="12829" max="12829" width="0" style="1" hidden="1" customWidth="1"/>
    <col min="12830" max="12835" width="3.5" style="1" customWidth="1"/>
    <col min="12836" max="12836" width="3.3984375" style="1" customWidth="1"/>
    <col min="12837" max="12837" width="3.59765625" style="1" customWidth="1"/>
    <col min="12838" max="12840" width="8.69921875" style="1" customWidth="1"/>
    <col min="12841" max="12842" width="13.69921875" style="1" customWidth="1"/>
    <col min="12843" max="12852" width="7.69921875" style="1" customWidth="1"/>
    <col min="12853" max="12878" width="8.09765625" style="1"/>
    <col min="12879" max="12879" width="5.19921875" style="1" customWidth="1"/>
    <col min="12880" max="13056" width="8.09765625" style="1"/>
    <col min="13057" max="13059" width="3.5" style="1" customWidth="1"/>
    <col min="13060" max="13060" width="3.3984375" style="1" customWidth="1"/>
    <col min="13061" max="13061" width="0" style="1" hidden="1" customWidth="1"/>
    <col min="13062" max="13062" width="3.5" style="1" customWidth="1"/>
    <col min="13063" max="13063" width="0" style="1" hidden="1" customWidth="1"/>
    <col min="13064" max="13064" width="3.5" style="1" customWidth="1"/>
    <col min="13065" max="13065" width="0" style="1" hidden="1" customWidth="1"/>
    <col min="13066" max="13067" width="3.5" style="1" customWidth="1"/>
    <col min="13068" max="13068" width="0" style="1" hidden="1" customWidth="1"/>
    <col min="13069" max="13069" width="3.3984375" style="1" customWidth="1"/>
    <col min="13070" max="13070" width="0" style="1" hidden="1" customWidth="1"/>
    <col min="13071" max="13072" width="3.5" style="1" customWidth="1"/>
    <col min="13073" max="13073" width="0" style="1" hidden="1" customWidth="1"/>
    <col min="13074" max="13074" width="3.5" style="1" customWidth="1"/>
    <col min="13075" max="13075" width="0" style="1" hidden="1" customWidth="1"/>
    <col min="13076" max="13076" width="3.5" style="1" customWidth="1"/>
    <col min="13077" max="13077" width="3.3984375" style="1" customWidth="1"/>
    <col min="13078" max="13078" width="0" style="1" hidden="1" customWidth="1"/>
    <col min="13079" max="13079" width="3.5" style="1" customWidth="1"/>
    <col min="13080" max="13080" width="0" style="1" hidden="1" customWidth="1"/>
    <col min="13081" max="13082" width="3.5" style="1" customWidth="1"/>
    <col min="13083" max="13083" width="0" style="1" hidden="1" customWidth="1"/>
    <col min="13084" max="13084" width="3.5" style="1" customWidth="1"/>
    <col min="13085" max="13085" width="0" style="1" hidden="1" customWidth="1"/>
    <col min="13086" max="13091" width="3.5" style="1" customWidth="1"/>
    <col min="13092" max="13092" width="3.3984375" style="1" customWidth="1"/>
    <col min="13093" max="13093" width="3.59765625" style="1" customWidth="1"/>
    <col min="13094" max="13096" width="8.69921875" style="1" customWidth="1"/>
    <col min="13097" max="13098" width="13.69921875" style="1" customWidth="1"/>
    <col min="13099" max="13108" width="7.69921875" style="1" customWidth="1"/>
    <col min="13109" max="13134" width="8.09765625" style="1"/>
    <col min="13135" max="13135" width="5.19921875" style="1" customWidth="1"/>
    <col min="13136" max="13312" width="8.09765625" style="1"/>
    <col min="13313" max="13315" width="3.5" style="1" customWidth="1"/>
    <col min="13316" max="13316" width="3.3984375" style="1" customWidth="1"/>
    <col min="13317" max="13317" width="0" style="1" hidden="1" customWidth="1"/>
    <col min="13318" max="13318" width="3.5" style="1" customWidth="1"/>
    <col min="13319" max="13319" width="0" style="1" hidden="1" customWidth="1"/>
    <col min="13320" max="13320" width="3.5" style="1" customWidth="1"/>
    <col min="13321" max="13321" width="0" style="1" hidden="1" customWidth="1"/>
    <col min="13322" max="13323" width="3.5" style="1" customWidth="1"/>
    <col min="13324" max="13324" width="0" style="1" hidden="1" customWidth="1"/>
    <col min="13325" max="13325" width="3.3984375" style="1" customWidth="1"/>
    <col min="13326" max="13326" width="0" style="1" hidden="1" customWidth="1"/>
    <col min="13327" max="13328" width="3.5" style="1" customWidth="1"/>
    <col min="13329" max="13329" width="0" style="1" hidden="1" customWidth="1"/>
    <col min="13330" max="13330" width="3.5" style="1" customWidth="1"/>
    <col min="13331" max="13331" width="0" style="1" hidden="1" customWidth="1"/>
    <col min="13332" max="13332" width="3.5" style="1" customWidth="1"/>
    <col min="13333" max="13333" width="3.3984375" style="1" customWidth="1"/>
    <col min="13334" max="13334" width="0" style="1" hidden="1" customWidth="1"/>
    <col min="13335" max="13335" width="3.5" style="1" customWidth="1"/>
    <col min="13336" max="13336" width="0" style="1" hidden="1" customWidth="1"/>
    <col min="13337" max="13338" width="3.5" style="1" customWidth="1"/>
    <col min="13339" max="13339" width="0" style="1" hidden="1" customWidth="1"/>
    <col min="13340" max="13340" width="3.5" style="1" customWidth="1"/>
    <col min="13341" max="13341" width="0" style="1" hidden="1" customWidth="1"/>
    <col min="13342" max="13347" width="3.5" style="1" customWidth="1"/>
    <col min="13348" max="13348" width="3.3984375" style="1" customWidth="1"/>
    <col min="13349" max="13349" width="3.59765625" style="1" customWidth="1"/>
    <col min="13350" max="13352" width="8.69921875" style="1" customWidth="1"/>
    <col min="13353" max="13354" width="13.69921875" style="1" customWidth="1"/>
    <col min="13355" max="13364" width="7.69921875" style="1" customWidth="1"/>
    <col min="13365" max="13390" width="8.09765625" style="1"/>
    <col min="13391" max="13391" width="5.19921875" style="1" customWidth="1"/>
    <col min="13392" max="13568" width="8.09765625" style="1"/>
    <col min="13569" max="13571" width="3.5" style="1" customWidth="1"/>
    <col min="13572" max="13572" width="3.3984375" style="1" customWidth="1"/>
    <col min="13573" max="13573" width="0" style="1" hidden="1" customWidth="1"/>
    <col min="13574" max="13574" width="3.5" style="1" customWidth="1"/>
    <col min="13575" max="13575" width="0" style="1" hidden="1" customWidth="1"/>
    <col min="13576" max="13576" width="3.5" style="1" customWidth="1"/>
    <col min="13577" max="13577" width="0" style="1" hidden="1" customWidth="1"/>
    <col min="13578" max="13579" width="3.5" style="1" customWidth="1"/>
    <col min="13580" max="13580" width="0" style="1" hidden="1" customWidth="1"/>
    <col min="13581" max="13581" width="3.3984375" style="1" customWidth="1"/>
    <col min="13582" max="13582" width="0" style="1" hidden="1" customWidth="1"/>
    <col min="13583" max="13584" width="3.5" style="1" customWidth="1"/>
    <col min="13585" max="13585" width="0" style="1" hidden="1" customWidth="1"/>
    <col min="13586" max="13586" width="3.5" style="1" customWidth="1"/>
    <col min="13587" max="13587" width="0" style="1" hidden="1" customWidth="1"/>
    <col min="13588" max="13588" width="3.5" style="1" customWidth="1"/>
    <col min="13589" max="13589" width="3.3984375" style="1" customWidth="1"/>
    <col min="13590" max="13590" width="0" style="1" hidden="1" customWidth="1"/>
    <col min="13591" max="13591" width="3.5" style="1" customWidth="1"/>
    <col min="13592" max="13592" width="0" style="1" hidden="1" customWidth="1"/>
    <col min="13593" max="13594" width="3.5" style="1" customWidth="1"/>
    <col min="13595" max="13595" width="0" style="1" hidden="1" customWidth="1"/>
    <col min="13596" max="13596" width="3.5" style="1" customWidth="1"/>
    <col min="13597" max="13597" width="0" style="1" hidden="1" customWidth="1"/>
    <col min="13598" max="13603" width="3.5" style="1" customWidth="1"/>
    <col min="13604" max="13604" width="3.3984375" style="1" customWidth="1"/>
    <col min="13605" max="13605" width="3.59765625" style="1" customWidth="1"/>
    <col min="13606" max="13608" width="8.69921875" style="1" customWidth="1"/>
    <col min="13609" max="13610" width="13.69921875" style="1" customWidth="1"/>
    <col min="13611" max="13620" width="7.69921875" style="1" customWidth="1"/>
    <col min="13621" max="13646" width="8.09765625" style="1"/>
    <col min="13647" max="13647" width="5.19921875" style="1" customWidth="1"/>
    <col min="13648" max="13824" width="8.09765625" style="1"/>
    <col min="13825" max="13827" width="3.5" style="1" customWidth="1"/>
    <col min="13828" max="13828" width="3.3984375" style="1" customWidth="1"/>
    <col min="13829" max="13829" width="0" style="1" hidden="1" customWidth="1"/>
    <col min="13830" max="13830" width="3.5" style="1" customWidth="1"/>
    <col min="13831" max="13831" width="0" style="1" hidden="1" customWidth="1"/>
    <col min="13832" max="13832" width="3.5" style="1" customWidth="1"/>
    <col min="13833" max="13833" width="0" style="1" hidden="1" customWidth="1"/>
    <col min="13834" max="13835" width="3.5" style="1" customWidth="1"/>
    <col min="13836" max="13836" width="0" style="1" hidden="1" customWidth="1"/>
    <col min="13837" max="13837" width="3.3984375" style="1" customWidth="1"/>
    <col min="13838" max="13838" width="0" style="1" hidden="1" customWidth="1"/>
    <col min="13839" max="13840" width="3.5" style="1" customWidth="1"/>
    <col min="13841" max="13841" width="0" style="1" hidden="1" customWidth="1"/>
    <col min="13842" max="13842" width="3.5" style="1" customWidth="1"/>
    <col min="13843" max="13843" width="0" style="1" hidden="1" customWidth="1"/>
    <col min="13844" max="13844" width="3.5" style="1" customWidth="1"/>
    <col min="13845" max="13845" width="3.3984375" style="1" customWidth="1"/>
    <col min="13846" max="13846" width="0" style="1" hidden="1" customWidth="1"/>
    <col min="13847" max="13847" width="3.5" style="1" customWidth="1"/>
    <col min="13848" max="13848" width="0" style="1" hidden="1" customWidth="1"/>
    <col min="13849" max="13850" width="3.5" style="1" customWidth="1"/>
    <col min="13851" max="13851" width="0" style="1" hidden="1" customWidth="1"/>
    <col min="13852" max="13852" width="3.5" style="1" customWidth="1"/>
    <col min="13853" max="13853" width="0" style="1" hidden="1" customWidth="1"/>
    <col min="13854" max="13859" width="3.5" style="1" customWidth="1"/>
    <col min="13860" max="13860" width="3.3984375" style="1" customWidth="1"/>
    <col min="13861" max="13861" width="3.59765625" style="1" customWidth="1"/>
    <col min="13862" max="13864" width="8.69921875" style="1" customWidth="1"/>
    <col min="13865" max="13866" width="13.69921875" style="1" customWidth="1"/>
    <col min="13867" max="13876" width="7.69921875" style="1" customWidth="1"/>
    <col min="13877" max="13902" width="8.09765625" style="1"/>
    <col min="13903" max="13903" width="5.19921875" style="1" customWidth="1"/>
    <col min="13904" max="14080" width="8.09765625" style="1"/>
    <col min="14081" max="14083" width="3.5" style="1" customWidth="1"/>
    <col min="14084" max="14084" width="3.3984375" style="1" customWidth="1"/>
    <col min="14085" max="14085" width="0" style="1" hidden="1" customWidth="1"/>
    <col min="14086" max="14086" width="3.5" style="1" customWidth="1"/>
    <col min="14087" max="14087" width="0" style="1" hidden="1" customWidth="1"/>
    <col min="14088" max="14088" width="3.5" style="1" customWidth="1"/>
    <col min="14089" max="14089" width="0" style="1" hidden="1" customWidth="1"/>
    <col min="14090" max="14091" width="3.5" style="1" customWidth="1"/>
    <col min="14092" max="14092" width="0" style="1" hidden="1" customWidth="1"/>
    <col min="14093" max="14093" width="3.3984375" style="1" customWidth="1"/>
    <col min="14094" max="14094" width="0" style="1" hidden="1" customWidth="1"/>
    <col min="14095" max="14096" width="3.5" style="1" customWidth="1"/>
    <col min="14097" max="14097" width="0" style="1" hidden="1" customWidth="1"/>
    <col min="14098" max="14098" width="3.5" style="1" customWidth="1"/>
    <col min="14099" max="14099" width="0" style="1" hidden="1" customWidth="1"/>
    <col min="14100" max="14100" width="3.5" style="1" customWidth="1"/>
    <col min="14101" max="14101" width="3.3984375" style="1" customWidth="1"/>
    <col min="14102" max="14102" width="0" style="1" hidden="1" customWidth="1"/>
    <col min="14103" max="14103" width="3.5" style="1" customWidth="1"/>
    <col min="14104" max="14104" width="0" style="1" hidden="1" customWidth="1"/>
    <col min="14105" max="14106" width="3.5" style="1" customWidth="1"/>
    <col min="14107" max="14107" width="0" style="1" hidden="1" customWidth="1"/>
    <col min="14108" max="14108" width="3.5" style="1" customWidth="1"/>
    <col min="14109" max="14109" width="0" style="1" hidden="1" customWidth="1"/>
    <col min="14110" max="14115" width="3.5" style="1" customWidth="1"/>
    <col min="14116" max="14116" width="3.3984375" style="1" customWidth="1"/>
    <col min="14117" max="14117" width="3.59765625" style="1" customWidth="1"/>
    <col min="14118" max="14120" width="8.69921875" style="1" customWidth="1"/>
    <col min="14121" max="14122" width="13.69921875" style="1" customWidth="1"/>
    <col min="14123" max="14132" width="7.69921875" style="1" customWidth="1"/>
    <col min="14133" max="14158" width="8.09765625" style="1"/>
    <col min="14159" max="14159" width="5.19921875" style="1" customWidth="1"/>
    <col min="14160" max="14336" width="8.09765625" style="1"/>
    <col min="14337" max="14339" width="3.5" style="1" customWidth="1"/>
    <col min="14340" max="14340" width="3.3984375" style="1" customWidth="1"/>
    <col min="14341" max="14341" width="0" style="1" hidden="1" customWidth="1"/>
    <col min="14342" max="14342" width="3.5" style="1" customWidth="1"/>
    <col min="14343" max="14343" width="0" style="1" hidden="1" customWidth="1"/>
    <col min="14344" max="14344" width="3.5" style="1" customWidth="1"/>
    <col min="14345" max="14345" width="0" style="1" hidden="1" customWidth="1"/>
    <col min="14346" max="14347" width="3.5" style="1" customWidth="1"/>
    <col min="14348" max="14348" width="0" style="1" hidden="1" customWidth="1"/>
    <col min="14349" max="14349" width="3.3984375" style="1" customWidth="1"/>
    <col min="14350" max="14350" width="0" style="1" hidden="1" customWidth="1"/>
    <col min="14351" max="14352" width="3.5" style="1" customWidth="1"/>
    <col min="14353" max="14353" width="0" style="1" hidden="1" customWidth="1"/>
    <col min="14354" max="14354" width="3.5" style="1" customWidth="1"/>
    <col min="14355" max="14355" width="0" style="1" hidden="1" customWidth="1"/>
    <col min="14356" max="14356" width="3.5" style="1" customWidth="1"/>
    <col min="14357" max="14357" width="3.3984375" style="1" customWidth="1"/>
    <col min="14358" max="14358" width="0" style="1" hidden="1" customWidth="1"/>
    <col min="14359" max="14359" width="3.5" style="1" customWidth="1"/>
    <col min="14360" max="14360" width="0" style="1" hidden="1" customWidth="1"/>
    <col min="14361" max="14362" width="3.5" style="1" customWidth="1"/>
    <col min="14363" max="14363" width="0" style="1" hidden="1" customWidth="1"/>
    <col min="14364" max="14364" width="3.5" style="1" customWidth="1"/>
    <col min="14365" max="14365" width="0" style="1" hidden="1" customWidth="1"/>
    <col min="14366" max="14371" width="3.5" style="1" customWidth="1"/>
    <col min="14372" max="14372" width="3.3984375" style="1" customWidth="1"/>
    <col min="14373" max="14373" width="3.59765625" style="1" customWidth="1"/>
    <col min="14374" max="14376" width="8.69921875" style="1" customWidth="1"/>
    <col min="14377" max="14378" width="13.69921875" style="1" customWidth="1"/>
    <col min="14379" max="14388" width="7.69921875" style="1" customWidth="1"/>
    <col min="14389" max="14414" width="8.09765625" style="1"/>
    <col min="14415" max="14415" width="5.19921875" style="1" customWidth="1"/>
    <col min="14416" max="14592" width="8.09765625" style="1"/>
    <col min="14593" max="14595" width="3.5" style="1" customWidth="1"/>
    <col min="14596" max="14596" width="3.3984375" style="1" customWidth="1"/>
    <col min="14597" max="14597" width="0" style="1" hidden="1" customWidth="1"/>
    <col min="14598" max="14598" width="3.5" style="1" customWidth="1"/>
    <col min="14599" max="14599" width="0" style="1" hidden="1" customWidth="1"/>
    <col min="14600" max="14600" width="3.5" style="1" customWidth="1"/>
    <col min="14601" max="14601" width="0" style="1" hidden="1" customWidth="1"/>
    <col min="14602" max="14603" width="3.5" style="1" customWidth="1"/>
    <col min="14604" max="14604" width="0" style="1" hidden="1" customWidth="1"/>
    <col min="14605" max="14605" width="3.3984375" style="1" customWidth="1"/>
    <col min="14606" max="14606" width="0" style="1" hidden="1" customWidth="1"/>
    <col min="14607" max="14608" width="3.5" style="1" customWidth="1"/>
    <col min="14609" max="14609" width="0" style="1" hidden="1" customWidth="1"/>
    <col min="14610" max="14610" width="3.5" style="1" customWidth="1"/>
    <col min="14611" max="14611" width="0" style="1" hidden="1" customWidth="1"/>
    <col min="14612" max="14612" width="3.5" style="1" customWidth="1"/>
    <col min="14613" max="14613" width="3.3984375" style="1" customWidth="1"/>
    <col min="14614" max="14614" width="0" style="1" hidden="1" customWidth="1"/>
    <col min="14615" max="14615" width="3.5" style="1" customWidth="1"/>
    <col min="14616" max="14616" width="0" style="1" hidden="1" customWidth="1"/>
    <col min="14617" max="14618" width="3.5" style="1" customWidth="1"/>
    <col min="14619" max="14619" width="0" style="1" hidden="1" customWidth="1"/>
    <col min="14620" max="14620" width="3.5" style="1" customWidth="1"/>
    <col min="14621" max="14621" width="0" style="1" hidden="1" customWidth="1"/>
    <col min="14622" max="14627" width="3.5" style="1" customWidth="1"/>
    <col min="14628" max="14628" width="3.3984375" style="1" customWidth="1"/>
    <col min="14629" max="14629" width="3.59765625" style="1" customWidth="1"/>
    <col min="14630" max="14632" width="8.69921875" style="1" customWidth="1"/>
    <col min="14633" max="14634" width="13.69921875" style="1" customWidth="1"/>
    <col min="14635" max="14644" width="7.69921875" style="1" customWidth="1"/>
    <col min="14645" max="14670" width="8.09765625" style="1"/>
    <col min="14671" max="14671" width="5.19921875" style="1" customWidth="1"/>
    <col min="14672" max="14848" width="8.09765625" style="1"/>
    <col min="14849" max="14851" width="3.5" style="1" customWidth="1"/>
    <col min="14852" max="14852" width="3.3984375" style="1" customWidth="1"/>
    <col min="14853" max="14853" width="0" style="1" hidden="1" customWidth="1"/>
    <col min="14854" max="14854" width="3.5" style="1" customWidth="1"/>
    <col min="14855" max="14855" width="0" style="1" hidden="1" customWidth="1"/>
    <col min="14856" max="14856" width="3.5" style="1" customWidth="1"/>
    <col min="14857" max="14857" width="0" style="1" hidden="1" customWidth="1"/>
    <col min="14858" max="14859" width="3.5" style="1" customWidth="1"/>
    <col min="14860" max="14860" width="0" style="1" hidden="1" customWidth="1"/>
    <col min="14861" max="14861" width="3.3984375" style="1" customWidth="1"/>
    <col min="14862" max="14862" width="0" style="1" hidden="1" customWidth="1"/>
    <col min="14863" max="14864" width="3.5" style="1" customWidth="1"/>
    <col min="14865" max="14865" width="0" style="1" hidden="1" customWidth="1"/>
    <col min="14866" max="14866" width="3.5" style="1" customWidth="1"/>
    <col min="14867" max="14867" width="0" style="1" hidden="1" customWidth="1"/>
    <col min="14868" max="14868" width="3.5" style="1" customWidth="1"/>
    <col min="14869" max="14869" width="3.3984375" style="1" customWidth="1"/>
    <col min="14870" max="14870" width="0" style="1" hidden="1" customWidth="1"/>
    <col min="14871" max="14871" width="3.5" style="1" customWidth="1"/>
    <col min="14872" max="14872" width="0" style="1" hidden="1" customWidth="1"/>
    <col min="14873" max="14874" width="3.5" style="1" customWidth="1"/>
    <col min="14875" max="14875" width="0" style="1" hidden="1" customWidth="1"/>
    <col min="14876" max="14876" width="3.5" style="1" customWidth="1"/>
    <col min="14877" max="14877" width="0" style="1" hidden="1" customWidth="1"/>
    <col min="14878" max="14883" width="3.5" style="1" customWidth="1"/>
    <col min="14884" max="14884" width="3.3984375" style="1" customWidth="1"/>
    <col min="14885" max="14885" width="3.59765625" style="1" customWidth="1"/>
    <col min="14886" max="14888" width="8.69921875" style="1" customWidth="1"/>
    <col min="14889" max="14890" width="13.69921875" style="1" customWidth="1"/>
    <col min="14891" max="14900" width="7.69921875" style="1" customWidth="1"/>
    <col min="14901" max="14926" width="8.09765625" style="1"/>
    <col min="14927" max="14927" width="5.19921875" style="1" customWidth="1"/>
    <col min="14928" max="15104" width="8.09765625" style="1"/>
    <col min="15105" max="15107" width="3.5" style="1" customWidth="1"/>
    <col min="15108" max="15108" width="3.3984375" style="1" customWidth="1"/>
    <col min="15109" max="15109" width="0" style="1" hidden="1" customWidth="1"/>
    <col min="15110" max="15110" width="3.5" style="1" customWidth="1"/>
    <col min="15111" max="15111" width="0" style="1" hidden="1" customWidth="1"/>
    <col min="15112" max="15112" width="3.5" style="1" customWidth="1"/>
    <col min="15113" max="15113" width="0" style="1" hidden="1" customWidth="1"/>
    <col min="15114" max="15115" width="3.5" style="1" customWidth="1"/>
    <col min="15116" max="15116" width="0" style="1" hidden="1" customWidth="1"/>
    <col min="15117" max="15117" width="3.3984375" style="1" customWidth="1"/>
    <col min="15118" max="15118" width="0" style="1" hidden="1" customWidth="1"/>
    <col min="15119" max="15120" width="3.5" style="1" customWidth="1"/>
    <col min="15121" max="15121" width="0" style="1" hidden="1" customWidth="1"/>
    <col min="15122" max="15122" width="3.5" style="1" customWidth="1"/>
    <col min="15123" max="15123" width="0" style="1" hidden="1" customWidth="1"/>
    <col min="15124" max="15124" width="3.5" style="1" customWidth="1"/>
    <col min="15125" max="15125" width="3.3984375" style="1" customWidth="1"/>
    <col min="15126" max="15126" width="0" style="1" hidden="1" customWidth="1"/>
    <col min="15127" max="15127" width="3.5" style="1" customWidth="1"/>
    <col min="15128" max="15128" width="0" style="1" hidden="1" customWidth="1"/>
    <col min="15129" max="15130" width="3.5" style="1" customWidth="1"/>
    <col min="15131" max="15131" width="0" style="1" hidden="1" customWidth="1"/>
    <col min="15132" max="15132" width="3.5" style="1" customWidth="1"/>
    <col min="15133" max="15133" width="0" style="1" hidden="1" customWidth="1"/>
    <col min="15134" max="15139" width="3.5" style="1" customWidth="1"/>
    <col min="15140" max="15140" width="3.3984375" style="1" customWidth="1"/>
    <col min="15141" max="15141" width="3.59765625" style="1" customWidth="1"/>
    <col min="15142" max="15144" width="8.69921875" style="1" customWidth="1"/>
    <col min="15145" max="15146" width="13.69921875" style="1" customWidth="1"/>
    <col min="15147" max="15156" width="7.69921875" style="1" customWidth="1"/>
    <col min="15157" max="15182" width="8.09765625" style="1"/>
    <col min="15183" max="15183" width="5.19921875" style="1" customWidth="1"/>
    <col min="15184" max="15360" width="8.09765625" style="1"/>
    <col min="15361" max="15363" width="3.5" style="1" customWidth="1"/>
    <col min="15364" max="15364" width="3.3984375" style="1" customWidth="1"/>
    <col min="15365" max="15365" width="0" style="1" hidden="1" customWidth="1"/>
    <col min="15366" max="15366" width="3.5" style="1" customWidth="1"/>
    <col min="15367" max="15367" width="0" style="1" hidden="1" customWidth="1"/>
    <col min="15368" max="15368" width="3.5" style="1" customWidth="1"/>
    <col min="15369" max="15369" width="0" style="1" hidden="1" customWidth="1"/>
    <col min="15370" max="15371" width="3.5" style="1" customWidth="1"/>
    <col min="15372" max="15372" width="0" style="1" hidden="1" customWidth="1"/>
    <col min="15373" max="15373" width="3.3984375" style="1" customWidth="1"/>
    <col min="15374" max="15374" width="0" style="1" hidden="1" customWidth="1"/>
    <col min="15375" max="15376" width="3.5" style="1" customWidth="1"/>
    <col min="15377" max="15377" width="0" style="1" hidden="1" customWidth="1"/>
    <col min="15378" max="15378" width="3.5" style="1" customWidth="1"/>
    <col min="15379" max="15379" width="0" style="1" hidden="1" customWidth="1"/>
    <col min="15380" max="15380" width="3.5" style="1" customWidth="1"/>
    <col min="15381" max="15381" width="3.3984375" style="1" customWidth="1"/>
    <col min="15382" max="15382" width="0" style="1" hidden="1" customWidth="1"/>
    <col min="15383" max="15383" width="3.5" style="1" customWidth="1"/>
    <col min="15384" max="15384" width="0" style="1" hidden="1" customWidth="1"/>
    <col min="15385" max="15386" width="3.5" style="1" customWidth="1"/>
    <col min="15387" max="15387" width="0" style="1" hidden="1" customWidth="1"/>
    <col min="15388" max="15388" width="3.5" style="1" customWidth="1"/>
    <col min="15389" max="15389" width="0" style="1" hidden="1" customWidth="1"/>
    <col min="15390" max="15395" width="3.5" style="1" customWidth="1"/>
    <col min="15396" max="15396" width="3.3984375" style="1" customWidth="1"/>
    <col min="15397" max="15397" width="3.59765625" style="1" customWidth="1"/>
    <col min="15398" max="15400" width="8.69921875" style="1" customWidth="1"/>
    <col min="15401" max="15402" width="13.69921875" style="1" customWidth="1"/>
    <col min="15403" max="15412" width="7.69921875" style="1" customWidth="1"/>
    <col min="15413" max="15438" width="8.09765625" style="1"/>
    <col min="15439" max="15439" width="5.19921875" style="1" customWidth="1"/>
    <col min="15440" max="15616" width="8.09765625" style="1"/>
    <col min="15617" max="15619" width="3.5" style="1" customWidth="1"/>
    <col min="15620" max="15620" width="3.3984375" style="1" customWidth="1"/>
    <col min="15621" max="15621" width="0" style="1" hidden="1" customWidth="1"/>
    <col min="15622" max="15622" width="3.5" style="1" customWidth="1"/>
    <col min="15623" max="15623" width="0" style="1" hidden="1" customWidth="1"/>
    <col min="15624" max="15624" width="3.5" style="1" customWidth="1"/>
    <col min="15625" max="15625" width="0" style="1" hidden="1" customWidth="1"/>
    <col min="15626" max="15627" width="3.5" style="1" customWidth="1"/>
    <col min="15628" max="15628" width="0" style="1" hidden="1" customWidth="1"/>
    <col min="15629" max="15629" width="3.3984375" style="1" customWidth="1"/>
    <col min="15630" max="15630" width="0" style="1" hidden="1" customWidth="1"/>
    <col min="15631" max="15632" width="3.5" style="1" customWidth="1"/>
    <col min="15633" max="15633" width="0" style="1" hidden="1" customWidth="1"/>
    <col min="15634" max="15634" width="3.5" style="1" customWidth="1"/>
    <col min="15635" max="15635" width="0" style="1" hidden="1" customWidth="1"/>
    <col min="15636" max="15636" width="3.5" style="1" customWidth="1"/>
    <col min="15637" max="15637" width="3.3984375" style="1" customWidth="1"/>
    <col min="15638" max="15638" width="0" style="1" hidden="1" customWidth="1"/>
    <col min="15639" max="15639" width="3.5" style="1" customWidth="1"/>
    <col min="15640" max="15640" width="0" style="1" hidden="1" customWidth="1"/>
    <col min="15641" max="15642" width="3.5" style="1" customWidth="1"/>
    <col min="15643" max="15643" width="0" style="1" hidden="1" customWidth="1"/>
    <col min="15644" max="15644" width="3.5" style="1" customWidth="1"/>
    <col min="15645" max="15645" width="0" style="1" hidden="1" customWidth="1"/>
    <col min="15646" max="15651" width="3.5" style="1" customWidth="1"/>
    <col min="15652" max="15652" width="3.3984375" style="1" customWidth="1"/>
    <col min="15653" max="15653" width="3.59765625" style="1" customWidth="1"/>
    <col min="15654" max="15656" width="8.69921875" style="1" customWidth="1"/>
    <col min="15657" max="15658" width="13.69921875" style="1" customWidth="1"/>
    <col min="15659" max="15668" width="7.69921875" style="1" customWidth="1"/>
    <col min="15669" max="15694" width="8.09765625" style="1"/>
    <col min="15695" max="15695" width="5.19921875" style="1" customWidth="1"/>
    <col min="15696" max="15872" width="8.09765625" style="1"/>
    <col min="15873" max="15875" width="3.5" style="1" customWidth="1"/>
    <col min="15876" max="15876" width="3.3984375" style="1" customWidth="1"/>
    <col min="15877" max="15877" width="0" style="1" hidden="1" customWidth="1"/>
    <col min="15878" max="15878" width="3.5" style="1" customWidth="1"/>
    <col min="15879" max="15879" width="0" style="1" hidden="1" customWidth="1"/>
    <col min="15880" max="15880" width="3.5" style="1" customWidth="1"/>
    <col min="15881" max="15881" width="0" style="1" hidden="1" customWidth="1"/>
    <col min="15882" max="15883" width="3.5" style="1" customWidth="1"/>
    <col min="15884" max="15884" width="0" style="1" hidden="1" customWidth="1"/>
    <col min="15885" max="15885" width="3.3984375" style="1" customWidth="1"/>
    <col min="15886" max="15886" width="0" style="1" hidden="1" customWidth="1"/>
    <col min="15887" max="15888" width="3.5" style="1" customWidth="1"/>
    <col min="15889" max="15889" width="0" style="1" hidden="1" customWidth="1"/>
    <col min="15890" max="15890" width="3.5" style="1" customWidth="1"/>
    <col min="15891" max="15891" width="0" style="1" hidden="1" customWidth="1"/>
    <col min="15892" max="15892" width="3.5" style="1" customWidth="1"/>
    <col min="15893" max="15893" width="3.3984375" style="1" customWidth="1"/>
    <col min="15894" max="15894" width="0" style="1" hidden="1" customWidth="1"/>
    <col min="15895" max="15895" width="3.5" style="1" customWidth="1"/>
    <col min="15896" max="15896" width="0" style="1" hidden="1" customWidth="1"/>
    <col min="15897" max="15898" width="3.5" style="1" customWidth="1"/>
    <col min="15899" max="15899" width="0" style="1" hidden="1" customWidth="1"/>
    <col min="15900" max="15900" width="3.5" style="1" customWidth="1"/>
    <col min="15901" max="15901" width="0" style="1" hidden="1" customWidth="1"/>
    <col min="15902" max="15907" width="3.5" style="1" customWidth="1"/>
    <col min="15908" max="15908" width="3.3984375" style="1" customWidth="1"/>
    <col min="15909" max="15909" width="3.59765625" style="1" customWidth="1"/>
    <col min="15910" max="15912" width="8.69921875" style="1" customWidth="1"/>
    <col min="15913" max="15914" width="13.69921875" style="1" customWidth="1"/>
    <col min="15915" max="15924" width="7.69921875" style="1" customWidth="1"/>
    <col min="15925" max="15950" width="8.09765625" style="1"/>
    <col min="15951" max="15951" width="5.19921875" style="1" customWidth="1"/>
    <col min="15952" max="16128" width="8.09765625" style="1"/>
    <col min="16129" max="16131" width="3.5" style="1" customWidth="1"/>
    <col min="16132" max="16132" width="3.3984375" style="1" customWidth="1"/>
    <col min="16133" max="16133" width="0" style="1" hidden="1" customWidth="1"/>
    <col min="16134" max="16134" width="3.5" style="1" customWidth="1"/>
    <col min="16135" max="16135" width="0" style="1" hidden="1" customWidth="1"/>
    <col min="16136" max="16136" width="3.5" style="1" customWidth="1"/>
    <col min="16137" max="16137" width="0" style="1" hidden="1" customWidth="1"/>
    <col min="16138" max="16139" width="3.5" style="1" customWidth="1"/>
    <col min="16140" max="16140" width="0" style="1" hidden="1" customWidth="1"/>
    <col min="16141" max="16141" width="3.3984375" style="1" customWidth="1"/>
    <col min="16142" max="16142" width="0" style="1" hidden="1" customWidth="1"/>
    <col min="16143" max="16144" width="3.5" style="1" customWidth="1"/>
    <col min="16145" max="16145" width="0" style="1" hidden="1" customWidth="1"/>
    <col min="16146" max="16146" width="3.5" style="1" customWidth="1"/>
    <col min="16147" max="16147" width="0" style="1" hidden="1" customWidth="1"/>
    <col min="16148" max="16148" width="3.5" style="1" customWidth="1"/>
    <col min="16149" max="16149" width="3.3984375" style="1" customWidth="1"/>
    <col min="16150" max="16150" width="0" style="1" hidden="1" customWidth="1"/>
    <col min="16151" max="16151" width="3.5" style="1" customWidth="1"/>
    <col min="16152" max="16152" width="0" style="1" hidden="1" customWidth="1"/>
    <col min="16153" max="16154" width="3.5" style="1" customWidth="1"/>
    <col min="16155" max="16155" width="0" style="1" hidden="1" customWidth="1"/>
    <col min="16156" max="16156" width="3.5" style="1" customWidth="1"/>
    <col min="16157" max="16157" width="0" style="1" hidden="1" customWidth="1"/>
    <col min="16158" max="16163" width="3.5" style="1" customWidth="1"/>
    <col min="16164" max="16164" width="3.3984375" style="1" customWidth="1"/>
    <col min="16165" max="16165" width="3.59765625" style="1" customWidth="1"/>
    <col min="16166" max="16168" width="8.69921875" style="1" customWidth="1"/>
    <col min="16169" max="16170" width="13.69921875" style="1" customWidth="1"/>
    <col min="16171" max="16180" width="7.69921875" style="1" customWidth="1"/>
    <col min="16181" max="16206" width="8.09765625" style="1"/>
    <col min="16207" max="16207" width="5.19921875" style="1" customWidth="1"/>
    <col min="16208" max="16384" width="8.09765625" style="1"/>
  </cols>
  <sheetData>
    <row r="1" spans="1:64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3"/>
      <c r="AF1" s="4"/>
      <c r="AG1" s="4"/>
      <c r="AH1" s="4"/>
      <c r="AI1" s="4"/>
      <c r="AJ1" s="4"/>
      <c r="AK1" s="4"/>
      <c r="AL1" s="4"/>
      <c r="AM1" s="4"/>
      <c r="AN1" s="5"/>
      <c r="AO1" s="5"/>
      <c r="AP1" s="5"/>
      <c r="AQ1" s="5"/>
    </row>
    <row r="2" spans="1:64" ht="18" customHeight="1" x14ac:dyDescent="0.25">
      <c r="A2" s="1"/>
      <c r="B2" s="6" t="s">
        <v>0</v>
      </c>
      <c r="C2" s="7">
        <v>7</v>
      </c>
      <c r="D2" s="8" t="s">
        <v>1</v>
      </c>
      <c r="E2" s="9"/>
      <c r="F2" s="8"/>
      <c r="G2" s="10"/>
      <c r="H2" s="10"/>
      <c r="I2" s="9" t="s">
        <v>2</v>
      </c>
      <c r="J2" s="9" t="s">
        <v>168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AD2" s="1"/>
      <c r="AE2" s="11"/>
      <c r="AF2" s="11"/>
      <c r="AG2" s="11"/>
      <c r="AH2" s="11"/>
      <c r="AI2" s="11"/>
      <c r="AJ2" s="11"/>
      <c r="AK2" s="11"/>
      <c r="AL2" s="11"/>
      <c r="AM2" s="11"/>
    </row>
    <row r="3" spans="1:64" ht="15" customHeight="1" thickBot="1" x14ac:dyDescent="0.25">
      <c r="A3" s="12"/>
      <c r="B3" s="1"/>
      <c r="C3" s="1"/>
      <c r="D3" s="13"/>
      <c r="E3" s="13"/>
      <c r="F3" s="13"/>
      <c r="G3" s="13"/>
      <c r="H3" s="1"/>
      <c r="I3" s="1"/>
      <c r="J3" s="1"/>
      <c r="AE3" s="4"/>
      <c r="AF3" s="4"/>
      <c r="AG3" s="4"/>
      <c r="AH3" s="4"/>
      <c r="AI3" s="4"/>
      <c r="AJ3" s="4"/>
      <c r="AK3" s="4"/>
      <c r="AL3" s="4"/>
      <c r="AM3" s="4"/>
    </row>
    <row r="4" spans="1:64" ht="18" customHeight="1" thickBot="1" x14ac:dyDescent="0.25">
      <c r="A4" s="414" t="s">
        <v>3</v>
      </c>
      <c r="B4" s="414"/>
      <c r="C4" s="416" t="s">
        <v>4</v>
      </c>
      <c r="D4" s="417"/>
      <c r="E4" s="417"/>
      <c r="F4" s="417"/>
      <c r="G4" s="417"/>
      <c r="H4" s="417"/>
      <c r="I4" s="417"/>
      <c r="J4" s="417"/>
      <c r="K4" s="417"/>
      <c r="L4" s="418"/>
      <c r="M4" s="414" t="s">
        <v>5</v>
      </c>
      <c r="N4" s="414"/>
      <c r="O4" s="414"/>
      <c r="P4" s="414" t="s">
        <v>4</v>
      </c>
      <c r="Q4" s="414"/>
      <c r="R4" s="414"/>
      <c r="S4" s="414"/>
      <c r="T4" s="414"/>
      <c r="U4" s="414"/>
      <c r="V4" s="414"/>
      <c r="W4" s="414"/>
      <c r="X4" s="414"/>
      <c r="Y4" s="414"/>
      <c r="AI4" s="14"/>
      <c r="AN4" s="2"/>
      <c r="AO4" s="72" t="s">
        <v>206</v>
      </c>
    </row>
    <row r="5" spans="1:64" ht="18" customHeight="1" thickBot="1" x14ac:dyDescent="0.25">
      <c r="A5" s="414">
        <v>1</v>
      </c>
      <c r="B5" s="414"/>
      <c r="C5" s="15" t="str">
        <f>AO4</f>
        <v>ノーティー　ナノ</v>
      </c>
      <c r="D5" s="16"/>
      <c r="E5" s="16"/>
      <c r="F5" s="16"/>
      <c r="G5" s="16"/>
      <c r="H5" s="16"/>
      <c r="I5" s="16"/>
      <c r="J5" s="16"/>
      <c r="K5" s="16"/>
      <c r="L5" s="17"/>
      <c r="M5" s="414">
        <v>4</v>
      </c>
      <c r="N5" s="414"/>
      <c r="O5" s="414"/>
      <c r="P5" s="18" t="str">
        <f>AO7</f>
        <v>笑球</v>
      </c>
      <c r="Q5" s="19"/>
      <c r="R5" s="19"/>
      <c r="S5" s="19"/>
      <c r="T5" s="19"/>
      <c r="U5" s="19"/>
      <c r="V5" s="19"/>
      <c r="W5" s="19"/>
      <c r="X5" s="19"/>
      <c r="Y5" s="20"/>
      <c r="AI5" s="14"/>
      <c r="AL5" s="21"/>
      <c r="AM5" s="21"/>
      <c r="AN5" s="2"/>
      <c r="AO5" s="72" t="s">
        <v>157</v>
      </c>
    </row>
    <row r="6" spans="1:64" ht="18" customHeight="1" thickBot="1" x14ac:dyDescent="0.25">
      <c r="A6" s="414">
        <v>2</v>
      </c>
      <c r="B6" s="414"/>
      <c r="C6" s="15" t="str">
        <f>AO5</f>
        <v>ジョイナスＡ</v>
      </c>
      <c r="D6" s="16"/>
      <c r="E6" s="16"/>
      <c r="F6" s="16"/>
      <c r="G6" s="16"/>
      <c r="H6" s="16"/>
      <c r="I6" s="16"/>
      <c r="J6" s="16"/>
      <c r="K6" s="16"/>
      <c r="L6" s="17"/>
      <c r="M6" s="414">
        <v>5</v>
      </c>
      <c r="N6" s="414"/>
      <c r="O6" s="414"/>
      <c r="P6" s="18" t="str">
        <f>AO8</f>
        <v>タッチ</v>
      </c>
      <c r="Q6" s="19"/>
      <c r="R6" s="19"/>
      <c r="S6" s="19"/>
      <c r="T6" s="19"/>
      <c r="U6" s="19"/>
      <c r="V6" s="19"/>
      <c r="W6" s="19"/>
      <c r="X6" s="19"/>
      <c r="Y6" s="20"/>
      <c r="AI6" s="14"/>
      <c r="AL6" s="21"/>
      <c r="AM6" s="21"/>
      <c r="AN6" s="2"/>
      <c r="AO6" s="72" t="s">
        <v>120</v>
      </c>
    </row>
    <row r="7" spans="1:64" ht="18" customHeight="1" thickBot="1" x14ac:dyDescent="0.25">
      <c r="A7" s="414">
        <v>3</v>
      </c>
      <c r="B7" s="414"/>
      <c r="C7" s="15" t="str">
        <f>AO6</f>
        <v>知多クラブ</v>
      </c>
      <c r="D7" s="16"/>
      <c r="E7" s="16"/>
      <c r="F7" s="16"/>
      <c r="G7" s="16"/>
      <c r="H7" s="16"/>
      <c r="I7" s="16"/>
      <c r="J7" s="16"/>
      <c r="K7" s="16"/>
      <c r="L7" s="17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1"/>
      <c r="AI7" s="14"/>
      <c r="AL7" s="21"/>
      <c r="AM7" s="21"/>
      <c r="AN7" s="2"/>
      <c r="AO7" s="72" t="s">
        <v>121</v>
      </c>
    </row>
    <row r="8" spans="1:64" ht="22.8" thickBot="1" x14ac:dyDescent="0.25">
      <c r="A8" s="22"/>
      <c r="B8" s="23"/>
      <c r="C8" s="23"/>
      <c r="D8" s="13"/>
      <c r="E8" s="13"/>
      <c r="G8" s="23"/>
      <c r="I8" s="13"/>
      <c r="AI8" s="14"/>
      <c r="AK8" s="21"/>
      <c r="AL8" s="60"/>
      <c r="AM8" s="60"/>
      <c r="AN8" s="2"/>
      <c r="AO8" s="72" t="s">
        <v>158</v>
      </c>
    </row>
    <row r="9" spans="1:64" ht="18" customHeight="1" x14ac:dyDescent="0.2">
      <c r="A9" s="363" t="s">
        <v>105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N9" s="23"/>
    </row>
    <row r="10" spans="1:64" ht="3" customHeight="1" x14ac:dyDescent="0.2">
      <c r="AN10" s="2"/>
    </row>
    <row r="11" spans="1:64" ht="18" customHeight="1" x14ac:dyDescent="0.2">
      <c r="A11" s="398" t="s">
        <v>6</v>
      </c>
      <c r="B11" s="398"/>
      <c r="C11" s="398" t="s">
        <v>7</v>
      </c>
      <c r="D11" s="398"/>
      <c r="E11" s="398"/>
      <c r="F11" s="398"/>
      <c r="G11" s="398"/>
      <c r="H11" s="398"/>
      <c r="I11" s="398"/>
      <c r="J11" s="398"/>
      <c r="K11" s="411" t="s">
        <v>8</v>
      </c>
      <c r="L11" s="412"/>
      <c r="M11" s="412"/>
      <c r="N11" s="412"/>
      <c r="O11" s="412"/>
      <c r="P11" s="412"/>
      <c r="Q11" s="412"/>
      <c r="R11" s="412"/>
      <c r="S11" s="412"/>
      <c r="T11" s="412"/>
      <c r="U11" s="412"/>
      <c r="V11" s="412"/>
      <c r="W11" s="412"/>
      <c r="X11" s="412"/>
      <c r="Y11" s="413"/>
      <c r="Z11" s="398" t="s">
        <v>7</v>
      </c>
      <c r="AA11" s="398"/>
      <c r="AB11" s="398"/>
      <c r="AC11" s="398"/>
      <c r="AD11" s="398"/>
      <c r="AE11" s="398"/>
      <c r="AF11" s="398"/>
      <c r="AG11" s="411" t="s">
        <v>9</v>
      </c>
      <c r="AH11" s="412"/>
      <c r="AI11" s="412"/>
      <c r="AJ11" s="412"/>
      <c r="AK11" s="412"/>
      <c r="AL11" s="412"/>
      <c r="AM11" s="413"/>
      <c r="AN11" s="2"/>
      <c r="AO11" s="2"/>
      <c r="AP11" s="2"/>
      <c r="AQ11" s="2"/>
      <c r="AR11" s="2"/>
      <c r="AS11" s="2"/>
      <c r="BK11" s="23"/>
      <c r="BL11" s="23"/>
    </row>
    <row r="12" spans="1:64" ht="12" customHeight="1" x14ac:dyDescent="0.2">
      <c r="A12" s="399">
        <v>1</v>
      </c>
      <c r="B12" s="399"/>
      <c r="C12" s="409" t="str">
        <f>C5</f>
        <v>ノーティー　ナノ</v>
      </c>
      <c r="D12" s="409"/>
      <c r="E12" s="409"/>
      <c r="F12" s="409"/>
      <c r="G12" s="409"/>
      <c r="H12" s="409"/>
      <c r="I12" s="409"/>
      <c r="J12" s="409"/>
      <c r="K12" s="282">
        <f>COUNTIF(Q12:Q14,"〇")</f>
        <v>2</v>
      </c>
      <c r="L12" s="283"/>
      <c r="M12" s="283"/>
      <c r="N12" s="284"/>
      <c r="O12" s="315">
        <v>15</v>
      </c>
      <c r="P12" s="316"/>
      <c r="Q12" s="24" t="str">
        <f t="shared" ref="Q12:Q29" si="0">IF(O12&gt;T12,"〇","  ")</f>
        <v>〇</v>
      </c>
      <c r="R12" s="25" t="s">
        <v>10</v>
      </c>
      <c r="S12" s="26" t="str">
        <f t="shared" ref="S12:S29" si="1">IF(T12&gt;O12,"〇","  ")</f>
        <v xml:space="preserve">  </v>
      </c>
      <c r="T12" s="315">
        <v>8</v>
      </c>
      <c r="U12" s="316"/>
      <c r="V12" s="27"/>
      <c r="W12" s="282">
        <f>COUNTIF(S12:S14,"〇")</f>
        <v>0</v>
      </c>
      <c r="X12" s="283"/>
      <c r="Y12" s="284"/>
      <c r="Z12" s="394" t="str">
        <f>C6</f>
        <v>ジョイナスＡ</v>
      </c>
      <c r="AA12" s="394"/>
      <c r="AB12" s="394"/>
      <c r="AC12" s="394"/>
      <c r="AD12" s="394"/>
      <c r="AE12" s="394"/>
      <c r="AF12" s="394"/>
      <c r="AG12" s="395" t="str">
        <f>C7</f>
        <v>知多クラブ</v>
      </c>
      <c r="AH12" s="351"/>
      <c r="AI12" s="351"/>
      <c r="AJ12" s="351"/>
      <c r="AK12" s="351"/>
      <c r="AL12" s="394" t="str">
        <f>P5</f>
        <v>笑球</v>
      </c>
      <c r="AM12" s="394"/>
      <c r="AN12" s="28"/>
      <c r="AO12" s="28"/>
      <c r="AP12" s="28"/>
      <c r="AQ12" s="28"/>
      <c r="AR12" s="28"/>
      <c r="AS12" s="28"/>
      <c r="BK12" s="23"/>
      <c r="BL12" s="23"/>
    </row>
    <row r="13" spans="1:64" ht="12" customHeight="1" x14ac:dyDescent="0.2">
      <c r="A13" s="399"/>
      <c r="B13" s="399"/>
      <c r="C13" s="409"/>
      <c r="D13" s="409"/>
      <c r="E13" s="409"/>
      <c r="F13" s="409"/>
      <c r="G13" s="409"/>
      <c r="H13" s="409"/>
      <c r="I13" s="409"/>
      <c r="J13" s="409"/>
      <c r="K13" s="285"/>
      <c r="L13" s="286"/>
      <c r="M13" s="286"/>
      <c r="N13" s="287"/>
      <c r="O13" s="296">
        <v>15</v>
      </c>
      <c r="P13" s="298"/>
      <c r="Q13" s="29" t="str">
        <f t="shared" si="0"/>
        <v>〇</v>
      </c>
      <c r="R13" s="30" t="s">
        <v>11</v>
      </c>
      <c r="S13" s="31" t="str">
        <f t="shared" si="1"/>
        <v xml:space="preserve">  </v>
      </c>
      <c r="T13" s="296">
        <v>8</v>
      </c>
      <c r="U13" s="298"/>
      <c r="V13" s="32" t="str">
        <f>IF(T13&gt;O13,"〇","  ")</f>
        <v xml:space="preserve">  </v>
      </c>
      <c r="W13" s="285"/>
      <c r="X13" s="286"/>
      <c r="Y13" s="287"/>
      <c r="Z13" s="394"/>
      <c r="AA13" s="394"/>
      <c r="AB13" s="394"/>
      <c r="AC13" s="394"/>
      <c r="AD13" s="394"/>
      <c r="AE13" s="394"/>
      <c r="AF13" s="394"/>
      <c r="AG13" s="383"/>
      <c r="AH13" s="354"/>
      <c r="AI13" s="354"/>
      <c r="AJ13" s="354"/>
      <c r="AK13" s="354"/>
      <c r="AL13" s="394"/>
      <c r="AM13" s="394"/>
      <c r="AN13" s="28"/>
      <c r="AO13" s="28"/>
      <c r="AP13" s="28"/>
      <c r="AQ13" s="28"/>
      <c r="AR13" s="28"/>
      <c r="AS13" s="28"/>
      <c r="BK13" s="23"/>
      <c r="BL13" s="23"/>
    </row>
    <row r="14" spans="1:64" ht="12" customHeight="1" x14ac:dyDescent="0.2">
      <c r="A14" s="399"/>
      <c r="B14" s="399"/>
      <c r="C14" s="409"/>
      <c r="D14" s="409"/>
      <c r="E14" s="409"/>
      <c r="F14" s="409"/>
      <c r="G14" s="409"/>
      <c r="H14" s="409"/>
      <c r="I14" s="409"/>
      <c r="J14" s="409"/>
      <c r="K14" s="291"/>
      <c r="L14" s="292"/>
      <c r="M14" s="292"/>
      <c r="N14" s="293"/>
      <c r="O14" s="313"/>
      <c r="P14" s="314"/>
      <c r="Q14" s="33" t="str">
        <f t="shared" si="0"/>
        <v xml:space="preserve">  </v>
      </c>
      <c r="R14" s="34" t="s">
        <v>12</v>
      </c>
      <c r="S14" s="35" t="str">
        <f t="shared" si="1"/>
        <v xml:space="preserve">  </v>
      </c>
      <c r="T14" s="313"/>
      <c r="U14" s="314"/>
      <c r="V14" s="36" t="str">
        <f>IF(T14&gt;O14,"〇","  ")</f>
        <v xml:space="preserve">  </v>
      </c>
      <c r="W14" s="291"/>
      <c r="X14" s="292"/>
      <c r="Y14" s="293"/>
      <c r="Z14" s="394"/>
      <c r="AA14" s="394"/>
      <c r="AB14" s="394"/>
      <c r="AC14" s="394"/>
      <c r="AD14" s="394"/>
      <c r="AE14" s="394"/>
      <c r="AF14" s="394"/>
      <c r="AG14" s="396"/>
      <c r="AH14" s="397"/>
      <c r="AI14" s="397"/>
      <c r="AJ14" s="397"/>
      <c r="AK14" s="397"/>
      <c r="AL14" s="394"/>
      <c r="AM14" s="394"/>
      <c r="AN14" s="28"/>
      <c r="AO14" s="28"/>
      <c r="AP14" s="28"/>
      <c r="AQ14" s="28"/>
      <c r="AR14" s="28"/>
      <c r="AS14" s="28"/>
      <c r="BK14" s="23"/>
      <c r="BL14" s="23"/>
    </row>
    <row r="15" spans="1:64" ht="12" customHeight="1" x14ac:dyDescent="0.2">
      <c r="A15" s="399">
        <v>2</v>
      </c>
      <c r="B15" s="399"/>
      <c r="C15" s="400" t="str">
        <f>C7</f>
        <v>知多クラブ</v>
      </c>
      <c r="D15" s="401"/>
      <c r="E15" s="401"/>
      <c r="F15" s="401"/>
      <c r="G15" s="401"/>
      <c r="H15" s="401"/>
      <c r="I15" s="401"/>
      <c r="J15" s="402"/>
      <c r="K15" s="282">
        <f>COUNTIF(Q15:Q17,"〇")</f>
        <v>1</v>
      </c>
      <c r="L15" s="283"/>
      <c r="M15" s="283"/>
      <c r="N15" s="284"/>
      <c r="O15" s="302">
        <v>11</v>
      </c>
      <c r="P15" s="304"/>
      <c r="Q15" s="24" t="str">
        <f t="shared" si="0"/>
        <v xml:space="preserve">  </v>
      </c>
      <c r="R15" s="41" t="s">
        <v>10</v>
      </c>
      <c r="S15" s="26" t="str">
        <f t="shared" si="1"/>
        <v>〇</v>
      </c>
      <c r="T15" s="302">
        <v>15</v>
      </c>
      <c r="U15" s="304"/>
      <c r="V15" s="37"/>
      <c r="W15" s="282">
        <f>COUNTIF(S15:S17,"〇")</f>
        <v>2</v>
      </c>
      <c r="X15" s="283"/>
      <c r="Y15" s="284"/>
      <c r="Z15" s="394" t="str">
        <f>P5</f>
        <v>笑球</v>
      </c>
      <c r="AA15" s="394"/>
      <c r="AB15" s="394"/>
      <c r="AC15" s="394"/>
      <c r="AD15" s="394"/>
      <c r="AE15" s="394"/>
      <c r="AF15" s="394"/>
      <c r="AG15" s="395" t="str">
        <f>C5</f>
        <v>ノーティー　ナノ</v>
      </c>
      <c r="AH15" s="351"/>
      <c r="AI15" s="351"/>
      <c r="AJ15" s="351"/>
      <c r="AK15" s="351"/>
      <c r="AL15" s="394" t="str">
        <f>C6</f>
        <v>ジョイナスＡ</v>
      </c>
      <c r="AM15" s="394"/>
      <c r="AN15" s="28"/>
      <c r="AO15" s="28"/>
      <c r="AP15" s="28"/>
      <c r="AQ15" s="28"/>
      <c r="AR15" s="28"/>
      <c r="AS15" s="28"/>
      <c r="BK15" s="23"/>
      <c r="BL15" s="23"/>
    </row>
    <row r="16" spans="1:64" ht="12" customHeight="1" x14ac:dyDescent="0.2">
      <c r="A16" s="399"/>
      <c r="B16" s="399"/>
      <c r="C16" s="403"/>
      <c r="D16" s="404"/>
      <c r="E16" s="404"/>
      <c r="F16" s="404"/>
      <c r="G16" s="404"/>
      <c r="H16" s="404"/>
      <c r="I16" s="404"/>
      <c r="J16" s="405"/>
      <c r="K16" s="285"/>
      <c r="L16" s="286"/>
      <c r="M16" s="286"/>
      <c r="N16" s="287"/>
      <c r="O16" s="296">
        <v>15</v>
      </c>
      <c r="P16" s="298"/>
      <c r="Q16" s="29" t="str">
        <f t="shared" si="0"/>
        <v>〇</v>
      </c>
      <c r="R16" s="30" t="s">
        <v>11</v>
      </c>
      <c r="S16" s="31" t="str">
        <f t="shared" si="1"/>
        <v xml:space="preserve">  </v>
      </c>
      <c r="T16" s="296">
        <v>12</v>
      </c>
      <c r="U16" s="298"/>
      <c r="V16" s="32"/>
      <c r="W16" s="285"/>
      <c r="X16" s="286"/>
      <c r="Y16" s="287"/>
      <c r="Z16" s="394"/>
      <c r="AA16" s="394"/>
      <c r="AB16" s="394"/>
      <c r="AC16" s="394"/>
      <c r="AD16" s="394"/>
      <c r="AE16" s="394"/>
      <c r="AF16" s="394"/>
      <c r="AG16" s="383"/>
      <c r="AH16" s="354"/>
      <c r="AI16" s="354"/>
      <c r="AJ16" s="354"/>
      <c r="AK16" s="354"/>
      <c r="AL16" s="394"/>
      <c r="AM16" s="394"/>
      <c r="AN16" s="28"/>
      <c r="AO16" s="28"/>
      <c r="AP16" s="28"/>
      <c r="AQ16" s="28"/>
      <c r="AR16" s="28"/>
      <c r="AS16" s="28"/>
      <c r="BK16" s="23"/>
      <c r="BL16" s="23"/>
    </row>
    <row r="17" spans="1:64" ht="12" customHeight="1" x14ac:dyDescent="0.2">
      <c r="A17" s="399"/>
      <c r="B17" s="399"/>
      <c r="C17" s="406"/>
      <c r="D17" s="407"/>
      <c r="E17" s="407"/>
      <c r="F17" s="407"/>
      <c r="G17" s="407"/>
      <c r="H17" s="407"/>
      <c r="I17" s="407"/>
      <c r="J17" s="408"/>
      <c r="K17" s="291"/>
      <c r="L17" s="292"/>
      <c r="M17" s="292"/>
      <c r="N17" s="293"/>
      <c r="O17" s="299">
        <v>12</v>
      </c>
      <c r="P17" s="300"/>
      <c r="Q17" s="33" t="str">
        <f t="shared" si="0"/>
        <v xml:space="preserve">  </v>
      </c>
      <c r="R17" s="39" t="s">
        <v>12</v>
      </c>
      <c r="S17" s="35" t="str">
        <f t="shared" si="1"/>
        <v>〇</v>
      </c>
      <c r="T17" s="299">
        <v>15</v>
      </c>
      <c r="U17" s="301"/>
      <c r="V17" s="40"/>
      <c r="W17" s="291"/>
      <c r="X17" s="292"/>
      <c r="Y17" s="293"/>
      <c r="Z17" s="394"/>
      <c r="AA17" s="394"/>
      <c r="AB17" s="394"/>
      <c r="AC17" s="394"/>
      <c r="AD17" s="394"/>
      <c r="AE17" s="394"/>
      <c r="AF17" s="394"/>
      <c r="AG17" s="396"/>
      <c r="AH17" s="397"/>
      <c r="AI17" s="397"/>
      <c r="AJ17" s="397"/>
      <c r="AK17" s="397"/>
      <c r="AL17" s="394"/>
      <c r="AM17" s="394"/>
      <c r="AN17" s="28"/>
      <c r="AO17" s="28"/>
      <c r="AP17" s="28"/>
      <c r="AQ17" s="28"/>
      <c r="AR17" s="28"/>
      <c r="AS17" s="28"/>
      <c r="BK17" s="23"/>
      <c r="BL17" s="23"/>
    </row>
    <row r="18" spans="1:64" ht="12" customHeight="1" x14ac:dyDescent="0.2">
      <c r="A18" s="399">
        <v>3</v>
      </c>
      <c r="B18" s="399"/>
      <c r="C18" s="400" t="str">
        <f>C5</f>
        <v>ノーティー　ナノ</v>
      </c>
      <c r="D18" s="401"/>
      <c r="E18" s="401"/>
      <c r="F18" s="401"/>
      <c r="G18" s="401"/>
      <c r="H18" s="401"/>
      <c r="I18" s="401"/>
      <c r="J18" s="402"/>
      <c r="K18" s="282">
        <f>COUNTIF(Q18:Q20,"〇")</f>
        <v>2</v>
      </c>
      <c r="L18" s="283"/>
      <c r="M18" s="283"/>
      <c r="N18" s="284"/>
      <c r="O18" s="302">
        <v>15</v>
      </c>
      <c r="P18" s="304"/>
      <c r="Q18" s="24" t="str">
        <f t="shared" si="0"/>
        <v>〇</v>
      </c>
      <c r="R18" s="41" t="s">
        <v>10</v>
      </c>
      <c r="S18" s="26" t="str">
        <f t="shared" si="1"/>
        <v xml:space="preserve">  </v>
      </c>
      <c r="T18" s="302">
        <v>2</v>
      </c>
      <c r="U18" s="304"/>
      <c r="V18" s="37"/>
      <c r="W18" s="282">
        <f>COUNTIF(S18:S20,"〇")</f>
        <v>0</v>
      </c>
      <c r="X18" s="283"/>
      <c r="Y18" s="284"/>
      <c r="Z18" s="394" t="str">
        <f>P6</f>
        <v>タッチ</v>
      </c>
      <c r="AA18" s="394"/>
      <c r="AB18" s="394"/>
      <c r="AC18" s="394"/>
      <c r="AD18" s="394"/>
      <c r="AE18" s="394"/>
      <c r="AF18" s="394"/>
      <c r="AG18" s="395" t="str">
        <f>C6</f>
        <v>ジョイナスＡ</v>
      </c>
      <c r="AH18" s="351"/>
      <c r="AI18" s="351"/>
      <c r="AJ18" s="351"/>
      <c r="AK18" s="351"/>
      <c r="AL18" s="394" t="str">
        <f>C7</f>
        <v>知多クラブ</v>
      </c>
      <c r="AM18" s="394"/>
      <c r="AN18" s="28"/>
      <c r="AO18" s="28"/>
      <c r="AP18" s="28"/>
      <c r="AQ18" s="28"/>
      <c r="AR18" s="28"/>
      <c r="AS18" s="28"/>
      <c r="BK18" s="23"/>
      <c r="BL18" s="23"/>
    </row>
    <row r="19" spans="1:64" ht="12" customHeight="1" x14ac:dyDescent="0.2">
      <c r="A19" s="399"/>
      <c r="B19" s="399"/>
      <c r="C19" s="403"/>
      <c r="D19" s="404"/>
      <c r="E19" s="404"/>
      <c r="F19" s="404"/>
      <c r="G19" s="404"/>
      <c r="H19" s="404"/>
      <c r="I19" s="404"/>
      <c r="J19" s="405"/>
      <c r="K19" s="285"/>
      <c r="L19" s="286"/>
      <c r="M19" s="286"/>
      <c r="N19" s="287"/>
      <c r="O19" s="296">
        <v>15</v>
      </c>
      <c r="P19" s="298"/>
      <c r="Q19" s="29" t="str">
        <f t="shared" si="0"/>
        <v>〇</v>
      </c>
      <c r="R19" s="30" t="s">
        <v>11</v>
      </c>
      <c r="S19" s="31" t="str">
        <f t="shared" si="1"/>
        <v xml:space="preserve">  </v>
      </c>
      <c r="T19" s="296">
        <v>4</v>
      </c>
      <c r="U19" s="298"/>
      <c r="V19" s="32"/>
      <c r="W19" s="285"/>
      <c r="X19" s="286"/>
      <c r="Y19" s="287"/>
      <c r="Z19" s="394"/>
      <c r="AA19" s="394"/>
      <c r="AB19" s="394"/>
      <c r="AC19" s="394"/>
      <c r="AD19" s="394"/>
      <c r="AE19" s="394"/>
      <c r="AF19" s="394"/>
      <c r="AG19" s="383"/>
      <c r="AH19" s="354"/>
      <c r="AI19" s="354"/>
      <c r="AJ19" s="354"/>
      <c r="AK19" s="354"/>
      <c r="AL19" s="394"/>
      <c r="AM19" s="394"/>
      <c r="AN19" s="28"/>
      <c r="AO19" s="28"/>
      <c r="AP19" s="28"/>
      <c r="AQ19" s="28"/>
      <c r="AR19" s="28"/>
      <c r="AS19" s="28"/>
      <c r="BK19" s="23"/>
      <c r="BL19" s="23"/>
    </row>
    <row r="20" spans="1:64" ht="12" customHeight="1" x14ac:dyDescent="0.2">
      <c r="A20" s="399"/>
      <c r="B20" s="399"/>
      <c r="C20" s="406"/>
      <c r="D20" s="407"/>
      <c r="E20" s="407"/>
      <c r="F20" s="407"/>
      <c r="G20" s="407"/>
      <c r="H20" s="407"/>
      <c r="I20" s="407"/>
      <c r="J20" s="408"/>
      <c r="K20" s="291"/>
      <c r="L20" s="292"/>
      <c r="M20" s="292"/>
      <c r="N20" s="293"/>
      <c r="O20" s="299"/>
      <c r="P20" s="301"/>
      <c r="Q20" s="33" t="str">
        <f t="shared" si="0"/>
        <v xml:space="preserve">  </v>
      </c>
      <c r="R20" s="39" t="s">
        <v>12</v>
      </c>
      <c r="S20" s="35" t="str">
        <f t="shared" si="1"/>
        <v xml:space="preserve">  </v>
      </c>
      <c r="T20" s="299"/>
      <c r="U20" s="301"/>
      <c r="V20" s="40"/>
      <c r="W20" s="291"/>
      <c r="X20" s="292"/>
      <c r="Y20" s="293"/>
      <c r="Z20" s="394"/>
      <c r="AA20" s="394"/>
      <c r="AB20" s="394"/>
      <c r="AC20" s="394"/>
      <c r="AD20" s="394"/>
      <c r="AE20" s="394"/>
      <c r="AF20" s="394"/>
      <c r="AG20" s="396"/>
      <c r="AH20" s="397"/>
      <c r="AI20" s="397"/>
      <c r="AJ20" s="397"/>
      <c r="AK20" s="397"/>
      <c r="AL20" s="394"/>
      <c r="AM20" s="394"/>
      <c r="AN20" s="28"/>
      <c r="AO20" s="28"/>
      <c r="AP20" s="28"/>
      <c r="AQ20" s="28"/>
      <c r="AR20" s="28"/>
      <c r="AS20" s="28"/>
      <c r="BK20" s="23"/>
      <c r="BL20" s="23"/>
    </row>
    <row r="21" spans="1:64" ht="12" customHeight="1" x14ac:dyDescent="0.2">
      <c r="A21" s="399">
        <v>4</v>
      </c>
      <c r="B21" s="399"/>
      <c r="C21" s="400" t="str">
        <f>C6</f>
        <v>ジョイナスＡ</v>
      </c>
      <c r="D21" s="401"/>
      <c r="E21" s="401"/>
      <c r="F21" s="401"/>
      <c r="G21" s="401"/>
      <c r="H21" s="401"/>
      <c r="I21" s="401"/>
      <c r="J21" s="402"/>
      <c r="K21" s="282">
        <f>COUNTIF(Q21:Q23,"〇")</f>
        <v>0</v>
      </c>
      <c r="L21" s="283"/>
      <c r="M21" s="283"/>
      <c r="N21" s="284"/>
      <c r="O21" s="302">
        <v>7</v>
      </c>
      <c r="P21" s="304"/>
      <c r="Q21" s="24" t="str">
        <f t="shared" si="0"/>
        <v xml:space="preserve">  </v>
      </c>
      <c r="R21" s="41" t="s">
        <v>10</v>
      </c>
      <c r="S21" s="26" t="str">
        <f t="shared" si="1"/>
        <v>〇</v>
      </c>
      <c r="T21" s="302">
        <v>15</v>
      </c>
      <c r="U21" s="304"/>
      <c r="V21" s="37"/>
      <c r="W21" s="282">
        <f>COUNTIF(S21:S23,"〇")</f>
        <v>2</v>
      </c>
      <c r="X21" s="283"/>
      <c r="Y21" s="284"/>
      <c r="Z21" s="394" t="str">
        <f>C7</f>
        <v>知多クラブ</v>
      </c>
      <c r="AA21" s="394"/>
      <c r="AB21" s="394"/>
      <c r="AC21" s="394"/>
      <c r="AD21" s="394"/>
      <c r="AE21" s="394"/>
      <c r="AF21" s="394"/>
      <c r="AG21" s="395" t="str">
        <f>P6</f>
        <v>タッチ</v>
      </c>
      <c r="AH21" s="351"/>
      <c r="AI21" s="351"/>
      <c r="AJ21" s="351"/>
      <c r="AK21" s="351"/>
      <c r="AL21" s="394" t="str">
        <f>C5</f>
        <v>ノーティー　ナノ</v>
      </c>
      <c r="AM21" s="394"/>
      <c r="AN21" s="28"/>
      <c r="AO21" s="28"/>
      <c r="AP21" s="28"/>
      <c r="AQ21" s="28"/>
      <c r="AR21" s="28"/>
      <c r="AS21" s="28"/>
      <c r="BE21" s="410"/>
      <c r="BF21" s="410"/>
      <c r="BG21" s="23"/>
      <c r="BH21" s="23"/>
      <c r="BI21" s="23"/>
      <c r="BJ21" s="410"/>
      <c r="BK21" s="410"/>
      <c r="BL21" s="23"/>
    </row>
    <row r="22" spans="1:64" ht="12" customHeight="1" x14ac:dyDescent="0.2">
      <c r="A22" s="399"/>
      <c r="B22" s="399"/>
      <c r="C22" s="403"/>
      <c r="D22" s="404"/>
      <c r="E22" s="404"/>
      <c r="F22" s="404"/>
      <c r="G22" s="404"/>
      <c r="H22" s="404"/>
      <c r="I22" s="404"/>
      <c r="J22" s="405"/>
      <c r="K22" s="285"/>
      <c r="L22" s="286"/>
      <c r="M22" s="286"/>
      <c r="N22" s="287"/>
      <c r="O22" s="296">
        <v>9</v>
      </c>
      <c r="P22" s="298"/>
      <c r="Q22" s="29" t="str">
        <f t="shared" si="0"/>
        <v xml:space="preserve">  </v>
      </c>
      <c r="R22" s="30" t="s">
        <v>11</v>
      </c>
      <c r="S22" s="31" t="str">
        <f t="shared" si="1"/>
        <v>〇</v>
      </c>
      <c r="T22" s="296">
        <v>15</v>
      </c>
      <c r="U22" s="298"/>
      <c r="V22" s="32"/>
      <c r="W22" s="285"/>
      <c r="X22" s="286"/>
      <c r="Y22" s="287"/>
      <c r="Z22" s="394"/>
      <c r="AA22" s="394"/>
      <c r="AB22" s="394"/>
      <c r="AC22" s="394"/>
      <c r="AD22" s="394"/>
      <c r="AE22" s="394"/>
      <c r="AF22" s="394"/>
      <c r="AG22" s="383"/>
      <c r="AH22" s="354"/>
      <c r="AI22" s="354"/>
      <c r="AJ22" s="354"/>
      <c r="AK22" s="354"/>
      <c r="AL22" s="394"/>
      <c r="AM22" s="394"/>
      <c r="AN22" s="28"/>
      <c r="AO22" s="28"/>
      <c r="AP22" s="28"/>
      <c r="AQ22" s="28"/>
      <c r="AR22" s="28"/>
      <c r="AS22" s="28"/>
      <c r="BE22" s="23"/>
      <c r="BF22" s="23"/>
      <c r="BG22" s="23"/>
      <c r="BH22" s="23"/>
      <c r="BI22" s="23"/>
      <c r="BJ22" s="23"/>
      <c r="BK22" s="23"/>
      <c r="BL22" s="23"/>
    </row>
    <row r="23" spans="1:64" ht="12" customHeight="1" x14ac:dyDescent="0.2">
      <c r="A23" s="399"/>
      <c r="B23" s="399"/>
      <c r="C23" s="406"/>
      <c r="D23" s="407"/>
      <c r="E23" s="407"/>
      <c r="F23" s="407"/>
      <c r="G23" s="407"/>
      <c r="H23" s="407"/>
      <c r="I23" s="407"/>
      <c r="J23" s="408"/>
      <c r="K23" s="291"/>
      <c r="L23" s="292"/>
      <c r="M23" s="292"/>
      <c r="N23" s="293"/>
      <c r="O23" s="299"/>
      <c r="P23" s="300"/>
      <c r="Q23" s="33" t="str">
        <f t="shared" si="0"/>
        <v xml:space="preserve">  </v>
      </c>
      <c r="R23" s="39" t="s">
        <v>12</v>
      </c>
      <c r="S23" s="35" t="str">
        <f t="shared" si="1"/>
        <v xml:space="preserve">  </v>
      </c>
      <c r="T23" s="299"/>
      <c r="U23" s="301"/>
      <c r="V23" s="40"/>
      <c r="W23" s="291"/>
      <c r="X23" s="292"/>
      <c r="Y23" s="293"/>
      <c r="Z23" s="394"/>
      <c r="AA23" s="394"/>
      <c r="AB23" s="394"/>
      <c r="AC23" s="394"/>
      <c r="AD23" s="394"/>
      <c r="AE23" s="394"/>
      <c r="AF23" s="394"/>
      <c r="AG23" s="396"/>
      <c r="AH23" s="397"/>
      <c r="AI23" s="397"/>
      <c r="AJ23" s="397"/>
      <c r="AK23" s="397"/>
      <c r="AL23" s="394"/>
      <c r="AM23" s="394"/>
      <c r="AN23" s="28"/>
      <c r="AO23" s="28"/>
      <c r="AP23" s="28"/>
      <c r="AQ23" s="28"/>
      <c r="AR23" s="28"/>
      <c r="AS23" s="28"/>
      <c r="BE23" s="23"/>
      <c r="BF23" s="23"/>
      <c r="BG23" s="23"/>
      <c r="BH23" s="23"/>
      <c r="BI23" s="23"/>
      <c r="BJ23" s="23"/>
      <c r="BK23" s="23"/>
      <c r="BL23" s="23"/>
    </row>
    <row r="24" spans="1:64" ht="12" customHeight="1" x14ac:dyDescent="0.2">
      <c r="A24" s="399">
        <v>5</v>
      </c>
      <c r="B24" s="399"/>
      <c r="C24" s="400" t="str">
        <f>P5</f>
        <v>笑球</v>
      </c>
      <c r="D24" s="401"/>
      <c r="E24" s="401"/>
      <c r="F24" s="401"/>
      <c r="G24" s="401"/>
      <c r="H24" s="401"/>
      <c r="I24" s="401"/>
      <c r="J24" s="402"/>
      <c r="K24" s="282">
        <f>COUNTIF(Q24:Q26,"〇")</f>
        <v>2</v>
      </c>
      <c r="L24" s="283"/>
      <c r="M24" s="283"/>
      <c r="N24" s="284"/>
      <c r="O24" s="302">
        <v>15</v>
      </c>
      <c r="P24" s="303"/>
      <c r="Q24" s="24" t="str">
        <f t="shared" si="0"/>
        <v>〇</v>
      </c>
      <c r="R24" s="41" t="s">
        <v>10</v>
      </c>
      <c r="S24" s="26" t="str">
        <f t="shared" si="1"/>
        <v xml:space="preserve">  </v>
      </c>
      <c r="T24" s="302">
        <v>6</v>
      </c>
      <c r="U24" s="304"/>
      <c r="V24" s="37"/>
      <c r="W24" s="282">
        <f>COUNTIF(S24:S26,"〇")</f>
        <v>0</v>
      </c>
      <c r="X24" s="283"/>
      <c r="Y24" s="284"/>
      <c r="Z24" s="394" t="str">
        <f>P6</f>
        <v>タッチ</v>
      </c>
      <c r="AA24" s="394"/>
      <c r="AB24" s="394"/>
      <c r="AC24" s="394"/>
      <c r="AD24" s="394"/>
      <c r="AE24" s="394"/>
      <c r="AF24" s="394"/>
      <c r="AG24" s="395" t="str">
        <f>C7</f>
        <v>知多クラブ</v>
      </c>
      <c r="AH24" s="351"/>
      <c r="AI24" s="351"/>
      <c r="AJ24" s="351"/>
      <c r="AK24" s="351"/>
      <c r="AL24" s="268" t="str">
        <f>C6</f>
        <v>ジョイナスＡ</v>
      </c>
      <c r="AM24" s="268"/>
      <c r="AN24" s="28"/>
      <c r="AO24" s="28"/>
      <c r="AP24" s="28"/>
      <c r="AQ24" s="28"/>
      <c r="AR24" s="28"/>
      <c r="AS24" s="28"/>
      <c r="BD24" s="23"/>
      <c r="BE24" s="317"/>
      <c r="BF24" s="317"/>
      <c r="BG24" s="317"/>
      <c r="BH24" s="317"/>
      <c r="BI24" s="317"/>
      <c r="BJ24" s="317"/>
      <c r="BK24" s="317"/>
      <c r="BL24" s="23"/>
    </row>
    <row r="25" spans="1:64" ht="12" customHeight="1" x14ac:dyDescent="0.2">
      <c r="A25" s="399"/>
      <c r="B25" s="399"/>
      <c r="C25" s="403"/>
      <c r="D25" s="404"/>
      <c r="E25" s="404"/>
      <c r="F25" s="404"/>
      <c r="G25" s="404"/>
      <c r="H25" s="404"/>
      <c r="I25" s="404"/>
      <c r="J25" s="405"/>
      <c r="K25" s="285"/>
      <c r="L25" s="286"/>
      <c r="M25" s="286"/>
      <c r="N25" s="287"/>
      <c r="O25" s="296">
        <v>15</v>
      </c>
      <c r="P25" s="297"/>
      <c r="Q25" s="29" t="str">
        <f t="shared" si="0"/>
        <v>〇</v>
      </c>
      <c r="R25" s="30" t="s">
        <v>11</v>
      </c>
      <c r="S25" s="31" t="str">
        <f t="shared" si="1"/>
        <v xml:space="preserve">  </v>
      </c>
      <c r="T25" s="296">
        <v>4</v>
      </c>
      <c r="U25" s="298"/>
      <c r="V25" s="32"/>
      <c r="W25" s="285"/>
      <c r="X25" s="286"/>
      <c r="Y25" s="287"/>
      <c r="Z25" s="394"/>
      <c r="AA25" s="394"/>
      <c r="AB25" s="394"/>
      <c r="AC25" s="394"/>
      <c r="AD25" s="394"/>
      <c r="AE25" s="394"/>
      <c r="AF25" s="394"/>
      <c r="AG25" s="383"/>
      <c r="AH25" s="354"/>
      <c r="AI25" s="354"/>
      <c r="AJ25" s="354"/>
      <c r="AK25" s="354"/>
      <c r="AL25" s="268"/>
      <c r="AM25" s="268"/>
      <c r="AN25" s="28"/>
      <c r="AO25" s="28"/>
      <c r="AP25" s="28"/>
      <c r="AQ25" s="28"/>
      <c r="AR25" s="28"/>
      <c r="AS25" s="28"/>
      <c r="BD25" s="23"/>
      <c r="BE25" s="2"/>
      <c r="BF25" s="2"/>
      <c r="BG25" s="2"/>
      <c r="BH25" s="2"/>
      <c r="BI25" s="2"/>
      <c r="BJ25" s="2"/>
      <c r="BK25" s="2"/>
      <c r="BL25" s="23"/>
    </row>
    <row r="26" spans="1:64" ht="12" customHeight="1" x14ac:dyDescent="0.2">
      <c r="A26" s="399"/>
      <c r="B26" s="399"/>
      <c r="C26" s="406"/>
      <c r="D26" s="407"/>
      <c r="E26" s="407"/>
      <c r="F26" s="407"/>
      <c r="G26" s="407"/>
      <c r="H26" s="407"/>
      <c r="I26" s="407"/>
      <c r="J26" s="408"/>
      <c r="K26" s="291"/>
      <c r="L26" s="292"/>
      <c r="M26" s="292"/>
      <c r="N26" s="293"/>
      <c r="O26" s="299"/>
      <c r="P26" s="300"/>
      <c r="Q26" s="33" t="str">
        <f t="shared" si="0"/>
        <v xml:space="preserve">  </v>
      </c>
      <c r="R26" s="39" t="s">
        <v>12</v>
      </c>
      <c r="S26" s="35" t="str">
        <f t="shared" si="1"/>
        <v xml:space="preserve">  </v>
      </c>
      <c r="T26" s="299"/>
      <c r="U26" s="301"/>
      <c r="V26" s="40"/>
      <c r="W26" s="291"/>
      <c r="X26" s="292"/>
      <c r="Y26" s="293"/>
      <c r="Z26" s="394"/>
      <c r="AA26" s="394"/>
      <c r="AB26" s="394"/>
      <c r="AC26" s="394"/>
      <c r="AD26" s="394"/>
      <c r="AE26" s="394"/>
      <c r="AF26" s="394"/>
      <c r="AG26" s="396"/>
      <c r="AH26" s="397"/>
      <c r="AI26" s="397"/>
      <c r="AJ26" s="397"/>
      <c r="AK26" s="397"/>
      <c r="AL26" s="268"/>
      <c r="AM26" s="268"/>
      <c r="AN26" s="28"/>
      <c r="AO26" s="28"/>
      <c r="AP26" s="28"/>
      <c r="AQ26" s="28"/>
      <c r="AR26" s="28"/>
      <c r="AS26" s="28"/>
      <c r="BD26" s="23"/>
      <c r="BE26" s="2"/>
      <c r="BF26" s="2"/>
      <c r="BG26" s="2"/>
      <c r="BH26" s="2"/>
      <c r="BI26" s="2"/>
      <c r="BJ26" s="2"/>
      <c r="BK26" s="2"/>
      <c r="BL26" s="23"/>
    </row>
    <row r="27" spans="1:64" ht="12" customHeight="1" x14ac:dyDescent="0.2">
      <c r="A27" s="399">
        <v>6</v>
      </c>
      <c r="B27" s="399"/>
      <c r="C27" s="409" t="str">
        <f>C5</f>
        <v>ノーティー　ナノ</v>
      </c>
      <c r="D27" s="409"/>
      <c r="E27" s="409"/>
      <c r="F27" s="409"/>
      <c r="G27" s="409"/>
      <c r="H27" s="409"/>
      <c r="I27" s="409"/>
      <c r="J27" s="409"/>
      <c r="K27" s="282">
        <f>COUNTIF(Q27:Q29,"〇")</f>
        <v>1</v>
      </c>
      <c r="L27" s="283"/>
      <c r="M27" s="283"/>
      <c r="N27" s="284"/>
      <c r="O27" s="302">
        <v>15</v>
      </c>
      <c r="P27" s="303"/>
      <c r="Q27" s="24" t="str">
        <f t="shared" si="0"/>
        <v>〇</v>
      </c>
      <c r="R27" s="41" t="s">
        <v>10</v>
      </c>
      <c r="S27" s="26" t="str">
        <f t="shared" si="1"/>
        <v xml:space="preserve">  </v>
      </c>
      <c r="T27" s="302">
        <v>8</v>
      </c>
      <c r="U27" s="304"/>
      <c r="V27" s="37"/>
      <c r="W27" s="282">
        <f>COUNTIF(S27:S29,"〇")</f>
        <v>2</v>
      </c>
      <c r="X27" s="283"/>
      <c r="Y27" s="284"/>
      <c r="Z27" s="394" t="str">
        <f>C7</f>
        <v>知多クラブ</v>
      </c>
      <c r="AA27" s="394"/>
      <c r="AB27" s="394"/>
      <c r="AC27" s="394"/>
      <c r="AD27" s="394"/>
      <c r="AE27" s="394"/>
      <c r="AF27" s="394"/>
      <c r="AG27" s="395" t="str">
        <f>P5</f>
        <v>笑球</v>
      </c>
      <c r="AH27" s="351"/>
      <c r="AI27" s="351"/>
      <c r="AJ27" s="351"/>
      <c r="AK27" s="351"/>
      <c r="AL27" s="394" t="str">
        <f>P6</f>
        <v>タッチ</v>
      </c>
      <c r="AM27" s="394"/>
      <c r="AN27" s="28"/>
      <c r="AO27" s="28"/>
      <c r="AP27" s="28"/>
      <c r="AQ27" s="28"/>
      <c r="AR27" s="28"/>
      <c r="AS27" s="28"/>
      <c r="BD27" s="2"/>
      <c r="BJ27" s="2"/>
      <c r="BK27" s="2"/>
      <c r="BL27" s="2"/>
    </row>
    <row r="28" spans="1:64" ht="12" customHeight="1" x14ac:dyDescent="0.2">
      <c r="A28" s="399"/>
      <c r="B28" s="399"/>
      <c r="C28" s="409"/>
      <c r="D28" s="409"/>
      <c r="E28" s="409"/>
      <c r="F28" s="409"/>
      <c r="G28" s="409"/>
      <c r="H28" s="409"/>
      <c r="I28" s="409"/>
      <c r="J28" s="409"/>
      <c r="K28" s="285"/>
      <c r="L28" s="286"/>
      <c r="M28" s="286"/>
      <c r="N28" s="287"/>
      <c r="O28" s="296">
        <v>12</v>
      </c>
      <c r="P28" s="297"/>
      <c r="Q28" s="29" t="str">
        <f t="shared" si="0"/>
        <v xml:space="preserve">  </v>
      </c>
      <c r="R28" s="30" t="s">
        <v>11</v>
      </c>
      <c r="S28" s="31" t="str">
        <f t="shared" si="1"/>
        <v>〇</v>
      </c>
      <c r="T28" s="296">
        <v>15</v>
      </c>
      <c r="U28" s="298"/>
      <c r="V28" s="32"/>
      <c r="W28" s="285"/>
      <c r="X28" s="286"/>
      <c r="Y28" s="287"/>
      <c r="Z28" s="394"/>
      <c r="AA28" s="394"/>
      <c r="AB28" s="394"/>
      <c r="AC28" s="394"/>
      <c r="AD28" s="394"/>
      <c r="AE28" s="394"/>
      <c r="AF28" s="394"/>
      <c r="AG28" s="383"/>
      <c r="AH28" s="354"/>
      <c r="AI28" s="354"/>
      <c r="AJ28" s="354"/>
      <c r="AK28" s="354"/>
      <c r="AL28" s="394"/>
      <c r="AM28" s="394"/>
      <c r="AN28" s="28"/>
      <c r="AO28" s="28"/>
      <c r="AP28" s="28"/>
      <c r="AQ28" s="28"/>
      <c r="AR28" s="28"/>
      <c r="AS28" s="28"/>
      <c r="BD28" s="2"/>
      <c r="BJ28" s="2"/>
      <c r="BK28" s="2"/>
      <c r="BL28" s="2"/>
    </row>
    <row r="29" spans="1:64" ht="12" customHeight="1" x14ac:dyDescent="0.2">
      <c r="A29" s="399"/>
      <c r="B29" s="399"/>
      <c r="C29" s="409"/>
      <c r="D29" s="409"/>
      <c r="E29" s="409"/>
      <c r="F29" s="409"/>
      <c r="G29" s="409"/>
      <c r="H29" s="409"/>
      <c r="I29" s="409"/>
      <c r="J29" s="409"/>
      <c r="K29" s="291"/>
      <c r="L29" s="292"/>
      <c r="M29" s="292"/>
      <c r="N29" s="293"/>
      <c r="O29" s="299">
        <v>12</v>
      </c>
      <c r="P29" s="300"/>
      <c r="Q29" s="33" t="str">
        <f t="shared" si="0"/>
        <v xml:space="preserve">  </v>
      </c>
      <c r="R29" s="39" t="s">
        <v>12</v>
      </c>
      <c r="S29" s="35" t="str">
        <f t="shared" si="1"/>
        <v>〇</v>
      </c>
      <c r="T29" s="299">
        <v>15</v>
      </c>
      <c r="U29" s="301"/>
      <c r="V29" s="40"/>
      <c r="W29" s="291"/>
      <c r="X29" s="292"/>
      <c r="Y29" s="293"/>
      <c r="Z29" s="394"/>
      <c r="AA29" s="394"/>
      <c r="AB29" s="394"/>
      <c r="AC29" s="394"/>
      <c r="AD29" s="394"/>
      <c r="AE29" s="394"/>
      <c r="AF29" s="394"/>
      <c r="AG29" s="396"/>
      <c r="AH29" s="397"/>
      <c r="AI29" s="397"/>
      <c r="AJ29" s="397"/>
      <c r="AK29" s="397"/>
      <c r="AL29" s="394"/>
      <c r="AM29" s="394"/>
      <c r="AN29" s="28"/>
      <c r="AO29" s="28"/>
      <c r="AP29" s="28"/>
      <c r="AQ29" s="28"/>
      <c r="AR29" s="28"/>
      <c r="AS29" s="28"/>
      <c r="BD29" s="2"/>
      <c r="BJ29" s="2"/>
      <c r="BK29" s="2"/>
      <c r="BL29" s="2"/>
    </row>
    <row r="30" spans="1:64" ht="12" customHeight="1" x14ac:dyDescent="0.2">
      <c r="A30" s="399">
        <v>7</v>
      </c>
      <c r="B30" s="399"/>
      <c r="C30" s="394" t="str">
        <f>C6</f>
        <v>ジョイナスＡ</v>
      </c>
      <c r="D30" s="394"/>
      <c r="E30" s="394"/>
      <c r="F30" s="394"/>
      <c r="G30" s="394"/>
      <c r="H30" s="394"/>
      <c r="I30" s="394"/>
      <c r="J30" s="394"/>
      <c r="K30" s="282">
        <f>COUNTIF(Q30:Q32,"〇")</f>
        <v>2</v>
      </c>
      <c r="L30" s="283"/>
      <c r="M30" s="283"/>
      <c r="N30" s="284"/>
      <c r="O30" s="302">
        <v>15</v>
      </c>
      <c r="P30" s="303"/>
      <c r="Q30" s="24" t="str">
        <f t="shared" ref="Q30:Q41" si="2">IF(O30&gt;T30,"〇","  ")</f>
        <v>〇</v>
      </c>
      <c r="R30" s="41" t="s">
        <v>10</v>
      </c>
      <c r="S30" s="26" t="str">
        <f t="shared" ref="S30:S41" si="3">IF(T30&gt;O30,"〇","  ")</f>
        <v xml:space="preserve">  </v>
      </c>
      <c r="T30" s="302">
        <v>9</v>
      </c>
      <c r="U30" s="304"/>
      <c r="V30" s="42"/>
      <c r="W30" s="282">
        <f>COUNTIF(S30:S32,"〇")</f>
        <v>0</v>
      </c>
      <c r="X30" s="283"/>
      <c r="Y30" s="284"/>
      <c r="Z30" s="394" t="str">
        <f>P5</f>
        <v>笑球</v>
      </c>
      <c r="AA30" s="394"/>
      <c r="AB30" s="394"/>
      <c r="AC30" s="394"/>
      <c r="AD30" s="394"/>
      <c r="AE30" s="394"/>
      <c r="AF30" s="394"/>
      <c r="AG30" s="395" t="str">
        <f>P6</f>
        <v>タッチ</v>
      </c>
      <c r="AH30" s="351"/>
      <c r="AI30" s="351"/>
      <c r="AJ30" s="351"/>
      <c r="AK30" s="351"/>
      <c r="AL30" s="394" t="str">
        <f>C7</f>
        <v>知多クラブ</v>
      </c>
      <c r="AM30" s="394"/>
      <c r="AN30" s="28"/>
      <c r="AO30" s="28"/>
      <c r="AP30" s="28"/>
      <c r="AQ30" s="28"/>
      <c r="AR30" s="28"/>
      <c r="AS30" s="28"/>
      <c r="BD30" s="2"/>
      <c r="BG30" s="28"/>
      <c r="BH30" s="28"/>
      <c r="BI30" s="43"/>
    </row>
    <row r="31" spans="1:64" ht="12" customHeight="1" x14ac:dyDescent="0.2">
      <c r="A31" s="399"/>
      <c r="B31" s="399"/>
      <c r="C31" s="394"/>
      <c r="D31" s="394"/>
      <c r="E31" s="394"/>
      <c r="F31" s="394"/>
      <c r="G31" s="394"/>
      <c r="H31" s="394"/>
      <c r="I31" s="394"/>
      <c r="J31" s="394"/>
      <c r="K31" s="285"/>
      <c r="L31" s="286"/>
      <c r="M31" s="286"/>
      <c r="N31" s="287"/>
      <c r="O31" s="296">
        <v>15</v>
      </c>
      <c r="P31" s="297"/>
      <c r="Q31" s="29" t="str">
        <f t="shared" si="2"/>
        <v>〇</v>
      </c>
      <c r="R31" s="30" t="s">
        <v>11</v>
      </c>
      <c r="S31" s="31" t="str">
        <f t="shared" si="3"/>
        <v xml:space="preserve">  </v>
      </c>
      <c r="T31" s="296">
        <v>11</v>
      </c>
      <c r="U31" s="298"/>
      <c r="V31" s="44"/>
      <c r="W31" s="285"/>
      <c r="X31" s="286"/>
      <c r="Y31" s="287"/>
      <c r="Z31" s="394"/>
      <c r="AA31" s="394"/>
      <c r="AB31" s="394"/>
      <c r="AC31" s="394"/>
      <c r="AD31" s="394"/>
      <c r="AE31" s="394"/>
      <c r="AF31" s="394"/>
      <c r="AG31" s="383"/>
      <c r="AH31" s="354"/>
      <c r="AI31" s="354"/>
      <c r="AJ31" s="354"/>
      <c r="AK31" s="354"/>
      <c r="AL31" s="394"/>
      <c r="AM31" s="394"/>
      <c r="AN31" s="28"/>
      <c r="AO31" s="28"/>
      <c r="AP31" s="28"/>
      <c r="AQ31" s="28"/>
      <c r="AR31" s="28"/>
      <c r="AS31" s="28"/>
      <c r="BD31" s="2"/>
      <c r="BG31" s="28"/>
      <c r="BH31" s="28"/>
      <c r="BI31" s="43"/>
    </row>
    <row r="32" spans="1:64" ht="12" customHeight="1" x14ac:dyDescent="0.2">
      <c r="A32" s="399"/>
      <c r="B32" s="399"/>
      <c r="C32" s="394"/>
      <c r="D32" s="394"/>
      <c r="E32" s="394"/>
      <c r="F32" s="394"/>
      <c r="G32" s="394"/>
      <c r="H32" s="394"/>
      <c r="I32" s="394"/>
      <c r="J32" s="394"/>
      <c r="K32" s="291"/>
      <c r="L32" s="292"/>
      <c r="M32" s="292"/>
      <c r="N32" s="293"/>
      <c r="O32" s="299"/>
      <c r="P32" s="300"/>
      <c r="Q32" s="33" t="str">
        <f t="shared" si="2"/>
        <v xml:space="preserve">  </v>
      </c>
      <c r="R32" s="39" t="s">
        <v>12</v>
      </c>
      <c r="S32" s="35" t="str">
        <f t="shared" si="3"/>
        <v xml:space="preserve">  </v>
      </c>
      <c r="T32" s="299"/>
      <c r="U32" s="301"/>
      <c r="V32" s="38"/>
      <c r="W32" s="291"/>
      <c r="X32" s="292"/>
      <c r="Y32" s="293"/>
      <c r="Z32" s="394"/>
      <c r="AA32" s="394"/>
      <c r="AB32" s="394"/>
      <c r="AC32" s="394"/>
      <c r="AD32" s="394"/>
      <c r="AE32" s="394"/>
      <c r="AF32" s="394"/>
      <c r="AG32" s="396"/>
      <c r="AH32" s="397"/>
      <c r="AI32" s="397"/>
      <c r="AJ32" s="397"/>
      <c r="AK32" s="397"/>
      <c r="AL32" s="394"/>
      <c r="AM32" s="394"/>
      <c r="AN32" s="28"/>
      <c r="AO32" s="28"/>
      <c r="AP32" s="28"/>
      <c r="AQ32" s="28"/>
      <c r="AR32" s="28"/>
      <c r="AS32" s="28"/>
      <c r="BD32" s="2"/>
      <c r="BG32" s="28"/>
      <c r="BH32" s="28"/>
      <c r="BI32" s="43"/>
    </row>
    <row r="33" spans="1:61" ht="12" customHeight="1" x14ac:dyDescent="0.2">
      <c r="A33" s="399">
        <v>8</v>
      </c>
      <c r="B33" s="399"/>
      <c r="C33" s="394" t="str">
        <f>C15</f>
        <v>知多クラブ</v>
      </c>
      <c r="D33" s="394"/>
      <c r="E33" s="394"/>
      <c r="F33" s="394"/>
      <c r="G33" s="394"/>
      <c r="H33" s="394"/>
      <c r="I33" s="394"/>
      <c r="J33" s="394"/>
      <c r="K33" s="282">
        <f>COUNTIF(Q33:Q35,"〇")</f>
        <v>2</v>
      </c>
      <c r="L33" s="283"/>
      <c r="M33" s="283"/>
      <c r="N33" s="284"/>
      <c r="O33" s="302">
        <v>15</v>
      </c>
      <c r="P33" s="303"/>
      <c r="Q33" s="24" t="str">
        <f t="shared" si="2"/>
        <v>〇</v>
      </c>
      <c r="R33" s="41" t="s">
        <v>10</v>
      </c>
      <c r="S33" s="26" t="str">
        <f t="shared" si="3"/>
        <v xml:space="preserve">  </v>
      </c>
      <c r="T33" s="302">
        <v>12</v>
      </c>
      <c r="U33" s="304"/>
      <c r="V33" s="42"/>
      <c r="W33" s="282">
        <f>COUNTIF(S33:S35,"〇")</f>
        <v>0</v>
      </c>
      <c r="X33" s="283"/>
      <c r="Y33" s="284"/>
      <c r="Z33" s="394" t="str">
        <f>P6</f>
        <v>タッチ</v>
      </c>
      <c r="AA33" s="394"/>
      <c r="AB33" s="394"/>
      <c r="AC33" s="394"/>
      <c r="AD33" s="394"/>
      <c r="AE33" s="394"/>
      <c r="AF33" s="394"/>
      <c r="AG33" s="395" t="str">
        <f>P5</f>
        <v>笑球</v>
      </c>
      <c r="AH33" s="351"/>
      <c r="AI33" s="351"/>
      <c r="AJ33" s="351"/>
      <c r="AK33" s="351"/>
      <c r="AL33" s="268" t="str">
        <f>C5</f>
        <v>ノーティー　ナノ</v>
      </c>
      <c r="AM33" s="268"/>
      <c r="AN33" s="28"/>
      <c r="AO33" s="28"/>
      <c r="AP33" s="28"/>
      <c r="AQ33" s="28"/>
      <c r="AR33" s="28"/>
      <c r="AS33" s="28"/>
      <c r="BD33" s="2"/>
      <c r="BG33" s="28"/>
      <c r="BH33" s="28"/>
      <c r="BI33" s="43"/>
    </row>
    <row r="34" spans="1:61" ht="12" customHeight="1" x14ac:dyDescent="0.2">
      <c r="A34" s="399"/>
      <c r="B34" s="399"/>
      <c r="C34" s="394"/>
      <c r="D34" s="394"/>
      <c r="E34" s="394"/>
      <c r="F34" s="394"/>
      <c r="G34" s="394"/>
      <c r="H34" s="394"/>
      <c r="I34" s="394"/>
      <c r="J34" s="394"/>
      <c r="K34" s="285"/>
      <c r="L34" s="286"/>
      <c r="M34" s="286"/>
      <c r="N34" s="287"/>
      <c r="O34" s="296">
        <v>15</v>
      </c>
      <c r="P34" s="297"/>
      <c r="Q34" s="29" t="str">
        <f t="shared" si="2"/>
        <v>〇</v>
      </c>
      <c r="R34" s="30" t="s">
        <v>11</v>
      </c>
      <c r="S34" s="31" t="str">
        <f t="shared" si="3"/>
        <v xml:space="preserve">  </v>
      </c>
      <c r="T34" s="296">
        <v>3</v>
      </c>
      <c r="U34" s="298"/>
      <c r="V34" s="44"/>
      <c r="W34" s="285"/>
      <c r="X34" s="286"/>
      <c r="Y34" s="287"/>
      <c r="Z34" s="394"/>
      <c r="AA34" s="394"/>
      <c r="AB34" s="394"/>
      <c r="AC34" s="394"/>
      <c r="AD34" s="394"/>
      <c r="AE34" s="394"/>
      <c r="AF34" s="394"/>
      <c r="AG34" s="383"/>
      <c r="AH34" s="354"/>
      <c r="AI34" s="354"/>
      <c r="AJ34" s="354"/>
      <c r="AK34" s="354"/>
      <c r="AL34" s="268"/>
      <c r="AM34" s="268"/>
      <c r="AN34" s="28"/>
      <c r="AO34" s="28"/>
      <c r="AP34" s="28"/>
      <c r="AQ34" s="28"/>
      <c r="AR34" s="28"/>
      <c r="AS34" s="28"/>
      <c r="BD34" s="2"/>
      <c r="BG34" s="28"/>
      <c r="BH34" s="28"/>
      <c r="BI34" s="43"/>
    </row>
    <row r="35" spans="1:61" ht="12" customHeight="1" x14ac:dyDescent="0.2">
      <c r="A35" s="399"/>
      <c r="B35" s="399"/>
      <c r="C35" s="394"/>
      <c r="D35" s="394"/>
      <c r="E35" s="394"/>
      <c r="F35" s="394"/>
      <c r="G35" s="394"/>
      <c r="H35" s="394"/>
      <c r="I35" s="394"/>
      <c r="J35" s="394"/>
      <c r="K35" s="291"/>
      <c r="L35" s="292"/>
      <c r="M35" s="292"/>
      <c r="N35" s="293"/>
      <c r="O35" s="299"/>
      <c r="P35" s="300"/>
      <c r="Q35" s="33" t="str">
        <f t="shared" si="2"/>
        <v xml:space="preserve">  </v>
      </c>
      <c r="R35" s="39" t="s">
        <v>12</v>
      </c>
      <c r="S35" s="35" t="str">
        <f t="shared" si="3"/>
        <v xml:space="preserve">  </v>
      </c>
      <c r="T35" s="299"/>
      <c r="U35" s="301"/>
      <c r="V35" s="38"/>
      <c r="W35" s="291"/>
      <c r="X35" s="292"/>
      <c r="Y35" s="293"/>
      <c r="Z35" s="394"/>
      <c r="AA35" s="394"/>
      <c r="AB35" s="394"/>
      <c r="AC35" s="394"/>
      <c r="AD35" s="394"/>
      <c r="AE35" s="394"/>
      <c r="AF35" s="394"/>
      <c r="AG35" s="396"/>
      <c r="AH35" s="397"/>
      <c r="AI35" s="397"/>
      <c r="AJ35" s="397"/>
      <c r="AK35" s="397"/>
      <c r="AL35" s="268"/>
      <c r="AM35" s="268"/>
      <c r="AN35" s="28"/>
      <c r="AO35" s="28"/>
      <c r="AP35" s="28"/>
      <c r="AQ35" s="28"/>
      <c r="AR35" s="28"/>
      <c r="AS35" s="28"/>
      <c r="BD35" s="2"/>
      <c r="BG35" s="28"/>
      <c r="BH35" s="28"/>
      <c r="BI35" s="43"/>
    </row>
    <row r="36" spans="1:61" ht="12" customHeight="1" x14ac:dyDescent="0.2">
      <c r="A36" s="399">
        <v>9</v>
      </c>
      <c r="B36" s="399"/>
      <c r="C36" s="394" t="str">
        <f>C5</f>
        <v>ノーティー　ナノ</v>
      </c>
      <c r="D36" s="394"/>
      <c r="E36" s="394"/>
      <c r="F36" s="394"/>
      <c r="G36" s="394"/>
      <c r="H36" s="394"/>
      <c r="I36" s="394"/>
      <c r="J36" s="394"/>
      <c r="K36" s="282">
        <f>COUNTIF(Q36:Q38,"〇")</f>
        <v>2</v>
      </c>
      <c r="L36" s="283"/>
      <c r="M36" s="283"/>
      <c r="N36" s="284"/>
      <c r="O36" s="302">
        <v>15</v>
      </c>
      <c r="P36" s="303"/>
      <c r="Q36" s="24" t="str">
        <f t="shared" si="2"/>
        <v>〇</v>
      </c>
      <c r="R36" s="41" t="s">
        <v>10</v>
      </c>
      <c r="S36" s="26" t="str">
        <f t="shared" si="3"/>
        <v xml:space="preserve">  </v>
      </c>
      <c r="T36" s="302">
        <v>11</v>
      </c>
      <c r="U36" s="304"/>
      <c r="V36" s="42"/>
      <c r="W36" s="282">
        <f>COUNTIF(S36:S38,"〇")</f>
        <v>0</v>
      </c>
      <c r="X36" s="283"/>
      <c r="Y36" s="284"/>
      <c r="Z36" s="394" t="str">
        <f>P5</f>
        <v>笑球</v>
      </c>
      <c r="AA36" s="394"/>
      <c r="AB36" s="394"/>
      <c r="AC36" s="394"/>
      <c r="AD36" s="394"/>
      <c r="AE36" s="394"/>
      <c r="AF36" s="394"/>
      <c r="AG36" s="395" t="str">
        <f>C6</f>
        <v>ジョイナスＡ</v>
      </c>
      <c r="AH36" s="351"/>
      <c r="AI36" s="351"/>
      <c r="AJ36" s="351"/>
      <c r="AK36" s="351"/>
      <c r="AL36" s="394" t="str">
        <f>P6</f>
        <v>タッチ</v>
      </c>
      <c r="AM36" s="394"/>
      <c r="AN36" s="28"/>
      <c r="AO36" s="28"/>
      <c r="AP36" s="28"/>
      <c r="AQ36" s="28"/>
      <c r="AR36" s="28"/>
      <c r="AS36" s="28"/>
      <c r="BD36" s="2"/>
      <c r="BG36" s="28"/>
      <c r="BH36" s="28"/>
      <c r="BI36" s="43"/>
    </row>
    <row r="37" spans="1:61" ht="12" customHeight="1" x14ac:dyDescent="0.2">
      <c r="A37" s="399"/>
      <c r="B37" s="399"/>
      <c r="C37" s="394"/>
      <c r="D37" s="394"/>
      <c r="E37" s="394"/>
      <c r="F37" s="394"/>
      <c r="G37" s="394"/>
      <c r="H37" s="394"/>
      <c r="I37" s="394"/>
      <c r="J37" s="394"/>
      <c r="K37" s="285"/>
      <c r="L37" s="286"/>
      <c r="M37" s="286"/>
      <c r="N37" s="287"/>
      <c r="O37" s="296">
        <v>15</v>
      </c>
      <c r="P37" s="297"/>
      <c r="Q37" s="29" t="str">
        <f t="shared" si="2"/>
        <v>〇</v>
      </c>
      <c r="R37" s="30" t="s">
        <v>11</v>
      </c>
      <c r="S37" s="31" t="str">
        <f t="shared" si="3"/>
        <v xml:space="preserve">  </v>
      </c>
      <c r="T37" s="296">
        <v>10</v>
      </c>
      <c r="U37" s="298"/>
      <c r="V37" s="44"/>
      <c r="W37" s="285"/>
      <c r="X37" s="286"/>
      <c r="Y37" s="287"/>
      <c r="Z37" s="394"/>
      <c r="AA37" s="394"/>
      <c r="AB37" s="394"/>
      <c r="AC37" s="394"/>
      <c r="AD37" s="394"/>
      <c r="AE37" s="394"/>
      <c r="AF37" s="394"/>
      <c r="AG37" s="383"/>
      <c r="AH37" s="354"/>
      <c r="AI37" s="354"/>
      <c r="AJ37" s="354"/>
      <c r="AK37" s="354"/>
      <c r="AL37" s="394"/>
      <c r="AM37" s="394"/>
      <c r="AN37" s="28"/>
      <c r="AO37" s="28"/>
      <c r="AP37" s="28"/>
      <c r="AQ37" s="28"/>
      <c r="AR37" s="28"/>
      <c r="AS37" s="28"/>
      <c r="BD37" s="2"/>
      <c r="BG37" s="28"/>
      <c r="BH37" s="28"/>
      <c r="BI37" s="43"/>
    </row>
    <row r="38" spans="1:61" ht="12" customHeight="1" x14ac:dyDescent="0.2">
      <c r="A38" s="399"/>
      <c r="B38" s="399"/>
      <c r="C38" s="394"/>
      <c r="D38" s="394"/>
      <c r="E38" s="394"/>
      <c r="F38" s="394"/>
      <c r="G38" s="394"/>
      <c r="H38" s="394"/>
      <c r="I38" s="394"/>
      <c r="J38" s="394"/>
      <c r="K38" s="291"/>
      <c r="L38" s="292"/>
      <c r="M38" s="292"/>
      <c r="N38" s="293"/>
      <c r="O38" s="299"/>
      <c r="P38" s="300"/>
      <c r="Q38" s="33" t="str">
        <f t="shared" si="2"/>
        <v xml:space="preserve">  </v>
      </c>
      <c r="R38" s="39" t="s">
        <v>12</v>
      </c>
      <c r="S38" s="35" t="str">
        <f t="shared" si="3"/>
        <v xml:space="preserve">  </v>
      </c>
      <c r="T38" s="299"/>
      <c r="U38" s="301"/>
      <c r="V38" s="38"/>
      <c r="W38" s="291"/>
      <c r="X38" s="292"/>
      <c r="Y38" s="293"/>
      <c r="Z38" s="394"/>
      <c r="AA38" s="394"/>
      <c r="AB38" s="394"/>
      <c r="AC38" s="394"/>
      <c r="AD38" s="394"/>
      <c r="AE38" s="394"/>
      <c r="AF38" s="394"/>
      <c r="AG38" s="396"/>
      <c r="AH38" s="397"/>
      <c r="AI38" s="397"/>
      <c r="AJ38" s="397"/>
      <c r="AK38" s="397"/>
      <c r="AL38" s="394"/>
      <c r="AM38" s="394"/>
      <c r="AN38" s="28"/>
      <c r="AO38" s="28"/>
      <c r="AP38" s="28"/>
      <c r="AQ38" s="28"/>
      <c r="AR38" s="28"/>
      <c r="AS38" s="28"/>
      <c r="BD38" s="2"/>
      <c r="BG38" s="28"/>
      <c r="BH38" s="28"/>
      <c r="BI38" s="43"/>
    </row>
    <row r="39" spans="1:61" ht="12" customHeight="1" x14ac:dyDescent="0.2">
      <c r="A39" s="398">
        <v>10</v>
      </c>
      <c r="B39" s="398"/>
      <c r="C39" s="394" t="str">
        <f>C6</f>
        <v>ジョイナスＡ</v>
      </c>
      <c r="D39" s="394"/>
      <c r="E39" s="394"/>
      <c r="F39" s="394"/>
      <c r="G39" s="394"/>
      <c r="H39" s="394"/>
      <c r="I39" s="394"/>
      <c r="J39" s="394"/>
      <c r="K39" s="282">
        <f>COUNTIF(Q39:Q41,"〇")</f>
        <v>2</v>
      </c>
      <c r="L39" s="283"/>
      <c r="M39" s="283"/>
      <c r="N39" s="284"/>
      <c r="O39" s="302">
        <v>15</v>
      </c>
      <c r="P39" s="303"/>
      <c r="Q39" s="24" t="str">
        <f t="shared" si="2"/>
        <v>〇</v>
      </c>
      <c r="R39" s="41" t="s">
        <v>10</v>
      </c>
      <c r="S39" s="26" t="str">
        <f t="shared" si="3"/>
        <v xml:space="preserve">  </v>
      </c>
      <c r="T39" s="302">
        <v>9</v>
      </c>
      <c r="U39" s="304"/>
      <c r="V39" s="42"/>
      <c r="W39" s="282">
        <f>COUNTIF(S39:S41,"〇")</f>
        <v>0</v>
      </c>
      <c r="X39" s="283"/>
      <c r="Y39" s="284"/>
      <c r="Z39" s="394" t="str">
        <f>P6</f>
        <v>タッチ</v>
      </c>
      <c r="AA39" s="394"/>
      <c r="AB39" s="394"/>
      <c r="AC39" s="394"/>
      <c r="AD39" s="394"/>
      <c r="AE39" s="394"/>
      <c r="AF39" s="394"/>
      <c r="AG39" s="395" t="str">
        <f>C5</f>
        <v>ノーティー　ナノ</v>
      </c>
      <c r="AH39" s="351"/>
      <c r="AI39" s="351"/>
      <c r="AJ39" s="351"/>
      <c r="AK39" s="351"/>
      <c r="AL39" s="394" t="str">
        <f>P5</f>
        <v>笑球</v>
      </c>
      <c r="AM39" s="394"/>
      <c r="AN39" s="28"/>
      <c r="AO39" s="28"/>
      <c r="AP39" s="28"/>
      <c r="AQ39" s="28"/>
      <c r="AR39" s="28"/>
      <c r="AS39" s="28"/>
      <c r="BD39" s="2"/>
      <c r="BG39" s="28"/>
      <c r="BH39" s="28"/>
      <c r="BI39" s="43"/>
    </row>
    <row r="40" spans="1:61" ht="12" customHeight="1" x14ac:dyDescent="0.2">
      <c r="A40" s="398"/>
      <c r="B40" s="398"/>
      <c r="C40" s="394"/>
      <c r="D40" s="394"/>
      <c r="E40" s="394"/>
      <c r="F40" s="394"/>
      <c r="G40" s="394"/>
      <c r="H40" s="394"/>
      <c r="I40" s="394"/>
      <c r="J40" s="394"/>
      <c r="K40" s="285"/>
      <c r="L40" s="286"/>
      <c r="M40" s="286"/>
      <c r="N40" s="287"/>
      <c r="O40" s="296">
        <v>15</v>
      </c>
      <c r="P40" s="297"/>
      <c r="Q40" s="29" t="str">
        <f t="shared" si="2"/>
        <v>〇</v>
      </c>
      <c r="R40" s="30" t="s">
        <v>11</v>
      </c>
      <c r="S40" s="31" t="str">
        <f t="shared" si="3"/>
        <v xml:space="preserve">  </v>
      </c>
      <c r="T40" s="296">
        <v>10</v>
      </c>
      <c r="U40" s="298"/>
      <c r="V40" s="44"/>
      <c r="W40" s="285"/>
      <c r="X40" s="286"/>
      <c r="Y40" s="287"/>
      <c r="Z40" s="394"/>
      <c r="AA40" s="394"/>
      <c r="AB40" s="394"/>
      <c r="AC40" s="394"/>
      <c r="AD40" s="394"/>
      <c r="AE40" s="394"/>
      <c r="AF40" s="394"/>
      <c r="AG40" s="383"/>
      <c r="AH40" s="354"/>
      <c r="AI40" s="354"/>
      <c r="AJ40" s="354"/>
      <c r="AK40" s="354"/>
      <c r="AL40" s="394"/>
      <c r="AM40" s="394"/>
      <c r="AN40" s="28"/>
      <c r="AO40" s="28"/>
      <c r="AP40" s="28"/>
      <c r="AQ40" s="28"/>
      <c r="AR40" s="28"/>
      <c r="AS40" s="28"/>
      <c r="BD40" s="2"/>
      <c r="BG40" s="28"/>
      <c r="BH40" s="28"/>
      <c r="BI40" s="43"/>
    </row>
    <row r="41" spans="1:61" ht="12" customHeight="1" x14ac:dyDescent="0.2">
      <c r="A41" s="398"/>
      <c r="B41" s="398"/>
      <c r="C41" s="394"/>
      <c r="D41" s="394"/>
      <c r="E41" s="394"/>
      <c r="F41" s="394"/>
      <c r="G41" s="394"/>
      <c r="H41" s="394"/>
      <c r="I41" s="394"/>
      <c r="J41" s="394"/>
      <c r="K41" s="291"/>
      <c r="L41" s="292"/>
      <c r="M41" s="292"/>
      <c r="N41" s="293"/>
      <c r="O41" s="299"/>
      <c r="P41" s="300"/>
      <c r="Q41" s="33" t="str">
        <f t="shared" si="2"/>
        <v xml:space="preserve">  </v>
      </c>
      <c r="R41" s="39" t="s">
        <v>12</v>
      </c>
      <c r="S41" s="35" t="str">
        <f t="shared" si="3"/>
        <v xml:space="preserve">  </v>
      </c>
      <c r="T41" s="299"/>
      <c r="U41" s="301"/>
      <c r="V41" s="38"/>
      <c r="W41" s="291"/>
      <c r="X41" s="292"/>
      <c r="Y41" s="293"/>
      <c r="Z41" s="394"/>
      <c r="AA41" s="394"/>
      <c r="AB41" s="394"/>
      <c r="AC41" s="394"/>
      <c r="AD41" s="394"/>
      <c r="AE41" s="394"/>
      <c r="AF41" s="394"/>
      <c r="AG41" s="396"/>
      <c r="AH41" s="397"/>
      <c r="AI41" s="397"/>
      <c r="AJ41" s="397"/>
      <c r="AK41" s="397"/>
      <c r="AL41" s="394"/>
      <c r="AM41" s="394"/>
      <c r="AN41" s="28"/>
      <c r="AO41" s="28"/>
      <c r="AP41" s="28"/>
      <c r="AQ41" s="28"/>
      <c r="AR41" s="28"/>
      <c r="AS41" s="28"/>
      <c r="BD41" s="2"/>
      <c r="BG41" s="28"/>
      <c r="BH41" s="28"/>
      <c r="BI41" s="43"/>
    </row>
    <row r="42" spans="1:61" ht="15" customHeight="1" x14ac:dyDescent="0.2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45"/>
      <c r="P42" s="45"/>
      <c r="Q42" s="45"/>
      <c r="S42" s="28"/>
      <c r="T42" s="45"/>
      <c r="U42" s="45"/>
      <c r="V42" s="45"/>
      <c r="W42" s="28"/>
      <c r="X42" s="28"/>
      <c r="Y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BD42" s="2"/>
      <c r="BG42" s="28"/>
      <c r="BH42" s="28"/>
      <c r="BI42" s="43"/>
    </row>
    <row r="43" spans="1:61" s="2" customFormat="1" ht="18" customHeight="1" x14ac:dyDescent="0.45">
      <c r="A43" s="363" t="s">
        <v>106</v>
      </c>
      <c r="B43" s="363"/>
      <c r="C43" s="363"/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  <c r="AA43" s="363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  <c r="AM43" s="363"/>
    </row>
    <row r="44" spans="1:61" s="2" customFormat="1" ht="6" customHeight="1" thickBot="1" x14ac:dyDescent="0.5">
      <c r="AH44" s="14"/>
    </row>
    <row r="45" spans="1:61" s="2" customFormat="1" ht="15" customHeight="1" x14ac:dyDescent="0.45">
      <c r="A45" s="342"/>
      <c r="B45" s="364" t="s">
        <v>13</v>
      </c>
      <c r="C45" s="365"/>
      <c r="D45" s="366"/>
      <c r="E45" s="46"/>
      <c r="F45" s="343" t="str">
        <f>B49</f>
        <v>ノーティー　ナノ</v>
      </c>
      <c r="G45" s="344"/>
      <c r="H45" s="344"/>
      <c r="I45" s="344"/>
      <c r="J45" s="372"/>
      <c r="K45" s="377" t="str">
        <f>B55</f>
        <v>ジョイナスＡ</v>
      </c>
      <c r="L45" s="344"/>
      <c r="M45" s="344"/>
      <c r="N45" s="344"/>
      <c r="O45" s="372"/>
      <c r="P45" s="377" t="str">
        <f>B61</f>
        <v>知多クラブ</v>
      </c>
      <c r="Q45" s="344"/>
      <c r="R45" s="344"/>
      <c r="S45" s="344"/>
      <c r="T45" s="372"/>
      <c r="U45" s="377" t="str">
        <f>B67</f>
        <v>笑球</v>
      </c>
      <c r="V45" s="344"/>
      <c r="W45" s="344"/>
      <c r="X45" s="344"/>
      <c r="Y45" s="372"/>
      <c r="Z45" s="380" t="str">
        <f>B73</f>
        <v>タッチ</v>
      </c>
      <c r="AA45" s="381"/>
      <c r="AB45" s="381"/>
      <c r="AC45" s="381"/>
      <c r="AD45" s="382"/>
      <c r="AE45" s="364" t="s">
        <v>14</v>
      </c>
      <c r="AF45" s="365"/>
      <c r="AG45" s="385"/>
      <c r="AH45" s="388" t="s">
        <v>15</v>
      </c>
      <c r="AI45" s="365"/>
      <c r="AJ45" s="385"/>
      <c r="AK45" s="388" t="s">
        <v>16</v>
      </c>
      <c r="AL45" s="385"/>
      <c r="AM45" s="391" t="s">
        <v>17</v>
      </c>
    </row>
    <row r="46" spans="1:61" s="2" customFormat="1" ht="15" customHeight="1" x14ac:dyDescent="0.45">
      <c r="A46" s="342"/>
      <c r="B46" s="367"/>
      <c r="C46" s="317"/>
      <c r="D46" s="368"/>
      <c r="F46" s="321"/>
      <c r="G46" s="322"/>
      <c r="H46" s="322"/>
      <c r="I46" s="322"/>
      <c r="J46" s="373"/>
      <c r="K46" s="378"/>
      <c r="L46" s="322"/>
      <c r="M46" s="322"/>
      <c r="N46" s="322"/>
      <c r="O46" s="373"/>
      <c r="P46" s="378"/>
      <c r="Q46" s="322"/>
      <c r="R46" s="322"/>
      <c r="S46" s="322"/>
      <c r="T46" s="373"/>
      <c r="U46" s="378"/>
      <c r="V46" s="322"/>
      <c r="W46" s="322"/>
      <c r="X46" s="322"/>
      <c r="Y46" s="373"/>
      <c r="Z46" s="383"/>
      <c r="AA46" s="354"/>
      <c r="AB46" s="354"/>
      <c r="AC46" s="354"/>
      <c r="AD46" s="355"/>
      <c r="AE46" s="367"/>
      <c r="AF46" s="317"/>
      <c r="AG46" s="386"/>
      <c r="AH46" s="389"/>
      <c r="AI46" s="317"/>
      <c r="AJ46" s="386"/>
      <c r="AK46" s="389"/>
      <c r="AL46" s="386"/>
      <c r="AM46" s="392"/>
    </row>
    <row r="47" spans="1:61" s="2" customFormat="1" ht="15" customHeight="1" x14ac:dyDescent="0.45">
      <c r="A47" s="342"/>
      <c r="B47" s="367"/>
      <c r="C47" s="317"/>
      <c r="D47" s="368"/>
      <c r="F47" s="321"/>
      <c r="G47" s="322"/>
      <c r="H47" s="322"/>
      <c r="I47" s="322"/>
      <c r="J47" s="373"/>
      <c r="K47" s="378"/>
      <c r="L47" s="322"/>
      <c r="M47" s="322"/>
      <c r="N47" s="322"/>
      <c r="O47" s="373"/>
      <c r="P47" s="378"/>
      <c r="Q47" s="322"/>
      <c r="R47" s="322"/>
      <c r="S47" s="322"/>
      <c r="T47" s="373"/>
      <c r="U47" s="378"/>
      <c r="V47" s="322"/>
      <c r="W47" s="322"/>
      <c r="X47" s="322"/>
      <c r="Y47" s="373"/>
      <c r="Z47" s="383"/>
      <c r="AA47" s="354"/>
      <c r="AB47" s="354"/>
      <c r="AC47" s="354"/>
      <c r="AD47" s="355"/>
      <c r="AE47" s="367"/>
      <c r="AF47" s="317"/>
      <c r="AG47" s="386"/>
      <c r="AH47" s="389"/>
      <c r="AI47" s="317"/>
      <c r="AJ47" s="386"/>
      <c r="AK47" s="389"/>
      <c r="AL47" s="386"/>
      <c r="AM47" s="392"/>
      <c r="AO47" s="317" t="s">
        <v>18</v>
      </c>
      <c r="AP47" s="341" t="s">
        <v>19</v>
      </c>
    </row>
    <row r="48" spans="1:61" s="2" customFormat="1" ht="15" customHeight="1" thickBot="1" x14ac:dyDescent="0.5">
      <c r="A48" s="342"/>
      <c r="B48" s="369"/>
      <c r="C48" s="370"/>
      <c r="D48" s="371"/>
      <c r="E48" s="47"/>
      <c r="F48" s="374"/>
      <c r="G48" s="375"/>
      <c r="H48" s="375"/>
      <c r="I48" s="375"/>
      <c r="J48" s="376"/>
      <c r="K48" s="379"/>
      <c r="L48" s="375"/>
      <c r="M48" s="375"/>
      <c r="N48" s="375"/>
      <c r="O48" s="376"/>
      <c r="P48" s="379"/>
      <c r="Q48" s="375"/>
      <c r="R48" s="375"/>
      <c r="S48" s="375"/>
      <c r="T48" s="376"/>
      <c r="U48" s="379"/>
      <c r="V48" s="375"/>
      <c r="W48" s="375"/>
      <c r="X48" s="375"/>
      <c r="Y48" s="376"/>
      <c r="Z48" s="384"/>
      <c r="AA48" s="357"/>
      <c r="AB48" s="357"/>
      <c r="AC48" s="357"/>
      <c r="AD48" s="358"/>
      <c r="AE48" s="369"/>
      <c r="AF48" s="370"/>
      <c r="AG48" s="387"/>
      <c r="AH48" s="390"/>
      <c r="AI48" s="370"/>
      <c r="AJ48" s="387"/>
      <c r="AK48" s="390"/>
      <c r="AL48" s="387"/>
      <c r="AM48" s="393"/>
      <c r="AO48" s="317"/>
      <c r="AP48" s="341"/>
    </row>
    <row r="49" spans="1:52" ht="18" customHeight="1" x14ac:dyDescent="0.2">
      <c r="A49" s="342"/>
      <c r="B49" s="343" t="str">
        <f>C5</f>
        <v>ノーティー　ナノ</v>
      </c>
      <c r="C49" s="344"/>
      <c r="D49" s="345"/>
      <c r="E49" s="346" t="e">
        <f>IF($CB$111="A",CD113,IF($CB$111="B",CG113,CJ113))</f>
        <v>#REF!</v>
      </c>
      <c r="F49" s="347"/>
      <c r="G49" s="348"/>
      <c r="H49" s="348"/>
      <c r="I49" s="348"/>
      <c r="J49" s="349"/>
      <c r="K49" s="48">
        <f>COUNTIF(L52:L54,"○")</f>
        <v>2</v>
      </c>
      <c r="L49" s="48"/>
      <c r="M49" s="48" t="s">
        <v>107</v>
      </c>
      <c r="N49" s="48"/>
      <c r="O49" s="49">
        <f>COUNTIF(N52:N54,"○")</f>
        <v>0</v>
      </c>
      <c r="P49" s="48">
        <f>COUNTIF(Q52:Q54,"○")</f>
        <v>1</v>
      </c>
      <c r="Q49" s="48"/>
      <c r="R49" s="48" t="s">
        <v>108</v>
      </c>
      <c r="S49" s="48"/>
      <c r="T49" s="49">
        <f>COUNTIF(S52:S54,"○")</f>
        <v>2</v>
      </c>
      <c r="U49" s="48">
        <f>COUNTIF(V52:V54,"○")</f>
        <v>2</v>
      </c>
      <c r="V49" s="48"/>
      <c r="W49" s="48" t="s">
        <v>109</v>
      </c>
      <c r="X49" s="48"/>
      <c r="Y49" s="49">
        <f>COUNTIF(X52:X54,"○")</f>
        <v>0</v>
      </c>
      <c r="Z49" s="48">
        <f>COUNTIF(AA52:AA54,"○")</f>
        <v>2</v>
      </c>
      <c r="AA49" s="48"/>
      <c r="AB49" s="48" t="s">
        <v>110</v>
      </c>
      <c r="AC49" s="48"/>
      <c r="AD49" s="49">
        <f>COUNTIF(AC52:AC54,"○")</f>
        <v>0</v>
      </c>
      <c r="AE49" s="253">
        <f>COUNTIF(F50:AD50,"○")</f>
        <v>3</v>
      </c>
      <c r="AF49" s="254" t="s">
        <v>20</v>
      </c>
      <c r="AG49" s="260">
        <f>COUNTIF(J51:AD51,"○")</f>
        <v>1</v>
      </c>
      <c r="AH49" s="261">
        <f>IF(AJ53=0,10,AH53/AJ53)</f>
        <v>3.5</v>
      </c>
      <c r="AI49" s="254"/>
      <c r="AJ49" s="260"/>
      <c r="AK49" s="261"/>
      <c r="AL49" s="339">
        <f>SUM(F52:F54,K52:K54,P52:P54,U52:U54,Z52:Z54)/SUM(J52:J54,O52:O54,T52:T54,Y52:Y54,AD52:AD54)</f>
        <v>1.5925925925925926</v>
      </c>
      <c r="AM49" s="340">
        <f>IF(AO$87=AO$86,RANK(AY49,AY$49:AY$78,0),"")</f>
        <v>1</v>
      </c>
      <c r="AO49" s="1">
        <f>SUM(AE49:AG54)</f>
        <v>4</v>
      </c>
      <c r="AP49" s="1">
        <f>AQ49-AR49</f>
        <v>0</v>
      </c>
      <c r="AQ49" s="1">
        <f>SUM(F49:AD49)</f>
        <v>9</v>
      </c>
      <c r="AR49" s="1">
        <f>SUM(AH53:AJ54)</f>
        <v>9</v>
      </c>
      <c r="AT49" s="317">
        <f>RANK(AE49,AE$49:AE$78,1)</f>
        <v>4</v>
      </c>
      <c r="AU49" s="317">
        <f>RANK(AZ49,AZ$49:AZ$78,1)</f>
        <v>5</v>
      </c>
      <c r="AV49" s="317">
        <f>RANK(AL49,AL$49:AL$78,1)</f>
        <v>5</v>
      </c>
      <c r="AW49" s="317">
        <f>AT49*100</f>
        <v>400</v>
      </c>
      <c r="AX49" s="317">
        <f>AU49*10</f>
        <v>50</v>
      </c>
      <c r="AY49" s="317">
        <f>SUM(AV49:AX54)</f>
        <v>455</v>
      </c>
      <c r="AZ49" s="317">
        <f>AH49-AJ49</f>
        <v>3.5</v>
      </c>
    </row>
    <row r="50" spans="1:52" ht="13.5" hidden="1" customHeight="1" x14ac:dyDescent="0.2">
      <c r="A50" s="342"/>
      <c r="B50" s="321"/>
      <c r="C50" s="322"/>
      <c r="D50" s="323"/>
      <c r="E50" s="328"/>
      <c r="F50" s="249"/>
      <c r="G50" s="227"/>
      <c r="H50" s="227"/>
      <c r="I50" s="227"/>
      <c r="J50" s="228"/>
      <c r="K50" s="21" t="str">
        <f>IF(K49&gt;O49,"○","　")</f>
        <v>○</v>
      </c>
      <c r="L50" s="21"/>
      <c r="M50" s="21"/>
      <c r="N50" s="21"/>
      <c r="O50" s="50"/>
      <c r="P50" s="21" t="str">
        <f>IF(P49&gt;T49,"○","　")</f>
        <v>　</v>
      </c>
      <c r="Q50" s="21"/>
      <c r="R50" s="21"/>
      <c r="S50" s="21"/>
      <c r="T50" s="50"/>
      <c r="U50" s="21" t="str">
        <f>IF(U49&gt;Y49,"○","　")</f>
        <v>○</v>
      </c>
      <c r="V50" s="21"/>
      <c r="W50" s="21"/>
      <c r="X50" s="21"/>
      <c r="Y50" s="50"/>
      <c r="Z50" s="21" t="str">
        <f>IF(Z49&gt;AD49,"○","　")</f>
        <v>○</v>
      </c>
      <c r="AA50" s="21"/>
      <c r="AB50" s="21"/>
      <c r="AC50" s="21"/>
      <c r="AD50" s="50"/>
      <c r="AE50" s="233"/>
      <c r="AF50" s="197"/>
      <c r="AG50" s="201"/>
      <c r="AH50" s="198"/>
      <c r="AI50" s="197"/>
      <c r="AJ50" s="201"/>
      <c r="AK50" s="198"/>
      <c r="AL50" s="332"/>
      <c r="AM50" s="335"/>
      <c r="AT50" s="317"/>
      <c r="AU50" s="317"/>
      <c r="AV50" s="317"/>
      <c r="AW50" s="317"/>
      <c r="AX50" s="317"/>
      <c r="AY50" s="317"/>
      <c r="AZ50" s="317"/>
    </row>
    <row r="51" spans="1:52" ht="13.5" hidden="1" customHeight="1" x14ac:dyDescent="0.2">
      <c r="A51" s="342"/>
      <c r="B51" s="321"/>
      <c r="C51" s="322"/>
      <c r="D51" s="323"/>
      <c r="E51" s="328"/>
      <c r="F51" s="249"/>
      <c r="G51" s="227"/>
      <c r="H51" s="227"/>
      <c r="I51" s="227"/>
      <c r="J51" s="228"/>
      <c r="K51" s="21"/>
      <c r="L51" s="21"/>
      <c r="M51" s="21"/>
      <c r="N51" s="21"/>
      <c r="O51" s="50" t="str">
        <f>IF(O49&gt;K49,"○","　")</f>
        <v>　</v>
      </c>
      <c r="P51" s="21"/>
      <c r="Q51" s="21"/>
      <c r="R51" s="21"/>
      <c r="S51" s="21"/>
      <c r="T51" s="50" t="str">
        <f>IF(T49&gt;P49,"○","　")</f>
        <v>○</v>
      </c>
      <c r="U51" s="21"/>
      <c r="V51" s="21"/>
      <c r="W51" s="21"/>
      <c r="X51" s="21"/>
      <c r="Y51" s="50" t="str">
        <f>IF(Y49&gt;U49,"○","　")</f>
        <v>　</v>
      </c>
      <c r="Z51" s="21"/>
      <c r="AA51" s="21"/>
      <c r="AB51" s="21"/>
      <c r="AC51" s="21"/>
      <c r="AD51" s="50" t="str">
        <f>IF(AD49&gt;Z49,"○","　")</f>
        <v>　</v>
      </c>
      <c r="AE51" s="233"/>
      <c r="AF51" s="197"/>
      <c r="AG51" s="201"/>
      <c r="AH51" s="198"/>
      <c r="AI51" s="197"/>
      <c r="AJ51" s="201"/>
      <c r="AK51" s="198"/>
      <c r="AL51" s="332"/>
      <c r="AM51" s="335"/>
      <c r="AT51" s="317"/>
      <c r="AU51" s="317"/>
      <c r="AV51" s="317"/>
      <c r="AW51" s="317"/>
      <c r="AX51" s="317"/>
      <c r="AY51" s="317"/>
      <c r="AZ51" s="317"/>
    </row>
    <row r="52" spans="1:52" ht="18" customHeight="1" x14ac:dyDescent="0.2">
      <c r="A52" s="342"/>
      <c r="B52" s="321"/>
      <c r="C52" s="322"/>
      <c r="D52" s="323"/>
      <c r="E52" s="328"/>
      <c r="F52" s="249"/>
      <c r="G52" s="227"/>
      <c r="H52" s="227"/>
      <c r="I52" s="227"/>
      <c r="J52" s="228"/>
      <c r="K52" s="21">
        <f>O12</f>
        <v>15</v>
      </c>
      <c r="L52" s="21" t="str">
        <f>IF(K52&gt;O52,"○","　")</f>
        <v>○</v>
      </c>
      <c r="M52" s="21" t="s">
        <v>20</v>
      </c>
      <c r="N52" s="21" t="str">
        <f>IF(O52&gt;K52,"○","　")</f>
        <v>　</v>
      </c>
      <c r="O52" s="50">
        <f>T12</f>
        <v>8</v>
      </c>
      <c r="P52" s="21">
        <f>O27</f>
        <v>15</v>
      </c>
      <c r="Q52" s="21" t="str">
        <f>IF(P52&gt;T52,"○","　")</f>
        <v>○</v>
      </c>
      <c r="R52" s="21" t="s">
        <v>20</v>
      </c>
      <c r="S52" s="21" t="str">
        <f>IF(T52&gt;P52,"○","　")</f>
        <v>　</v>
      </c>
      <c r="T52" s="50">
        <f>T27</f>
        <v>8</v>
      </c>
      <c r="U52" s="21">
        <f>O36</f>
        <v>15</v>
      </c>
      <c r="V52" s="21" t="str">
        <f>IF(U52&gt;Y52,"○","　")</f>
        <v>○</v>
      </c>
      <c r="W52" s="21" t="s">
        <v>20</v>
      </c>
      <c r="X52" s="21" t="str">
        <f>IF(Y52&gt;U52,"○","　")</f>
        <v>　</v>
      </c>
      <c r="Y52" s="50">
        <f>T36</f>
        <v>11</v>
      </c>
      <c r="Z52" s="21">
        <f>O18</f>
        <v>15</v>
      </c>
      <c r="AA52" s="21" t="str">
        <f>IF(Z52&gt;AD52,"○","　")</f>
        <v>○</v>
      </c>
      <c r="AB52" s="21" t="s">
        <v>20</v>
      </c>
      <c r="AC52" s="21" t="str">
        <f>IF(AD52&gt;Z52,"○","　")</f>
        <v>　</v>
      </c>
      <c r="AD52" s="50">
        <f>T18</f>
        <v>2</v>
      </c>
      <c r="AE52" s="233"/>
      <c r="AF52" s="197"/>
      <c r="AG52" s="201"/>
      <c r="AH52" s="198"/>
      <c r="AI52" s="197"/>
      <c r="AJ52" s="201"/>
      <c r="AK52" s="198"/>
      <c r="AL52" s="332"/>
      <c r="AM52" s="335"/>
      <c r="AT52" s="317"/>
      <c r="AU52" s="317"/>
      <c r="AV52" s="317"/>
      <c r="AW52" s="317"/>
      <c r="AX52" s="317"/>
      <c r="AY52" s="317"/>
      <c r="AZ52" s="317"/>
    </row>
    <row r="53" spans="1:52" ht="18" customHeight="1" x14ac:dyDescent="0.2">
      <c r="A53" s="342"/>
      <c r="B53" s="321"/>
      <c r="C53" s="322"/>
      <c r="D53" s="323"/>
      <c r="E53" s="328"/>
      <c r="F53" s="249"/>
      <c r="G53" s="227"/>
      <c r="H53" s="227"/>
      <c r="I53" s="227"/>
      <c r="J53" s="228"/>
      <c r="K53" s="21">
        <f>O13</f>
        <v>15</v>
      </c>
      <c r="L53" s="21" t="str">
        <f>IF(K53&gt;O53,"○","　")</f>
        <v>○</v>
      </c>
      <c r="M53" s="21" t="s">
        <v>21</v>
      </c>
      <c r="N53" s="21" t="str">
        <f>IF(O53&gt;K53,"○","　")</f>
        <v>　</v>
      </c>
      <c r="O53" s="50">
        <f>T13</f>
        <v>8</v>
      </c>
      <c r="P53" s="21">
        <f>O28</f>
        <v>12</v>
      </c>
      <c r="Q53" s="21" t="str">
        <f>IF(P53&gt;T53,"○","　")</f>
        <v>　</v>
      </c>
      <c r="R53" s="21" t="s">
        <v>21</v>
      </c>
      <c r="S53" s="21" t="str">
        <f>IF(T53&gt;P53,"○","　")</f>
        <v>○</v>
      </c>
      <c r="T53" s="50">
        <f>T28</f>
        <v>15</v>
      </c>
      <c r="U53" s="21">
        <f>O37</f>
        <v>15</v>
      </c>
      <c r="V53" s="21" t="str">
        <f>IF(U53&gt;Y53,"○","　")</f>
        <v>○</v>
      </c>
      <c r="W53" s="21" t="s">
        <v>21</v>
      </c>
      <c r="X53" s="21" t="str">
        <f>IF(Y53&gt;U53,"○","　")</f>
        <v>　</v>
      </c>
      <c r="Y53" s="50">
        <f>T37</f>
        <v>10</v>
      </c>
      <c r="Z53" s="21">
        <f>O19</f>
        <v>15</v>
      </c>
      <c r="AA53" s="21" t="str">
        <f>IF(Z53&gt;AD53,"○","　")</f>
        <v>○</v>
      </c>
      <c r="AB53" s="21" t="s">
        <v>21</v>
      </c>
      <c r="AC53" s="21" t="str">
        <f>IF(AD53&gt;Z53,"○","　")</f>
        <v>　</v>
      </c>
      <c r="AD53" s="50">
        <f>T19</f>
        <v>4</v>
      </c>
      <c r="AE53" s="233"/>
      <c r="AF53" s="197"/>
      <c r="AG53" s="201"/>
      <c r="AH53" s="198">
        <f>SUM(F49,K49,P49,U49,Z49)</f>
        <v>7</v>
      </c>
      <c r="AI53" s="197" t="s">
        <v>21</v>
      </c>
      <c r="AJ53" s="201">
        <f>SUM(J49,O49,T49,Y49,AD49)</f>
        <v>2</v>
      </c>
      <c r="AK53" s="198"/>
      <c r="AL53" s="332"/>
      <c r="AM53" s="335"/>
      <c r="AT53" s="317"/>
      <c r="AU53" s="317"/>
      <c r="AV53" s="317"/>
      <c r="AW53" s="317"/>
      <c r="AX53" s="317"/>
      <c r="AY53" s="317"/>
      <c r="AZ53" s="317"/>
    </row>
    <row r="54" spans="1:52" ht="18" customHeight="1" x14ac:dyDescent="0.2">
      <c r="A54" s="342"/>
      <c r="B54" s="324"/>
      <c r="C54" s="325"/>
      <c r="D54" s="326"/>
      <c r="E54" s="329"/>
      <c r="F54" s="250"/>
      <c r="G54" s="239"/>
      <c r="H54" s="239"/>
      <c r="I54" s="239"/>
      <c r="J54" s="240"/>
      <c r="K54" s="21">
        <f>O14</f>
        <v>0</v>
      </c>
      <c r="L54" s="21" t="str">
        <f>IF(K54&gt;O54,"○","　")</f>
        <v>　</v>
      </c>
      <c r="M54" s="21" t="s">
        <v>21</v>
      </c>
      <c r="N54" s="21" t="str">
        <f>IF(O54&gt;K54,"○","　")</f>
        <v>　</v>
      </c>
      <c r="O54" s="50">
        <f>T14</f>
        <v>0</v>
      </c>
      <c r="P54" s="21">
        <f>O29</f>
        <v>12</v>
      </c>
      <c r="Q54" s="21" t="str">
        <f>IF(P54&gt;T54,"○","　")</f>
        <v>　</v>
      </c>
      <c r="R54" s="21" t="s">
        <v>21</v>
      </c>
      <c r="S54" s="21" t="str">
        <f>IF(T54&gt;P54,"○","　")</f>
        <v>○</v>
      </c>
      <c r="T54" s="50">
        <f>T29</f>
        <v>15</v>
      </c>
      <c r="U54" s="21">
        <f>O38</f>
        <v>0</v>
      </c>
      <c r="V54" s="21" t="str">
        <f>IF(U54&gt;Y54,"○","　")</f>
        <v>　</v>
      </c>
      <c r="W54" s="21" t="s">
        <v>21</v>
      </c>
      <c r="X54" s="21" t="str">
        <f>IF(Y54&gt;U54,"○","　")</f>
        <v>　</v>
      </c>
      <c r="Y54" s="50">
        <f>T38</f>
        <v>0</v>
      </c>
      <c r="Z54" s="21">
        <f>O20</f>
        <v>0</v>
      </c>
      <c r="AA54" s="21" t="str">
        <f>IF(Z54&gt;AD54,"○","　")</f>
        <v>　</v>
      </c>
      <c r="AB54" s="21" t="s">
        <v>21</v>
      </c>
      <c r="AC54" s="21" t="str">
        <f>IF(AD54&gt;Z54,"○","　")</f>
        <v>　</v>
      </c>
      <c r="AD54" s="50">
        <f>T20</f>
        <v>0</v>
      </c>
      <c r="AE54" s="241"/>
      <c r="AF54" s="242"/>
      <c r="AG54" s="243"/>
      <c r="AH54" s="244"/>
      <c r="AI54" s="242"/>
      <c r="AJ54" s="243"/>
      <c r="AK54" s="244"/>
      <c r="AL54" s="337"/>
      <c r="AM54" s="338"/>
      <c r="AT54" s="317"/>
      <c r="AU54" s="317"/>
      <c r="AV54" s="317"/>
      <c r="AW54" s="317"/>
      <c r="AX54" s="317"/>
      <c r="AY54" s="317"/>
      <c r="AZ54" s="317"/>
    </row>
    <row r="55" spans="1:52" ht="18" customHeight="1" x14ac:dyDescent="0.2">
      <c r="A55" s="342"/>
      <c r="B55" s="318" t="str">
        <f>C6</f>
        <v>ジョイナスＡ</v>
      </c>
      <c r="C55" s="319"/>
      <c r="D55" s="320"/>
      <c r="E55" s="327" t="e">
        <f>IF($CB$111="A",CD114,IF($CB$111="B",CG114,CJ114))</f>
        <v>#REF!</v>
      </c>
      <c r="F55" s="53">
        <f>COUNTIF(G58:G60,"○")</f>
        <v>0</v>
      </c>
      <c r="G55" s="53"/>
      <c r="H55" s="53" t="str">
        <f>M49</f>
        <v>①</v>
      </c>
      <c r="I55" s="53"/>
      <c r="J55" s="54">
        <f>COUNTIF(I58:I60,"○")</f>
        <v>2</v>
      </c>
      <c r="K55" s="223"/>
      <c r="L55" s="224"/>
      <c r="M55" s="224"/>
      <c r="N55" s="224"/>
      <c r="O55" s="225"/>
      <c r="P55" s="53">
        <f>COUNTIF(Q58:Q60,"○")</f>
        <v>0</v>
      </c>
      <c r="Q55" s="53"/>
      <c r="R55" s="53" t="s">
        <v>111</v>
      </c>
      <c r="S55" s="53"/>
      <c r="T55" s="54">
        <f>COUNTIF(S58:S60,"○")</f>
        <v>2</v>
      </c>
      <c r="U55" s="53">
        <f>COUNTIF(V58:V60,"○")</f>
        <v>2</v>
      </c>
      <c r="V55" s="53"/>
      <c r="W55" s="53" t="s">
        <v>112</v>
      </c>
      <c r="X55" s="53"/>
      <c r="Y55" s="54">
        <f>COUNTIF(X58:X60,"○")</f>
        <v>0</v>
      </c>
      <c r="Z55" s="53">
        <f>COUNTIF(AA58:AA60,"○")</f>
        <v>2</v>
      </c>
      <c r="AA55" s="53"/>
      <c r="AB55" s="53" t="s">
        <v>113</v>
      </c>
      <c r="AC55" s="53"/>
      <c r="AD55" s="54">
        <f>COUNTIF(AC58:AC60,"○")</f>
        <v>0</v>
      </c>
      <c r="AE55" s="232">
        <f>COUNTIF(F56:AD56,"○")</f>
        <v>2</v>
      </c>
      <c r="AF55" s="235" t="s">
        <v>21</v>
      </c>
      <c r="AG55" s="236">
        <f>COUNTIF(J57:AD57,"○")</f>
        <v>2</v>
      </c>
      <c r="AH55" s="330">
        <f>IF(AJ59=0,10,AH59/AJ59)</f>
        <v>1</v>
      </c>
      <c r="AI55" s="235"/>
      <c r="AJ55" s="236"/>
      <c r="AK55" s="330"/>
      <c r="AL55" s="331">
        <f>SUM(F58:F60,K58:K60,P58:P60,U58:U60,Z58:Z60)/SUM(J58:J60,O58:O60,T58:T60,Y58:Y60,AD58:AD60)</f>
        <v>0.92929292929292928</v>
      </c>
      <c r="AM55" s="334">
        <f>IF(AO$87=AO$86,RANK(AY55,AY$49:AY$78,0),"")</f>
        <v>3</v>
      </c>
      <c r="AO55" s="1">
        <f>SUM(AE55:AG60)</f>
        <v>4</v>
      </c>
      <c r="AP55" s="1">
        <f>AQ55-AR55</f>
        <v>0</v>
      </c>
      <c r="AQ55" s="1">
        <f>SUM(F55:AD55)</f>
        <v>8</v>
      </c>
      <c r="AR55" s="1">
        <f>SUM(AH59:AJ60)</f>
        <v>8</v>
      </c>
      <c r="AT55" s="317">
        <f>RANK(AE55,AE$49:AE$78,1)</f>
        <v>2</v>
      </c>
      <c r="AU55" s="317">
        <f>RANK(AZ55,AZ$49:AZ$78,1)</f>
        <v>3</v>
      </c>
      <c r="AV55" s="317">
        <f>RANK(AL55,AL$49:AL$78,1)</f>
        <v>2</v>
      </c>
      <c r="AW55" s="317">
        <f>AT55*100</f>
        <v>200</v>
      </c>
      <c r="AX55" s="317">
        <f>AU55*10</f>
        <v>30</v>
      </c>
      <c r="AY55" s="317">
        <f>SUM(AV55:AX60)</f>
        <v>232</v>
      </c>
      <c r="AZ55" s="317">
        <f>AH55-AJ55</f>
        <v>1</v>
      </c>
    </row>
    <row r="56" spans="1:52" ht="13.5" hidden="1" customHeight="1" x14ac:dyDescent="0.2">
      <c r="A56" s="342"/>
      <c r="B56" s="321"/>
      <c r="C56" s="322"/>
      <c r="D56" s="323"/>
      <c r="E56" s="328"/>
      <c r="F56" s="21" t="str">
        <f>IF(F55&gt;J55,"○","　")</f>
        <v>　</v>
      </c>
      <c r="G56" s="21"/>
      <c r="H56" s="21"/>
      <c r="I56" s="21"/>
      <c r="J56" s="50"/>
      <c r="K56" s="226"/>
      <c r="L56" s="227"/>
      <c r="M56" s="227"/>
      <c r="N56" s="227"/>
      <c r="O56" s="228"/>
      <c r="P56" s="21" t="str">
        <f>IF(P55&gt;T55,"○","　")</f>
        <v>　</v>
      </c>
      <c r="Q56" s="21"/>
      <c r="R56" s="21"/>
      <c r="S56" s="21"/>
      <c r="T56" s="50"/>
      <c r="U56" s="21" t="str">
        <f>IF(U55&gt;Y55,"○","　")</f>
        <v>○</v>
      </c>
      <c r="V56" s="21"/>
      <c r="W56" s="21"/>
      <c r="X56" s="21"/>
      <c r="Y56" s="50"/>
      <c r="Z56" s="21" t="str">
        <f>IF(Z55&gt;AD55,"○","　")</f>
        <v>○</v>
      </c>
      <c r="AA56" s="21"/>
      <c r="AB56" s="21"/>
      <c r="AC56" s="21"/>
      <c r="AD56" s="50"/>
      <c r="AE56" s="233"/>
      <c r="AF56" s="197"/>
      <c r="AG56" s="201"/>
      <c r="AH56" s="198"/>
      <c r="AI56" s="197"/>
      <c r="AJ56" s="201"/>
      <c r="AK56" s="198"/>
      <c r="AL56" s="332"/>
      <c r="AM56" s="335"/>
      <c r="AT56" s="317"/>
      <c r="AU56" s="317"/>
      <c r="AV56" s="317"/>
      <c r="AW56" s="317"/>
      <c r="AX56" s="317"/>
      <c r="AY56" s="317"/>
      <c r="AZ56" s="317"/>
    </row>
    <row r="57" spans="1:52" ht="13.5" hidden="1" customHeight="1" x14ac:dyDescent="0.2">
      <c r="A57" s="342"/>
      <c r="B57" s="321"/>
      <c r="C57" s="322"/>
      <c r="D57" s="323"/>
      <c r="E57" s="328"/>
      <c r="F57" s="21"/>
      <c r="G57" s="21"/>
      <c r="H57" s="21"/>
      <c r="I57" s="21"/>
      <c r="J57" s="50" t="str">
        <f>IF(J55&gt;F55,"○","　")</f>
        <v>○</v>
      </c>
      <c r="K57" s="226"/>
      <c r="L57" s="227"/>
      <c r="M57" s="227"/>
      <c r="N57" s="227"/>
      <c r="O57" s="228"/>
      <c r="P57" s="21"/>
      <c r="Q57" s="21"/>
      <c r="R57" s="21"/>
      <c r="S57" s="21"/>
      <c r="T57" s="50" t="str">
        <f>IF(T55&gt;P55,"○","　")</f>
        <v>○</v>
      </c>
      <c r="U57" s="21"/>
      <c r="V57" s="21"/>
      <c r="W57" s="21"/>
      <c r="X57" s="21"/>
      <c r="Y57" s="50" t="str">
        <f>IF(Y55&gt;U55,"○","　")</f>
        <v>　</v>
      </c>
      <c r="Z57" s="21"/>
      <c r="AA57" s="21"/>
      <c r="AB57" s="21"/>
      <c r="AC57" s="21"/>
      <c r="AD57" s="50" t="str">
        <f>IF(AD55&gt;Z55,"○","　")</f>
        <v>　</v>
      </c>
      <c r="AE57" s="233"/>
      <c r="AF57" s="197"/>
      <c r="AG57" s="201"/>
      <c r="AH57" s="198"/>
      <c r="AI57" s="197"/>
      <c r="AJ57" s="201"/>
      <c r="AK57" s="198"/>
      <c r="AL57" s="332"/>
      <c r="AM57" s="335"/>
      <c r="AT57" s="317"/>
      <c r="AU57" s="317"/>
      <c r="AV57" s="317"/>
      <c r="AW57" s="317"/>
      <c r="AX57" s="317"/>
      <c r="AY57" s="317"/>
      <c r="AZ57" s="317"/>
    </row>
    <row r="58" spans="1:52" ht="18" customHeight="1" x14ac:dyDescent="0.2">
      <c r="A58" s="342"/>
      <c r="B58" s="321"/>
      <c r="C58" s="322"/>
      <c r="D58" s="323"/>
      <c r="E58" s="328"/>
      <c r="F58" s="21">
        <f>O52</f>
        <v>8</v>
      </c>
      <c r="G58" s="21" t="str">
        <f>IF(F58&gt;J58,"○","　")</f>
        <v>　</v>
      </c>
      <c r="H58" s="21" t="s">
        <v>21</v>
      </c>
      <c r="I58" s="21" t="str">
        <f>IF(J58&gt;F58,"○","　")</f>
        <v>○</v>
      </c>
      <c r="J58" s="50">
        <f>K52</f>
        <v>15</v>
      </c>
      <c r="K58" s="226"/>
      <c r="L58" s="227"/>
      <c r="M58" s="227"/>
      <c r="N58" s="227"/>
      <c r="O58" s="228"/>
      <c r="P58" s="21">
        <f>O21</f>
        <v>7</v>
      </c>
      <c r="Q58" s="21" t="str">
        <f>IF(P58&gt;T58,"○","　")</f>
        <v>　</v>
      </c>
      <c r="R58" s="21" t="s">
        <v>20</v>
      </c>
      <c r="S58" s="21" t="str">
        <f>IF(T58&gt;P58,"○","　")</f>
        <v>○</v>
      </c>
      <c r="T58" s="50">
        <f>T21</f>
        <v>15</v>
      </c>
      <c r="U58" s="21">
        <f>O30</f>
        <v>15</v>
      </c>
      <c r="V58" s="21" t="str">
        <f>IF(U58&gt;Y58,"○","　")</f>
        <v>○</v>
      </c>
      <c r="W58" s="21" t="s">
        <v>20</v>
      </c>
      <c r="X58" s="21" t="str">
        <f>IF(Y58&gt;U58,"○","　")</f>
        <v>　</v>
      </c>
      <c r="Y58" s="50">
        <f>T30</f>
        <v>9</v>
      </c>
      <c r="Z58" s="21">
        <f>O39</f>
        <v>15</v>
      </c>
      <c r="AA58" s="21" t="str">
        <f>IF(Z58&gt;AD58,"○","　")</f>
        <v>○</v>
      </c>
      <c r="AB58" s="21" t="s">
        <v>20</v>
      </c>
      <c r="AC58" s="21" t="str">
        <f>IF(AD58&gt;Z58,"○","　")</f>
        <v>　</v>
      </c>
      <c r="AD58" s="50">
        <f>T39</f>
        <v>9</v>
      </c>
      <c r="AE58" s="233"/>
      <c r="AF58" s="197"/>
      <c r="AG58" s="201"/>
      <c r="AH58" s="198"/>
      <c r="AI58" s="197"/>
      <c r="AJ58" s="201"/>
      <c r="AK58" s="198"/>
      <c r="AL58" s="332"/>
      <c r="AM58" s="335"/>
      <c r="AT58" s="317"/>
      <c r="AU58" s="317"/>
      <c r="AV58" s="317"/>
      <c r="AW58" s="317"/>
      <c r="AX58" s="317"/>
      <c r="AY58" s="317"/>
      <c r="AZ58" s="317"/>
    </row>
    <row r="59" spans="1:52" ht="18" customHeight="1" x14ac:dyDescent="0.2">
      <c r="A59" s="342"/>
      <c r="B59" s="321"/>
      <c r="C59" s="322"/>
      <c r="D59" s="323"/>
      <c r="E59" s="328"/>
      <c r="F59" s="21">
        <f>O53</f>
        <v>8</v>
      </c>
      <c r="G59" s="21" t="str">
        <f>IF(F59&gt;J59,"○","　")</f>
        <v>　</v>
      </c>
      <c r="H59" s="21" t="s">
        <v>21</v>
      </c>
      <c r="I59" s="21" t="str">
        <f>IF(J59&gt;F59,"○","　")</f>
        <v>○</v>
      </c>
      <c r="J59" s="50">
        <f>K53</f>
        <v>15</v>
      </c>
      <c r="K59" s="226"/>
      <c r="L59" s="227"/>
      <c r="M59" s="227"/>
      <c r="N59" s="227"/>
      <c r="O59" s="228"/>
      <c r="P59" s="21">
        <f>O22</f>
        <v>9</v>
      </c>
      <c r="Q59" s="21" t="str">
        <f>IF(P59&gt;T59,"○","　")</f>
        <v>　</v>
      </c>
      <c r="R59" s="21" t="s">
        <v>21</v>
      </c>
      <c r="S59" s="21" t="str">
        <f>IF(T59&gt;P59,"○","　")</f>
        <v>○</v>
      </c>
      <c r="T59" s="50">
        <f>T22</f>
        <v>15</v>
      </c>
      <c r="U59" s="21">
        <f>O31</f>
        <v>15</v>
      </c>
      <c r="V59" s="21" t="str">
        <f>IF(U59&gt;Y59,"○","　")</f>
        <v>○</v>
      </c>
      <c r="W59" s="21" t="s">
        <v>21</v>
      </c>
      <c r="X59" s="21" t="str">
        <f>IF(Y59&gt;U59,"○","　")</f>
        <v>　</v>
      </c>
      <c r="Y59" s="50">
        <f>T31</f>
        <v>11</v>
      </c>
      <c r="Z59" s="21">
        <f>O40</f>
        <v>15</v>
      </c>
      <c r="AA59" s="21" t="str">
        <f>IF(Z59&gt;AD59,"○","　")</f>
        <v>○</v>
      </c>
      <c r="AB59" s="21" t="s">
        <v>21</v>
      </c>
      <c r="AC59" s="21" t="str">
        <f>IF(AD59&gt;Z59,"○","　")</f>
        <v>　</v>
      </c>
      <c r="AD59" s="50">
        <f>T40</f>
        <v>10</v>
      </c>
      <c r="AE59" s="233"/>
      <c r="AF59" s="197"/>
      <c r="AG59" s="201"/>
      <c r="AH59" s="198">
        <f>SUM(F55,K55,P55,U55,Z55)</f>
        <v>4</v>
      </c>
      <c r="AI59" s="197" t="s">
        <v>21</v>
      </c>
      <c r="AJ59" s="201">
        <f>SUM(J55,O55,T55,Y55,AD55)</f>
        <v>4</v>
      </c>
      <c r="AK59" s="198"/>
      <c r="AL59" s="332"/>
      <c r="AM59" s="335"/>
      <c r="AT59" s="317"/>
      <c r="AU59" s="317"/>
      <c r="AV59" s="317"/>
      <c r="AW59" s="317"/>
      <c r="AX59" s="317"/>
      <c r="AY59" s="317"/>
      <c r="AZ59" s="317"/>
    </row>
    <row r="60" spans="1:52" ht="18" customHeight="1" x14ac:dyDescent="0.2">
      <c r="A60" s="342"/>
      <c r="B60" s="324"/>
      <c r="C60" s="325"/>
      <c r="D60" s="326"/>
      <c r="E60" s="329"/>
      <c r="F60" s="51">
        <f>O54</f>
        <v>0</v>
      </c>
      <c r="G60" s="51" t="str">
        <f>IF(F60&gt;J60,"○","　")</f>
        <v>　</v>
      </c>
      <c r="H60" s="51" t="s">
        <v>21</v>
      </c>
      <c r="I60" s="51" t="str">
        <f>IF(J60&gt;F60,"○","　")</f>
        <v>　</v>
      </c>
      <c r="J60" s="52">
        <f>K54</f>
        <v>0</v>
      </c>
      <c r="K60" s="238"/>
      <c r="L60" s="239"/>
      <c r="M60" s="239"/>
      <c r="N60" s="239"/>
      <c r="O60" s="240"/>
      <c r="P60" s="21">
        <f>O23</f>
        <v>0</v>
      </c>
      <c r="Q60" s="21" t="str">
        <f>IF(P60&gt;T60,"○","　")</f>
        <v>　</v>
      </c>
      <c r="R60" s="21" t="s">
        <v>21</v>
      </c>
      <c r="S60" s="21" t="str">
        <f>IF(T60&gt;P60,"○","　")</f>
        <v>　</v>
      </c>
      <c r="T60" s="50">
        <f>T23</f>
        <v>0</v>
      </c>
      <c r="U60" s="21">
        <f>O32</f>
        <v>0</v>
      </c>
      <c r="V60" s="21" t="str">
        <f>IF(U60&gt;Y60,"○","　")</f>
        <v>　</v>
      </c>
      <c r="W60" s="21" t="s">
        <v>21</v>
      </c>
      <c r="X60" s="21" t="str">
        <f>IF(Y60&gt;U60,"○","　")</f>
        <v>　</v>
      </c>
      <c r="Y60" s="50">
        <f>T32</f>
        <v>0</v>
      </c>
      <c r="Z60" s="21">
        <f>O41</f>
        <v>0</v>
      </c>
      <c r="AA60" s="21" t="str">
        <f>IF(Z60&gt;AD60,"○","　")</f>
        <v>　</v>
      </c>
      <c r="AB60" s="21" t="s">
        <v>21</v>
      </c>
      <c r="AC60" s="21" t="str">
        <f>IF(AD60&gt;Z60,"○","　")</f>
        <v>　</v>
      </c>
      <c r="AD60" s="50">
        <f>T41</f>
        <v>0</v>
      </c>
      <c r="AE60" s="241"/>
      <c r="AF60" s="242"/>
      <c r="AG60" s="243"/>
      <c r="AH60" s="244"/>
      <c r="AI60" s="242"/>
      <c r="AJ60" s="243"/>
      <c r="AK60" s="244"/>
      <c r="AL60" s="337"/>
      <c r="AM60" s="338"/>
      <c r="AT60" s="317"/>
      <c r="AU60" s="317"/>
      <c r="AV60" s="317"/>
      <c r="AW60" s="317"/>
      <c r="AX60" s="317"/>
      <c r="AY60" s="317"/>
      <c r="AZ60" s="317"/>
    </row>
    <row r="61" spans="1:52" ht="18" customHeight="1" x14ac:dyDescent="0.2">
      <c r="A61" s="342"/>
      <c r="B61" s="318" t="str">
        <f>C7</f>
        <v>知多クラブ</v>
      </c>
      <c r="C61" s="319"/>
      <c r="D61" s="320"/>
      <c r="E61" s="327" t="e">
        <f>IF($CB$111="A",CD115,IF($CB$111="B",CG115,CJ115))</f>
        <v>#REF!</v>
      </c>
      <c r="F61" s="53">
        <f>COUNTIF(G64:G66,"○")</f>
        <v>2</v>
      </c>
      <c r="G61" s="53"/>
      <c r="H61" s="53" t="str">
        <f>R49</f>
        <v>⑥</v>
      </c>
      <c r="I61" s="53"/>
      <c r="J61" s="54">
        <f>COUNTIF(I64:I66,"○")</f>
        <v>1</v>
      </c>
      <c r="K61" s="53">
        <f>COUNTIF(L64:L66,"○")</f>
        <v>2</v>
      </c>
      <c r="L61" s="53"/>
      <c r="M61" s="53" t="str">
        <f>R55</f>
        <v>④</v>
      </c>
      <c r="N61" s="53"/>
      <c r="O61" s="54">
        <f>COUNTIF(N64:N66,"○")</f>
        <v>0</v>
      </c>
      <c r="P61" s="223"/>
      <c r="Q61" s="224"/>
      <c r="R61" s="224"/>
      <c r="S61" s="224"/>
      <c r="T61" s="225"/>
      <c r="U61" s="53">
        <f>COUNTIF(V64:V66,"○")</f>
        <v>1</v>
      </c>
      <c r="V61" s="53"/>
      <c r="W61" s="53" t="s">
        <v>114</v>
      </c>
      <c r="X61" s="53"/>
      <c r="Y61" s="54">
        <f>COUNTIF(X64:X66,"○")</f>
        <v>2</v>
      </c>
      <c r="Z61" s="53">
        <f>COUNTIF(AA64:AA66,"○")</f>
        <v>2</v>
      </c>
      <c r="AA61" s="53"/>
      <c r="AB61" s="53" t="s">
        <v>115</v>
      </c>
      <c r="AC61" s="53"/>
      <c r="AD61" s="54">
        <f>COUNTIF(AC64:AC66,"○")</f>
        <v>0</v>
      </c>
      <c r="AE61" s="232">
        <f>COUNTIF(F62:AD62,"○")</f>
        <v>3</v>
      </c>
      <c r="AF61" s="235" t="s">
        <v>21</v>
      </c>
      <c r="AG61" s="236">
        <f>COUNTIF(J63:AD63,"○")</f>
        <v>1</v>
      </c>
      <c r="AH61" s="330">
        <f>IF(AJ65=0,10,AH65/AJ65)</f>
        <v>2.3333333333333335</v>
      </c>
      <c r="AI61" s="235"/>
      <c r="AJ61" s="236"/>
      <c r="AK61" s="330"/>
      <c r="AL61" s="331">
        <f>SUM(F64:F66,K64:K66,P64:P66,U64:U66,Z64:Z66)/SUM(J64:J66,O64:O66,T64:T66,Y64:Y66,AD64:AD66)</f>
        <v>1.2142857142857142</v>
      </c>
      <c r="AM61" s="334">
        <f>IF(AO$87=AO$86,RANK(AY61,AY$49:AY$78,0),"")</f>
        <v>2</v>
      </c>
      <c r="AO61" s="1">
        <f>SUM(AE61:AG66)</f>
        <v>4</v>
      </c>
      <c r="AP61" s="1">
        <f>AQ61-AR61</f>
        <v>0</v>
      </c>
      <c r="AQ61" s="1">
        <f>SUM(F61:AD61)</f>
        <v>10</v>
      </c>
      <c r="AR61" s="1">
        <f>SUM(AH65:AJ66)</f>
        <v>10</v>
      </c>
      <c r="AT61" s="317">
        <f>RANK(AE61,AE$49:AE$78,1)</f>
        <v>4</v>
      </c>
      <c r="AU61" s="317">
        <f>RANK(AZ61,AZ$49:AZ$78,1)</f>
        <v>4</v>
      </c>
      <c r="AV61" s="317">
        <f>RANK(AL61,AL$49:AL$78,1)</f>
        <v>4</v>
      </c>
      <c r="AW61" s="317">
        <f>AT61*100</f>
        <v>400</v>
      </c>
      <c r="AX61" s="317">
        <f>AU61*10</f>
        <v>40</v>
      </c>
      <c r="AY61" s="317">
        <f>SUM(AV61:AX66)</f>
        <v>444</v>
      </c>
      <c r="AZ61" s="317">
        <f>AH61-AJ61</f>
        <v>2.3333333333333335</v>
      </c>
    </row>
    <row r="62" spans="1:52" ht="13.5" hidden="1" customHeight="1" x14ac:dyDescent="0.2">
      <c r="A62" s="342"/>
      <c r="B62" s="321"/>
      <c r="C62" s="322"/>
      <c r="D62" s="323"/>
      <c r="E62" s="328"/>
      <c r="F62" s="21" t="str">
        <f>IF(F61&gt;J61,"○","　")</f>
        <v>○</v>
      </c>
      <c r="G62" s="21"/>
      <c r="H62" s="21"/>
      <c r="I62" s="21"/>
      <c r="J62" s="50"/>
      <c r="K62" s="21" t="str">
        <f>IF(K61&gt;O61,"○","　")</f>
        <v>○</v>
      </c>
      <c r="L62" s="21"/>
      <c r="M62" s="21"/>
      <c r="N62" s="21"/>
      <c r="O62" s="50"/>
      <c r="P62" s="226"/>
      <c r="Q62" s="227"/>
      <c r="R62" s="227"/>
      <c r="S62" s="227"/>
      <c r="T62" s="228"/>
      <c r="U62" s="21" t="str">
        <f>IF(U61&gt;Y61,"○","　")</f>
        <v>　</v>
      </c>
      <c r="V62" s="21"/>
      <c r="W62" s="21"/>
      <c r="X62" s="21"/>
      <c r="Y62" s="50"/>
      <c r="Z62" s="21" t="str">
        <f>IF(Z61&gt;AD61,"○","　")</f>
        <v>○</v>
      </c>
      <c r="AA62" s="21"/>
      <c r="AB62" s="21"/>
      <c r="AC62" s="21"/>
      <c r="AD62" s="50"/>
      <c r="AE62" s="233"/>
      <c r="AF62" s="197"/>
      <c r="AG62" s="201"/>
      <c r="AH62" s="198"/>
      <c r="AI62" s="197"/>
      <c r="AJ62" s="201"/>
      <c r="AK62" s="198"/>
      <c r="AL62" s="332"/>
      <c r="AM62" s="335"/>
      <c r="AT62" s="317"/>
      <c r="AU62" s="317"/>
      <c r="AV62" s="317"/>
      <c r="AW62" s="317"/>
      <c r="AX62" s="317"/>
      <c r="AY62" s="317"/>
      <c r="AZ62" s="317"/>
    </row>
    <row r="63" spans="1:52" ht="13.5" hidden="1" customHeight="1" x14ac:dyDescent="0.2">
      <c r="A63" s="342"/>
      <c r="B63" s="321"/>
      <c r="C63" s="322"/>
      <c r="D63" s="323"/>
      <c r="E63" s="328"/>
      <c r="F63" s="21"/>
      <c r="G63" s="21"/>
      <c r="H63" s="21"/>
      <c r="I63" s="21"/>
      <c r="J63" s="50" t="str">
        <f>IF(J61&gt;F61,"○","　")</f>
        <v>　</v>
      </c>
      <c r="K63" s="21"/>
      <c r="L63" s="21"/>
      <c r="M63" s="21"/>
      <c r="N63" s="21"/>
      <c r="O63" s="50" t="str">
        <f>IF(O61&gt;K61,"○","　")</f>
        <v>　</v>
      </c>
      <c r="P63" s="226"/>
      <c r="Q63" s="227"/>
      <c r="R63" s="227"/>
      <c r="S63" s="227"/>
      <c r="T63" s="228"/>
      <c r="U63" s="21"/>
      <c r="V63" s="21"/>
      <c r="W63" s="21"/>
      <c r="X63" s="21"/>
      <c r="Y63" s="50" t="str">
        <f>IF(Y61&gt;U61,"○","　")</f>
        <v>○</v>
      </c>
      <c r="Z63" s="21"/>
      <c r="AA63" s="21"/>
      <c r="AB63" s="21"/>
      <c r="AC63" s="21"/>
      <c r="AD63" s="50" t="str">
        <f>IF(AD61&gt;Z61,"○","　")</f>
        <v>　</v>
      </c>
      <c r="AE63" s="233"/>
      <c r="AF63" s="197"/>
      <c r="AG63" s="201"/>
      <c r="AH63" s="198"/>
      <c r="AI63" s="197"/>
      <c r="AJ63" s="201"/>
      <c r="AK63" s="198"/>
      <c r="AL63" s="332"/>
      <c r="AM63" s="335"/>
      <c r="AT63" s="317"/>
      <c r="AU63" s="317"/>
      <c r="AV63" s="317"/>
      <c r="AW63" s="317"/>
      <c r="AX63" s="317"/>
      <c r="AY63" s="317"/>
      <c r="AZ63" s="317"/>
    </row>
    <row r="64" spans="1:52" ht="18" customHeight="1" x14ac:dyDescent="0.2">
      <c r="A64" s="342"/>
      <c r="B64" s="321"/>
      <c r="C64" s="322"/>
      <c r="D64" s="323"/>
      <c r="E64" s="328"/>
      <c r="F64" s="21">
        <f>T52</f>
        <v>8</v>
      </c>
      <c r="G64" s="21" t="str">
        <f>IF(F64&gt;J64,"○","　")</f>
        <v>　</v>
      </c>
      <c r="H64" s="21" t="s">
        <v>21</v>
      </c>
      <c r="I64" s="21" t="str">
        <f>IF(J64&gt;F64,"○","　")</f>
        <v>○</v>
      </c>
      <c r="J64" s="50">
        <f>P52</f>
        <v>15</v>
      </c>
      <c r="K64" s="21">
        <f>T58</f>
        <v>15</v>
      </c>
      <c r="L64" s="21" t="str">
        <f>IF(K64&gt;O64,"○","　")</f>
        <v>○</v>
      </c>
      <c r="M64" s="21" t="s">
        <v>20</v>
      </c>
      <c r="N64" s="21" t="str">
        <f>IF(O64&gt;K64,"○","　")</f>
        <v>　</v>
      </c>
      <c r="O64" s="50">
        <f>P58</f>
        <v>7</v>
      </c>
      <c r="P64" s="226"/>
      <c r="Q64" s="227"/>
      <c r="R64" s="227"/>
      <c r="S64" s="227"/>
      <c r="T64" s="228"/>
      <c r="U64" s="21">
        <f>O15</f>
        <v>11</v>
      </c>
      <c r="V64" s="21" t="str">
        <f>IF(U64&gt;Y64,"○","　")</f>
        <v>　</v>
      </c>
      <c r="W64" s="21" t="s">
        <v>20</v>
      </c>
      <c r="X64" s="21" t="str">
        <f>IF(Y64&gt;U64,"○","　")</f>
        <v>○</v>
      </c>
      <c r="Y64" s="50">
        <f>T15</f>
        <v>15</v>
      </c>
      <c r="Z64" s="21">
        <f>O33</f>
        <v>15</v>
      </c>
      <c r="AA64" s="21" t="str">
        <f>IF(Z64&gt;AD64,"○","　")</f>
        <v>○</v>
      </c>
      <c r="AB64" s="21" t="s">
        <v>20</v>
      </c>
      <c r="AC64" s="21" t="str">
        <f>IF(AD64&gt;Z64,"○","　")</f>
        <v>　</v>
      </c>
      <c r="AD64" s="50">
        <v>12</v>
      </c>
      <c r="AE64" s="233"/>
      <c r="AF64" s="197"/>
      <c r="AG64" s="201"/>
      <c r="AH64" s="198"/>
      <c r="AI64" s="197"/>
      <c r="AJ64" s="201"/>
      <c r="AK64" s="198"/>
      <c r="AL64" s="332"/>
      <c r="AM64" s="335"/>
      <c r="AT64" s="317"/>
      <c r="AU64" s="317"/>
      <c r="AV64" s="317"/>
      <c r="AW64" s="317"/>
      <c r="AX64" s="317"/>
      <c r="AY64" s="317"/>
      <c r="AZ64" s="317"/>
    </row>
    <row r="65" spans="1:52" ht="18" customHeight="1" x14ac:dyDescent="0.2">
      <c r="A65" s="342"/>
      <c r="B65" s="321"/>
      <c r="C65" s="322"/>
      <c r="D65" s="323"/>
      <c r="E65" s="328"/>
      <c r="F65" s="21">
        <f>T53</f>
        <v>15</v>
      </c>
      <c r="G65" s="21" t="str">
        <f>IF(F65&gt;J65,"○","　")</f>
        <v>○</v>
      </c>
      <c r="H65" s="21" t="s">
        <v>21</v>
      </c>
      <c r="I65" s="21" t="str">
        <f>IF(J65&gt;F65,"○","　")</f>
        <v>　</v>
      </c>
      <c r="J65" s="50">
        <f>P53</f>
        <v>12</v>
      </c>
      <c r="K65" s="21">
        <f>T59</f>
        <v>15</v>
      </c>
      <c r="L65" s="21" t="str">
        <f>IF(K65&gt;O65,"○","　")</f>
        <v>○</v>
      </c>
      <c r="M65" s="21" t="s">
        <v>21</v>
      </c>
      <c r="N65" s="21" t="str">
        <f>IF(O65&gt;K65,"○","　")</f>
        <v>　</v>
      </c>
      <c r="O65" s="50">
        <f>P59</f>
        <v>9</v>
      </c>
      <c r="P65" s="226"/>
      <c r="Q65" s="227"/>
      <c r="R65" s="227"/>
      <c r="S65" s="227"/>
      <c r="T65" s="228"/>
      <c r="U65" s="21">
        <f>O16</f>
        <v>15</v>
      </c>
      <c r="V65" s="21" t="str">
        <f>IF(U65&gt;Y65,"○","　")</f>
        <v>○</v>
      </c>
      <c r="W65" s="21" t="s">
        <v>21</v>
      </c>
      <c r="X65" s="21" t="str">
        <f>IF(Y65&gt;U65,"○","　")</f>
        <v>　</v>
      </c>
      <c r="Y65" s="50">
        <f>T16</f>
        <v>12</v>
      </c>
      <c r="Z65" s="21">
        <f>O34</f>
        <v>15</v>
      </c>
      <c r="AA65" s="21" t="str">
        <f>IF(Z65&gt;AD65,"○","　")</f>
        <v>○</v>
      </c>
      <c r="AB65" s="21" t="s">
        <v>21</v>
      </c>
      <c r="AC65" s="21" t="str">
        <f>IF(AD65&gt;Z65,"○","　")</f>
        <v>　</v>
      </c>
      <c r="AD65" s="50">
        <f>T34</f>
        <v>3</v>
      </c>
      <c r="AE65" s="233"/>
      <c r="AF65" s="197"/>
      <c r="AG65" s="201"/>
      <c r="AH65" s="198">
        <f>SUM(F61,K61,P61,U61,Z61)</f>
        <v>7</v>
      </c>
      <c r="AI65" s="197" t="s">
        <v>21</v>
      </c>
      <c r="AJ65" s="201">
        <f>SUM(J61,O61,T61,Y61,AD61)</f>
        <v>3</v>
      </c>
      <c r="AK65" s="198"/>
      <c r="AL65" s="332"/>
      <c r="AM65" s="335"/>
      <c r="AT65" s="317"/>
      <c r="AU65" s="317"/>
      <c r="AV65" s="317"/>
      <c r="AW65" s="317"/>
      <c r="AX65" s="317"/>
      <c r="AY65" s="317"/>
      <c r="AZ65" s="317"/>
    </row>
    <row r="66" spans="1:52" ht="18" customHeight="1" x14ac:dyDescent="0.2">
      <c r="A66" s="342"/>
      <c r="B66" s="324"/>
      <c r="C66" s="325"/>
      <c r="D66" s="326"/>
      <c r="E66" s="329"/>
      <c r="F66" s="51">
        <f>T54</f>
        <v>15</v>
      </c>
      <c r="G66" s="51" t="str">
        <f>IF(F66&gt;J66,"○","　")</f>
        <v>○</v>
      </c>
      <c r="H66" s="51" t="s">
        <v>21</v>
      </c>
      <c r="I66" s="51" t="str">
        <f>IF(J66&gt;F66,"○","　")</f>
        <v>　</v>
      </c>
      <c r="J66" s="52">
        <f>P54</f>
        <v>12</v>
      </c>
      <c r="K66" s="51">
        <f>T60</f>
        <v>0</v>
      </c>
      <c r="L66" s="51" t="str">
        <f>IF(K66&gt;O66,"○","　")</f>
        <v>　</v>
      </c>
      <c r="M66" s="51" t="s">
        <v>21</v>
      </c>
      <c r="N66" s="51" t="str">
        <f>IF(O66&gt;K66,"○","　")</f>
        <v>　</v>
      </c>
      <c r="O66" s="52">
        <f>P60</f>
        <v>0</v>
      </c>
      <c r="P66" s="238"/>
      <c r="Q66" s="239"/>
      <c r="R66" s="239"/>
      <c r="S66" s="239"/>
      <c r="T66" s="240"/>
      <c r="U66" s="21">
        <f>O17</f>
        <v>12</v>
      </c>
      <c r="V66" s="21" t="str">
        <f>IF(U66&gt;Y66,"○","　")</f>
        <v>　</v>
      </c>
      <c r="W66" s="21" t="s">
        <v>21</v>
      </c>
      <c r="X66" s="21" t="str">
        <f>IF(Y66&gt;U66,"○","　")</f>
        <v>○</v>
      </c>
      <c r="Y66" s="50">
        <f>T17</f>
        <v>15</v>
      </c>
      <c r="Z66" s="21">
        <f>O35</f>
        <v>0</v>
      </c>
      <c r="AA66" s="21" t="str">
        <f>IF(Z66&gt;AD66,"○","　")</f>
        <v>　</v>
      </c>
      <c r="AB66" s="21" t="s">
        <v>21</v>
      </c>
      <c r="AC66" s="21" t="str">
        <f>IF(AD66&gt;Z66,"○","　")</f>
        <v>　</v>
      </c>
      <c r="AD66" s="50">
        <f>T35</f>
        <v>0</v>
      </c>
      <c r="AE66" s="241"/>
      <c r="AF66" s="242"/>
      <c r="AG66" s="243"/>
      <c r="AH66" s="244"/>
      <c r="AI66" s="242"/>
      <c r="AJ66" s="243"/>
      <c r="AK66" s="244"/>
      <c r="AL66" s="337"/>
      <c r="AM66" s="338"/>
      <c r="AT66" s="317"/>
      <c r="AU66" s="317"/>
      <c r="AV66" s="317"/>
      <c r="AW66" s="317"/>
      <c r="AX66" s="317"/>
      <c r="AY66" s="317"/>
      <c r="AZ66" s="317"/>
    </row>
    <row r="67" spans="1:52" ht="18" customHeight="1" x14ac:dyDescent="0.2">
      <c r="A67" s="342"/>
      <c r="B67" s="318" t="str">
        <f>P5</f>
        <v>笑球</v>
      </c>
      <c r="C67" s="319"/>
      <c r="D67" s="320"/>
      <c r="E67" s="327" t="e">
        <f>IF($CB$111="A",CD116,IF($CB$111="B",CG116,CJ116))</f>
        <v>#REF!</v>
      </c>
      <c r="F67" s="53">
        <f>COUNTIF(G70:G72,"○")</f>
        <v>0</v>
      </c>
      <c r="G67" s="53"/>
      <c r="H67" s="53" t="str">
        <f>W49</f>
        <v>⑨</v>
      </c>
      <c r="I67" s="53"/>
      <c r="J67" s="54">
        <f>COUNTIF(I70:I72,"○")</f>
        <v>2</v>
      </c>
      <c r="K67" s="53">
        <f>COUNTIF(L70:L72,"○")</f>
        <v>0</v>
      </c>
      <c r="L67" s="53"/>
      <c r="M67" s="53" t="str">
        <f>W55</f>
        <v>⑦</v>
      </c>
      <c r="N67" s="53"/>
      <c r="O67" s="54">
        <f>COUNTIF(N70:N72,"○")</f>
        <v>2</v>
      </c>
      <c r="P67" s="53">
        <f>COUNTIF(Q70:Q72,"○")</f>
        <v>2</v>
      </c>
      <c r="Q67" s="53"/>
      <c r="R67" s="53" t="str">
        <f>W61</f>
        <v>②</v>
      </c>
      <c r="S67" s="53"/>
      <c r="T67" s="54">
        <f>COUNTIF(S70:S72,"○")</f>
        <v>1</v>
      </c>
      <c r="U67" s="223"/>
      <c r="V67" s="224"/>
      <c r="W67" s="224"/>
      <c r="X67" s="224"/>
      <c r="Y67" s="225"/>
      <c r="Z67" s="53">
        <f>COUNTIF(AA70:AA72,"○")</f>
        <v>2</v>
      </c>
      <c r="AA67" s="53"/>
      <c r="AB67" s="53" t="s">
        <v>116</v>
      </c>
      <c r="AC67" s="53"/>
      <c r="AD67" s="54">
        <f>COUNTIF(AC70:AC72,"○")</f>
        <v>0</v>
      </c>
      <c r="AE67" s="232">
        <f>COUNTIF(F68:AD68,"○")</f>
        <v>2</v>
      </c>
      <c r="AF67" s="235" t="s">
        <v>21</v>
      </c>
      <c r="AG67" s="236">
        <f>COUNTIF(J69:AD69,"○")</f>
        <v>2</v>
      </c>
      <c r="AH67" s="330">
        <f>IF(AJ71=0,10,AH71/AJ71)</f>
        <v>0.8</v>
      </c>
      <c r="AI67" s="235"/>
      <c r="AJ67" s="236"/>
      <c r="AK67" s="330"/>
      <c r="AL67" s="331">
        <f>SUM(F70:F72,K70:K72,P70:P72,Z70:Z72)/SUM(J70:J72,O70:O72,T70:T72,AD70:AD72)</f>
        <v>1.0462962962962963</v>
      </c>
      <c r="AM67" s="334">
        <f>IF(AO$87=AO$86,RANK(AY67,AY$49:AY$78,0),"")</f>
        <v>4</v>
      </c>
      <c r="AO67" s="1">
        <f>SUM(AE67:AG72)</f>
        <v>4</v>
      </c>
      <c r="AP67" s="1">
        <f>AQ67-AR67</f>
        <v>0</v>
      </c>
      <c r="AQ67" s="1">
        <f>SUM(F67:AD67)</f>
        <v>9</v>
      </c>
      <c r="AR67" s="1">
        <f>SUM(AH71:AJ72)</f>
        <v>9</v>
      </c>
      <c r="AT67" s="317">
        <f>RANK(AE67,AE$49:AE$78,1)</f>
        <v>2</v>
      </c>
      <c r="AU67" s="317">
        <f>RANK(AZ67,AZ$49:AZ$78,1)</f>
        <v>2</v>
      </c>
      <c r="AV67" s="317">
        <f>RANK(AL67,AL$49:AL$78,1)</f>
        <v>3</v>
      </c>
      <c r="AW67" s="317">
        <f>AT67*100</f>
        <v>200</v>
      </c>
      <c r="AX67" s="317">
        <f>AU67*10</f>
        <v>20</v>
      </c>
      <c r="AY67" s="317">
        <f>SUM(AV67:AX72)</f>
        <v>223</v>
      </c>
      <c r="AZ67" s="317">
        <f>AH67-AJ67</f>
        <v>0.8</v>
      </c>
    </row>
    <row r="68" spans="1:52" ht="13.5" hidden="1" customHeight="1" x14ac:dyDescent="0.2">
      <c r="A68" s="342"/>
      <c r="B68" s="321"/>
      <c r="C68" s="322"/>
      <c r="D68" s="323"/>
      <c r="E68" s="328"/>
      <c r="F68" s="21" t="str">
        <f>IF(F67&gt;J67,"○","　")</f>
        <v>　</v>
      </c>
      <c r="G68" s="21"/>
      <c r="H68" s="21"/>
      <c r="I68" s="21"/>
      <c r="J68" s="50"/>
      <c r="K68" s="21" t="str">
        <f>IF(K67&gt;O67,"○","　")</f>
        <v>　</v>
      </c>
      <c r="L68" s="21"/>
      <c r="M68" s="21"/>
      <c r="N68" s="21"/>
      <c r="O68" s="50"/>
      <c r="P68" s="21" t="str">
        <f>IF(P67&gt;T67,"○","　")</f>
        <v>○</v>
      </c>
      <c r="Q68" s="21"/>
      <c r="R68" s="21"/>
      <c r="S68" s="21"/>
      <c r="T68" s="50"/>
      <c r="U68" s="226"/>
      <c r="V68" s="227"/>
      <c r="W68" s="227"/>
      <c r="X68" s="227"/>
      <c r="Y68" s="228"/>
      <c r="Z68" s="21" t="str">
        <f>IF(Z67&gt;AD67,"○","　")</f>
        <v>○</v>
      </c>
      <c r="AA68" s="21"/>
      <c r="AB68" s="21"/>
      <c r="AC68" s="21"/>
      <c r="AD68" s="50"/>
      <c r="AE68" s="233"/>
      <c r="AF68" s="197"/>
      <c r="AG68" s="201"/>
      <c r="AH68" s="198"/>
      <c r="AI68" s="197"/>
      <c r="AJ68" s="201"/>
      <c r="AK68" s="198"/>
      <c r="AL68" s="332"/>
      <c r="AM68" s="335"/>
      <c r="AT68" s="317"/>
      <c r="AU68" s="317"/>
      <c r="AV68" s="317"/>
      <c r="AW68" s="317"/>
      <c r="AX68" s="317"/>
      <c r="AY68" s="317"/>
      <c r="AZ68" s="317"/>
    </row>
    <row r="69" spans="1:52" ht="13.5" hidden="1" customHeight="1" x14ac:dyDescent="0.2">
      <c r="A69" s="342"/>
      <c r="B69" s="321"/>
      <c r="C69" s="322"/>
      <c r="D69" s="323"/>
      <c r="E69" s="328"/>
      <c r="F69" s="21"/>
      <c r="G69" s="21"/>
      <c r="H69" s="21"/>
      <c r="I69" s="21"/>
      <c r="J69" s="50" t="str">
        <f>IF(J67&gt;F67,"○","　")</f>
        <v>○</v>
      </c>
      <c r="K69" s="21"/>
      <c r="L69" s="21"/>
      <c r="M69" s="21"/>
      <c r="N69" s="21"/>
      <c r="O69" s="50" t="str">
        <f>IF(O67&gt;K67,"○","　")</f>
        <v>○</v>
      </c>
      <c r="P69" s="21"/>
      <c r="Q69" s="21"/>
      <c r="R69" s="21"/>
      <c r="S69" s="21"/>
      <c r="T69" s="50" t="str">
        <f>IF(T67&gt;P67,"○","　")</f>
        <v>　</v>
      </c>
      <c r="U69" s="226"/>
      <c r="V69" s="227"/>
      <c r="W69" s="227"/>
      <c r="X69" s="227"/>
      <c r="Y69" s="228"/>
      <c r="Z69" s="21"/>
      <c r="AA69" s="21"/>
      <c r="AB69" s="21"/>
      <c r="AC69" s="21"/>
      <c r="AD69" s="50" t="str">
        <f>IF(AD67&gt;Z67,"○","　")</f>
        <v>　</v>
      </c>
      <c r="AE69" s="233"/>
      <c r="AF69" s="197"/>
      <c r="AG69" s="201"/>
      <c r="AH69" s="198"/>
      <c r="AI69" s="197"/>
      <c r="AJ69" s="201"/>
      <c r="AK69" s="198"/>
      <c r="AL69" s="332"/>
      <c r="AM69" s="335"/>
      <c r="AT69" s="317"/>
      <c r="AU69" s="317"/>
      <c r="AV69" s="317"/>
      <c r="AW69" s="317"/>
      <c r="AX69" s="317"/>
      <c r="AY69" s="317"/>
      <c r="AZ69" s="317"/>
    </row>
    <row r="70" spans="1:52" ht="18" customHeight="1" x14ac:dyDescent="0.2">
      <c r="A70" s="342"/>
      <c r="B70" s="321"/>
      <c r="C70" s="322"/>
      <c r="D70" s="323"/>
      <c r="E70" s="328"/>
      <c r="F70" s="21">
        <f>Y52</f>
        <v>11</v>
      </c>
      <c r="G70" s="21" t="str">
        <f>IF(F70&gt;J70,"○","　")</f>
        <v>　</v>
      </c>
      <c r="H70" s="21" t="s">
        <v>21</v>
      </c>
      <c r="I70" s="21" t="str">
        <f>IF(J70&gt;F70,"○","　")</f>
        <v>○</v>
      </c>
      <c r="J70" s="50">
        <f>U52</f>
        <v>15</v>
      </c>
      <c r="K70" s="21">
        <f>Y58</f>
        <v>9</v>
      </c>
      <c r="L70" s="21" t="str">
        <f>IF(K70&gt;O70,"○","　")</f>
        <v>　</v>
      </c>
      <c r="M70" s="21" t="s">
        <v>20</v>
      </c>
      <c r="N70" s="21" t="str">
        <f>IF(O70&gt;K70,"○","　")</f>
        <v>○</v>
      </c>
      <c r="O70" s="50">
        <f>U58</f>
        <v>15</v>
      </c>
      <c r="P70" s="21">
        <f>Y64</f>
        <v>15</v>
      </c>
      <c r="Q70" s="21" t="str">
        <f>IF(P70&gt;T70,"○","　")</f>
        <v>○</v>
      </c>
      <c r="R70" s="21" t="s">
        <v>20</v>
      </c>
      <c r="S70" s="21" t="str">
        <f>IF(T70&gt;P70,"○","　")</f>
        <v>　</v>
      </c>
      <c r="T70" s="50">
        <f>U64</f>
        <v>11</v>
      </c>
      <c r="U70" s="226"/>
      <c r="V70" s="227"/>
      <c r="W70" s="227"/>
      <c r="X70" s="227"/>
      <c r="Y70" s="228"/>
      <c r="Z70" s="21">
        <f>O24</f>
        <v>15</v>
      </c>
      <c r="AA70" s="21" t="str">
        <f>IF(Z70&gt;AD70,"○","　")</f>
        <v>○</v>
      </c>
      <c r="AB70" s="21" t="s">
        <v>20</v>
      </c>
      <c r="AC70" s="21" t="str">
        <f>IF(AD70&gt;Z70,"○","　")</f>
        <v>　</v>
      </c>
      <c r="AD70" s="50">
        <f>T24</f>
        <v>6</v>
      </c>
      <c r="AE70" s="233"/>
      <c r="AF70" s="197"/>
      <c r="AG70" s="201"/>
      <c r="AH70" s="198"/>
      <c r="AI70" s="197"/>
      <c r="AJ70" s="201"/>
      <c r="AK70" s="198"/>
      <c r="AL70" s="332"/>
      <c r="AM70" s="335"/>
      <c r="AT70" s="317"/>
      <c r="AU70" s="317"/>
      <c r="AV70" s="317"/>
      <c r="AW70" s="317"/>
      <c r="AX70" s="317"/>
      <c r="AY70" s="317"/>
      <c r="AZ70" s="317"/>
    </row>
    <row r="71" spans="1:52" ht="18" customHeight="1" x14ac:dyDescent="0.2">
      <c r="A71" s="342"/>
      <c r="B71" s="321"/>
      <c r="C71" s="322"/>
      <c r="D71" s="323"/>
      <c r="E71" s="328"/>
      <c r="F71" s="21">
        <f>Y53</f>
        <v>10</v>
      </c>
      <c r="G71" s="21" t="str">
        <f>IF(F71&gt;J71,"○","　")</f>
        <v>　</v>
      </c>
      <c r="H71" s="21" t="s">
        <v>21</v>
      </c>
      <c r="I71" s="21" t="str">
        <f>IF(J71&gt;F71,"○","　")</f>
        <v>○</v>
      </c>
      <c r="J71" s="50">
        <f>U53</f>
        <v>15</v>
      </c>
      <c r="K71" s="21">
        <f>Y59</f>
        <v>11</v>
      </c>
      <c r="L71" s="21" t="str">
        <f>IF(K71&gt;O71,"○","　")</f>
        <v>　</v>
      </c>
      <c r="M71" s="21" t="s">
        <v>21</v>
      </c>
      <c r="N71" s="21" t="str">
        <f>IF(O71&gt;K71,"○","　")</f>
        <v>○</v>
      </c>
      <c r="O71" s="50">
        <f>U59</f>
        <v>15</v>
      </c>
      <c r="P71" s="21">
        <f>Y65</f>
        <v>12</v>
      </c>
      <c r="Q71" s="21" t="str">
        <f>IF(P71&gt;T71,"○","　")</f>
        <v>　</v>
      </c>
      <c r="R71" s="21" t="s">
        <v>21</v>
      </c>
      <c r="S71" s="21" t="str">
        <f>IF(T71&gt;P71,"○","　")</f>
        <v>○</v>
      </c>
      <c r="T71" s="50">
        <f>U65</f>
        <v>15</v>
      </c>
      <c r="U71" s="226"/>
      <c r="V71" s="227"/>
      <c r="W71" s="227"/>
      <c r="X71" s="227"/>
      <c r="Y71" s="228"/>
      <c r="Z71" s="21">
        <f>O25</f>
        <v>15</v>
      </c>
      <c r="AA71" s="21" t="str">
        <f>IF(Z71&gt;AD71,"○","　")</f>
        <v>○</v>
      </c>
      <c r="AB71" s="21" t="s">
        <v>21</v>
      </c>
      <c r="AC71" s="21" t="str">
        <f>IF(AD71&gt;Z71,"○","　")</f>
        <v>　</v>
      </c>
      <c r="AD71" s="50">
        <f>T25</f>
        <v>4</v>
      </c>
      <c r="AE71" s="233"/>
      <c r="AF71" s="197"/>
      <c r="AG71" s="201"/>
      <c r="AH71" s="198">
        <f>SUM(F67,K67,P67,U67,Z67)</f>
        <v>4</v>
      </c>
      <c r="AI71" s="197" t="s">
        <v>21</v>
      </c>
      <c r="AJ71" s="201">
        <f>SUM(J67,O67,T67,Y67,AD67)</f>
        <v>5</v>
      </c>
      <c r="AK71" s="198"/>
      <c r="AL71" s="332"/>
      <c r="AM71" s="335"/>
      <c r="AT71" s="317"/>
      <c r="AU71" s="317"/>
      <c r="AV71" s="317"/>
      <c r="AW71" s="317"/>
      <c r="AX71" s="317"/>
      <c r="AY71" s="317"/>
      <c r="AZ71" s="317"/>
    </row>
    <row r="72" spans="1:52" ht="18" customHeight="1" x14ac:dyDescent="0.2">
      <c r="A72" s="342"/>
      <c r="B72" s="324"/>
      <c r="C72" s="325"/>
      <c r="D72" s="326"/>
      <c r="E72" s="329"/>
      <c r="F72" s="51">
        <f>Y54</f>
        <v>0</v>
      </c>
      <c r="G72" s="51" t="str">
        <f>IF(F72&gt;J72,"○","　")</f>
        <v>　</v>
      </c>
      <c r="H72" s="51" t="s">
        <v>21</v>
      </c>
      <c r="I72" s="51" t="str">
        <f>IF(J72&gt;F72,"○","　")</f>
        <v>　</v>
      </c>
      <c r="J72" s="52">
        <f>U54</f>
        <v>0</v>
      </c>
      <c r="K72" s="51">
        <f>Y60</f>
        <v>0</v>
      </c>
      <c r="L72" s="51" t="str">
        <f>IF(K72&gt;O72,"○","　")</f>
        <v>　</v>
      </c>
      <c r="M72" s="51" t="s">
        <v>21</v>
      </c>
      <c r="N72" s="51" t="str">
        <f>IF(O72&gt;K72,"○","　")</f>
        <v>　</v>
      </c>
      <c r="O72" s="52">
        <f>U60</f>
        <v>0</v>
      </c>
      <c r="P72" s="51">
        <f>Y66</f>
        <v>15</v>
      </c>
      <c r="Q72" s="51" t="str">
        <f>IF(P72&gt;T72,"○","　")</f>
        <v>○</v>
      </c>
      <c r="R72" s="51" t="s">
        <v>21</v>
      </c>
      <c r="S72" s="51" t="str">
        <f>IF(T72&gt;P72,"○","　")</f>
        <v>　</v>
      </c>
      <c r="T72" s="52">
        <f>U66</f>
        <v>12</v>
      </c>
      <c r="U72" s="238"/>
      <c r="V72" s="239"/>
      <c r="W72" s="239"/>
      <c r="X72" s="239"/>
      <c r="Y72" s="240"/>
      <c r="Z72" s="21">
        <f>O26</f>
        <v>0</v>
      </c>
      <c r="AA72" s="21" t="str">
        <f>IF(Z72&gt;AD72,"○","　")</f>
        <v>　</v>
      </c>
      <c r="AB72" s="21" t="s">
        <v>21</v>
      </c>
      <c r="AC72" s="21" t="str">
        <f>IF(AD72&gt;Z72,"○","　")</f>
        <v>　</v>
      </c>
      <c r="AD72" s="50">
        <f>T26</f>
        <v>0</v>
      </c>
      <c r="AE72" s="241"/>
      <c r="AF72" s="242"/>
      <c r="AG72" s="243"/>
      <c r="AH72" s="244"/>
      <c r="AI72" s="242"/>
      <c r="AJ72" s="243"/>
      <c r="AK72" s="244"/>
      <c r="AL72" s="337"/>
      <c r="AM72" s="338"/>
      <c r="AT72" s="317"/>
      <c r="AU72" s="317"/>
      <c r="AV72" s="317"/>
      <c r="AW72" s="317"/>
      <c r="AX72" s="317"/>
      <c r="AY72" s="317"/>
      <c r="AZ72" s="317"/>
    </row>
    <row r="73" spans="1:52" ht="18" customHeight="1" x14ac:dyDescent="0.2">
      <c r="A73" s="342"/>
      <c r="B73" s="350" t="str">
        <f>P6</f>
        <v>タッチ</v>
      </c>
      <c r="C73" s="351"/>
      <c r="D73" s="352"/>
      <c r="E73" s="328" t="e">
        <f>IF($CB$111="A",CD117,IF($CB$111="B",CG117,CJ117))</f>
        <v>#REF!</v>
      </c>
      <c r="F73" s="53">
        <f>COUNTIF(G76:G78,"○")</f>
        <v>0</v>
      </c>
      <c r="G73" s="53"/>
      <c r="H73" s="53" t="str">
        <f>AB49</f>
        <v>③</v>
      </c>
      <c r="I73" s="53"/>
      <c r="J73" s="54">
        <f>COUNTIF(I76:I78,"○")</f>
        <v>2</v>
      </c>
      <c r="K73" s="53">
        <f>COUNTIF(L76:L78,"○")</f>
        <v>0</v>
      </c>
      <c r="L73" s="53"/>
      <c r="M73" s="53" t="str">
        <f>AB55</f>
        <v>⑩</v>
      </c>
      <c r="N73" s="53"/>
      <c r="O73" s="54">
        <f>COUNTIF(N76:N78,"○")</f>
        <v>2</v>
      </c>
      <c r="P73" s="53">
        <f>COUNTIF(Q76:Q78,"○")</f>
        <v>0</v>
      </c>
      <c r="Q73" s="53"/>
      <c r="R73" s="53" t="str">
        <f>AB61</f>
        <v>⑧</v>
      </c>
      <c r="S73" s="53"/>
      <c r="T73" s="54">
        <f>COUNTIF(S76:S78,"○")</f>
        <v>2</v>
      </c>
      <c r="U73" s="53">
        <f>COUNTIF(V76:V78,"○")</f>
        <v>0</v>
      </c>
      <c r="V73" s="53"/>
      <c r="W73" s="53" t="str">
        <f>AB67</f>
        <v>⑤</v>
      </c>
      <c r="X73" s="53"/>
      <c r="Y73" s="54">
        <f>COUNTIF(X76:X78,"○")</f>
        <v>2</v>
      </c>
      <c r="Z73" s="223"/>
      <c r="AA73" s="224"/>
      <c r="AB73" s="224"/>
      <c r="AC73" s="224"/>
      <c r="AD73" s="360"/>
      <c r="AE73" s="232">
        <f>COUNTIF(F74:AD74,"○")</f>
        <v>0</v>
      </c>
      <c r="AF73" s="235" t="s">
        <v>21</v>
      </c>
      <c r="AG73" s="236">
        <f>COUNTIF(J75:AD75,"○")</f>
        <v>4</v>
      </c>
      <c r="AH73" s="330">
        <f>IF(AJ77=0,10,AH77/AJ77)</f>
        <v>0</v>
      </c>
      <c r="AI73" s="235"/>
      <c r="AJ73" s="236"/>
      <c r="AK73" s="330"/>
      <c r="AL73" s="331">
        <f>SUM(F76:F78,K76:K78,P76:P78,U76:U78,Z76:Z78)/SUM(J76:J78,O76:O78,T76:T78,Y76:Y78,AD76:AD78)</f>
        <v>0.41666666666666669</v>
      </c>
      <c r="AM73" s="334">
        <f>IF(AO$87=AO$86,RANK(AY73,AY$49:AY$78,0),"")</f>
        <v>5</v>
      </c>
      <c r="AO73" s="1">
        <f>SUM(AE73:AG78)</f>
        <v>4</v>
      </c>
      <c r="AP73" s="1">
        <f>AQ73-AR73</f>
        <v>0</v>
      </c>
      <c r="AQ73" s="1">
        <f>SUM(F73:AD73)</f>
        <v>8</v>
      </c>
      <c r="AR73" s="1">
        <f>SUM(AH77:AJ78)</f>
        <v>8</v>
      </c>
      <c r="AT73" s="317">
        <f>RANK(AE73,AE$49:AE$78,1)</f>
        <v>1</v>
      </c>
      <c r="AU73" s="317">
        <f>RANK(AZ73,AZ$49:AZ$78,1)</f>
        <v>1</v>
      </c>
      <c r="AV73" s="317">
        <f>RANK(AL73,AL$49:AL$78,1)</f>
        <v>1</v>
      </c>
      <c r="AW73" s="317">
        <f>AT73*100</f>
        <v>100</v>
      </c>
      <c r="AX73" s="317">
        <f>AU73*10</f>
        <v>10</v>
      </c>
      <c r="AY73" s="317">
        <f>SUM(AV73:AX78)</f>
        <v>111</v>
      </c>
      <c r="AZ73" s="317">
        <f>AH73-AJ73</f>
        <v>0</v>
      </c>
    </row>
    <row r="74" spans="1:52" ht="13.5" hidden="1" customHeight="1" x14ac:dyDescent="0.2">
      <c r="A74" s="342"/>
      <c r="B74" s="353"/>
      <c r="C74" s="354"/>
      <c r="D74" s="355"/>
      <c r="E74" s="328"/>
      <c r="F74" s="21" t="str">
        <f>IF(F73&gt;J73,"○","　")</f>
        <v>　</v>
      </c>
      <c r="G74" s="21"/>
      <c r="H74" s="21"/>
      <c r="I74" s="21"/>
      <c r="J74" s="50"/>
      <c r="K74" s="21" t="str">
        <f>IF(K73&gt;O73,"○","　")</f>
        <v>　</v>
      </c>
      <c r="L74" s="21"/>
      <c r="M74" s="21"/>
      <c r="N74" s="21"/>
      <c r="O74" s="50"/>
      <c r="P74" s="21" t="str">
        <f>IF(P73&gt;T73,"○","　")</f>
        <v>　</v>
      </c>
      <c r="Q74" s="21"/>
      <c r="R74" s="21"/>
      <c r="S74" s="21"/>
      <c r="T74" s="50"/>
      <c r="U74" s="21" t="str">
        <f>IF(U73&gt;Y73,"○","　")</f>
        <v>　</v>
      </c>
      <c r="V74" s="21"/>
      <c r="W74" s="21"/>
      <c r="X74" s="21"/>
      <c r="Y74" s="50"/>
      <c r="Z74" s="226"/>
      <c r="AA74" s="227"/>
      <c r="AB74" s="227"/>
      <c r="AC74" s="227"/>
      <c r="AD74" s="361"/>
      <c r="AE74" s="233"/>
      <c r="AF74" s="197"/>
      <c r="AG74" s="201"/>
      <c r="AH74" s="198"/>
      <c r="AI74" s="197"/>
      <c r="AJ74" s="201"/>
      <c r="AK74" s="198"/>
      <c r="AL74" s="332"/>
      <c r="AM74" s="335"/>
      <c r="AT74" s="317"/>
      <c r="AU74" s="317"/>
      <c r="AV74" s="317"/>
      <c r="AW74" s="317"/>
      <c r="AX74" s="317"/>
      <c r="AY74" s="317"/>
      <c r="AZ74" s="317"/>
    </row>
    <row r="75" spans="1:52" ht="13.5" hidden="1" customHeight="1" x14ac:dyDescent="0.2">
      <c r="A75" s="342"/>
      <c r="B75" s="353"/>
      <c r="C75" s="354"/>
      <c r="D75" s="355"/>
      <c r="E75" s="328"/>
      <c r="F75" s="21"/>
      <c r="G75" s="21"/>
      <c r="H75" s="21"/>
      <c r="I75" s="21"/>
      <c r="J75" s="50" t="str">
        <f>IF(J73&gt;F73,"○","　")</f>
        <v>○</v>
      </c>
      <c r="K75" s="21"/>
      <c r="L75" s="21"/>
      <c r="M75" s="21"/>
      <c r="N75" s="21"/>
      <c r="O75" s="50" t="str">
        <f>IF(O73&gt;K73,"○","　")</f>
        <v>○</v>
      </c>
      <c r="P75" s="21"/>
      <c r="Q75" s="21"/>
      <c r="R75" s="21"/>
      <c r="S75" s="21"/>
      <c r="T75" s="50" t="str">
        <f>IF(T73&gt;P73,"○","　")</f>
        <v>○</v>
      </c>
      <c r="U75" s="21"/>
      <c r="V75" s="21"/>
      <c r="W75" s="21"/>
      <c r="X75" s="21"/>
      <c r="Y75" s="50" t="str">
        <f>IF(Y73&gt;U73,"○","　")</f>
        <v>○</v>
      </c>
      <c r="Z75" s="226"/>
      <c r="AA75" s="227"/>
      <c r="AB75" s="227"/>
      <c r="AC75" s="227"/>
      <c r="AD75" s="361"/>
      <c r="AE75" s="233"/>
      <c r="AF75" s="197"/>
      <c r="AG75" s="201"/>
      <c r="AH75" s="198"/>
      <c r="AI75" s="197"/>
      <c r="AJ75" s="201"/>
      <c r="AK75" s="198"/>
      <c r="AL75" s="332"/>
      <c r="AM75" s="335"/>
      <c r="AT75" s="317"/>
      <c r="AU75" s="317"/>
      <c r="AV75" s="317"/>
      <c r="AW75" s="317"/>
      <c r="AX75" s="317"/>
      <c r="AY75" s="317"/>
      <c r="AZ75" s="317"/>
    </row>
    <row r="76" spans="1:52" ht="18" customHeight="1" x14ac:dyDescent="0.2">
      <c r="A76" s="342"/>
      <c r="B76" s="353"/>
      <c r="C76" s="354"/>
      <c r="D76" s="355"/>
      <c r="E76" s="328"/>
      <c r="F76" s="21">
        <f>AD52</f>
        <v>2</v>
      </c>
      <c r="G76" s="21" t="str">
        <f>IF(F76&gt;J76,"○","　")</f>
        <v>　</v>
      </c>
      <c r="H76" s="21" t="s">
        <v>20</v>
      </c>
      <c r="I76" s="21" t="str">
        <f>IF(J76&gt;F76,"○","　")</f>
        <v>○</v>
      </c>
      <c r="J76" s="50">
        <f>Z52</f>
        <v>15</v>
      </c>
      <c r="K76" s="21">
        <f>AD58</f>
        <v>9</v>
      </c>
      <c r="L76" s="21" t="str">
        <f>IF(K76&gt;O76,"○","　")</f>
        <v>　</v>
      </c>
      <c r="M76" s="21" t="s">
        <v>20</v>
      </c>
      <c r="N76" s="21" t="str">
        <f>IF(O76&gt;K76,"○","　")</f>
        <v>○</v>
      </c>
      <c r="O76" s="50">
        <f>Z58</f>
        <v>15</v>
      </c>
      <c r="P76" s="21">
        <f>AD64</f>
        <v>12</v>
      </c>
      <c r="Q76" s="21" t="str">
        <f>IF(P76&gt;T76,"○","　")</f>
        <v>　</v>
      </c>
      <c r="R76" s="21" t="s">
        <v>20</v>
      </c>
      <c r="S76" s="21" t="str">
        <f>IF(T76&gt;P76,"○","　")</f>
        <v>○</v>
      </c>
      <c r="T76" s="50">
        <f>Z64</f>
        <v>15</v>
      </c>
      <c r="U76" s="21">
        <f>AD70</f>
        <v>6</v>
      </c>
      <c r="V76" s="21" t="str">
        <f>IF(U76&gt;Y76,"○","　")</f>
        <v>　</v>
      </c>
      <c r="W76" s="21" t="s">
        <v>20</v>
      </c>
      <c r="X76" s="21" t="str">
        <f>IF(Y76&gt;U76,"○","　")</f>
        <v>○</v>
      </c>
      <c r="Y76" s="50">
        <f>Z70</f>
        <v>15</v>
      </c>
      <c r="Z76" s="226"/>
      <c r="AA76" s="227"/>
      <c r="AB76" s="227"/>
      <c r="AC76" s="227"/>
      <c r="AD76" s="361"/>
      <c r="AE76" s="233"/>
      <c r="AF76" s="197"/>
      <c r="AG76" s="201"/>
      <c r="AH76" s="198"/>
      <c r="AI76" s="197"/>
      <c r="AJ76" s="201"/>
      <c r="AK76" s="198"/>
      <c r="AL76" s="332"/>
      <c r="AM76" s="335"/>
      <c r="AT76" s="317"/>
      <c r="AU76" s="317"/>
      <c r="AV76" s="317"/>
      <c r="AW76" s="317"/>
      <c r="AX76" s="317"/>
      <c r="AY76" s="317"/>
      <c r="AZ76" s="317"/>
    </row>
    <row r="77" spans="1:52" ht="18" customHeight="1" x14ac:dyDescent="0.2">
      <c r="A77" s="342"/>
      <c r="B77" s="353"/>
      <c r="C77" s="354"/>
      <c r="D77" s="355"/>
      <c r="E77" s="328"/>
      <c r="F77" s="21">
        <f>AD53</f>
        <v>4</v>
      </c>
      <c r="G77" s="21" t="str">
        <f>IF(F77&gt;J77,"○","　")</f>
        <v>　</v>
      </c>
      <c r="H77" s="21" t="s">
        <v>21</v>
      </c>
      <c r="I77" s="21" t="str">
        <f>IF(J77&gt;F77,"○","　")</f>
        <v>○</v>
      </c>
      <c r="J77" s="50">
        <f>Z53</f>
        <v>15</v>
      </c>
      <c r="K77" s="21">
        <f>AD59</f>
        <v>10</v>
      </c>
      <c r="L77" s="21" t="str">
        <f>IF(K77&gt;O77,"○","　")</f>
        <v>　</v>
      </c>
      <c r="M77" s="21" t="s">
        <v>21</v>
      </c>
      <c r="N77" s="21" t="str">
        <f>IF(O77&gt;K77,"○","　")</f>
        <v>○</v>
      </c>
      <c r="O77" s="50">
        <f>Z59</f>
        <v>15</v>
      </c>
      <c r="P77" s="21">
        <f>AD65</f>
        <v>3</v>
      </c>
      <c r="Q77" s="21" t="str">
        <f>IF(P77&gt;T77,"○","　")</f>
        <v>　</v>
      </c>
      <c r="R77" s="21" t="s">
        <v>21</v>
      </c>
      <c r="S77" s="21" t="str">
        <f>IF(T77&gt;P77,"○","　")</f>
        <v>○</v>
      </c>
      <c r="T77" s="50">
        <f>Z65</f>
        <v>15</v>
      </c>
      <c r="U77" s="21">
        <f>AD71</f>
        <v>4</v>
      </c>
      <c r="V77" s="21" t="str">
        <f>IF(U77&gt;Y77,"○","　")</f>
        <v>　</v>
      </c>
      <c r="W77" s="21" t="s">
        <v>21</v>
      </c>
      <c r="X77" s="21" t="str">
        <f>IF(Y77&gt;U77,"○","　")</f>
        <v>○</v>
      </c>
      <c r="Y77" s="50">
        <f>Z71</f>
        <v>15</v>
      </c>
      <c r="Z77" s="226"/>
      <c r="AA77" s="227"/>
      <c r="AB77" s="227"/>
      <c r="AC77" s="227"/>
      <c r="AD77" s="361"/>
      <c r="AE77" s="233"/>
      <c r="AF77" s="197"/>
      <c r="AG77" s="201"/>
      <c r="AH77" s="198">
        <f>SUM(F73,K73,P73,U73,Z73)</f>
        <v>0</v>
      </c>
      <c r="AI77" s="197" t="s">
        <v>21</v>
      </c>
      <c r="AJ77" s="201">
        <f>SUM(J73,O73,T73,Y73,AD73)</f>
        <v>8</v>
      </c>
      <c r="AK77" s="198"/>
      <c r="AL77" s="332"/>
      <c r="AM77" s="335"/>
      <c r="AT77" s="317"/>
      <c r="AU77" s="317"/>
      <c r="AV77" s="317"/>
      <c r="AW77" s="317"/>
      <c r="AX77" s="317"/>
      <c r="AY77" s="317"/>
      <c r="AZ77" s="317"/>
    </row>
    <row r="78" spans="1:52" ht="18" customHeight="1" thickBot="1" x14ac:dyDescent="0.25">
      <c r="A78" s="342"/>
      <c r="B78" s="356"/>
      <c r="C78" s="357"/>
      <c r="D78" s="358"/>
      <c r="E78" s="359"/>
      <c r="F78" s="55">
        <f>AD54</f>
        <v>0</v>
      </c>
      <c r="G78" s="55" t="str">
        <f>IF(F78&gt;J78,"○","　")</f>
        <v>　</v>
      </c>
      <c r="H78" s="55" t="s">
        <v>21</v>
      </c>
      <c r="I78" s="55" t="str">
        <f>IF(J78&gt;F78,"○","　")</f>
        <v>　</v>
      </c>
      <c r="J78" s="56">
        <f>Z54</f>
        <v>0</v>
      </c>
      <c r="K78" s="55">
        <f>AD60</f>
        <v>0</v>
      </c>
      <c r="L78" s="55" t="str">
        <f>IF(K78&gt;O78,"○","　")</f>
        <v>　</v>
      </c>
      <c r="M78" s="55" t="s">
        <v>21</v>
      </c>
      <c r="N78" s="55" t="str">
        <f>IF(O78&gt;K78,"○","　")</f>
        <v>　</v>
      </c>
      <c r="O78" s="56">
        <f>Z60</f>
        <v>0</v>
      </c>
      <c r="P78" s="55">
        <f>AD66</f>
        <v>0</v>
      </c>
      <c r="Q78" s="55" t="str">
        <f>IF(P78&gt;T78,"○","　")</f>
        <v>　</v>
      </c>
      <c r="R78" s="55" t="s">
        <v>21</v>
      </c>
      <c r="S78" s="55" t="str">
        <f>IF(T78&gt;P78,"○","　")</f>
        <v>　</v>
      </c>
      <c r="T78" s="56">
        <f>Z66</f>
        <v>0</v>
      </c>
      <c r="U78" s="55">
        <f>AD72</f>
        <v>0</v>
      </c>
      <c r="V78" s="55" t="str">
        <f>IF(U78&gt;Y78,"○","　")</f>
        <v>　</v>
      </c>
      <c r="W78" s="55" t="s">
        <v>21</v>
      </c>
      <c r="X78" s="55" t="str">
        <f>IF(Y78&gt;U78,"○","　")</f>
        <v>　</v>
      </c>
      <c r="Y78" s="56">
        <f>Z72</f>
        <v>0</v>
      </c>
      <c r="Z78" s="229"/>
      <c r="AA78" s="230"/>
      <c r="AB78" s="230"/>
      <c r="AC78" s="230"/>
      <c r="AD78" s="362"/>
      <c r="AE78" s="234"/>
      <c r="AF78" s="200"/>
      <c r="AG78" s="202"/>
      <c r="AH78" s="199"/>
      <c r="AI78" s="200"/>
      <c r="AJ78" s="202"/>
      <c r="AK78" s="199"/>
      <c r="AL78" s="333"/>
      <c r="AM78" s="336"/>
      <c r="AT78" s="317"/>
      <c r="AU78" s="317"/>
      <c r="AV78" s="317"/>
      <c r="AW78" s="317"/>
      <c r="AX78" s="317"/>
      <c r="AY78" s="317"/>
      <c r="AZ78" s="317"/>
    </row>
    <row r="79" spans="1:52" ht="13.5" customHeight="1" x14ac:dyDescent="0.2">
      <c r="AT79" s="317"/>
      <c r="AU79" s="317"/>
      <c r="AV79" s="317"/>
      <c r="AW79" s="317"/>
      <c r="AX79" s="317"/>
      <c r="AY79" s="317"/>
      <c r="AZ79" s="317"/>
    </row>
    <row r="80" spans="1:52" ht="13.5" hidden="1" customHeight="1" x14ac:dyDescent="0.2">
      <c r="AT80" s="317"/>
      <c r="AU80" s="317"/>
      <c r="AV80" s="317"/>
      <c r="AW80" s="317"/>
      <c r="AX80" s="317"/>
      <c r="AY80" s="317"/>
      <c r="AZ80" s="317"/>
    </row>
    <row r="81" spans="6:52" ht="13.5" hidden="1" customHeight="1" x14ac:dyDescent="0.2">
      <c r="AT81" s="317"/>
      <c r="AU81" s="317"/>
      <c r="AV81" s="317"/>
      <c r="AW81" s="317"/>
      <c r="AX81" s="317"/>
      <c r="AY81" s="317"/>
      <c r="AZ81" s="317"/>
    </row>
    <row r="82" spans="6:52" ht="13.5" hidden="1" customHeight="1" x14ac:dyDescent="0.2">
      <c r="AT82" s="317"/>
      <c r="AU82" s="317"/>
      <c r="AV82" s="317"/>
      <c r="AW82" s="317"/>
      <c r="AX82" s="317"/>
      <c r="AY82" s="317"/>
      <c r="AZ82" s="317"/>
    </row>
    <row r="83" spans="6:52" ht="13.5" hidden="1" customHeight="1" x14ac:dyDescent="0.2">
      <c r="AT83" s="317"/>
      <c r="AU83" s="317"/>
      <c r="AV83" s="317"/>
      <c r="AW83" s="317"/>
      <c r="AX83" s="317"/>
      <c r="AY83" s="317"/>
      <c r="AZ83" s="317"/>
    </row>
    <row r="84" spans="6:52" ht="14.25" hidden="1" customHeight="1" x14ac:dyDescent="0.2">
      <c r="AT84" s="317"/>
      <c r="AU84" s="317"/>
      <c r="AV84" s="317"/>
      <c r="AW84" s="317"/>
      <c r="AX84" s="317"/>
      <c r="AY84" s="317"/>
      <c r="AZ84" s="317"/>
    </row>
    <row r="85" spans="6:52" hidden="1" x14ac:dyDescent="0.2"/>
    <row r="86" spans="6:52" hidden="1" x14ac:dyDescent="0.2">
      <c r="F86" s="57">
        <v>1</v>
      </c>
      <c r="G86" s="57"/>
      <c r="H86" s="57">
        <v>2</v>
      </c>
      <c r="I86" s="57"/>
      <c r="J86" s="57">
        <v>3</v>
      </c>
      <c r="K86" s="57">
        <v>4</v>
      </c>
      <c r="L86" s="57"/>
      <c r="M86" s="57">
        <v>5</v>
      </c>
      <c r="N86" s="57"/>
      <c r="O86" s="57">
        <v>6</v>
      </c>
      <c r="P86" s="57">
        <v>7</v>
      </c>
      <c r="Q86" s="57"/>
      <c r="R86" s="57">
        <v>8</v>
      </c>
      <c r="T86" s="57">
        <v>9</v>
      </c>
      <c r="U86" s="57">
        <v>10</v>
      </c>
      <c r="AO86" s="1">
        <v>20</v>
      </c>
    </row>
    <row r="87" spans="6:52" hidden="1" x14ac:dyDescent="0.2">
      <c r="F87" s="58">
        <f>SUM(K52:K54,O52:O54)</f>
        <v>46</v>
      </c>
      <c r="G87" s="58" t="e">
        <f>SUM(#REF!)</f>
        <v>#REF!</v>
      </c>
      <c r="H87" s="58">
        <f>SUM(U64:U66,Y64:Y66)</f>
        <v>80</v>
      </c>
      <c r="I87" s="58" t="e">
        <f>SUM(#REF!)</f>
        <v>#REF!</v>
      </c>
      <c r="J87" s="58">
        <f>SUM(Z52:Z54,AD52:AD54)</f>
        <v>36</v>
      </c>
      <c r="K87" s="58">
        <f>SUM(P58:P60,T58:T60)</f>
        <v>46</v>
      </c>
      <c r="L87" s="58" t="e">
        <f>SUM(#REF!)</f>
        <v>#REF!</v>
      </c>
      <c r="M87" s="58">
        <f>SUM(Z70:Z72,AD70:AD72)</f>
        <v>40</v>
      </c>
      <c r="N87" s="58" t="e">
        <f>SUM(#REF!)</f>
        <v>#REF!</v>
      </c>
      <c r="O87" s="58">
        <f>SUM(P52:P54,T52:T54)</f>
        <v>77</v>
      </c>
      <c r="P87" s="58">
        <f>SUM(U58:U60,Y58:Y60)</f>
        <v>50</v>
      </c>
      <c r="Q87" s="58" t="e">
        <f>SUM(#REF!)</f>
        <v>#REF!</v>
      </c>
      <c r="R87" s="58">
        <f>SUM(Z64:Z66,AD64:AD66)</f>
        <v>45</v>
      </c>
      <c r="T87" s="58">
        <f>SUM(U52:U54,Y52:Y54)</f>
        <v>51</v>
      </c>
      <c r="U87" s="58">
        <f>SUM(Z58:Z60,AD58:AD60)</f>
        <v>49</v>
      </c>
      <c r="AO87" s="1">
        <f>SUM(AO49:AO78)</f>
        <v>20</v>
      </c>
    </row>
    <row r="88" spans="6:52" hidden="1" x14ac:dyDescent="0.2"/>
    <row r="89" spans="6:52" hidden="1" x14ac:dyDescent="0.2"/>
    <row r="90" spans="6:52" hidden="1" x14ac:dyDescent="0.2"/>
    <row r="91" spans="6:52" hidden="1" x14ac:dyDescent="0.2"/>
    <row r="92" spans="6:52" hidden="1" x14ac:dyDescent="0.2"/>
    <row r="93" spans="6:52" hidden="1" x14ac:dyDescent="0.2"/>
    <row r="94" spans="6:52" hidden="1" x14ac:dyDescent="0.2"/>
    <row r="95" spans="6:52" hidden="1" x14ac:dyDescent="0.2"/>
    <row r="96" spans="6:52" hidden="1" x14ac:dyDescent="0.2"/>
    <row r="97" spans="6:138" hidden="1" x14ac:dyDescent="0.2"/>
    <row r="98" spans="6:138" hidden="1" x14ac:dyDescent="0.2"/>
    <row r="99" spans="6:138" hidden="1" x14ac:dyDescent="0.2"/>
    <row r="100" spans="6:138" hidden="1" x14ac:dyDescent="0.2"/>
    <row r="101" spans="6:138" hidden="1" x14ac:dyDescent="0.2"/>
    <row r="102" spans="6:138" hidden="1" x14ac:dyDescent="0.2"/>
    <row r="103" spans="6:138" hidden="1" x14ac:dyDescent="0.2"/>
    <row r="104" spans="6:138" hidden="1" x14ac:dyDescent="0.2"/>
    <row r="105" spans="6:138" hidden="1" x14ac:dyDescent="0.2"/>
    <row r="106" spans="6:138" hidden="1" x14ac:dyDescent="0.2"/>
    <row r="107" spans="6:138" hidden="1" x14ac:dyDescent="0.2"/>
    <row r="108" spans="6:138" hidden="1" x14ac:dyDescent="0.2"/>
    <row r="109" spans="6:138" hidden="1" x14ac:dyDescent="0.2">
      <c r="CB109" s="1" t="s">
        <v>22</v>
      </c>
      <c r="CE109" s="1" t="s">
        <v>23</v>
      </c>
      <c r="CH109" s="1" t="s">
        <v>24</v>
      </c>
    </row>
    <row r="110" spans="6:138" hidden="1" x14ac:dyDescent="0.2">
      <c r="F110" s="57">
        <v>1</v>
      </c>
      <c r="G110" s="57"/>
      <c r="H110" s="57">
        <v>2</v>
      </c>
      <c r="I110" s="57"/>
      <c r="J110" s="57">
        <v>3</v>
      </c>
      <c r="K110" s="57">
        <v>4</v>
      </c>
      <c r="L110" s="57"/>
      <c r="M110" s="57">
        <v>5</v>
      </c>
      <c r="N110" s="57"/>
      <c r="O110" s="57">
        <v>6</v>
      </c>
      <c r="P110" s="57">
        <v>7</v>
      </c>
      <c r="Q110" s="57"/>
      <c r="R110" s="57">
        <v>8</v>
      </c>
      <c r="T110" s="57">
        <v>9</v>
      </c>
      <c r="U110" s="57">
        <v>10</v>
      </c>
      <c r="CB110" s="1" t="s">
        <v>4</v>
      </c>
      <c r="CE110" s="1" t="s">
        <v>4</v>
      </c>
      <c r="CH110" s="1" t="s">
        <v>4</v>
      </c>
    </row>
    <row r="111" spans="6:138" hidden="1" x14ac:dyDescent="0.2">
      <c r="F111" s="58">
        <f t="shared" ref="F111:R111" si="4">F87</f>
        <v>46</v>
      </c>
      <c r="G111" s="58" t="e">
        <f t="shared" si="4"/>
        <v>#REF!</v>
      </c>
      <c r="H111" s="58">
        <f t="shared" si="4"/>
        <v>80</v>
      </c>
      <c r="I111" s="58" t="e">
        <f t="shared" si="4"/>
        <v>#REF!</v>
      </c>
      <c r="J111" s="58">
        <f t="shared" si="4"/>
        <v>36</v>
      </c>
      <c r="K111" s="58">
        <f t="shared" si="4"/>
        <v>46</v>
      </c>
      <c r="L111" s="58" t="e">
        <f t="shared" si="4"/>
        <v>#REF!</v>
      </c>
      <c r="M111" s="58">
        <f t="shared" si="4"/>
        <v>40</v>
      </c>
      <c r="N111" s="58" t="e">
        <f t="shared" si="4"/>
        <v>#REF!</v>
      </c>
      <c r="O111" s="58">
        <f t="shared" si="4"/>
        <v>77</v>
      </c>
      <c r="P111" s="58">
        <f t="shared" si="4"/>
        <v>50</v>
      </c>
      <c r="Q111" s="58" t="e">
        <f t="shared" si="4"/>
        <v>#REF!</v>
      </c>
      <c r="R111" s="58">
        <f t="shared" si="4"/>
        <v>45</v>
      </c>
      <c r="T111" s="58">
        <f>T87</f>
        <v>51</v>
      </c>
      <c r="U111" s="58">
        <f>U87</f>
        <v>49</v>
      </c>
      <c r="CB111" s="2" t="e">
        <f>IF(CB112&lt;7,"A",IF(CB112&gt;12,"C","B"))</f>
        <v>#REF!</v>
      </c>
      <c r="CC111" s="2"/>
      <c r="CD111" s="2"/>
      <c r="CE111" s="2"/>
      <c r="CF111" s="2"/>
      <c r="CG111" s="2"/>
      <c r="CH111" s="2"/>
      <c r="CI111" s="2"/>
      <c r="CJ111" s="2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</row>
    <row r="112" spans="6:138" hidden="1" x14ac:dyDescent="0.2">
      <c r="CB112" s="2" t="e">
        <f>#REF!</f>
        <v>#REF!</v>
      </c>
      <c r="CC112" s="2"/>
      <c r="CD112" s="2"/>
      <c r="CE112" s="2" t="e">
        <f>CB112</f>
        <v>#REF!</v>
      </c>
      <c r="CF112" s="2"/>
      <c r="CG112" s="2"/>
      <c r="CH112" s="2" t="e">
        <f>CB112</f>
        <v>#REF!</v>
      </c>
      <c r="CI112" s="2"/>
      <c r="CJ112" s="2"/>
      <c r="CL112" s="59"/>
      <c r="CM112" s="59">
        <v>1</v>
      </c>
      <c r="CN112" s="59"/>
      <c r="CO112" s="59"/>
      <c r="CP112" s="59">
        <v>2</v>
      </c>
      <c r="CQ112" s="59"/>
      <c r="CR112" s="59"/>
      <c r="CS112" s="59">
        <v>3</v>
      </c>
      <c r="CT112" s="59"/>
      <c r="CU112" s="59"/>
      <c r="CV112" s="59">
        <v>4</v>
      </c>
      <c r="CW112" s="59"/>
      <c r="CX112" s="59"/>
      <c r="CY112" s="59">
        <v>5</v>
      </c>
      <c r="CZ112" s="59"/>
      <c r="DA112" s="59"/>
      <c r="DB112" s="59">
        <v>6</v>
      </c>
      <c r="DC112" s="59"/>
      <c r="DD112" s="59"/>
      <c r="DE112" s="59">
        <v>7</v>
      </c>
      <c r="DF112" s="59"/>
      <c r="DG112" s="59"/>
      <c r="DH112" s="59">
        <v>8</v>
      </c>
      <c r="DI112" s="59"/>
      <c r="DJ112" s="59"/>
      <c r="DK112" s="59">
        <v>9</v>
      </c>
      <c r="DL112" s="59"/>
      <c r="DM112" s="59"/>
      <c r="DN112" s="59">
        <v>10</v>
      </c>
      <c r="DO112" s="59"/>
      <c r="DP112" s="59"/>
      <c r="DQ112" s="59">
        <v>11</v>
      </c>
      <c r="DR112" s="59"/>
      <c r="DS112" s="59"/>
      <c r="DT112" s="59">
        <v>12</v>
      </c>
      <c r="DU112" s="59"/>
      <c r="DV112" s="59"/>
      <c r="DW112" s="59">
        <v>13</v>
      </c>
      <c r="DX112" s="59"/>
      <c r="DY112" s="59"/>
      <c r="DZ112" s="59">
        <v>14</v>
      </c>
      <c r="EA112" s="59"/>
      <c r="EB112" s="59"/>
      <c r="EC112" s="59">
        <v>15</v>
      </c>
      <c r="ED112" s="59"/>
      <c r="EE112" s="59"/>
      <c r="EF112" s="59">
        <v>16</v>
      </c>
      <c r="EG112" s="59"/>
      <c r="EH112" s="59"/>
    </row>
    <row r="113" spans="79:138" hidden="1" x14ac:dyDescent="0.2">
      <c r="CA113" s="1">
        <v>1</v>
      </c>
      <c r="CB113" s="59" t="e">
        <f t="shared" ref="CB113:CD118" si="5">IF($CB$112=1,CM113,IF($CB$112=2,CP113,IF($CB$112=3,CS113,IF($CB$112=4,CV113,IF($CB$112=5,CY113,IF($CB$112=6,DB113,""))))))</f>
        <v>#REF!</v>
      </c>
      <c r="CC113" s="59" t="e">
        <f t="shared" si="5"/>
        <v>#REF!</v>
      </c>
      <c r="CD113" s="59" t="e">
        <f t="shared" si="5"/>
        <v>#REF!</v>
      </c>
      <c r="CE113" s="59" t="e">
        <f t="shared" ref="CE113:CG124" si="6">IF($CB$112=7,DE113,IF($CB$112=8,DH113,IF($CB$112=9,DK113,IF($CB$112=10,DN113,IF($CB$112=11,DQ113,IF($CB$112=12,DT113,""))))))</f>
        <v>#REF!</v>
      </c>
      <c r="CF113" s="59" t="e">
        <f t="shared" si="6"/>
        <v>#REF!</v>
      </c>
      <c r="CG113" s="59" t="e">
        <f t="shared" si="6"/>
        <v>#REF!</v>
      </c>
      <c r="CH113" s="59" t="e">
        <f t="shared" ref="CH113:CJ123" si="7">IF($CB$112=13,DW113,IF($CB$112=14,DZ113,IF($CB$112=15,EC113,IF($CB$112=16,EF113,""))))</f>
        <v>#REF!</v>
      </c>
      <c r="CI113" s="59" t="e">
        <f t="shared" si="7"/>
        <v>#REF!</v>
      </c>
      <c r="CJ113" s="59" t="e">
        <f t="shared" si="7"/>
        <v>#REF!</v>
      </c>
      <c r="CL113" s="59"/>
      <c r="CM113" s="59">
        <v>1</v>
      </c>
      <c r="CN113" s="59" t="s">
        <v>25</v>
      </c>
      <c r="CO113" s="59" t="s">
        <v>26</v>
      </c>
      <c r="CP113" s="59">
        <v>1</v>
      </c>
      <c r="CQ113" s="59" t="s">
        <v>27</v>
      </c>
      <c r="CR113" s="59" t="s">
        <v>28</v>
      </c>
      <c r="CS113" s="59">
        <v>1</v>
      </c>
      <c r="CT113" s="59" t="s">
        <v>29</v>
      </c>
      <c r="CU113" s="59" t="s">
        <v>28</v>
      </c>
      <c r="CV113" s="59">
        <v>1</v>
      </c>
      <c r="CW113" s="59" t="s">
        <v>30</v>
      </c>
      <c r="CX113" s="59" t="s">
        <v>31</v>
      </c>
      <c r="CY113" s="59">
        <v>1</v>
      </c>
      <c r="CZ113" s="59" t="s">
        <v>32</v>
      </c>
      <c r="DA113" s="59" t="s">
        <v>33</v>
      </c>
      <c r="DB113" s="59" t="s">
        <v>34</v>
      </c>
      <c r="DC113" s="59" t="s">
        <v>35</v>
      </c>
      <c r="DD113" s="59" t="s">
        <v>36</v>
      </c>
      <c r="DE113" s="59" t="s">
        <v>37</v>
      </c>
      <c r="DF113" s="59" t="s">
        <v>27</v>
      </c>
      <c r="DG113" s="59" t="s">
        <v>28</v>
      </c>
      <c r="DH113" s="59" t="s">
        <v>38</v>
      </c>
      <c r="DI113" s="59" t="s">
        <v>39</v>
      </c>
      <c r="DJ113" s="59" t="s">
        <v>40</v>
      </c>
      <c r="DK113" s="59" t="s">
        <v>41</v>
      </c>
      <c r="DL113" s="59" t="s">
        <v>39</v>
      </c>
      <c r="DM113" s="59" t="s">
        <v>40</v>
      </c>
      <c r="DN113" s="59" t="s">
        <v>42</v>
      </c>
      <c r="DO113" s="59" t="s">
        <v>43</v>
      </c>
      <c r="DP113" s="59" t="s">
        <v>36</v>
      </c>
      <c r="DQ113" s="59">
        <v>0</v>
      </c>
      <c r="DR113" s="59">
        <v>0</v>
      </c>
      <c r="DS113" s="59">
        <v>0</v>
      </c>
      <c r="DT113" s="59">
        <v>0</v>
      </c>
      <c r="DU113" s="59">
        <v>0</v>
      </c>
      <c r="DV113" s="59">
        <v>0</v>
      </c>
      <c r="DW113" s="59" t="s">
        <v>42</v>
      </c>
      <c r="DX113" s="59" t="s">
        <v>43</v>
      </c>
      <c r="DY113" s="59" t="s">
        <v>36</v>
      </c>
      <c r="DZ113" s="59">
        <v>0</v>
      </c>
      <c r="EA113" s="59">
        <v>0</v>
      </c>
      <c r="EB113" s="59">
        <v>0</v>
      </c>
      <c r="EC113" s="59">
        <v>0</v>
      </c>
      <c r="ED113" s="59">
        <v>0</v>
      </c>
      <c r="EE113" s="59">
        <v>0</v>
      </c>
      <c r="EF113" s="59">
        <v>0</v>
      </c>
      <c r="EG113" s="59">
        <v>0</v>
      </c>
      <c r="EH113" s="59">
        <v>0</v>
      </c>
    </row>
    <row r="114" spans="79:138" hidden="1" x14ac:dyDescent="0.2">
      <c r="CA114" s="1">
        <v>2</v>
      </c>
      <c r="CB114" s="59" t="e">
        <f t="shared" si="5"/>
        <v>#REF!</v>
      </c>
      <c r="CC114" s="59" t="e">
        <f t="shared" si="5"/>
        <v>#REF!</v>
      </c>
      <c r="CD114" s="59" t="e">
        <f t="shared" si="5"/>
        <v>#REF!</v>
      </c>
      <c r="CE114" s="59" t="e">
        <f t="shared" si="6"/>
        <v>#REF!</v>
      </c>
      <c r="CF114" s="59" t="e">
        <f t="shared" si="6"/>
        <v>#REF!</v>
      </c>
      <c r="CG114" s="59" t="e">
        <f t="shared" si="6"/>
        <v>#REF!</v>
      </c>
      <c r="CH114" s="59" t="e">
        <f t="shared" si="7"/>
        <v>#REF!</v>
      </c>
      <c r="CI114" s="59" t="e">
        <f t="shared" si="7"/>
        <v>#REF!</v>
      </c>
      <c r="CJ114" s="59" t="e">
        <f t="shared" si="7"/>
        <v>#REF!</v>
      </c>
      <c r="CL114" s="59"/>
      <c r="CM114" s="59">
        <v>2</v>
      </c>
      <c r="CN114" s="59" t="s">
        <v>44</v>
      </c>
      <c r="CO114" s="59" t="s">
        <v>36</v>
      </c>
      <c r="CP114" s="59">
        <v>2</v>
      </c>
      <c r="CQ114" s="59" t="s">
        <v>43</v>
      </c>
      <c r="CR114" s="59" t="s">
        <v>36</v>
      </c>
      <c r="CS114" s="59">
        <v>2</v>
      </c>
      <c r="CT114" s="59" t="s">
        <v>45</v>
      </c>
      <c r="CU114" s="59" t="s">
        <v>28</v>
      </c>
      <c r="CV114" s="59">
        <v>2</v>
      </c>
      <c r="CW114" s="59" t="s">
        <v>46</v>
      </c>
      <c r="CX114" s="59" t="s">
        <v>28</v>
      </c>
      <c r="CY114" s="59">
        <v>2</v>
      </c>
      <c r="CZ114" s="59" t="s">
        <v>47</v>
      </c>
      <c r="DA114" s="59" t="s">
        <v>48</v>
      </c>
      <c r="DB114" s="59" t="s">
        <v>49</v>
      </c>
      <c r="DC114" s="59" t="s">
        <v>50</v>
      </c>
      <c r="DD114" s="59" t="s">
        <v>28</v>
      </c>
      <c r="DE114" s="59" t="s">
        <v>51</v>
      </c>
      <c r="DF114" s="59" t="s">
        <v>25</v>
      </c>
      <c r="DG114" s="59" t="s">
        <v>26</v>
      </c>
      <c r="DH114" s="59" t="s">
        <v>52</v>
      </c>
      <c r="DI114" s="59" t="s">
        <v>25</v>
      </c>
      <c r="DJ114" s="59" t="s">
        <v>26</v>
      </c>
      <c r="DK114" s="59" t="s">
        <v>53</v>
      </c>
      <c r="DL114" s="59" t="s">
        <v>54</v>
      </c>
      <c r="DM114" s="59" t="s">
        <v>26</v>
      </c>
      <c r="DN114" s="59" t="s">
        <v>55</v>
      </c>
      <c r="DO114" s="59" t="s">
        <v>56</v>
      </c>
      <c r="DP114" s="59" t="s">
        <v>57</v>
      </c>
      <c r="DQ114" s="59">
        <v>0</v>
      </c>
      <c r="DR114" s="59">
        <v>0</v>
      </c>
      <c r="DS114" s="59">
        <v>0</v>
      </c>
      <c r="DT114" s="59">
        <v>0</v>
      </c>
      <c r="DU114" s="59">
        <v>0</v>
      </c>
      <c r="DV114" s="59">
        <v>0</v>
      </c>
      <c r="DW114" s="59" t="s">
        <v>55</v>
      </c>
      <c r="DX114" s="59" t="s">
        <v>56</v>
      </c>
      <c r="DY114" s="59" t="s">
        <v>57</v>
      </c>
      <c r="DZ114" s="59">
        <v>0</v>
      </c>
      <c r="EA114" s="59">
        <v>0</v>
      </c>
      <c r="EB114" s="59">
        <v>0</v>
      </c>
      <c r="EC114" s="59">
        <v>0</v>
      </c>
      <c r="ED114" s="59">
        <v>0</v>
      </c>
      <c r="EE114" s="59">
        <v>0</v>
      </c>
      <c r="EF114" s="59">
        <v>0</v>
      </c>
      <c r="EG114" s="59">
        <v>0</v>
      </c>
      <c r="EH114" s="59">
        <v>0</v>
      </c>
    </row>
    <row r="115" spans="79:138" hidden="1" x14ac:dyDescent="0.2">
      <c r="CA115" s="1">
        <v>3</v>
      </c>
      <c r="CB115" s="59" t="e">
        <f t="shared" si="5"/>
        <v>#REF!</v>
      </c>
      <c r="CC115" s="59" t="e">
        <f t="shared" si="5"/>
        <v>#REF!</v>
      </c>
      <c r="CD115" s="59" t="e">
        <f t="shared" si="5"/>
        <v>#REF!</v>
      </c>
      <c r="CE115" s="59" t="e">
        <f t="shared" si="6"/>
        <v>#REF!</v>
      </c>
      <c r="CF115" s="59" t="e">
        <f t="shared" si="6"/>
        <v>#REF!</v>
      </c>
      <c r="CG115" s="59" t="e">
        <f t="shared" si="6"/>
        <v>#REF!</v>
      </c>
      <c r="CH115" s="59" t="e">
        <f t="shared" si="7"/>
        <v>#REF!</v>
      </c>
      <c r="CI115" s="59" t="e">
        <f t="shared" si="7"/>
        <v>#REF!</v>
      </c>
      <c r="CJ115" s="59" t="e">
        <f t="shared" si="7"/>
        <v>#REF!</v>
      </c>
      <c r="CL115" s="59"/>
      <c r="CM115" s="59">
        <v>3</v>
      </c>
      <c r="CN115" s="59" t="s">
        <v>58</v>
      </c>
      <c r="CO115" s="59" t="s">
        <v>59</v>
      </c>
      <c r="CP115" s="59">
        <v>3</v>
      </c>
      <c r="CQ115" s="59" t="s">
        <v>60</v>
      </c>
      <c r="CR115" s="59" t="s">
        <v>59</v>
      </c>
      <c r="CS115" s="59">
        <v>3</v>
      </c>
      <c r="CT115" s="59" t="s">
        <v>61</v>
      </c>
      <c r="CU115" s="59" t="s">
        <v>62</v>
      </c>
      <c r="CV115" s="59">
        <v>3</v>
      </c>
      <c r="CW115" s="59" t="s">
        <v>63</v>
      </c>
      <c r="CX115" s="59" t="s">
        <v>33</v>
      </c>
      <c r="CY115" s="59">
        <v>3</v>
      </c>
      <c r="CZ115" s="59" t="s">
        <v>64</v>
      </c>
      <c r="DA115" s="59" t="s">
        <v>26</v>
      </c>
      <c r="DB115" s="59" t="s">
        <v>65</v>
      </c>
      <c r="DC115" s="59" t="s">
        <v>66</v>
      </c>
      <c r="DD115" s="59" t="s">
        <v>28</v>
      </c>
      <c r="DE115" s="59" t="s">
        <v>67</v>
      </c>
      <c r="DF115" s="59" t="s">
        <v>68</v>
      </c>
      <c r="DG115" s="59" t="s">
        <v>33</v>
      </c>
      <c r="DH115" s="59" t="s">
        <v>69</v>
      </c>
      <c r="DI115" s="59" t="s">
        <v>70</v>
      </c>
      <c r="DJ115" s="59" t="s">
        <v>62</v>
      </c>
      <c r="DK115" s="59" t="s">
        <v>71</v>
      </c>
      <c r="DL115" s="59" t="s">
        <v>72</v>
      </c>
      <c r="DM115" s="59" t="s">
        <v>73</v>
      </c>
      <c r="DN115" s="59" t="s">
        <v>74</v>
      </c>
      <c r="DO115" s="59" t="s">
        <v>56</v>
      </c>
      <c r="DP115" s="59" t="s">
        <v>57</v>
      </c>
      <c r="DQ115" s="59">
        <v>0</v>
      </c>
      <c r="DR115" s="59">
        <v>0</v>
      </c>
      <c r="DS115" s="59">
        <v>0</v>
      </c>
      <c r="DT115" s="59">
        <v>0</v>
      </c>
      <c r="DU115" s="59">
        <v>0</v>
      </c>
      <c r="DV115" s="59">
        <v>0</v>
      </c>
      <c r="DW115" s="59" t="s">
        <v>74</v>
      </c>
      <c r="DX115" s="59" t="s">
        <v>56</v>
      </c>
      <c r="DY115" s="59" t="s">
        <v>57</v>
      </c>
      <c r="DZ115" s="59">
        <v>0</v>
      </c>
      <c r="EA115" s="59">
        <v>0</v>
      </c>
      <c r="EB115" s="59">
        <v>0</v>
      </c>
      <c r="EC115" s="59">
        <v>0</v>
      </c>
      <c r="ED115" s="59">
        <v>0</v>
      </c>
      <c r="EE115" s="59">
        <v>0</v>
      </c>
      <c r="EF115" s="59">
        <v>0</v>
      </c>
      <c r="EG115" s="59">
        <v>0</v>
      </c>
      <c r="EH115" s="59">
        <v>0</v>
      </c>
    </row>
    <row r="116" spans="79:138" hidden="1" x14ac:dyDescent="0.2">
      <c r="CA116" s="1">
        <v>4</v>
      </c>
      <c r="CB116" s="59" t="e">
        <f t="shared" si="5"/>
        <v>#REF!</v>
      </c>
      <c r="CC116" s="59" t="e">
        <f t="shared" si="5"/>
        <v>#REF!</v>
      </c>
      <c r="CD116" s="59" t="e">
        <f t="shared" si="5"/>
        <v>#REF!</v>
      </c>
      <c r="CE116" s="59" t="e">
        <f t="shared" si="6"/>
        <v>#REF!</v>
      </c>
      <c r="CF116" s="59" t="e">
        <f t="shared" si="6"/>
        <v>#REF!</v>
      </c>
      <c r="CG116" s="59" t="e">
        <f t="shared" si="6"/>
        <v>#REF!</v>
      </c>
      <c r="CH116" s="59" t="e">
        <f t="shared" si="7"/>
        <v>#REF!</v>
      </c>
      <c r="CI116" s="59" t="e">
        <f t="shared" si="7"/>
        <v>#REF!</v>
      </c>
      <c r="CJ116" s="59" t="e">
        <f t="shared" si="7"/>
        <v>#REF!</v>
      </c>
      <c r="CL116" s="59"/>
      <c r="CM116" s="59">
        <v>4</v>
      </c>
      <c r="CN116" s="59" t="s">
        <v>75</v>
      </c>
      <c r="CO116" s="59" t="s">
        <v>76</v>
      </c>
      <c r="CP116" s="59">
        <v>4</v>
      </c>
      <c r="CQ116" s="59" t="s">
        <v>77</v>
      </c>
      <c r="CR116" s="59" t="s">
        <v>48</v>
      </c>
      <c r="CS116" s="59">
        <v>4</v>
      </c>
      <c r="CT116" s="59" t="s">
        <v>78</v>
      </c>
      <c r="CU116" s="59" t="s">
        <v>31</v>
      </c>
      <c r="CV116" s="59">
        <v>4</v>
      </c>
      <c r="CW116" s="59" t="s">
        <v>79</v>
      </c>
      <c r="CX116" s="59" t="s">
        <v>80</v>
      </c>
      <c r="CY116" s="59">
        <v>4</v>
      </c>
      <c r="CZ116" s="59" t="s">
        <v>81</v>
      </c>
      <c r="DA116" s="59" t="s">
        <v>57</v>
      </c>
      <c r="DB116" s="59" t="s">
        <v>82</v>
      </c>
      <c r="DC116" s="59" t="s">
        <v>83</v>
      </c>
      <c r="DD116" s="59" t="s">
        <v>73</v>
      </c>
      <c r="DE116" s="59" t="s">
        <v>84</v>
      </c>
      <c r="DF116" s="59" t="s">
        <v>85</v>
      </c>
      <c r="DG116" s="59" t="s">
        <v>86</v>
      </c>
      <c r="DH116" s="59" t="s">
        <v>87</v>
      </c>
      <c r="DI116" s="59" t="s">
        <v>60</v>
      </c>
      <c r="DJ116" s="59" t="s">
        <v>59</v>
      </c>
      <c r="DK116" s="59" t="s">
        <v>88</v>
      </c>
      <c r="DL116" s="59" t="s">
        <v>47</v>
      </c>
      <c r="DM116" s="59" t="s">
        <v>48</v>
      </c>
      <c r="DN116" s="59" t="s">
        <v>89</v>
      </c>
      <c r="DO116" s="59" t="s">
        <v>90</v>
      </c>
      <c r="DP116" s="59" t="s">
        <v>59</v>
      </c>
      <c r="DQ116" s="59">
        <v>0</v>
      </c>
      <c r="DR116" s="59">
        <v>0</v>
      </c>
      <c r="DS116" s="59">
        <v>0</v>
      </c>
      <c r="DT116" s="59">
        <v>0</v>
      </c>
      <c r="DU116" s="59">
        <v>0</v>
      </c>
      <c r="DV116" s="59">
        <v>0</v>
      </c>
      <c r="DW116" s="59" t="s">
        <v>89</v>
      </c>
      <c r="DX116" s="59" t="s">
        <v>90</v>
      </c>
      <c r="DY116" s="59" t="s">
        <v>59</v>
      </c>
      <c r="DZ116" s="59">
        <v>0</v>
      </c>
      <c r="EA116" s="59">
        <v>0</v>
      </c>
      <c r="EB116" s="59">
        <v>0</v>
      </c>
      <c r="EC116" s="59">
        <v>0</v>
      </c>
      <c r="ED116" s="59">
        <v>0</v>
      </c>
      <c r="EE116" s="59">
        <v>0</v>
      </c>
      <c r="EF116" s="59">
        <v>0</v>
      </c>
      <c r="EG116" s="59">
        <v>0</v>
      </c>
      <c r="EH116" s="59">
        <v>0</v>
      </c>
    </row>
    <row r="117" spans="79:138" hidden="1" x14ac:dyDescent="0.2">
      <c r="CA117" s="1">
        <v>5</v>
      </c>
      <c r="CB117" s="59" t="e">
        <f t="shared" si="5"/>
        <v>#REF!</v>
      </c>
      <c r="CC117" s="59" t="e">
        <f t="shared" si="5"/>
        <v>#REF!</v>
      </c>
      <c r="CD117" s="59" t="e">
        <f t="shared" si="5"/>
        <v>#REF!</v>
      </c>
      <c r="CE117" s="59" t="e">
        <f t="shared" si="6"/>
        <v>#REF!</v>
      </c>
      <c r="CF117" s="59" t="e">
        <f t="shared" si="6"/>
        <v>#REF!</v>
      </c>
      <c r="CG117" s="59" t="e">
        <f t="shared" si="6"/>
        <v>#REF!</v>
      </c>
      <c r="CH117" s="59" t="e">
        <f t="shared" si="7"/>
        <v>#REF!</v>
      </c>
      <c r="CI117" s="59" t="e">
        <f t="shared" si="7"/>
        <v>#REF!</v>
      </c>
      <c r="CJ117" s="59" t="e">
        <f t="shared" si="7"/>
        <v>#REF!</v>
      </c>
      <c r="CL117" s="59"/>
      <c r="CM117" s="59">
        <v>0</v>
      </c>
      <c r="CN117" s="59" t="s">
        <v>91</v>
      </c>
      <c r="CO117" s="59" t="s">
        <v>86</v>
      </c>
      <c r="CP117" s="59">
        <v>0</v>
      </c>
      <c r="CQ117" s="59">
        <v>0</v>
      </c>
      <c r="CR117" s="59">
        <v>0</v>
      </c>
      <c r="CS117" s="59">
        <v>0</v>
      </c>
      <c r="CT117" s="59">
        <v>0</v>
      </c>
      <c r="CU117" s="59">
        <v>0</v>
      </c>
      <c r="CV117" s="59">
        <v>5</v>
      </c>
      <c r="CW117" s="59" t="s">
        <v>54</v>
      </c>
      <c r="CX117" s="59" t="s">
        <v>26</v>
      </c>
      <c r="CY117" s="59">
        <v>5</v>
      </c>
      <c r="CZ117" s="59" t="s">
        <v>92</v>
      </c>
      <c r="DA117" s="59" t="s">
        <v>93</v>
      </c>
      <c r="DB117" s="59" t="s">
        <v>94</v>
      </c>
      <c r="DC117" s="59" t="s">
        <v>95</v>
      </c>
      <c r="DD117" s="59" t="s">
        <v>36</v>
      </c>
      <c r="DE117" s="59">
        <v>0</v>
      </c>
      <c r="DF117" s="59">
        <v>0</v>
      </c>
      <c r="DG117" s="59">
        <v>0</v>
      </c>
      <c r="DH117" s="59">
        <v>0</v>
      </c>
      <c r="DI117" s="59">
        <v>0</v>
      </c>
      <c r="DJ117" s="59">
        <v>0</v>
      </c>
      <c r="DK117" s="59" t="s">
        <v>96</v>
      </c>
      <c r="DL117" s="59" t="s">
        <v>68</v>
      </c>
      <c r="DM117" s="59" t="s">
        <v>33</v>
      </c>
      <c r="DN117" s="59" t="s">
        <v>97</v>
      </c>
      <c r="DO117" s="59" t="s">
        <v>78</v>
      </c>
      <c r="DP117" s="59" t="s">
        <v>31</v>
      </c>
      <c r="DQ117" s="59">
        <v>0</v>
      </c>
      <c r="DR117" s="59">
        <v>0</v>
      </c>
      <c r="DS117" s="59">
        <v>0</v>
      </c>
      <c r="DT117" s="59">
        <v>0</v>
      </c>
      <c r="DU117" s="59">
        <v>0</v>
      </c>
      <c r="DV117" s="59">
        <v>0</v>
      </c>
      <c r="DW117" s="59" t="s">
        <v>97</v>
      </c>
      <c r="DX117" s="59" t="s">
        <v>78</v>
      </c>
      <c r="DY117" s="59" t="s">
        <v>31</v>
      </c>
      <c r="DZ117" s="59">
        <v>0</v>
      </c>
      <c r="EA117" s="59">
        <v>0</v>
      </c>
      <c r="EB117" s="59">
        <v>0</v>
      </c>
      <c r="EC117" s="59">
        <v>0</v>
      </c>
      <c r="ED117" s="59">
        <v>0</v>
      </c>
      <c r="EE117" s="59">
        <v>0</v>
      </c>
      <c r="EF117" s="59">
        <v>0</v>
      </c>
      <c r="EG117" s="59">
        <v>0</v>
      </c>
      <c r="EH117" s="59">
        <v>0</v>
      </c>
    </row>
    <row r="118" spans="79:138" hidden="1" x14ac:dyDescent="0.2">
      <c r="CA118" s="1">
        <v>6</v>
      </c>
      <c r="CB118" s="59" t="e">
        <f t="shared" si="5"/>
        <v>#REF!</v>
      </c>
      <c r="CC118" s="59" t="e">
        <f t="shared" si="5"/>
        <v>#REF!</v>
      </c>
      <c r="CD118" s="59" t="e">
        <f t="shared" si="5"/>
        <v>#REF!</v>
      </c>
      <c r="CE118" s="59" t="e">
        <f t="shared" si="6"/>
        <v>#REF!</v>
      </c>
      <c r="CF118" s="59" t="e">
        <f t="shared" si="6"/>
        <v>#REF!</v>
      </c>
      <c r="CG118" s="59" t="e">
        <f t="shared" si="6"/>
        <v>#REF!</v>
      </c>
      <c r="CH118" s="59" t="e">
        <f t="shared" si="7"/>
        <v>#REF!</v>
      </c>
      <c r="CI118" s="59" t="e">
        <f t="shared" si="7"/>
        <v>#REF!</v>
      </c>
      <c r="CJ118" s="59" t="e">
        <f t="shared" si="7"/>
        <v>#REF!</v>
      </c>
      <c r="CL118" s="59"/>
      <c r="CM118" s="59">
        <v>0</v>
      </c>
      <c r="CN118" s="59">
        <v>0</v>
      </c>
      <c r="CO118" s="59">
        <v>0</v>
      </c>
      <c r="CP118" s="59">
        <v>0</v>
      </c>
      <c r="CQ118" s="59">
        <v>0</v>
      </c>
      <c r="CR118" s="59">
        <v>0</v>
      </c>
      <c r="CS118" s="59">
        <v>0</v>
      </c>
      <c r="CT118" s="59">
        <v>0</v>
      </c>
      <c r="CU118" s="59">
        <v>0</v>
      </c>
      <c r="CV118" s="59">
        <v>0</v>
      </c>
      <c r="CW118" s="59">
        <v>0</v>
      </c>
      <c r="CX118" s="59">
        <v>0</v>
      </c>
      <c r="CY118" s="59">
        <v>6</v>
      </c>
      <c r="CZ118" s="59">
        <v>0</v>
      </c>
      <c r="DA118" s="59">
        <v>0</v>
      </c>
      <c r="DB118" s="59">
        <v>0</v>
      </c>
      <c r="DC118" s="59">
        <v>0</v>
      </c>
      <c r="DD118" s="59">
        <v>0</v>
      </c>
      <c r="DE118" s="59">
        <v>0</v>
      </c>
      <c r="DF118" s="59">
        <v>0</v>
      </c>
      <c r="DG118" s="59">
        <v>0</v>
      </c>
      <c r="DH118" s="59">
        <v>0</v>
      </c>
      <c r="DI118" s="59">
        <v>0</v>
      </c>
      <c r="DJ118" s="59">
        <v>0</v>
      </c>
      <c r="DK118" s="59">
        <v>0</v>
      </c>
      <c r="DL118" s="59">
        <v>0</v>
      </c>
      <c r="DM118" s="59">
        <v>0</v>
      </c>
      <c r="DN118" s="59">
        <v>0</v>
      </c>
      <c r="DO118" s="59">
        <v>0</v>
      </c>
      <c r="DP118" s="59">
        <v>0</v>
      </c>
      <c r="DQ118" s="59">
        <v>0</v>
      </c>
      <c r="DR118" s="59">
        <v>0</v>
      </c>
      <c r="DS118" s="59">
        <v>0</v>
      </c>
      <c r="DT118" s="59">
        <v>0</v>
      </c>
      <c r="DU118" s="59">
        <v>0</v>
      </c>
      <c r="DV118" s="59">
        <v>0</v>
      </c>
      <c r="DW118" s="59">
        <v>0</v>
      </c>
      <c r="DX118" s="59">
        <v>0</v>
      </c>
      <c r="DY118" s="59">
        <v>0</v>
      </c>
      <c r="DZ118" s="59">
        <v>0</v>
      </c>
      <c r="EA118" s="59">
        <v>0</v>
      </c>
      <c r="EB118" s="59">
        <v>0</v>
      </c>
      <c r="EC118" s="59">
        <v>0</v>
      </c>
      <c r="ED118" s="59">
        <v>0</v>
      </c>
      <c r="EE118" s="59">
        <v>0</v>
      </c>
      <c r="EF118" s="59">
        <v>0</v>
      </c>
      <c r="EG118" s="59">
        <v>0</v>
      </c>
      <c r="EH118" s="59">
        <v>0</v>
      </c>
    </row>
    <row r="119" spans="79:138" hidden="1" x14ac:dyDescent="0.2">
      <c r="CA119" s="1">
        <v>7</v>
      </c>
      <c r="CB119" s="59" t="e">
        <f>IF($CB$112=1,$CM119,IF($CB$112=2,$CP119,IF($CB$112=3,$CS119,IF($CB$112=4,$CV119,IF($CB$112=5,$CY119,IF($CB$112=6,$DB119,""))))))</f>
        <v>#REF!</v>
      </c>
      <c r="CC119" s="59" t="e">
        <f>IF($CB$112=1,$CM119,IF($CB$112=2,$CP119,IF($CB$112=3,$CS119,IF($CB$112=4,$CV119,IF($CB$112=5,$CY119,IF($CB$112=6,$DB119,""))))))</f>
        <v>#REF!</v>
      </c>
      <c r="CD119" s="59" t="e">
        <f>IF($CB$112=1,$CM119,IF($CB$112=2,$CP119,IF($CB$112=3,$CS119,IF($CB$112=4,$CV119,IF($CB$112=5,$CY119,IF($CB$112=6,$DB119,""))))))</f>
        <v>#REF!</v>
      </c>
      <c r="CE119" s="59" t="e">
        <f t="shared" si="6"/>
        <v>#REF!</v>
      </c>
      <c r="CF119" s="59" t="e">
        <f t="shared" si="6"/>
        <v>#REF!</v>
      </c>
      <c r="CG119" s="59" t="e">
        <f t="shared" si="6"/>
        <v>#REF!</v>
      </c>
      <c r="CH119" s="59" t="e">
        <f t="shared" si="7"/>
        <v>#REF!</v>
      </c>
      <c r="CI119" s="59" t="e">
        <f t="shared" si="7"/>
        <v>#REF!</v>
      </c>
      <c r="CJ119" s="59" t="e">
        <f t="shared" si="7"/>
        <v>#REF!</v>
      </c>
      <c r="CL119" s="59"/>
      <c r="CM119" s="59">
        <v>0</v>
      </c>
      <c r="CN119" s="59">
        <v>0</v>
      </c>
      <c r="CO119" s="59">
        <v>0</v>
      </c>
      <c r="CP119" s="59">
        <v>0</v>
      </c>
      <c r="CQ119" s="59">
        <v>0</v>
      </c>
      <c r="CR119" s="59">
        <v>0</v>
      </c>
      <c r="CS119" s="59">
        <v>0</v>
      </c>
      <c r="CT119" s="59">
        <v>0</v>
      </c>
      <c r="CU119" s="59">
        <v>0</v>
      </c>
      <c r="CV119" s="59">
        <v>0</v>
      </c>
      <c r="CW119" s="59">
        <v>0</v>
      </c>
      <c r="CX119" s="59">
        <v>0</v>
      </c>
      <c r="CY119" s="59">
        <v>0</v>
      </c>
      <c r="CZ119" s="59">
        <v>0</v>
      </c>
      <c r="DA119" s="59">
        <v>0</v>
      </c>
      <c r="DB119" s="59">
        <v>0</v>
      </c>
      <c r="DC119" s="59">
        <v>0</v>
      </c>
      <c r="DD119" s="59">
        <v>0</v>
      </c>
      <c r="DE119" s="59">
        <v>0</v>
      </c>
      <c r="DF119" s="59">
        <v>0</v>
      </c>
      <c r="DG119" s="59">
        <v>0</v>
      </c>
      <c r="DH119" s="59">
        <v>0</v>
      </c>
      <c r="DI119" s="59">
        <v>0</v>
      </c>
      <c r="DJ119" s="59">
        <v>0</v>
      </c>
      <c r="DK119" s="59">
        <v>0</v>
      </c>
      <c r="DL119" s="59">
        <v>0</v>
      </c>
      <c r="DM119" s="59">
        <v>0</v>
      </c>
      <c r="DN119" s="59">
        <v>0</v>
      </c>
      <c r="DO119" s="59">
        <v>0</v>
      </c>
      <c r="DP119" s="59">
        <v>0</v>
      </c>
      <c r="DQ119" s="59">
        <v>0</v>
      </c>
      <c r="DR119" s="59">
        <v>0</v>
      </c>
      <c r="DS119" s="59">
        <v>0</v>
      </c>
      <c r="DT119" s="59">
        <v>0</v>
      </c>
      <c r="DU119" s="59">
        <v>0</v>
      </c>
      <c r="DV119" s="59">
        <v>0</v>
      </c>
      <c r="DW119" s="59">
        <v>0</v>
      </c>
      <c r="DX119" s="59">
        <v>0</v>
      </c>
      <c r="DY119" s="59">
        <v>0</v>
      </c>
      <c r="DZ119" s="59">
        <v>0</v>
      </c>
      <c r="EA119" s="59">
        <v>0</v>
      </c>
      <c r="EB119" s="59">
        <v>0</v>
      </c>
      <c r="EC119" s="59">
        <v>0</v>
      </c>
      <c r="ED119" s="59">
        <v>0</v>
      </c>
      <c r="EE119" s="59">
        <v>0</v>
      </c>
      <c r="EF119" s="59">
        <v>0</v>
      </c>
      <c r="EG119" s="59">
        <v>0</v>
      </c>
      <c r="EH119" s="59">
        <v>0</v>
      </c>
    </row>
    <row r="120" spans="79:138" hidden="1" x14ac:dyDescent="0.2">
      <c r="CA120" s="1">
        <v>8</v>
      </c>
      <c r="CB120" s="59" t="e">
        <f t="shared" ref="CB120:CD124" si="8">IF($CB$112=1,CM120,IF($CB$112=2,CP120,IF($CB$112=3,CS120,IF($CB$112=4,CV120,IF($CB$112=5,CY120,IF($CB$112=6,DB120,""))))))</f>
        <v>#REF!</v>
      </c>
      <c r="CC120" s="59" t="e">
        <f t="shared" si="8"/>
        <v>#REF!</v>
      </c>
      <c r="CD120" s="59" t="e">
        <f t="shared" si="8"/>
        <v>#REF!</v>
      </c>
      <c r="CE120" s="59" t="e">
        <f t="shared" si="6"/>
        <v>#REF!</v>
      </c>
      <c r="CF120" s="59" t="e">
        <f t="shared" si="6"/>
        <v>#REF!</v>
      </c>
      <c r="CG120" s="59" t="e">
        <f t="shared" si="6"/>
        <v>#REF!</v>
      </c>
      <c r="CH120" s="59" t="e">
        <f t="shared" si="7"/>
        <v>#REF!</v>
      </c>
      <c r="CI120" s="59" t="e">
        <f t="shared" si="7"/>
        <v>#REF!</v>
      </c>
      <c r="CJ120" s="59" t="e">
        <f t="shared" si="7"/>
        <v>#REF!</v>
      </c>
      <c r="CL120" s="59"/>
      <c r="CM120" s="59">
        <v>0</v>
      </c>
      <c r="CN120" s="59">
        <v>0</v>
      </c>
      <c r="CO120" s="59">
        <v>0</v>
      </c>
      <c r="CP120" s="59">
        <v>0</v>
      </c>
      <c r="CQ120" s="59">
        <v>0</v>
      </c>
      <c r="CR120" s="59">
        <v>0</v>
      </c>
      <c r="CS120" s="59">
        <v>0</v>
      </c>
      <c r="CT120" s="59">
        <v>0</v>
      </c>
      <c r="CU120" s="59">
        <v>0</v>
      </c>
      <c r="CV120" s="59">
        <v>0</v>
      </c>
      <c r="CW120" s="59">
        <v>0</v>
      </c>
      <c r="CX120" s="59">
        <v>0</v>
      </c>
      <c r="CY120" s="59">
        <v>0</v>
      </c>
      <c r="CZ120" s="59">
        <v>0</v>
      </c>
      <c r="DA120" s="59">
        <v>0</v>
      </c>
      <c r="DB120" s="59">
        <v>0</v>
      </c>
      <c r="DC120" s="59">
        <v>0</v>
      </c>
      <c r="DD120" s="59">
        <v>0</v>
      </c>
      <c r="DE120" s="59">
        <v>0</v>
      </c>
      <c r="DF120" s="59">
        <v>0</v>
      </c>
      <c r="DG120" s="59">
        <v>0</v>
      </c>
      <c r="DH120" s="59">
        <v>0</v>
      </c>
      <c r="DI120" s="59">
        <v>0</v>
      </c>
      <c r="DJ120" s="59">
        <v>0</v>
      </c>
      <c r="DK120" s="59">
        <v>0</v>
      </c>
      <c r="DL120" s="59">
        <v>0</v>
      </c>
      <c r="DM120" s="59">
        <v>0</v>
      </c>
      <c r="DN120" s="59">
        <v>0</v>
      </c>
      <c r="DO120" s="59">
        <v>0</v>
      </c>
      <c r="DP120" s="59">
        <v>0</v>
      </c>
      <c r="DQ120" s="59">
        <v>0</v>
      </c>
      <c r="DR120" s="59">
        <v>0</v>
      </c>
      <c r="DS120" s="59">
        <v>0</v>
      </c>
      <c r="DT120" s="59">
        <v>0</v>
      </c>
      <c r="DU120" s="59">
        <v>0</v>
      </c>
      <c r="DV120" s="59">
        <v>0</v>
      </c>
      <c r="DW120" s="59">
        <v>0</v>
      </c>
      <c r="DX120" s="59">
        <v>0</v>
      </c>
      <c r="DY120" s="59">
        <v>0</v>
      </c>
      <c r="DZ120" s="59">
        <v>0</v>
      </c>
      <c r="EA120" s="59">
        <v>0</v>
      </c>
      <c r="EB120" s="59">
        <v>0</v>
      </c>
      <c r="EC120" s="59">
        <v>0</v>
      </c>
      <c r="ED120" s="59">
        <v>0</v>
      </c>
      <c r="EE120" s="59">
        <v>0</v>
      </c>
      <c r="EF120" s="59">
        <v>0</v>
      </c>
      <c r="EG120" s="59">
        <v>0</v>
      </c>
      <c r="EH120" s="59">
        <v>0</v>
      </c>
    </row>
    <row r="121" spans="79:138" x14ac:dyDescent="0.2">
      <c r="CA121" s="1">
        <v>9</v>
      </c>
      <c r="CB121" s="59" t="e">
        <f t="shared" si="8"/>
        <v>#REF!</v>
      </c>
      <c r="CC121" s="59" t="e">
        <f t="shared" si="8"/>
        <v>#REF!</v>
      </c>
      <c r="CD121" s="59" t="e">
        <f t="shared" si="8"/>
        <v>#REF!</v>
      </c>
      <c r="CE121" s="59" t="e">
        <f t="shared" si="6"/>
        <v>#REF!</v>
      </c>
      <c r="CF121" s="59" t="e">
        <f t="shared" si="6"/>
        <v>#REF!</v>
      </c>
      <c r="CG121" s="59" t="e">
        <f t="shared" si="6"/>
        <v>#REF!</v>
      </c>
      <c r="CH121" s="59" t="e">
        <f t="shared" si="7"/>
        <v>#REF!</v>
      </c>
      <c r="CI121" s="59" t="e">
        <f t="shared" si="7"/>
        <v>#REF!</v>
      </c>
      <c r="CJ121" s="59" t="e">
        <f t="shared" si="7"/>
        <v>#REF!</v>
      </c>
      <c r="CL121" s="59"/>
      <c r="CM121" s="59">
        <v>0</v>
      </c>
      <c r="CN121" s="59">
        <v>0</v>
      </c>
      <c r="CO121" s="59">
        <v>0</v>
      </c>
      <c r="CP121" s="59">
        <v>0</v>
      </c>
      <c r="CQ121" s="59">
        <v>0</v>
      </c>
      <c r="CR121" s="59">
        <v>0</v>
      </c>
      <c r="CS121" s="59">
        <v>0</v>
      </c>
      <c r="CT121" s="59">
        <v>0</v>
      </c>
      <c r="CU121" s="59">
        <v>0</v>
      </c>
      <c r="CV121" s="59">
        <v>0</v>
      </c>
      <c r="CW121" s="59">
        <v>0</v>
      </c>
      <c r="CX121" s="59">
        <v>0</v>
      </c>
      <c r="CY121" s="59">
        <v>0</v>
      </c>
      <c r="CZ121" s="59">
        <v>0</v>
      </c>
      <c r="DA121" s="59">
        <v>0</v>
      </c>
      <c r="DB121" s="59">
        <v>0</v>
      </c>
      <c r="DC121" s="59">
        <v>0</v>
      </c>
      <c r="DD121" s="59">
        <v>0</v>
      </c>
      <c r="DE121" s="59">
        <v>0</v>
      </c>
      <c r="DF121" s="59">
        <v>0</v>
      </c>
      <c r="DG121" s="59">
        <v>0</v>
      </c>
      <c r="DH121" s="59">
        <v>0</v>
      </c>
      <c r="DI121" s="59">
        <v>0</v>
      </c>
      <c r="DJ121" s="59">
        <v>0</v>
      </c>
      <c r="DK121" s="59">
        <v>0</v>
      </c>
      <c r="DL121" s="59">
        <v>0</v>
      </c>
      <c r="DM121" s="59">
        <v>0</v>
      </c>
      <c r="DN121" s="59">
        <v>0</v>
      </c>
      <c r="DO121" s="59">
        <v>0</v>
      </c>
      <c r="DP121" s="59">
        <v>0</v>
      </c>
      <c r="DQ121" s="59">
        <v>0</v>
      </c>
      <c r="DR121" s="59">
        <v>0</v>
      </c>
      <c r="DS121" s="59">
        <v>0</v>
      </c>
      <c r="DT121" s="59">
        <v>0</v>
      </c>
      <c r="DU121" s="59">
        <v>0</v>
      </c>
      <c r="DV121" s="59">
        <v>0</v>
      </c>
      <c r="DW121" s="59">
        <v>0</v>
      </c>
      <c r="DX121" s="59">
        <v>0</v>
      </c>
      <c r="DY121" s="59">
        <v>0</v>
      </c>
      <c r="DZ121" s="59">
        <v>0</v>
      </c>
      <c r="EA121" s="59">
        <v>0</v>
      </c>
      <c r="EB121" s="59">
        <v>0</v>
      </c>
      <c r="EC121" s="59">
        <v>0</v>
      </c>
      <c r="ED121" s="59">
        <v>0</v>
      </c>
      <c r="EE121" s="59">
        <v>0</v>
      </c>
      <c r="EF121" s="59">
        <v>0</v>
      </c>
      <c r="EG121" s="59">
        <v>0</v>
      </c>
      <c r="EH121" s="59">
        <v>0</v>
      </c>
    </row>
    <row r="122" spans="79:138" x14ac:dyDescent="0.2">
      <c r="CA122" s="1">
        <v>10</v>
      </c>
      <c r="CB122" s="59" t="e">
        <f t="shared" si="8"/>
        <v>#REF!</v>
      </c>
      <c r="CC122" s="59" t="e">
        <f t="shared" si="8"/>
        <v>#REF!</v>
      </c>
      <c r="CD122" s="59" t="e">
        <f t="shared" si="8"/>
        <v>#REF!</v>
      </c>
      <c r="CE122" s="59" t="e">
        <f t="shared" si="6"/>
        <v>#REF!</v>
      </c>
      <c r="CF122" s="59" t="e">
        <f t="shared" si="6"/>
        <v>#REF!</v>
      </c>
      <c r="CG122" s="59" t="e">
        <f t="shared" si="6"/>
        <v>#REF!</v>
      </c>
      <c r="CH122" s="59" t="e">
        <f t="shared" si="7"/>
        <v>#REF!</v>
      </c>
      <c r="CI122" s="59" t="e">
        <f t="shared" si="7"/>
        <v>#REF!</v>
      </c>
      <c r="CJ122" s="59" t="e">
        <f t="shared" si="7"/>
        <v>#REF!</v>
      </c>
      <c r="CL122" s="59"/>
      <c r="CM122" s="59">
        <v>0</v>
      </c>
      <c r="CN122" s="59">
        <v>0</v>
      </c>
      <c r="CO122" s="59">
        <v>0</v>
      </c>
      <c r="CP122" s="59">
        <v>0</v>
      </c>
      <c r="CQ122" s="59">
        <v>0</v>
      </c>
      <c r="CR122" s="59">
        <v>0</v>
      </c>
      <c r="CS122" s="59">
        <v>0</v>
      </c>
      <c r="CT122" s="59">
        <v>0</v>
      </c>
      <c r="CU122" s="59">
        <v>0</v>
      </c>
      <c r="CV122" s="59">
        <v>0</v>
      </c>
      <c r="CW122" s="59">
        <v>0</v>
      </c>
      <c r="CX122" s="59">
        <v>0</v>
      </c>
      <c r="CY122" s="59">
        <v>0</v>
      </c>
      <c r="CZ122" s="59">
        <v>0</v>
      </c>
      <c r="DA122" s="59">
        <v>0</v>
      </c>
      <c r="DB122" s="59">
        <v>0</v>
      </c>
      <c r="DC122" s="59">
        <v>0</v>
      </c>
      <c r="DD122" s="59">
        <v>0</v>
      </c>
      <c r="DE122" s="59">
        <v>0</v>
      </c>
      <c r="DF122" s="59">
        <v>0</v>
      </c>
      <c r="DG122" s="59">
        <v>0</v>
      </c>
      <c r="DH122" s="59">
        <v>0</v>
      </c>
      <c r="DI122" s="59">
        <v>0</v>
      </c>
      <c r="DJ122" s="59">
        <v>0</v>
      </c>
      <c r="DK122" s="59">
        <v>0</v>
      </c>
      <c r="DL122" s="59">
        <v>0</v>
      </c>
      <c r="DM122" s="59">
        <v>0</v>
      </c>
      <c r="DN122" s="59">
        <v>0</v>
      </c>
      <c r="DO122" s="59">
        <v>0</v>
      </c>
      <c r="DP122" s="59">
        <v>0</v>
      </c>
      <c r="DQ122" s="59">
        <v>0</v>
      </c>
      <c r="DR122" s="59">
        <v>0</v>
      </c>
      <c r="DS122" s="59">
        <v>0</v>
      </c>
      <c r="DT122" s="59">
        <v>0</v>
      </c>
      <c r="DU122" s="59">
        <v>0</v>
      </c>
      <c r="DV122" s="59">
        <v>0</v>
      </c>
      <c r="DW122" s="59">
        <v>0</v>
      </c>
      <c r="DX122" s="59">
        <v>0</v>
      </c>
      <c r="DY122" s="59">
        <v>0</v>
      </c>
      <c r="DZ122" s="59">
        <v>0</v>
      </c>
      <c r="EA122" s="59">
        <v>0</v>
      </c>
      <c r="EB122" s="59">
        <v>0</v>
      </c>
      <c r="EC122" s="59">
        <v>0</v>
      </c>
      <c r="ED122" s="59">
        <v>0</v>
      </c>
      <c r="EE122" s="59">
        <v>0</v>
      </c>
      <c r="EF122" s="59">
        <v>0</v>
      </c>
      <c r="EG122" s="59">
        <v>0</v>
      </c>
      <c r="EH122" s="59">
        <v>0</v>
      </c>
    </row>
    <row r="123" spans="79:138" x14ac:dyDescent="0.2">
      <c r="CA123" s="1">
        <v>11</v>
      </c>
      <c r="CB123" s="59" t="e">
        <f t="shared" si="8"/>
        <v>#REF!</v>
      </c>
      <c r="CC123" s="59" t="e">
        <f t="shared" si="8"/>
        <v>#REF!</v>
      </c>
      <c r="CD123" s="59" t="e">
        <f t="shared" si="8"/>
        <v>#REF!</v>
      </c>
      <c r="CE123" s="59" t="e">
        <f t="shared" si="6"/>
        <v>#REF!</v>
      </c>
      <c r="CF123" s="59" t="e">
        <f t="shared" si="6"/>
        <v>#REF!</v>
      </c>
      <c r="CG123" s="59" t="e">
        <f t="shared" si="6"/>
        <v>#REF!</v>
      </c>
      <c r="CH123" s="59" t="e">
        <f t="shared" si="7"/>
        <v>#REF!</v>
      </c>
      <c r="CI123" s="59" t="e">
        <f t="shared" si="7"/>
        <v>#REF!</v>
      </c>
      <c r="CJ123" s="59" t="e">
        <f t="shared" si="7"/>
        <v>#REF!</v>
      </c>
      <c r="CL123" s="59"/>
      <c r="CM123" s="59">
        <v>0</v>
      </c>
      <c r="CN123" s="59">
        <v>0</v>
      </c>
      <c r="CO123" s="59">
        <v>0</v>
      </c>
      <c r="CP123" s="59">
        <v>0</v>
      </c>
      <c r="CQ123" s="59">
        <v>0</v>
      </c>
      <c r="CR123" s="59">
        <v>0</v>
      </c>
      <c r="CS123" s="59">
        <v>0</v>
      </c>
      <c r="CT123" s="59">
        <v>0</v>
      </c>
      <c r="CU123" s="59">
        <v>0</v>
      </c>
      <c r="CV123" s="59">
        <v>0</v>
      </c>
      <c r="CW123" s="59">
        <v>0</v>
      </c>
      <c r="CX123" s="59">
        <v>0</v>
      </c>
      <c r="CY123" s="59">
        <v>0</v>
      </c>
      <c r="CZ123" s="59">
        <v>0</v>
      </c>
      <c r="DA123" s="59">
        <v>0</v>
      </c>
      <c r="DB123" s="59">
        <v>0</v>
      </c>
      <c r="DC123" s="59">
        <v>0</v>
      </c>
      <c r="DD123" s="59">
        <v>0</v>
      </c>
      <c r="DE123" s="59">
        <v>0</v>
      </c>
      <c r="DF123" s="59">
        <v>0</v>
      </c>
      <c r="DG123" s="59">
        <v>0</v>
      </c>
      <c r="DH123" s="59">
        <v>0</v>
      </c>
      <c r="DI123" s="59">
        <v>0</v>
      </c>
      <c r="DJ123" s="59">
        <v>0</v>
      </c>
      <c r="DK123" s="59">
        <v>0</v>
      </c>
      <c r="DL123" s="59">
        <v>0</v>
      </c>
      <c r="DM123" s="59">
        <v>0</v>
      </c>
      <c r="DN123" s="59">
        <v>0</v>
      </c>
      <c r="DO123" s="59">
        <v>0</v>
      </c>
      <c r="DP123" s="59">
        <v>0</v>
      </c>
      <c r="DQ123" s="59">
        <v>0</v>
      </c>
      <c r="DR123" s="59">
        <v>0</v>
      </c>
      <c r="DS123" s="59">
        <v>0</v>
      </c>
      <c r="DT123" s="59">
        <v>0</v>
      </c>
      <c r="DU123" s="59">
        <v>0</v>
      </c>
      <c r="DV123" s="59">
        <v>0</v>
      </c>
      <c r="DW123" s="59">
        <v>0</v>
      </c>
      <c r="DX123" s="59">
        <v>0</v>
      </c>
      <c r="DY123" s="59">
        <v>0</v>
      </c>
      <c r="DZ123" s="59">
        <v>0</v>
      </c>
      <c r="EA123" s="59">
        <v>0</v>
      </c>
      <c r="EB123" s="59">
        <v>0</v>
      </c>
      <c r="EC123" s="59">
        <v>0</v>
      </c>
      <c r="ED123" s="59">
        <v>0</v>
      </c>
      <c r="EE123" s="59">
        <v>0</v>
      </c>
      <c r="EF123" s="59">
        <v>0</v>
      </c>
      <c r="EG123" s="59">
        <v>0</v>
      </c>
      <c r="EH123" s="59">
        <v>0</v>
      </c>
    </row>
    <row r="124" spans="79:138" x14ac:dyDescent="0.2">
      <c r="CA124" s="1">
        <v>12</v>
      </c>
      <c r="CB124" s="59" t="e">
        <f t="shared" si="8"/>
        <v>#REF!</v>
      </c>
      <c r="CC124" s="59" t="e">
        <f t="shared" si="8"/>
        <v>#REF!</v>
      </c>
      <c r="CD124" s="59" t="e">
        <f t="shared" si="8"/>
        <v>#REF!</v>
      </c>
      <c r="CE124" s="59" t="e">
        <f t="shared" si="6"/>
        <v>#REF!</v>
      </c>
      <c r="CF124" s="59" t="e">
        <f t="shared" si="6"/>
        <v>#REF!</v>
      </c>
      <c r="CG124" s="59" t="e">
        <f t="shared" si="6"/>
        <v>#REF!</v>
      </c>
      <c r="CL124" s="59"/>
      <c r="CM124" s="59">
        <v>0</v>
      </c>
      <c r="CN124" s="59">
        <v>0</v>
      </c>
      <c r="CO124" s="59">
        <v>0</v>
      </c>
      <c r="CP124" s="59">
        <v>0</v>
      </c>
      <c r="CQ124" s="59">
        <v>0</v>
      </c>
      <c r="CR124" s="59">
        <v>0</v>
      </c>
      <c r="CS124" s="59">
        <v>0</v>
      </c>
      <c r="CT124" s="59">
        <v>0</v>
      </c>
      <c r="CU124" s="59">
        <v>0</v>
      </c>
      <c r="CV124" s="59">
        <v>0</v>
      </c>
      <c r="CW124" s="59">
        <v>0</v>
      </c>
      <c r="CX124" s="59">
        <v>0</v>
      </c>
      <c r="CY124" s="59">
        <v>0</v>
      </c>
      <c r="CZ124" s="59">
        <v>0</v>
      </c>
      <c r="DA124" s="59">
        <v>0</v>
      </c>
      <c r="DB124" s="59">
        <v>0</v>
      </c>
      <c r="DC124" s="59">
        <v>0</v>
      </c>
      <c r="DD124" s="59">
        <v>0</v>
      </c>
      <c r="DE124" s="59">
        <v>0</v>
      </c>
      <c r="DF124" s="59">
        <v>0</v>
      </c>
      <c r="DG124" s="59">
        <v>0</v>
      </c>
      <c r="DH124" s="59">
        <v>0</v>
      </c>
      <c r="DI124" s="59">
        <v>0</v>
      </c>
      <c r="DJ124" s="59">
        <v>0</v>
      </c>
      <c r="DK124" s="59">
        <v>0</v>
      </c>
      <c r="DL124" s="59">
        <v>0</v>
      </c>
      <c r="DM124" s="59">
        <v>0</v>
      </c>
      <c r="DN124" s="59">
        <v>0</v>
      </c>
      <c r="DO124" s="59">
        <v>0</v>
      </c>
      <c r="DP124" s="59">
        <v>0</v>
      </c>
      <c r="DQ124" s="59">
        <v>0</v>
      </c>
      <c r="DR124" s="59">
        <v>0</v>
      </c>
      <c r="DS124" s="59">
        <v>0</v>
      </c>
      <c r="DT124" s="59">
        <v>0</v>
      </c>
      <c r="DU124" s="59">
        <v>0</v>
      </c>
      <c r="DV124" s="59">
        <v>0</v>
      </c>
      <c r="DW124" s="59">
        <v>0</v>
      </c>
      <c r="DX124" s="59">
        <v>0</v>
      </c>
      <c r="DY124" s="59">
        <v>0</v>
      </c>
      <c r="DZ124" s="59">
        <v>0</v>
      </c>
      <c r="EA124" s="59">
        <v>0</v>
      </c>
      <c r="EB124" s="59">
        <v>0</v>
      </c>
      <c r="EC124" s="59">
        <v>0</v>
      </c>
      <c r="ED124" s="59">
        <v>0</v>
      </c>
      <c r="EE124" s="59">
        <v>0</v>
      </c>
      <c r="EF124" s="59">
        <v>0</v>
      </c>
      <c r="EG124" s="59">
        <v>0</v>
      </c>
      <c r="EH124" s="59">
        <v>0</v>
      </c>
    </row>
    <row r="126" spans="79:138" x14ac:dyDescent="0.2">
      <c r="CA126" s="1" t="s">
        <v>98</v>
      </c>
      <c r="CB126" s="59" t="e">
        <v>#REF!</v>
      </c>
      <c r="CC126" s="59"/>
      <c r="CD126" s="59"/>
      <c r="CE126" s="59" t="e">
        <v>#REF!</v>
      </c>
      <c r="CF126" s="59"/>
      <c r="CG126" s="59"/>
      <c r="CH126" s="59" t="e">
        <v>#REF!</v>
      </c>
      <c r="CI126" s="59"/>
      <c r="CJ126" s="59"/>
    </row>
    <row r="127" spans="79:138" x14ac:dyDescent="0.2">
      <c r="CA127" s="1" t="s">
        <v>99</v>
      </c>
      <c r="CB127" s="59" t="e">
        <v>#REF!</v>
      </c>
      <c r="CC127" s="59"/>
      <c r="CD127" s="59"/>
      <c r="CE127" s="59" t="e">
        <v>#REF!</v>
      </c>
      <c r="CF127" s="59"/>
      <c r="CG127" s="59"/>
      <c r="CH127" s="59" t="e">
        <v>#REF!</v>
      </c>
      <c r="CI127" s="59"/>
      <c r="CJ127" s="59"/>
    </row>
    <row r="128" spans="79:138" x14ac:dyDescent="0.2">
      <c r="CA128" s="1" t="s">
        <v>100</v>
      </c>
      <c r="CB128" s="59" t="e">
        <v>#REF!</v>
      </c>
      <c r="CC128" s="59"/>
      <c r="CD128" s="59"/>
      <c r="CE128" s="59" t="e">
        <v>#REF!</v>
      </c>
      <c r="CF128" s="59"/>
      <c r="CG128" s="59"/>
      <c r="CH128" s="59" t="e">
        <v>#REF!</v>
      </c>
      <c r="CI128" s="59"/>
      <c r="CJ128" s="59"/>
    </row>
    <row r="129" spans="79:88" x14ac:dyDescent="0.2">
      <c r="CA129" s="1" t="s">
        <v>101</v>
      </c>
      <c r="CB129" s="59" t="e">
        <v>#REF!</v>
      </c>
      <c r="CC129" s="59"/>
      <c r="CD129" s="59"/>
      <c r="CE129" s="59" t="e">
        <v>#REF!</v>
      </c>
      <c r="CF129" s="59"/>
      <c r="CG129" s="59"/>
      <c r="CH129" s="59" t="e">
        <v>#REF!</v>
      </c>
      <c r="CI129" s="59"/>
      <c r="CJ129" s="59"/>
    </row>
    <row r="130" spans="79:88" x14ac:dyDescent="0.2">
      <c r="CA130" s="1" t="s">
        <v>102</v>
      </c>
      <c r="CB130" s="59" t="e">
        <v>#REF!</v>
      </c>
      <c r="CC130" s="59"/>
      <c r="CD130" s="59"/>
      <c r="CE130" s="59" t="e">
        <v>#REF!</v>
      </c>
      <c r="CF130" s="59"/>
      <c r="CG130" s="59"/>
      <c r="CH130" s="59" t="e">
        <v>#REF!</v>
      </c>
      <c r="CI130" s="59"/>
      <c r="CJ130" s="59"/>
    </row>
    <row r="131" spans="79:88" x14ac:dyDescent="0.2">
      <c r="CA131" s="1" t="s">
        <v>103</v>
      </c>
      <c r="CB131" s="59" t="e">
        <v>#REF!</v>
      </c>
      <c r="CC131" s="59"/>
      <c r="CD131" s="59"/>
      <c r="CE131" s="59" t="e">
        <v>#REF!</v>
      </c>
      <c r="CF131" s="59"/>
      <c r="CG131" s="59"/>
      <c r="CH131" s="59" t="e">
        <v>#REF!</v>
      </c>
      <c r="CI131" s="59"/>
      <c r="CJ131" s="59"/>
    </row>
  </sheetData>
  <mergeCells count="272">
    <mergeCell ref="A6:B6"/>
    <mergeCell ref="M6:O6"/>
    <mergeCell ref="A7:B7"/>
    <mergeCell ref="M7:O7"/>
    <mergeCell ref="P7:Y7"/>
    <mergeCell ref="A9:AM9"/>
    <mergeCell ref="A4:B4"/>
    <mergeCell ref="C4:L4"/>
    <mergeCell ref="M4:O4"/>
    <mergeCell ref="P4:Y4"/>
    <mergeCell ref="A5:B5"/>
    <mergeCell ref="M5:O5"/>
    <mergeCell ref="W12:Y14"/>
    <mergeCell ref="Z12:AF14"/>
    <mergeCell ref="AG12:AK14"/>
    <mergeCell ref="AL12:AM14"/>
    <mergeCell ref="O13:P13"/>
    <mergeCell ref="T13:U13"/>
    <mergeCell ref="O14:P14"/>
    <mergeCell ref="T14:U14"/>
    <mergeCell ref="A11:B11"/>
    <mergeCell ref="C11:J11"/>
    <mergeCell ref="K11:Y11"/>
    <mergeCell ref="Z11:AF11"/>
    <mergeCell ref="AG11:AM11"/>
    <mergeCell ref="A12:B14"/>
    <mergeCell ref="C12:J14"/>
    <mergeCell ref="K12:N14"/>
    <mergeCell ref="O12:P12"/>
    <mergeCell ref="T12:U12"/>
    <mergeCell ref="Z15:AF17"/>
    <mergeCell ref="AG15:AK17"/>
    <mergeCell ref="AL15:AM17"/>
    <mergeCell ref="O16:P16"/>
    <mergeCell ref="T16:U16"/>
    <mergeCell ref="O17:P17"/>
    <mergeCell ref="T17:U17"/>
    <mergeCell ref="A15:B17"/>
    <mergeCell ref="C15:J17"/>
    <mergeCell ref="K15:N17"/>
    <mergeCell ref="O15:P15"/>
    <mergeCell ref="T15:U15"/>
    <mergeCell ref="W15:Y17"/>
    <mergeCell ref="A21:B23"/>
    <mergeCell ref="C21:J23"/>
    <mergeCell ref="K21:N23"/>
    <mergeCell ref="O21:P21"/>
    <mergeCell ref="T21:U21"/>
    <mergeCell ref="W21:Y23"/>
    <mergeCell ref="Z18:AF20"/>
    <mergeCell ref="AG18:AK20"/>
    <mergeCell ref="AL18:AM20"/>
    <mergeCell ref="O19:P19"/>
    <mergeCell ref="T19:U19"/>
    <mergeCell ref="O20:P20"/>
    <mergeCell ref="T20:U20"/>
    <mergeCell ref="A18:B20"/>
    <mergeCell ref="C18:J20"/>
    <mergeCell ref="K18:N20"/>
    <mergeCell ref="O18:P18"/>
    <mergeCell ref="T18:U18"/>
    <mergeCell ref="W18:Y20"/>
    <mergeCell ref="Z21:AF23"/>
    <mergeCell ref="AG21:AK23"/>
    <mergeCell ref="AL21:AM23"/>
    <mergeCell ref="BE21:BF21"/>
    <mergeCell ref="BJ21:BK21"/>
    <mergeCell ref="O22:P22"/>
    <mergeCell ref="T22:U22"/>
    <mergeCell ref="O23:P23"/>
    <mergeCell ref="T23:U23"/>
    <mergeCell ref="Z24:AF26"/>
    <mergeCell ref="AG24:AK26"/>
    <mergeCell ref="AL24:AM26"/>
    <mergeCell ref="BE24:BK24"/>
    <mergeCell ref="O25:P25"/>
    <mergeCell ref="T25:U25"/>
    <mergeCell ref="O26:P26"/>
    <mergeCell ref="T26:U26"/>
    <mergeCell ref="A24:B26"/>
    <mergeCell ref="C24:J26"/>
    <mergeCell ref="K24:N26"/>
    <mergeCell ref="O24:P24"/>
    <mergeCell ref="T24:U24"/>
    <mergeCell ref="W24:Y26"/>
    <mergeCell ref="Z27:AF29"/>
    <mergeCell ref="AG27:AK29"/>
    <mergeCell ref="AL27:AM29"/>
    <mergeCell ref="O28:P28"/>
    <mergeCell ref="T28:U28"/>
    <mergeCell ref="O29:P29"/>
    <mergeCell ref="T29:U29"/>
    <mergeCell ref="A27:B29"/>
    <mergeCell ref="C27:J29"/>
    <mergeCell ref="K27:N29"/>
    <mergeCell ref="O27:P27"/>
    <mergeCell ref="T27:U27"/>
    <mergeCell ref="W27:Y29"/>
    <mergeCell ref="A33:B35"/>
    <mergeCell ref="C33:J35"/>
    <mergeCell ref="K33:N35"/>
    <mergeCell ref="O33:P33"/>
    <mergeCell ref="T33:U33"/>
    <mergeCell ref="A30:B32"/>
    <mergeCell ref="C30:J32"/>
    <mergeCell ref="K30:N32"/>
    <mergeCell ref="O30:P30"/>
    <mergeCell ref="T30:U30"/>
    <mergeCell ref="O34:P34"/>
    <mergeCell ref="T34:U34"/>
    <mergeCell ref="O35:P35"/>
    <mergeCell ref="T35:U35"/>
    <mergeCell ref="O31:P31"/>
    <mergeCell ref="T31:U31"/>
    <mergeCell ref="O32:P32"/>
    <mergeCell ref="T32:U32"/>
    <mergeCell ref="O38:P38"/>
    <mergeCell ref="T38:U38"/>
    <mergeCell ref="W30:Y32"/>
    <mergeCell ref="Z30:AF32"/>
    <mergeCell ref="AG30:AK32"/>
    <mergeCell ref="AL30:AM32"/>
    <mergeCell ref="W33:Y35"/>
    <mergeCell ref="Z33:AF35"/>
    <mergeCell ref="AG33:AK35"/>
    <mergeCell ref="AL33:AM35"/>
    <mergeCell ref="A36:B38"/>
    <mergeCell ref="C36:J38"/>
    <mergeCell ref="K36:N38"/>
    <mergeCell ref="O36:P36"/>
    <mergeCell ref="T36:U36"/>
    <mergeCell ref="W36:Y38"/>
    <mergeCell ref="Z39:AF41"/>
    <mergeCell ref="AG39:AK41"/>
    <mergeCell ref="AL39:AM41"/>
    <mergeCell ref="O40:P40"/>
    <mergeCell ref="T40:U40"/>
    <mergeCell ref="O41:P41"/>
    <mergeCell ref="T41:U41"/>
    <mergeCell ref="A39:B41"/>
    <mergeCell ref="C39:J41"/>
    <mergeCell ref="K39:N41"/>
    <mergeCell ref="O39:P39"/>
    <mergeCell ref="T39:U39"/>
    <mergeCell ref="W39:Y41"/>
    <mergeCell ref="Z36:AF38"/>
    <mergeCell ref="AG36:AK38"/>
    <mergeCell ref="AL36:AM38"/>
    <mergeCell ref="O37:P37"/>
    <mergeCell ref="T37:U37"/>
    <mergeCell ref="A43:AM43"/>
    <mergeCell ref="A45:A48"/>
    <mergeCell ref="B45:D48"/>
    <mergeCell ref="F45:J48"/>
    <mergeCell ref="K45:O48"/>
    <mergeCell ref="P45:T48"/>
    <mergeCell ref="U45:Y48"/>
    <mergeCell ref="Z45:AD48"/>
    <mergeCell ref="AE45:AG48"/>
    <mergeCell ref="AH45:AJ48"/>
    <mergeCell ref="AK45:AL48"/>
    <mergeCell ref="AM45:AM48"/>
    <mergeCell ref="AO47:AO48"/>
    <mergeCell ref="AP47:AP48"/>
    <mergeCell ref="A49:A78"/>
    <mergeCell ref="B49:D54"/>
    <mergeCell ref="E49:E54"/>
    <mergeCell ref="F49:J54"/>
    <mergeCell ref="AE49:AE54"/>
    <mergeCell ref="AF49:AF54"/>
    <mergeCell ref="AU49:AU54"/>
    <mergeCell ref="B61:D66"/>
    <mergeCell ref="E61:E66"/>
    <mergeCell ref="P61:T66"/>
    <mergeCell ref="AE61:AE66"/>
    <mergeCell ref="AF61:AF66"/>
    <mergeCell ref="AG61:AG66"/>
    <mergeCell ref="B55:D60"/>
    <mergeCell ref="E55:E60"/>
    <mergeCell ref="K55:O60"/>
    <mergeCell ref="AE55:AE60"/>
    <mergeCell ref="AF55:AF60"/>
    <mergeCell ref="AG55:AG60"/>
    <mergeCell ref="B73:D78"/>
    <mergeCell ref="E73:E78"/>
    <mergeCell ref="Z73:AD78"/>
    <mergeCell ref="AV49:AV54"/>
    <mergeCell ref="AW49:AW54"/>
    <mergeCell ref="AX49:AX54"/>
    <mergeCell ref="AY49:AY54"/>
    <mergeCell ref="AZ49:AZ54"/>
    <mergeCell ref="AG49:AG54"/>
    <mergeCell ref="AH49:AJ52"/>
    <mergeCell ref="AK49:AK54"/>
    <mergeCell ref="AL49:AL54"/>
    <mergeCell ref="AM49:AM54"/>
    <mergeCell ref="AT49:AT54"/>
    <mergeCell ref="AH53:AH54"/>
    <mergeCell ref="AI53:AI54"/>
    <mergeCell ref="AJ53:AJ54"/>
    <mergeCell ref="AY55:AY60"/>
    <mergeCell ref="AZ55:AZ60"/>
    <mergeCell ref="AH59:AH60"/>
    <mergeCell ref="AI59:AI60"/>
    <mergeCell ref="AJ59:AJ60"/>
    <mergeCell ref="AH55:AJ58"/>
    <mergeCell ref="AK55:AK60"/>
    <mergeCell ref="AL55:AL60"/>
    <mergeCell ref="AM55:AM60"/>
    <mergeCell ref="AT55:AT60"/>
    <mergeCell ref="AU55:AU60"/>
    <mergeCell ref="AV55:AV60"/>
    <mergeCell ref="AW55:AW60"/>
    <mergeCell ref="AX55:AX60"/>
    <mergeCell ref="AV61:AV66"/>
    <mergeCell ref="AW61:AW66"/>
    <mergeCell ref="AX61:AX66"/>
    <mergeCell ref="AY61:AY66"/>
    <mergeCell ref="AZ61:AZ66"/>
    <mergeCell ref="AH65:AH66"/>
    <mergeCell ref="AI65:AI66"/>
    <mergeCell ref="AJ65:AJ66"/>
    <mergeCell ref="AH61:AJ64"/>
    <mergeCell ref="AK61:AK66"/>
    <mergeCell ref="AL61:AL66"/>
    <mergeCell ref="AM61:AM66"/>
    <mergeCell ref="AT61:AT66"/>
    <mergeCell ref="AU61:AU66"/>
    <mergeCell ref="AY67:AY72"/>
    <mergeCell ref="AZ67:AZ72"/>
    <mergeCell ref="AH71:AH72"/>
    <mergeCell ref="AI71:AI72"/>
    <mergeCell ref="AJ71:AJ72"/>
    <mergeCell ref="AH67:AJ70"/>
    <mergeCell ref="AK67:AK72"/>
    <mergeCell ref="AL67:AL72"/>
    <mergeCell ref="AM67:AM72"/>
    <mergeCell ref="AT67:AT72"/>
    <mergeCell ref="AU67:AU72"/>
    <mergeCell ref="AE73:AE78"/>
    <mergeCell ref="AF73:AF78"/>
    <mergeCell ref="AG73:AG78"/>
    <mergeCell ref="AV67:AV72"/>
    <mergeCell ref="AW67:AW72"/>
    <mergeCell ref="AX67:AX72"/>
    <mergeCell ref="B67:D72"/>
    <mergeCell ref="E67:E72"/>
    <mergeCell ref="U67:Y72"/>
    <mergeCell ref="AE67:AE72"/>
    <mergeCell ref="AF67:AF72"/>
    <mergeCell ref="AG67:AG72"/>
    <mergeCell ref="AH77:AH78"/>
    <mergeCell ref="AI77:AI78"/>
    <mergeCell ref="AJ77:AJ78"/>
    <mergeCell ref="AH73:AJ76"/>
    <mergeCell ref="AK73:AK78"/>
    <mergeCell ref="AL73:AL78"/>
    <mergeCell ref="AM73:AM78"/>
    <mergeCell ref="AT73:AT78"/>
    <mergeCell ref="AU73:AU78"/>
    <mergeCell ref="AZ79:AZ84"/>
    <mergeCell ref="AT79:AT84"/>
    <mergeCell ref="AU79:AU84"/>
    <mergeCell ref="AV79:AV84"/>
    <mergeCell ref="AW79:AW84"/>
    <mergeCell ref="AX79:AX84"/>
    <mergeCell ref="AY79:AY84"/>
    <mergeCell ref="AV73:AV78"/>
    <mergeCell ref="AW73:AW78"/>
    <mergeCell ref="AX73:AX78"/>
    <mergeCell ref="AY73:AY78"/>
    <mergeCell ref="AZ73:AZ78"/>
  </mergeCells>
  <phoneticPr fontId="2"/>
  <conditionalFormatting sqref="F58:F60 J58:J60 F64:F66 J64:K66 O64:O66 F70:F72 J70:K72 O70:P72 T70:T72 F76:F78 J76:K78 O76:P78 T76:U78 Y76:Y78">
    <cfRule type="cellIs" dxfId="7" priority="4" stopIfTrue="1" operator="equal">
      <formula>0</formula>
    </cfRule>
  </conditionalFormatting>
  <conditionalFormatting sqref="F87:R87 T87:U87 F111:R111 T111:U111">
    <cfRule type="cellIs" dxfId="6" priority="3" stopIfTrue="1" operator="greaterThan">
      <formula>0</formula>
    </cfRule>
  </conditionalFormatting>
  <conditionalFormatting sqref="AO49 AO55 AO61 AO67 AO73">
    <cfRule type="cellIs" dxfId="5" priority="1" stopIfTrue="1" operator="notEqual">
      <formula>3</formula>
    </cfRule>
  </conditionalFormatting>
  <conditionalFormatting sqref="AP49 AP55 AP61 AP67 AP73">
    <cfRule type="cellIs" dxfId="4" priority="2" stopIfTrue="1" operator="notEqual">
      <formula>0</formula>
    </cfRule>
  </conditionalFormatting>
  <pageMargins left="0.6692913385826772" right="0.19685039370078741" top="0.39370078740157483" bottom="0.27559055118110237" header="0.51181102362204722" footer="0.19685039370078741"/>
  <pageSetup paperSize="9" scale="76" orientation="portrait" horizontalDpi="4294967293" r:id="rId1"/>
  <headerFooter alignWithMargins="0"/>
  <colBreaks count="2" manualBreakCount="2">
    <brk id="39" max="112" man="1"/>
    <brk id="5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6E16-F967-4AD3-8F29-EDB5B99FBC57}">
  <sheetPr>
    <tabColor rgb="FFFFFF00"/>
    <pageSetUpPr fitToPage="1"/>
  </sheetPr>
  <dimension ref="A1:BM140"/>
  <sheetViews>
    <sheetView view="pageBreakPreview" topLeftCell="A10" zoomScale="85" zoomScaleNormal="90" zoomScaleSheetLayoutView="85" workbookViewId="0">
      <selection activeCell="Y10" sqref="Y10"/>
    </sheetView>
  </sheetViews>
  <sheetFormatPr defaultColWidth="8.09765625" defaultRowHeight="13.2" x14ac:dyDescent="0.2"/>
  <cols>
    <col min="1" max="1" width="7" style="116" bestFit="1" customWidth="1"/>
    <col min="2" max="2" width="8.09765625" style="117" customWidth="1"/>
    <col min="3" max="3" width="6.59765625" style="117" customWidth="1"/>
    <col min="4" max="4" width="6.59765625" style="117" hidden="1" customWidth="1"/>
    <col min="5" max="5" width="3.5" style="117" customWidth="1"/>
    <col min="6" max="6" width="3.5" style="117" hidden="1" customWidth="1"/>
    <col min="7" max="7" width="3.5" style="117" customWidth="1"/>
    <col min="8" max="8" width="3.5" style="117" hidden="1" customWidth="1"/>
    <col min="9" max="10" width="3.5" style="117" customWidth="1"/>
    <col min="11" max="11" width="3.5" style="117" hidden="1" customWidth="1"/>
    <col min="12" max="12" width="3.5" style="117" customWidth="1"/>
    <col min="13" max="13" width="3.5" style="117" hidden="1" customWidth="1"/>
    <col min="14" max="15" width="3.5" style="117" customWidth="1"/>
    <col min="16" max="16" width="3.5" style="117" hidden="1" customWidth="1"/>
    <col min="17" max="17" width="3.5" style="117" customWidth="1"/>
    <col min="18" max="18" width="3.5" style="117" hidden="1" customWidth="1"/>
    <col min="19" max="20" width="3.5" style="117" customWidth="1"/>
    <col min="21" max="21" width="3.5" style="117" hidden="1" customWidth="1"/>
    <col min="22" max="22" width="3.5" style="117" customWidth="1"/>
    <col min="23" max="23" width="3.5" style="117" hidden="1" customWidth="1"/>
    <col min="24" max="25" width="3.5" style="117" customWidth="1"/>
    <col min="26" max="26" width="3.5" style="117" hidden="1" customWidth="1"/>
    <col min="27" max="27" width="3.5" style="117" customWidth="1"/>
    <col min="28" max="28" width="3.5" style="117" hidden="1" customWidth="1"/>
    <col min="29" max="30" width="3.5" style="117" customWidth="1"/>
    <col min="31" max="31" width="3.5" style="117" hidden="1" customWidth="1"/>
    <col min="32" max="32" width="3.5" style="117" customWidth="1"/>
    <col min="33" max="33" width="3.5" style="117" hidden="1" customWidth="1"/>
    <col min="34" max="35" width="3.5" style="117" customWidth="1"/>
    <col min="36" max="36" width="3.5" style="117" hidden="1" customWidth="1"/>
    <col min="37" max="37" width="3.5" style="117" customWidth="1"/>
    <col min="38" max="38" width="3.5" style="117" hidden="1" customWidth="1"/>
    <col min="39" max="42" width="3.5" style="117" customWidth="1"/>
    <col min="43" max="43" width="3.69921875" style="117" customWidth="1"/>
    <col min="44" max="45" width="3.5" style="117" customWidth="1"/>
    <col min="46" max="46" width="8.09765625" style="117"/>
    <col min="47" max="47" width="4.59765625" style="117" customWidth="1"/>
    <col min="48" max="48" width="4.59765625" style="117" hidden="1" customWidth="1"/>
    <col min="49" max="56" width="8.09765625" style="116" hidden="1" customWidth="1"/>
    <col min="57" max="63" width="8.3984375" style="116" hidden="1" customWidth="1"/>
    <col min="64" max="68" width="8.3984375" style="116" customWidth="1"/>
    <col min="69" max="69" width="8.09765625" style="116" customWidth="1"/>
    <col min="70" max="256" width="8.09765625" style="116"/>
    <col min="257" max="257" width="4.3984375" style="116" customWidth="1"/>
    <col min="258" max="258" width="4.59765625" style="116" customWidth="1"/>
    <col min="259" max="259" width="6.59765625" style="116" customWidth="1"/>
    <col min="260" max="260" width="0" style="116" hidden="1" customWidth="1"/>
    <col min="261" max="261" width="3.5" style="116" customWidth="1"/>
    <col min="262" max="262" width="0" style="116" hidden="1" customWidth="1"/>
    <col min="263" max="263" width="3.5" style="116" customWidth="1"/>
    <col min="264" max="264" width="0" style="116" hidden="1" customWidth="1"/>
    <col min="265" max="266" width="3.5" style="116" customWidth="1"/>
    <col min="267" max="267" width="0" style="116" hidden="1" customWidth="1"/>
    <col min="268" max="268" width="3.5" style="116" customWidth="1"/>
    <col min="269" max="269" width="0" style="116" hidden="1" customWidth="1"/>
    <col min="270" max="271" width="3.5" style="116" customWidth="1"/>
    <col min="272" max="272" width="0" style="116" hidden="1" customWidth="1"/>
    <col min="273" max="273" width="3.5" style="116" customWidth="1"/>
    <col min="274" max="274" width="0" style="116" hidden="1" customWidth="1"/>
    <col min="275" max="276" width="3.5" style="116" customWidth="1"/>
    <col min="277" max="277" width="0" style="116" hidden="1" customWidth="1"/>
    <col min="278" max="278" width="3.5" style="116" customWidth="1"/>
    <col min="279" max="279" width="0" style="116" hidden="1" customWidth="1"/>
    <col min="280" max="281" width="3.5" style="116" customWidth="1"/>
    <col min="282" max="282" width="0" style="116" hidden="1" customWidth="1"/>
    <col min="283" max="283" width="3.5" style="116" customWidth="1"/>
    <col min="284" max="284" width="0" style="116" hidden="1" customWidth="1"/>
    <col min="285" max="286" width="3.5" style="116" customWidth="1"/>
    <col min="287" max="287" width="0" style="116" hidden="1" customWidth="1"/>
    <col min="288" max="288" width="3.5" style="116" customWidth="1"/>
    <col min="289" max="289" width="0" style="116" hidden="1" customWidth="1"/>
    <col min="290" max="291" width="3.5" style="116" customWidth="1"/>
    <col min="292" max="292" width="0" style="116" hidden="1" customWidth="1"/>
    <col min="293" max="293" width="3.5" style="116" customWidth="1"/>
    <col min="294" max="294" width="0" style="116" hidden="1" customWidth="1"/>
    <col min="295" max="298" width="3.5" style="116" customWidth="1"/>
    <col min="299" max="299" width="3.69921875" style="116" customWidth="1"/>
    <col min="300" max="301" width="3.5" style="116" customWidth="1"/>
    <col min="302" max="302" width="8.09765625" style="116"/>
    <col min="303" max="303" width="4.59765625" style="116" customWidth="1"/>
    <col min="304" max="324" width="0" style="116" hidden="1" customWidth="1"/>
    <col min="325" max="512" width="8.09765625" style="116"/>
    <col min="513" max="513" width="4.3984375" style="116" customWidth="1"/>
    <col min="514" max="514" width="4.59765625" style="116" customWidth="1"/>
    <col min="515" max="515" width="6.59765625" style="116" customWidth="1"/>
    <col min="516" max="516" width="0" style="116" hidden="1" customWidth="1"/>
    <col min="517" max="517" width="3.5" style="116" customWidth="1"/>
    <col min="518" max="518" width="0" style="116" hidden="1" customWidth="1"/>
    <col min="519" max="519" width="3.5" style="116" customWidth="1"/>
    <col min="520" max="520" width="0" style="116" hidden="1" customWidth="1"/>
    <col min="521" max="522" width="3.5" style="116" customWidth="1"/>
    <col min="523" max="523" width="0" style="116" hidden="1" customWidth="1"/>
    <col min="524" max="524" width="3.5" style="116" customWidth="1"/>
    <col min="525" max="525" width="0" style="116" hidden="1" customWidth="1"/>
    <col min="526" max="527" width="3.5" style="116" customWidth="1"/>
    <col min="528" max="528" width="0" style="116" hidden="1" customWidth="1"/>
    <col min="529" max="529" width="3.5" style="116" customWidth="1"/>
    <col min="530" max="530" width="0" style="116" hidden="1" customWidth="1"/>
    <col min="531" max="532" width="3.5" style="116" customWidth="1"/>
    <col min="533" max="533" width="0" style="116" hidden="1" customWidth="1"/>
    <col min="534" max="534" width="3.5" style="116" customWidth="1"/>
    <col min="535" max="535" width="0" style="116" hidden="1" customWidth="1"/>
    <col min="536" max="537" width="3.5" style="116" customWidth="1"/>
    <col min="538" max="538" width="0" style="116" hidden="1" customWidth="1"/>
    <col min="539" max="539" width="3.5" style="116" customWidth="1"/>
    <col min="540" max="540" width="0" style="116" hidden="1" customWidth="1"/>
    <col min="541" max="542" width="3.5" style="116" customWidth="1"/>
    <col min="543" max="543" width="0" style="116" hidden="1" customWidth="1"/>
    <col min="544" max="544" width="3.5" style="116" customWidth="1"/>
    <col min="545" max="545" width="0" style="116" hidden="1" customWidth="1"/>
    <col min="546" max="547" width="3.5" style="116" customWidth="1"/>
    <col min="548" max="548" width="0" style="116" hidden="1" customWidth="1"/>
    <col min="549" max="549" width="3.5" style="116" customWidth="1"/>
    <col min="550" max="550" width="0" style="116" hidden="1" customWidth="1"/>
    <col min="551" max="554" width="3.5" style="116" customWidth="1"/>
    <col min="555" max="555" width="3.69921875" style="116" customWidth="1"/>
    <col min="556" max="557" width="3.5" style="116" customWidth="1"/>
    <col min="558" max="558" width="8.09765625" style="116"/>
    <col min="559" max="559" width="4.59765625" style="116" customWidth="1"/>
    <col min="560" max="580" width="0" style="116" hidden="1" customWidth="1"/>
    <col min="581" max="768" width="8.09765625" style="116"/>
    <col min="769" max="769" width="4.3984375" style="116" customWidth="1"/>
    <col min="770" max="770" width="4.59765625" style="116" customWidth="1"/>
    <col min="771" max="771" width="6.59765625" style="116" customWidth="1"/>
    <col min="772" max="772" width="0" style="116" hidden="1" customWidth="1"/>
    <col min="773" max="773" width="3.5" style="116" customWidth="1"/>
    <col min="774" max="774" width="0" style="116" hidden="1" customWidth="1"/>
    <col min="775" max="775" width="3.5" style="116" customWidth="1"/>
    <col min="776" max="776" width="0" style="116" hidden="1" customWidth="1"/>
    <col min="777" max="778" width="3.5" style="116" customWidth="1"/>
    <col min="779" max="779" width="0" style="116" hidden="1" customWidth="1"/>
    <col min="780" max="780" width="3.5" style="116" customWidth="1"/>
    <col min="781" max="781" width="0" style="116" hidden="1" customWidth="1"/>
    <col min="782" max="783" width="3.5" style="116" customWidth="1"/>
    <col min="784" max="784" width="0" style="116" hidden="1" customWidth="1"/>
    <col min="785" max="785" width="3.5" style="116" customWidth="1"/>
    <col min="786" max="786" width="0" style="116" hidden="1" customWidth="1"/>
    <col min="787" max="788" width="3.5" style="116" customWidth="1"/>
    <col min="789" max="789" width="0" style="116" hidden="1" customWidth="1"/>
    <col min="790" max="790" width="3.5" style="116" customWidth="1"/>
    <col min="791" max="791" width="0" style="116" hidden="1" customWidth="1"/>
    <col min="792" max="793" width="3.5" style="116" customWidth="1"/>
    <col min="794" max="794" width="0" style="116" hidden="1" customWidth="1"/>
    <col min="795" max="795" width="3.5" style="116" customWidth="1"/>
    <col min="796" max="796" width="0" style="116" hidden="1" customWidth="1"/>
    <col min="797" max="798" width="3.5" style="116" customWidth="1"/>
    <col min="799" max="799" width="0" style="116" hidden="1" customWidth="1"/>
    <col min="800" max="800" width="3.5" style="116" customWidth="1"/>
    <col min="801" max="801" width="0" style="116" hidden="1" customWidth="1"/>
    <col min="802" max="803" width="3.5" style="116" customWidth="1"/>
    <col min="804" max="804" width="0" style="116" hidden="1" customWidth="1"/>
    <col min="805" max="805" width="3.5" style="116" customWidth="1"/>
    <col min="806" max="806" width="0" style="116" hidden="1" customWidth="1"/>
    <col min="807" max="810" width="3.5" style="116" customWidth="1"/>
    <col min="811" max="811" width="3.69921875" style="116" customWidth="1"/>
    <col min="812" max="813" width="3.5" style="116" customWidth="1"/>
    <col min="814" max="814" width="8.09765625" style="116"/>
    <col min="815" max="815" width="4.59765625" style="116" customWidth="1"/>
    <col min="816" max="836" width="0" style="116" hidden="1" customWidth="1"/>
    <col min="837" max="1024" width="8.09765625" style="116"/>
    <col min="1025" max="1025" width="4.3984375" style="116" customWidth="1"/>
    <col min="1026" max="1026" width="4.59765625" style="116" customWidth="1"/>
    <col min="1027" max="1027" width="6.59765625" style="116" customWidth="1"/>
    <col min="1028" max="1028" width="0" style="116" hidden="1" customWidth="1"/>
    <col min="1029" max="1029" width="3.5" style="116" customWidth="1"/>
    <col min="1030" max="1030" width="0" style="116" hidden="1" customWidth="1"/>
    <col min="1031" max="1031" width="3.5" style="116" customWidth="1"/>
    <col min="1032" max="1032" width="0" style="116" hidden="1" customWidth="1"/>
    <col min="1033" max="1034" width="3.5" style="116" customWidth="1"/>
    <col min="1035" max="1035" width="0" style="116" hidden="1" customWidth="1"/>
    <col min="1036" max="1036" width="3.5" style="116" customWidth="1"/>
    <col min="1037" max="1037" width="0" style="116" hidden="1" customWidth="1"/>
    <col min="1038" max="1039" width="3.5" style="116" customWidth="1"/>
    <col min="1040" max="1040" width="0" style="116" hidden="1" customWidth="1"/>
    <col min="1041" max="1041" width="3.5" style="116" customWidth="1"/>
    <col min="1042" max="1042" width="0" style="116" hidden="1" customWidth="1"/>
    <col min="1043" max="1044" width="3.5" style="116" customWidth="1"/>
    <col min="1045" max="1045" width="0" style="116" hidden="1" customWidth="1"/>
    <col min="1046" max="1046" width="3.5" style="116" customWidth="1"/>
    <col min="1047" max="1047" width="0" style="116" hidden="1" customWidth="1"/>
    <col min="1048" max="1049" width="3.5" style="116" customWidth="1"/>
    <col min="1050" max="1050" width="0" style="116" hidden="1" customWidth="1"/>
    <col min="1051" max="1051" width="3.5" style="116" customWidth="1"/>
    <col min="1052" max="1052" width="0" style="116" hidden="1" customWidth="1"/>
    <col min="1053" max="1054" width="3.5" style="116" customWidth="1"/>
    <col min="1055" max="1055" width="0" style="116" hidden="1" customWidth="1"/>
    <col min="1056" max="1056" width="3.5" style="116" customWidth="1"/>
    <col min="1057" max="1057" width="0" style="116" hidden="1" customWidth="1"/>
    <col min="1058" max="1059" width="3.5" style="116" customWidth="1"/>
    <col min="1060" max="1060" width="0" style="116" hidden="1" customWidth="1"/>
    <col min="1061" max="1061" width="3.5" style="116" customWidth="1"/>
    <col min="1062" max="1062" width="0" style="116" hidden="1" customWidth="1"/>
    <col min="1063" max="1066" width="3.5" style="116" customWidth="1"/>
    <col min="1067" max="1067" width="3.69921875" style="116" customWidth="1"/>
    <col min="1068" max="1069" width="3.5" style="116" customWidth="1"/>
    <col min="1070" max="1070" width="8.09765625" style="116"/>
    <col min="1071" max="1071" width="4.59765625" style="116" customWidth="1"/>
    <col min="1072" max="1092" width="0" style="116" hidden="1" customWidth="1"/>
    <col min="1093" max="1280" width="8.09765625" style="116"/>
    <col min="1281" max="1281" width="4.3984375" style="116" customWidth="1"/>
    <col min="1282" max="1282" width="4.59765625" style="116" customWidth="1"/>
    <col min="1283" max="1283" width="6.59765625" style="116" customWidth="1"/>
    <col min="1284" max="1284" width="0" style="116" hidden="1" customWidth="1"/>
    <col min="1285" max="1285" width="3.5" style="116" customWidth="1"/>
    <col min="1286" max="1286" width="0" style="116" hidden="1" customWidth="1"/>
    <col min="1287" max="1287" width="3.5" style="116" customWidth="1"/>
    <col min="1288" max="1288" width="0" style="116" hidden="1" customWidth="1"/>
    <col min="1289" max="1290" width="3.5" style="116" customWidth="1"/>
    <col min="1291" max="1291" width="0" style="116" hidden="1" customWidth="1"/>
    <col min="1292" max="1292" width="3.5" style="116" customWidth="1"/>
    <col min="1293" max="1293" width="0" style="116" hidden="1" customWidth="1"/>
    <col min="1294" max="1295" width="3.5" style="116" customWidth="1"/>
    <col min="1296" max="1296" width="0" style="116" hidden="1" customWidth="1"/>
    <col min="1297" max="1297" width="3.5" style="116" customWidth="1"/>
    <col min="1298" max="1298" width="0" style="116" hidden="1" customWidth="1"/>
    <col min="1299" max="1300" width="3.5" style="116" customWidth="1"/>
    <col min="1301" max="1301" width="0" style="116" hidden="1" customWidth="1"/>
    <col min="1302" max="1302" width="3.5" style="116" customWidth="1"/>
    <col min="1303" max="1303" width="0" style="116" hidden="1" customWidth="1"/>
    <col min="1304" max="1305" width="3.5" style="116" customWidth="1"/>
    <col min="1306" max="1306" width="0" style="116" hidden="1" customWidth="1"/>
    <col min="1307" max="1307" width="3.5" style="116" customWidth="1"/>
    <col min="1308" max="1308" width="0" style="116" hidden="1" customWidth="1"/>
    <col min="1309" max="1310" width="3.5" style="116" customWidth="1"/>
    <col min="1311" max="1311" width="0" style="116" hidden="1" customWidth="1"/>
    <col min="1312" max="1312" width="3.5" style="116" customWidth="1"/>
    <col min="1313" max="1313" width="0" style="116" hidden="1" customWidth="1"/>
    <col min="1314" max="1315" width="3.5" style="116" customWidth="1"/>
    <col min="1316" max="1316" width="0" style="116" hidden="1" customWidth="1"/>
    <col min="1317" max="1317" width="3.5" style="116" customWidth="1"/>
    <col min="1318" max="1318" width="0" style="116" hidden="1" customWidth="1"/>
    <col min="1319" max="1322" width="3.5" style="116" customWidth="1"/>
    <col min="1323" max="1323" width="3.69921875" style="116" customWidth="1"/>
    <col min="1324" max="1325" width="3.5" style="116" customWidth="1"/>
    <col min="1326" max="1326" width="8.09765625" style="116"/>
    <col min="1327" max="1327" width="4.59765625" style="116" customWidth="1"/>
    <col min="1328" max="1348" width="0" style="116" hidden="1" customWidth="1"/>
    <col min="1349" max="1536" width="8.09765625" style="116"/>
    <col min="1537" max="1537" width="4.3984375" style="116" customWidth="1"/>
    <col min="1538" max="1538" width="4.59765625" style="116" customWidth="1"/>
    <col min="1539" max="1539" width="6.59765625" style="116" customWidth="1"/>
    <col min="1540" max="1540" width="0" style="116" hidden="1" customWidth="1"/>
    <col min="1541" max="1541" width="3.5" style="116" customWidth="1"/>
    <col min="1542" max="1542" width="0" style="116" hidden="1" customWidth="1"/>
    <col min="1543" max="1543" width="3.5" style="116" customWidth="1"/>
    <col min="1544" max="1544" width="0" style="116" hidden="1" customWidth="1"/>
    <col min="1545" max="1546" width="3.5" style="116" customWidth="1"/>
    <col min="1547" max="1547" width="0" style="116" hidden="1" customWidth="1"/>
    <col min="1548" max="1548" width="3.5" style="116" customWidth="1"/>
    <col min="1549" max="1549" width="0" style="116" hidden="1" customWidth="1"/>
    <col min="1550" max="1551" width="3.5" style="116" customWidth="1"/>
    <col min="1552" max="1552" width="0" style="116" hidden="1" customWidth="1"/>
    <col min="1553" max="1553" width="3.5" style="116" customWidth="1"/>
    <col min="1554" max="1554" width="0" style="116" hidden="1" customWidth="1"/>
    <col min="1555" max="1556" width="3.5" style="116" customWidth="1"/>
    <col min="1557" max="1557" width="0" style="116" hidden="1" customWidth="1"/>
    <col min="1558" max="1558" width="3.5" style="116" customWidth="1"/>
    <col min="1559" max="1559" width="0" style="116" hidden="1" customWidth="1"/>
    <col min="1560" max="1561" width="3.5" style="116" customWidth="1"/>
    <col min="1562" max="1562" width="0" style="116" hidden="1" customWidth="1"/>
    <col min="1563" max="1563" width="3.5" style="116" customWidth="1"/>
    <col min="1564" max="1564" width="0" style="116" hidden="1" customWidth="1"/>
    <col min="1565" max="1566" width="3.5" style="116" customWidth="1"/>
    <col min="1567" max="1567" width="0" style="116" hidden="1" customWidth="1"/>
    <col min="1568" max="1568" width="3.5" style="116" customWidth="1"/>
    <col min="1569" max="1569" width="0" style="116" hidden="1" customWidth="1"/>
    <col min="1570" max="1571" width="3.5" style="116" customWidth="1"/>
    <col min="1572" max="1572" width="0" style="116" hidden="1" customWidth="1"/>
    <col min="1573" max="1573" width="3.5" style="116" customWidth="1"/>
    <col min="1574" max="1574" width="0" style="116" hidden="1" customWidth="1"/>
    <col min="1575" max="1578" width="3.5" style="116" customWidth="1"/>
    <col min="1579" max="1579" width="3.69921875" style="116" customWidth="1"/>
    <col min="1580" max="1581" width="3.5" style="116" customWidth="1"/>
    <col min="1582" max="1582" width="8.09765625" style="116"/>
    <col min="1583" max="1583" width="4.59765625" style="116" customWidth="1"/>
    <col min="1584" max="1604" width="0" style="116" hidden="1" customWidth="1"/>
    <col min="1605" max="1792" width="8.09765625" style="116"/>
    <col min="1793" max="1793" width="4.3984375" style="116" customWidth="1"/>
    <col min="1794" max="1794" width="4.59765625" style="116" customWidth="1"/>
    <col min="1795" max="1795" width="6.59765625" style="116" customWidth="1"/>
    <col min="1796" max="1796" width="0" style="116" hidden="1" customWidth="1"/>
    <col min="1797" max="1797" width="3.5" style="116" customWidth="1"/>
    <col min="1798" max="1798" width="0" style="116" hidden="1" customWidth="1"/>
    <col min="1799" max="1799" width="3.5" style="116" customWidth="1"/>
    <col min="1800" max="1800" width="0" style="116" hidden="1" customWidth="1"/>
    <col min="1801" max="1802" width="3.5" style="116" customWidth="1"/>
    <col min="1803" max="1803" width="0" style="116" hidden="1" customWidth="1"/>
    <col min="1804" max="1804" width="3.5" style="116" customWidth="1"/>
    <col min="1805" max="1805" width="0" style="116" hidden="1" customWidth="1"/>
    <col min="1806" max="1807" width="3.5" style="116" customWidth="1"/>
    <col min="1808" max="1808" width="0" style="116" hidden="1" customWidth="1"/>
    <col min="1809" max="1809" width="3.5" style="116" customWidth="1"/>
    <col min="1810" max="1810" width="0" style="116" hidden="1" customWidth="1"/>
    <col min="1811" max="1812" width="3.5" style="116" customWidth="1"/>
    <col min="1813" max="1813" width="0" style="116" hidden="1" customWidth="1"/>
    <col min="1814" max="1814" width="3.5" style="116" customWidth="1"/>
    <col min="1815" max="1815" width="0" style="116" hidden="1" customWidth="1"/>
    <col min="1816" max="1817" width="3.5" style="116" customWidth="1"/>
    <col min="1818" max="1818" width="0" style="116" hidden="1" customWidth="1"/>
    <col min="1819" max="1819" width="3.5" style="116" customWidth="1"/>
    <col min="1820" max="1820" width="0" style="116" hidden="1" customWidth="1"/>
    <col min="1821" max="1822" width="3.5" style="116" customWidth="1"/>
    <col min="1823" max="1823" width="0" style="116" hidden="1" customWidth="1"/>
    <col min="1824" max="1824" width="3.5" style="116" customWidth="1"/>
    <col min="1825" max="1825" width="0" style="116" hidden="1" customWidth="1"/>
    <col min="1826" max="1827" width="3.5" style="116" customWidth="1"/>
    <col min="1828" max="1828" width="0" style="116" hidden="1" customWidth="1"/>
    <col min="1829" max="1829" width="3.5" style="116" customWidth="1"/>
    <col min="1830" max="1830" width="0" style="116" hidden="1" customWidth="1"/>
    <col min="1831" max="1834" width="3.5" style="116" customWidth="1"/>
    <col min="1835" max="1835" width="3.69921875" style="116" customWidth="1"/>
    <col min="1836" max="1837" width="3.5" style="116" customWidth="1"/>
    <col min="1838" max="1838" width="8.09765625" style="116"/>
    <col min="1839" max="1839" width="4.59765625" style="116" customWidth="1"/>
    <col min="1840" max="1860" width="0" style="116" hidden="1" customWidth="1"/>
    <col min="1861" max="2048" width="8.09765625" style="116"/>
    <col min="2049" max="2049" width="4.3984375" style="116" customWidth="1"/>
    <col min="2050" max="2050" width="4.59765625" style="116" customWidth="1"/>
    <col min="2051" max="2051" width="6.59765625" style="116" customWidth="1"/>
    <col min="2052" max="2052" width="0" style="116" hidden="1" customWidth="1"/>
    <col min="2053" max="2053" width="3.5" style="116" customWidth="1"/>
    <col min="2054" max="2054" width="0" style="116" hidden="1" customWidth="1"/>
    <col min="2055" max="2055" width="3.5" style="116" customWidth="1"/>
    <col min="2056" max="2056" width="0" style="116" hidden="1" customWidth="1"/>
    <col min="2057" max="2058" width="3.5" style="116" customWidth="1"/>
    <col min="2059" max="2059" width="0" style="116" hidden="1" customWidth="1"/>
    <col min="2060" max="2060" width="3.5" style="116" customWidth="1"/>
    <col min="2061" max="2061" width="0" style="116" hidden="1" customWidth="1"/>
    <col min="2062" max="2063" width="3.5" style="116" customWidth="1"/>
    <col min="2064" max="2064" width="0" style="116" hidden="1" customWidth="1"/>
    <col min="2065" max="2065" width="3.5" style="116" customWidth="1"/>
    <col min="2066" max="2066" width="0" style="116" hidden="1" customWidth="1"/>
    <col min="2067" max="2068" width="3.5" style="116" customWidth="1"/>
    <col min="2069" max="2069" width="0" style="116" hidden="1" customWidth="1"/>
    <col min="2070" max="2070" width="3.5" style="116" customWidth="1"/>
    <col min="2071" max="2071" width="0" style="116" hidden="1" customWidth="1"/>
    <col min="2072" max="2073" width="3.5" style="116" customWidth="1"/>
    <col min="2074" max="2074" width="0" style="116" hidden="1" customWidth="1"/>
    <col min="2075" max="2075" width="3.5" style="116" customWidth="1"/>
    <col min="2076" max="2076" width="0" style="116" hidden="1" customWidth="1"/>
    <col min="2077" max="2078" width="3.5" style="116" customWidth="1"/>
    <col min="2079" max="2079" width="0" style="116" hidden="1" customWidth="1"/>
    <col min="2080" max="2080" width="3.5" style="116" customWidth="1"/>
    <col min="2081" max="2081" width="0" style="116" hidden="1" customWidth="1"/>
    <col min="2082" max="2083" width="3.5" style="116" customWidth="1"/>
    <col min="2084" max="2084" width="0" style="116" hidden="1" customWidth="1"/>
    <col min="2085" max="2085" width="3.5" style="116" customWidth="1"/>
    <col min="2086" max="2086" width="0" style="116" hidden="1" customWidth="1"/>
    <col min="2087" max="2090" width="3.5" style="116" customWidth="1"/>
    <col min="2091" max="2091" width="3.69921875" style="116" customWidth="1"/>
    <col min="2092" max="2093" width="3.5" style="116" customWidth="1"/>
    <col min="2094" max="2094" width="8.09765625" style="116"/>
    <col min="2095" max="2095" width="4.59765625" style="116" customWidth="1"/>
    <col min="2096" max="2116" width="0" style="116" hidden="1" customWidth="1"/>
    <col min="2117" max="2304" width="8.09765625" style="116"/>
    <col min="2305" max="2305" width="4.3984375" style="116" customWidth="1"/>
    <col min="2306" max="2306" width="4.59765625" style="116" customWidth="1"/>
    <col min="2307" max="2307" width="6.59765625" style="116" customWidth="1"/>
    <col min="2308" max="2308" width="0" style="116" hidden="1" customWidth="1"/>
    <col min="2309" max="2309" width="3.5" style="116" customWidth="1"/>
    <col min="2310" max="2310" width="0" style="116" hidden="1" customWidth="1"/>
    <col min="2311" max="2311" width="3.5" style="116" customWidth="1"/>
    <col min="2312" max="2312" width="0" style="116" hidden="1" customWidth="1"/>
    <col min="2313" max="2314" width="3.5" style="116" customWidth="1"/>
    <col min="2315" max="2315" width="0" style="116" hidden="1" customWidth="1"/>
    <col min="2316" max="2316" width="3.5" style="116" customWidth="1"/>
    <col min="2317" max="2317" width="0" style="116" hidden="1" customWidth="1"/>
    <col min="2318" max="2319" width="3.5" style="116" customWidth="1"/>
    <col min="2320" max="2320" width="0" style="116" hidden="1" customWidth="1"/>
    <col min="2321" max="2321" width="3.5" style="116" customWidth="1"/>
    <col min="2322" max="2322" width="0" style="116" hidden="1" customWidth="1"/>
    <col min="2323" max="2324" width="3.5" style="116" customWidth="1"/>
    <col min="2325" max="2325" width="0" style="116" hidden="1" customWidth="1"/>
    <col min="2326" max="2326" width="3.5" style="116" customWidth="1"/>
    <col min="2327" max="2327" width="0" style="116" hidden="1" customWidth="1"/>
    <col min="2328" max="2329" width="3.5" style="116" customWidth="1"/>
    <col min="2330" max="2330" width="0" style="116" hidden="1" customWidth="1"/>
    <col min="2331" max="2331" width="3.5" style="116" customWidth="1"/>
    <col min="2332" max="2332" width="0" style="116" hidden="1" customWidth="1"/>
    <col min="2333" max="2334" width="3.5" style="116" customWidth="1"/>
    <col min="2335" max="2335" width="0" style="116" hidden="1" customWidth="1"/>
    <col min="2336" max="2336" width="3.5" style="116" customWidth="1"/>
    <col min="2337" max="2337" width="0" style="116" hidden="1" customWidth="1"/>
    <col min="2338" max="2339" width="3.5" style="116" customWidth="1"/>
    <col min="2340" max="2340" width="0" style="116" hidden="1" customWidth="1"/>
    <col min="2341" max="2341" width="3.5" style="116" customWidth="1"/>
    <col min="2342" max="2342" width="0" style="116" hidden="1" customWidth="1"/>
    <col min="2343" max="2346" width="3.5" style="116" customWidth="1"/>
    <col min="2347" max="2347" width="3.69921875" style="116" customWidth="1"/>
    <col min="2348" max="2349" width="3.5" style="116" customWidth="1"/>
    <col min="2350" max="2350" width="8.09765625" style="116"/>
    <col min="2351" max="2351" width="4.59765625" style="116" customWidth="1"/>
    <col min="2352" max="2372" width="0" style="116" hidden="1" customWidth="1"/>
    <col min="2373" max="2560" width="8.09765625" style="116"/>
    <col min="2561" max="2561" width="4.3984375" style="116" customWidth="1"/>
    <col min="2562" max="2562" width="4.59765625" style="116" customWidth="1"/>
    <col min="2563" max="2563" width="6.59765625" style="116" customWidth="1"/>
    <col min="2564" max="2564" width="0" style="116" hidden="1" customWidth="1"/>
    <col min="2565" max="2565" width="3.5" style="116" customWidth="1"/>
    <col min="2566" max="2566" width="0" style="116" hidden="1" customWidth="1"/>
    <col min="2567" max="2567" width="3.5" style="116" customWidth="1"/>
    <col min="2568" max="2568" width="0" style="116" hidden="1" customWidth="1"/>
    <col min="2569" max="2570" width="3.5" style="116" customWidth="1"/>
    <col min="2571" max="2571" width="0" style="116" hidden="1" customWidth="1"/>
    <col min="2572" max="2572" width="3.5" style="116" customWidth="1"/>
    <col min="2573" max="2573" width="0" style="116" hidden="1" customWidth="1"/>
    <col min="2574" max="2575" width="3.5" style="116" customWidth="1"/>
    <col min="2576" max="2576" width="0" style="116" hidden="1" customWidth="1"/>
    <col min="2577" max="2577" width="3.5" style="116" customWidth="1"/>
    <col min="2578" max="2578" width="0" style="116" hidden="1" customWidth="1"/>
    <col min="2579" max="2580" width="3.5" style="116" customWidth="1"/>
    <col min="2581" max="2581" width="0" style="116" hidden="1" customWidth="1"/>
    <col min="2582" max="2582" width="3.5" style="116" customWidth="1"/>
    <col min="2583" max="2583" width="0" style="116" hidden="1" customWidth="1"/>
    <col min="2584" max="2585" width="3.5" style="116" customWidth="1"/>
    <col min="2586" max="2586" width="0" style="116" hidden="1" customWidth="1"/>
    <col min="2587" max="2587" width="3.5" style="116" customWidth="1"/>
    <col min="2588" max="2588" width="0" style="116" hidden="1" customWidth="1"/>
    <col min="2589" max="2590" width="3.5" style="116" customWidth="1"/>
    <col min="2591" max="2591" width="0" style="116" hidden="1" customWidth="1"/>
    <col min="2592" max="2592" width="3.5" style="116" customWidth="1"/>
    <col min="2593" max="2593" width="0" style="116" hidden="1" customWidth="1"/>
    <col min="2594" max="2595" width="3.5" style="116" customWidth="1"/>
    <col min="2596" max="2596" width="0" style="116" hidden="1" customWidth="1"/>
    <col min="2597" max="2597" width="3.5" style="116" customWidth="1"/>
    <col min="2598" max="2598" width="0" style="116" hidden="1" customWidth="1"/>
    <col min="2599" max="2602" width="3.5" style="116" customWidth="1"/>
    <col min="2603" max="2603" width="3.69921875" style="116" customWidth="1"/>
    <col min="2604" max="2605" width="3.5" style="116" customWidth="1"/>
    <col min="2606" max="2606" width="8.09765625" style="116"/>
    <col min="2607" max="2607" width="4.59765625" style="116" customWidth="1"/>
    <col min="2608" max="2628" width="0" style="116" hidden="1" customWidth="1"/>
    <col min="2629" max="2816" width="8.09765625" style="116"/>
    <col min="2817" max="2817" width="4.3984375" style="116" customWidth="1"/>
    <col min="2818" max="2818" width="4.59765625" style="116" customWidth="1"/>
    <col min="2819" max="2819" width="6.59765625" style="116" customWidth="1"/>
    <col min="2820" max="2820" width="0" style="116" hidden="1" customWidth="1"/>
    <col min="2821" max="2821" width="3.5" style="116" customWidth="1"/>
    <col min="2822" max="2822" width="0" style="116" hidden="1" customWidth="1"/>
    <col min="2823" max="2823" width="3.5" style="116" customWidth="1"/>
    <col min="2824" max="2824" width="0" style="116" hidden="1" customWidth="1"/>
    <col min="2825" max="2826" width="3.5" style="116" customWidth="1"/>
    <col min="2827" max="2827" width="0" style="116" hidden="1" customWidth="1"/>
    <col min="2828" max="2828" width="3.5" style="116" customWidth="1"/>
    <col min="2829" max="2829" width="0" style="116" hidden="1" customWidth="1"/>
    <col min="2830" max="2831" width="3.5" style="116" customWidth="1"/>
    <col min="2832" max="2832" width="0" style="116" hidden="1" customWidth="1"/>
    <col min="2833" max="2833" width="3.5" style="116" customWidth="1"/>
    <col min="2834" max="2834" width="0" style="116" hidden="1" customWidth="1"/>
    <col min="2835" max="2836" width="3.5" style="116" customWidth="1"/>
    <col min="2837" max="2837" width="0" style="116" hidden="1" customWidth="1"/>
    <col min="2838" max="2838" width="3.5" style="116" customWidth="1"/>
    <col min="2839" max="2839" width="0" style="116" hidden="1" customWidth="1"/>
    <col min="2840" max="2841" width="3.5" style="116" customWidth="1"/>
    <col min="2842" max="2842" width="0" style="116" hidden="1" customWidth="1"/>
    <col min="2843" max="2843" width="3.5" style="116" customWidth="1"/>
    <col min="2844" max="2844" width="0" style="116" hidden="1" customWidth="1"/>
    <col min="2845" max="2846" width="3.5" style="116" customWidth="1"/>
    <col min="2847" max="2847" width="0" style="116" hidden="1" customWidth="1"/>
    <col min="2848" max="2848" width="3.5" style="116" customWidth="1"/>
    <col min="2849" max="2849" width="0" style="116" hidden="1" customWidth="1"/>
    <col min="2850" max="2851" width="3.5" style="116" customWidth="1"/>
    <col min="2852" max="2852" width="0" style="116" hidden="1" customWidth="1"/>
    <col min="2853" max="2853" width="3.5" style="116" customWidth="1"/>
    <col min="2854" max="2854" width="0" style="116" hidden="1" customWidth="1"/>
    <col min="2855" max="2858" width="3.5" style="116" customWidth="1"/>
    <col min="2859" max="2859" width="3.69921875" style="116" customWidth="1"/>
    <col min="2860" max="2861" width="3.5" style="116" customWidth="1"/>
    <col min="2862" max="2862" width="8.09765625" style="116"/>
    <col min="2863" max="2863" width="4.59765625" style="116" customWidth="1"/>
    <col min="2864" max="2884" width="0" style="116" hidden="1" customWidth="1"/>
    <col min="2885" max="3072" width="8.09765625" style="116"/>
    <col min="3073" max="3073" width="4.3984375" style="116" customWidth="1"/>
    <col min="3074" max="3074" width="4.59765625" style="116" customWidth="1"/>
    <col min="3075" max="3075" width="6.59765625" style="116" customWidth="1"/>
    <col min="3076" max="3076" width="0" style="116" hidden="1" customWidth="1"/>
    <col min="3077" max="3077" width="3.5" style="116" customWidth="1"/>
    <col min="3078" max="3078" width="0" style="116" hidden="1" customWidth="1"/>
    <col min="3079" max="3079" width="3.5" style="116" customWidth="1"/>
    <col min="3080" max="3080" width="0" style="116" hidden="1" customWidth="1"/>
    <col min="3081" max="3082" width="3.5" style="116" customWidth="1"/>
    <col min="3083" max="3083" width="0" style="116" hidden="1" customWidth="1"/>
    <col min="3084" max="3084" width="3.5" style="116" customWidth="1"/>
    <col min="3085" max="3085" width="0" style="116" hidden="1" customWidth="1"/>
    <col min="3086" max="3087" width="3.5" style="116" customWidth="1"/>
    <col min="3088" max="3088" width="0" style="116" hidden="1" customWidth="1"/>
    <col min="3089" max="3089" width="3.5" style="116" customWidth="1"/>
    <col min="3090" max="3090" width="0" style="116" hidden="1" customWidth="1"/>
    <col min="3091" max="3092" width="3.5" style="116" customWidth="1"/>
    <col min="3093" max="3093" width="0" style="116" hidden="1" customWidth="1"/>
    <col min="3094" max="3094" width="3.5" style="116" customWidth="1"/>
    <col min="3095" max="3095" width="0" style="116" hidden="1" customWidth="1"/>
    <col min="3096" max="3097" width="3.5" style="116" customWidth="1"/>
    <col min="3098" max="3098" width="0" style="116" hidden="1" customWidth="1"/>
    <col min="3099" max="3099" width="3.5" style="116" customWidth="1"/>
    <col min="3100" max="3100" width="0" style="116" hidden="1" customWidth="1"/>
    <col min="3101" max="3102" width="3.5" style="116" customWidth="1"/>
    <col min="3103" max="3103" width="0" style="116" hidden="1" customWidth="1"/>
    <col min="3104" max="3104" width="3.5" style="116" customWidth="1"/>
    <col min="3105" max="3105" width="0" style="116" hidden="1" customWidth="1"/>
    <col min="3106" max="3107" width="3.5" style="116" customWidth="1"/>
    <col min="3108" max="3108" width="0" style="116" hidden="1" customWidth="1"/>
    <col min="3109" max="3109" width="3.5" style="116" customWidth="1"/>
    <col min="3110" max="3110" width="0" style="116" hidden="1" customWidth="1"/>
    <col min="3111" max="3114" width="3.5" style="116" customWidth="1"/>
    <col min="3115" max="3115" width="3.69921875" style="116" customWidth="1"/>
    <col min="3116" max="3117" width="3.5" style="116" customWidth="1"/>
    <col min="3118" max="3118" width="8.09765625" style="116"/>
    <col min="3119" max="3119" width="4.59765625" style="116" customWidth="1"/>
    <col min="3120" max="3140" width="0" style="116" hidden="1" customWidth="1"/>
    <col min="3141" max="3328" width="8.09765625" style="116"/>
    <col min="3329" max="3329" width="4.3984375" style="116" customWidth="1"/>
    <col min="3330" max="3330" width="4.59765625" style="116" customWidth="1"/>
    <col min="3331" max="3331" width="6.59765625" style="116" customWidth="1"/>
    <col min="3332" max="3332" width="0" style="116" hidden="1" customWidth="1"/>
    <col min="3333" max="3333" width="3.5" style="116" customWidth="1"/>
    <col min="3334" max="3334" width="0" style="116" hidden="1" customWidth="1"/>
    <col min="3335" max="3335" width="3.5" style="116" customWidth="1"/>
    <col min="3336" max="3336" width="0" style="116" hidden="1" customWidth="1"/>
    <col min="3337" max="3338" width="3.5" style="116" customWidth="1"/>
    <col min="3339" max="3339" width="0" style="116" hidden="1" customWidth="1"/>
    <col min="3340" max="3340" width="3.5" style="116" customWidth="1"/>
    <col min="3341" max="3341" width="0" style="116" hidden="1" customWidth="1"/>
    <col min="3342" max="3343" width="3.5" style="116" customWidth="1"/>
    <col min="3344" max="3344" width="0" style="116" hidden="1" customWidth="1"/>
    <col min="3345" max="3345" width="3.5" style="116" customWidth="1"/>
    <col min="3346" max="3346" width="0" style="116" hidden="1" customWidth="1"/>
    <col min="3347" max="3348" width="3.5" style="116" customWidth="1"/>
    <col min="3349" max="3349" width="0" style="116" hidden="1" customWidth="1"/>
    <col min="3350" max="3350" width="3.5" style="116" customWidth="1"/>
    <col min="3351" max="3351" width="0" style="116" hidden="1" customWidth="1"/>
    <col min="3352" max="3353" width="3.5" style="116" customWidth="1"/>
    <col min="3354" max="3354" width="0" style="116" hidden="1" customWidth="1"/>
    <col min="3355" max="3355" width="3.5" style="116" customWidth="1"/>
    <col min="3356" max="3356" width="0" style="116" hidden="1" customWidth="1"/>
    <col min="3357" max="3358" width="3.5" style="116" customWidth="1"/>
    <col min="3359" max="3359" width="0" style="116" hidden="1" customWidth="1"/>
    <col min="3360" max="3360" width="3.5" style="116" customWidth="1"/>
    <col min="3361" max="3361" width="0" style="116" hidden="1" customWidth="1"/>
    <col min="3362" max="3363" width="3.5" style="116" customWidth="1"/>
    <col min="3364" max="3364" width="0" style="116" hidden="1" customWidth="1"/>
    <col min="3365" max="3365" width="3.5" style="116" customWidth="1"/>
    <col min="3366" max="3366" width="0" style="116" hidden="1" customWidth="1"/>
    <col min="3367" max="3370" width="3.5" style="116" customWidth="1"/>
    <col min="3371" max="3371" width="3.69921875" style="116" customWidth="1"/>
    <col min="3372" max="3373" width="3.5" style="116" customWidth="1"/>
    <col min="3374" max="3374" width="8.09765625" style="116"/>
    <col min="3375" max="3375" width="4.59765625" style="116" customWidth="1"/>
    <col min="3376" max="3396" width="0" style="116" hidden="1" customWidth="1"/>
    <col min="3397" max="3584" width="8.09765625" style="116"/>
    <col min="3585" max="3585" width="4.3984375" style="116" customWidth="1"/>
    <col min="3586" max="3586" width="4.59765625" style="116" customWidth="1"/>
    <col min="3587" max="3587" width="6.59765625" style="116" customWidth="1"/>
    <col min="3588" max="3588" width="0" style="116" hidden="1" customWidth="1"/>
    <col min="3589" max="3589" width="3.5" style="116" customWidth="1"/>
    <col min="3590" max="3590" width="0" style="116" hidden="1" customWidth="1"/>
    <col min="3591" max="3591" width="3.5" style="116" customWidth="1"/>
    <col min="3592" max="3592" width="0" style="116" hidden="1" customWidth="1"/>
    <col min="3593" max="3594" width="3.5" style="116" customWidth="1"/>
    <col min="3595" max="3595" width="0" style="116" hidden="1" customWidth="1"/>
    <col min="3596" max="3596" width="3.5" style="116" customWidth="1"/>
    <col min="3597" max="3597" width="0" style="116" hidden="1" customWidth="1"/>
    <col min="3598" max="3599" width="3.5" style="116" customWidth="1"/>
    <col min="3600" max="3600" width="0" style="116" hidden="1" customWidth="1"/>
    <col min="3601" max="3601" width="3.5" style="116" customWidth="1"/>
    <col min="3602" max="3602" width="0" style="116" hidden="1" customWidth="1"/>
    <col min="3603" max="3604" width="3.5" style="116" customWidth="1"/>
    <col min="3605" max="3605" width="0" style="116" hidden="1" customWidth="1"/>
    <col min="3606" max="3606" width="3.5" style="116" customWidth="1"/>
    <col min="3607" max="3607" width="0" style="116" hidden="1" customWidth="1"/>
    <col min="3608" max="3609" width="3.5" style="116" customWidth="1"/>
    <col min="3610" max="3610" width="0" style="116" hidden="1" customWidth="1"/>
    <col min="3611" max="3611" width="3.5" style="116" customWidth="1"/>
    <col min="3612" max="3612" width="0" style="116" hidden="1" customWidth="1"/>
    <col min="3613" max="3614" width="3.5" style="116" customWidth="1"/>
    <col min="3615" max="3615" width="0" style="116" hidden="1" customWidth="1"/>
    <col min="3616" max="3616" width="3.5" style="116" customWidth="1"/>
    <col min="3617" max="3617" width="0" style="116" hidden="1" customWidth="1"/>
    <col min="3618" max="3619" width="3.5" style="116" customWidth="1"/>
    <col min="3620" max="3620" width="0" style="116" hidden="1" customWidth="1"/>
    <col min="3621" max="3621" width="3.5" style="116" customWidth="1"/>
    <col min="3622" max="3622" width="0" style="116" hidden="1" customWidth="1"/>
    <col min="3623" max="3626" width="3.5" style="116" customWidth="1"/>
    <col min="3627" max="3627" width="3.69921875" style="116" customWidth="1"/>
    <col min="3628" max="3629" width="3.5" style="116" customWidth="1"/>
    <col min="3630" max="3630" width="8.09765625" style="116"/>
    <col min="3631" max="3631" width="4.59765625" style="116" customWidth="1"/>
    <col min="3632" max="3652" width="0" style="116" hidden="1" customWidth="1"/>
    <col min="3653" max="3840" width="8.09765625" style="116"/>
    <col min="3841" max="3841" width="4.3984375" style="116" customWidth="1"/>
    <col min="3842" max="3842" width="4.59765625" style="116" customWidth="1"/>
    <col min="3843" max="3843" width="6.59765625" style="116" customWidth="1"/>
    <col min="3844" max="3844" width="0" style="116" hidden="1" customWidth="1"/>
    <col min="3845" max="3845" width="3.5" style="116" customWidth="1"/>
    <col min="3846" max="3846" width="0" style="116" hidden="1" customWidth="1"/>
    <col min="3847" max="3847" width="3.5" style="116" customWidth="1"/>
    <col min="3848" max="3848" width="0" style="116" hidden="1" customWidth="1"/>
    <col min="3849" max="3850" width="3.5" style="116" customWidth="1"/>
    <col min="3851" max="3851" width="0" style="116" hidden="1" customWidth="1"/>
    <col min="3852" max="3852" width="3.5" style="116" customWidth="1"/>
    <col min="3853" max="3853" width="0" style="116" hidden="1" customWidth="1"/>
    <col min="3854" max="3855" width="3.5" style="116" customWidth="1"/>
    <col min="3856" max="3856" width="0" style="116" hidden="1" customWidth="1"/>
    <col min="3857" max="3857" width="3.5" style="116" customWidth="1"/>
    <col min="3858" max="3858" width="0" style="116" hidden="1" customWidth="1"/>
    <col min="3859" max="3860" width="3.5" style="116" customWidth="1"/>
    <col min="3861" max="3861" width="0" style="116" hidden="1" customWidth="1"/>
    <col min="3862" max="3862" width="3.5" style="116" customWidth="1"/>
    <col min="3863" max="3863" width="0" style="116" hidden="1" customWidth="1"/>
    <col min="3864" max="3865" width="3.5" style="116" customWidth="1"/>
    <col min="3866" max="3866" width="0" style="116" hidden="1" customWidth="1"/>
    <col min="3867" max="3867" width="3.5" style="116" customWidth="1"/>
    <col min="3868" max="3868" width="0" style="116" hidden="1" customWidth="1"/>
    <col min="3869" max="3870" width="3.5" style="116" customWidth="1"/>
    <col min="3871" max="3871" width="0" style="116" hidden="1" customWidth="1"/>
    <col min="3872" max="3872" width="3.5" style="116" customWidth="1"/>
    <col min="3873" max="3873" width="0" style="116" hidden="1" customWidth="1"/>
    <col min="3874" max="3875" width="3.5" style="116" customWidth="1"/>
    <col min="3876" max="3876" width="0" style="116" hidden="1" customWidth="1"/>
    <col min="3877" max="3877" width="3.5" style="116" customWidth="1"/>
    <col min="3878" max="3878" width="0" style="116" hidden="1" customWidth="1"/>
    <col min="3879" max="3882" width="3.5" style="116" customWidth="1"/>
    <col min="3883" max="3883" width="3.69921875" style="116" customWidth="1"/>
    <col min="3884" max="3885" width="3.5" style="116" customWidth="1"/>
    <col min="3886" max="3886" width="8.09765625" style="116"/>
    <col min="3887" max="3887" width="4.59765625" style="116" customWidth="1"/>
    <col min="3888" max="3908" width="0" style="116" hidden="1" customWidth="1"/>
    <col min="3909" max="4096" width="8.09765625" style="116"/>
    <col min="4097" max="4097" width="4.3984375" style="116" customWidth="1"/>
    <col min="4098" max="4098" width="4.59765625" style="116" customWidth="1"/>
    <col min="4099" max="4099" width="6.59765625" style="116" customWidth="1"/>
    <col min="4100" max="4100" width="0" style="116" hidden="1" customWidth="1"/>
    <col min="4101" max="4101" width="3.5" style="116" customWidth="1"/>
    <col min="4102" max="4102" width="0" style="116" hidden="1" customWidth="1"/>
    <col min="4103" max="4103" width="3.5" style="116" customWidth="1"/>
    <col min="4104" max="4104" width="0" style="116" hidden="1" customWidth="1"/>
    <col min="4105" max="4106" width="3.5" style="116" customWidth="1"/>
    <col min="4107" max="4107" width="0" style="116" hidden="1" customWidth="1"/>
    <col min="4108" max="4108" width="3.5" style="116" customWidth="1"/>
    <col min="4109" max="4109" width="0" style="116" hidden="1" customWidth="1"/>
    <col min="4110" max="4111" width="3.5" style="116" customWidth="1"/>
    <col min="4112" max="4112" width="0" style="116" hidden="1" customWidth="1"/>
    <col min="4113" max="4113" width="3.5" style="116" customWidth="1"/>
    <col min="4114" max="4114" width="0" style="116" hidden="1" customWidth="1"/>
    <col min="4115" max="4116" width="3.5" style="116" customWidth="1"/>
    <col min="4117" max="4117" width="0" style="116" hidden="1" customWidth="1"/>
    <col min="4118" max="4118" width="3.5" style="116" customWidth="1"/>
    <col min="4119" max="4119" width="0" style="116" hidden="1" customWidth="1"/>
    <col min="4120" max="4121" width="3.5" style="116" customWidth="1"/>
    <col min="4122" max="4122" width="0" style="116" hidden="1" customWidth="1"/>
    <col min="4123" max="4123" width="3.5" style="116" customWidth="1"/>
    <col min="4124" max="4124" width="0" style="116" hidden="1" customWidth="1"/>
    <col min="4125" max="4126" width="3.5" style="116" customWidth="1"/>
    <col min="4127" max="4127" width="0" style="116" hidden="1" customWidth="1"/>
    <col min="4128" max="4128" width="3.5" style="116" customWidth="1"/>
    <col min="4129" max="4129" width="0" style="116" hidden="1" customWidth="1"/>
    <col min="4130" max="4131" width="3.5" style="116" customWidth="1"/>
    <col min="4132" max="4132" width="0" style="116" hidden="1" customWidth="1"/>
    <col min="4133" max="4133" width="3.5" style="116" customWidth="1"/>
    <col min="4134" max="4134" width="0" style="116" hidden="1" customWidth="1"/>
    <col min="4135" max="4138" width="3.5" style="116" customWidth="1"/>
    <col min="4139" max="4139" width="3.69921875" style="116" customWidth="1"/>
    <col min="4140" max="4141" width="3.5" style="116" customWidth="1"/>
    <col min="4142" max="4142" width="8.09765625" style="116"/>
    <col min="4143" max="4143" width="4.59765625" style="116" customWidth="1"/>
    <col min="4144" max="4164" width="0" style="116" hidden="1" customWidth="1"/>
    <col min="4165" max="4352" width="8.09765625" style="116"/>
    <col min="4353" max="4353" width="4.3984375" style="116" customWidth="1"/>
    <col min="4354" max="4354" width="4.59765625" style="116" customWidth="1"/>
    <col min="4355" max="4355" width="6.59765625" style="116" customWidth="1"/>
    <col min="4356" max="4356" width="0" style="116" hidden="1" customWidth="1"/>
    <col min="4357" max="4357" width="3.5" style="116" customWidth="1"/>
    <col min="4358" max="4358" width="0" style="116" hidden="1" customWidth="1"/>
    <col min="4359" max="4359" width="3.5" style="116" customWidth="1"/>
    <col min="4360" max="4360" width="0" style="116" hidden="1" customWidth="1"/>
    <col min="4361" max="4362" width="3.5" style="116" customWidth="1"/>
    <col min="4363" max="4363" width="0" style="116" hidden="1" customWidth="1"/>
    <col min="4364" max="4364" width="3.5" style="116" customWidth="1"/>
    <col min="4365" max="4365" width="0" style="116" hidden="1" customWidth="1"/>
    <col min="4366" max="4367" width="3.5" style="116" customWidth="1"/>
    <col min="4368" max="4368" width="0" style="116" hidden="1" customWidth="1"/>
    <col min="4369" max="4369" width="3.5" style="116" customWidth="1"/>
    <col min="4370" max="4370" width="0" style="116" hidden="1" customWidth="1"/>
    <col min="4371" max="4372" width="3.5" style="116" customWidth="1"/>
    <col min="4373" max="4373" width="0" style="116" hidden="1" customWidth="1"/>
    <col min="4374" max="4374" width="3.5" style="116" customWidth="1"/>
    <col min="4375" max="4375" width="0" style="116" hidden="1" customWidth="1"/>
    <col min="4376" max="4377" width="3.5" style="116" customWidth="1"/>
    <col min="4378" max="4378" width="0" style="116" hidden="1" customWidth="1"/>
    <col min="4379" max="4379" width="3.5" style="116" customWidth="1"/>
    <col min="4380" max="4380" width="0" style="116" hidden="1" customWidth="1"/>
    <col min="4381" max="4382" width="3.5" style="116" customWidth="1"/>
    <col min="4383" max="4383" width="0" style="116" hidden="1" customWidth="1"/>
    <col min="4384" max="4384" width="3.5" style="116" customWidth="1"/>
    <col min="4385" max="4385" width="0" style="116" hidden="1" customWidth="1"/>
    <col min="4386" max="4387" width="3.5" style="116" customWidth="1"/>
    <col min="4388" max="4388" width="0" style="116" hidden="1" customWidth="1"/>
    <col min="4389" max="4389" width="3.5" style="116" customWidth="1"/>
    <col min="4390" max="4390" width="0" style="116" hidden="1" customWidth="1"/>
    <col min="4391" max="4394" width="3.5" style="116" customWidth="1"/>
    <col min="4395" max="4395" width="3.69921875" style="116" customWidth="1"/>
    <col min="4396" max="4397" width="3.5" style="116" customWidth="1"/>
    <col min="4398" max="4398" width="8.09765625" style="116"/>
    <col min="4399" max="4399" width="4.59765625" style="116" customWidth="1"/>
    <col min="4400" max="4420" width="0" style="116" hidden="1" customWidth="1"/>
    <col min="4421" max="4608" width="8.09765625" style="116"/>
    <col min="4609" max="4609" width="4.3984375" style="116" customWidth="1"/>
    <col min="4610" max="4610" width="4.59765625" style="116" customWidth="1"/>
    <col min="4611" max="4611" width="6.59765625" style="116" customWidth="1"/>
    <col min="4612" max="4612" width="0" style="116" hidden="1" customWidth="1"/>
    <col min="4613" max="4613" width="3.5" style="116" customWidth="1"/>
    <col min="4614" max="4614" width="0" style="116" hidden="1" customWidth="1"/>
    <col min="4615" max="4615" width="3.5" style="116" customWidth="1"/>
    <col min="4616" max="4616" width="0" style="116" hidden="1" customWidth="1"/>
    <col min="4617" max="4618" width="3.5" style="116" customWidth="1"/>
    <col min="4619" max="4619" width="0" style="116" hidden="1" customWidth="1"/>
    <col min="4620" max="4620" width="3.5" style="116" customWidth="1"/>
    <col min="4621" max="4621" width="0" style="116" hidden="1" customWidth="1"/>
    <col min="4622" max="4623" width="3.5" style="116" customWidth="1"/>
    <col min="4624" max="4624" width="0" style="116" hidden="1" customWidth="1"/>
    <col min="4625" max="4625" width="3.5" style="116" customWidth="1"/>
    <col min="4626" max="4626" width="0" style="116" hidden="1" customWidth="1"/>
    <col min="4627" max="4628" width="3.5" style="116" customWidth="1"/>
    <col min="4629" max="4629" width="0" style="116" hidden="1" customWidth="1"/>
    <col min="4630" max="4630" width="3.5" style="116" customWidth="1"/>
    <col min="4631" max="4631" width="0" style="116" hidden="1" customWidth="1"/>
    <col min="4632" max="4633" width="3.5" style="116" customWidth="1"/>
    <col min="4634" max="4634" width="0" style="116" hidden="1" customWidth="1"/>
    <col min="4635" max="4635" width="3.5" style="116" customWidth="1"/>
    <col min="4636" max="4636" width="0" style="116" hidden="1" customWidth="1"/>
    <col min="4637" max="4638" width="3.5" style="116" customWidth="1"/>
    <col min="4639" max="4639" width="0" style="116" hidden="1" customWidth="1"/>
    <col min="4640" max="4640" width="3.5" style="116" customWidth="1"/>
    <col min="4641" max="4641" width="0" style="116" hidden="1" customWidth="1"/>
    <col min="4642" max="4643" width="3.5" style="116" customWidth="1"/>
    <col min="4644" max="4644" width="0" style="116" hidden="1" customWidth="1"/>
    <col min="4645" max="4645" width="3.5" style="116" customWidth="1"/>
    <col min="4646" max="4646" width="0" style="116" hidden="1" customWidth="1"/>
    <col min="4647" max="4650" width="3.5" style="116" customWidth="1"/>
    <col min="4651" max="4651" width="3.69921875" style="116" customWidth="1"/>
    <col min="4652" max="4653" width="3.5" style="116" customWidth="1"/>
    <col min="4654" max="4654" width="8.09765625" style="116"/>
    <col min="4655" max="4655" width="4.59765625" style="116" customWidth="1"/>
    <col min="4656" max="4676" width="0" style="116" hidden="1" customWidth="1"/>
    <col min="4677" max="4864" width="8.09765625" style="116"/>
    <col min="4865" max="4865" width="4.3984375" style="116" customWidth="1"/>
    <col min="4866" max="4866" width="4.59765625" style="116" customWidth="1"/>
    <col min="4867" max="4867" width="6.59765625" style="116" customWidth="1"/>
    <col min="4868" max="4868" width="0" style="116" hidden="1" customWidth="1"/>
    <col min="4869" max="4869" width="3.5" style="116" customWidth="1"/>
    <col min="4870" max="4870" width="0" style="116" hidden="1" customWidth="1"/>
    <col min="4871" max="4871" width="3.5" style="116" customWidth="1"/>
    <col min="4872" max="4872" width="0" style="116" hidden="1" customWidth="1"/>
    <col min="4873" max="4874" width="3.5" style="116" customWidth="1"/>
    <col min="4875" max="4875" width="0" style="116" hidden="1" customWidth="1"/>
    <col min="4876" max="4876" width="3.5" style="116" customWidth="1"/>
    <col min="4877" max="4877" width="0" style="116" hidden="1" customWidth="1"/>
    <col min="4878" max="4879" width="3.5" style="116" customWidth="1"/>
    <col min="4880" max="4880" width="0" style="116" hidden="1" customWidth="1"/>
    <col min="4881" max="4881" width="3.5" style="116" customWidth="1"/>
    <col min="4882" max="4882" width="0" style="116" hidden="1" customWidth="1"/>
    <col min="4883" max="4884" width="3.5" style="116" customWidth="1"/>
    <col min="4885" max="4885" width="0" style="116" hidden="1" customWidth="1"/>
    <col min="4886" max="4886" width="3.5" style="116" customWidth="1"/>
    <col min="4887" max="4887" width="0" style="116" hidden="1" customWidth="1"/>
    <col min="4888" max="4889" width="3.5" style="116" customWidth="1"/>
    <col min="4890" max="4890" width="0" style="116" hidden="1" customWidth="1"/>
    <col min="4891" max="4891" width="3.5" style="116" customWidth="1"/>
    <col min="4892" max="4892" width="0" style="116" hidden="1" customWidth="1"/>
    <col min="4893" max="4894" width="3.5" style="116" customWidth="1"/>
    <col min="4895" max="4895" width="0" style="116" hidden="1" customWidth="1"/>
    <col min="4896" max="4896" width="3.5" style="116" customWidth="1"/>
    <col min="4897" max="4897" width="0" style="116" hidden="1" customWidth="1"/>
    <col min="4898" max="4899" width="3.5" style="116" customWidth="1"/>
    <col min="4900" max="4900" width="0" style="116" hidden="1" customWidth="1"/>
    <col min="4901" max="4901" width="3.5" style="116" customWidth="1"/>
    <col min="4902" max="4902" width="0" style="116" hidden="1" customWidth="1"/>
    <col min="4903" max="4906" width="3.5" style="116" customWidth="1"/>
    <col min="4907" max="4907" width="3.69921875" style="116" customWidth="1"/>
    <col min="4908" max="4909" width="3.5" style="116" customWidth="1"/>
    <col min="4910" max="4910" width="8.09765625" style="116"/>
    <col min="4911" max="4911" width="4.59765625" style="116" customWidth="1"/>
    <col min="4912" max="4932" width="0" style="116" hidden="1" customWidth="1"/>
    <col min="4933" max="5120" width="8.09765625" style="116"/>
    <col min="5121" max="5121" width="4.3984375" style="116" customWidth="1"/>
    <col min="5122" max="5122" width="4.59765625" style="116" customWidth="1"/>
    <col min="5123" max="5123" width="6.59765625" style="116" customWidth="1"/>
    <col min="5124" max="5124" width="0" style="116" hidden="1" customWidth="1"/>
    <col min="5125" max="5125" width="3.5" style="116" customWidth="1"/>
    <col min="5126" max="5126" width="0" style="116" hidden="1" customWidth="1"/>
    <col min="5127" max="5127" width="3.5" style="116" customWidth="1"/>
    <col min="5128" max="5128" width="0" style="116" hidden="1" customWidth="1"/>
    <col min="5129" max="5130" width="3.5" style="116" customWidth="1"/>
    <col min="5131" max="5131" width="0" style="116" hidden="1" customWidth="1"/>
    <col min="5132" max="5132" width="3.5" style="116" customWidth="1"/>
    <col min="5133" max="5133" width="0" style="116" hidden="1" customWidth="1"/>
    <col min="5134" max="5135" width="3.5" style="116" customWidth="1"/>
    <col min="5136" max="5136" width="0" style="116" hidden="1" customWidth="1"/>
    <col min="5137" max="5137" width="3.5" style="116" customWidth="1"/>
    <col min="5138" max="5138" width="0" style="116" hidden="1" customWidth="1"/>
    <col min="5139" max="5140" width="3.5" style="116" customWidth="1"/>
    <col min="5141" max="5141" width="0" style="116" hidden="1" customWidth="1"/>
    <col min="5142" max="5142" width="3.5" style="116" customWidth="1"/>
    <col min="5143" max="5143" width="0" style="116" hidden="1" customWidth="1"/>
    <col min="5144" max="5145" width="3.5" style="116" customWidth="1"/>
    <col min="5146" max="5146" width="0" style="116" hidden="1" customWidth="1"/>
    <col min="5147" max="5147" width="3.5" style="116" customWidth="1"/>
    <col min="5148" max="5148" width="0" style="116" hidden="1" customWidth="1"/>
    <col min="5149" max="5150" width="3.5" style="116" customWidth="1"/>
    <col min="5151" max="5151" width="0" style="116" hidden="1" customWidth="1"/>
    <col min="5152" max="5152" width="3.5" style="116" customWidth="1"/>
    <col min="5153" max="5153" width="0" style="116" hidden="1" customWidth="1"/>
    <col min="5154" max="5155" width="3.5" style="116" customWidth="1"/>
    <col min="5156" max="5156" width="0" style="116" hidden="1" customWidth="1"/>
    <col min="5157" max="5157" width="3.5" style="116" customWidth="1"/>
    <col min="5158" max="5158" width="0" style="116" hidden="1" customWidth="1"/>
    <col min="5159" max="5162" width="3.5" style="116" customWidth="1"/>
    <col min="5163" max="5163" width="3.69921875" style="116" customWidth="1"/>
    <col min="5164" max="5165" width="3.5" style="116" customWidth="1"/>
    <col min="5166" max="5166" width="8.09765625" style="116"/>
    <col min="5167" max="5167" width="4.59765625" style="116" customWidth="1"/>
    <col min="5168" max="5188" width="0" style="116" hidden="1" customWidth="1"/>
    <col min="5189" max="5376" width="8.09765625" style="116"/>
    <col min="5377" max="5377" width="4.3984375" style="116" customWidth="1"/>
    <col min="5378" max="5378" width="4.59765625" style="116" customWidth="1"/>
    <col min="5379" max="5379" width="6.59765625" style="116" customWidth="1"/>
    <col min="5380" max="5380" width="0" style="116" hidden="1" customWidth="1"/>
    <col min="5381" max="5381" width="3.5" style="116" customWidth="1"/>
    <col min="5382" max="5382" width="0" style="116" hidden="1" customWidth="1"/>
    <col min="5383" max="5383" width="3.5" style="116" customWidth="1"/>
    <col min="5384" max="5384" width="0" style="116" hidden="1" customWidth="1"/>
    <col min="5385" max="5386" width="3.5" style="116" customWidth="1"/>
    <col min="5387" max="5387" width="0" style="116" hidden="1" customWidth="1"/>
    <col min="5388" max="5388" width="3.5" style="116" customWidth="1"/>
    <col min="5389" max="5389" width="0" style="116" hidden="1" customWidth="1"/>
    <col min="5390" max="5391" width="3.5" style="116" customWidth="1"/>
    <col min="5392" max="5392" width="0" style="116" hidden="1" customWidth="1"/>
    <col min="5393" max="5393" width="3.5" style="116" customWidth="1"/>
    <col min="5394" max="5394" width="0" style="116" hidden="1" customWidth="1"/>
    <col min="5395" max="5396" width="3.5" style="116" customWidth="1"/>
    <col min="5397" max="5397" width="0" style="116" hidden="1" customWidth="1"/>
    <col min="5398" max="5398" width="3.5" style="116" customWidth="1"/>
    <col min="5399" max="5399" width="0" style="116" hidden="1" customWidth="1"/>
    <col min="5400" max="5401" width="3.5" style="116" customWidth="1"/>
    <col min="5402" max="5402" width="0" style="116" hidden="1" customWidth="1"/>
    <col min="5403" max="5403" width="3.5" style="116" customWidth="1"/>
    <col min="5404" max="5404" width="0" style="116" hidden="1" customWidth="1"/>
    <col min="5405" max="5406" width="3.5" style="116" customWidth="1"/>
    <col min="5407" max="5407" width="0" style="116" hidden="1" customWidth="1"/>
    <col min="5408" max="5408" width="3.5" style="116" customWidth="1"/>
    <col min="5409" max="5409" width="0" style="116" hidden="1" customWidth="1"/>
    <col min="5410" max="5411" width="3.5" style="116" customWidth="1"/>
    <col min="5412" max="5412" width="0" style="116" hidden="1" customWidth="1"/>
    <col min="5413" max="5413" width="3.5" style="116" customWidth="1"/>
    <col min="5414" max="5414" width="0" style="116" hidden="1" customWidth="1"/>
    <col min="5415" max="5418" width="3.5" style="116" customWidth="1"/>
    <col min="5419" max="5419" width="3.69921875" style="116" customWidth="1"/>
    <col min="5420" max="5421" width="3.5" style="116" customWidth="1"/>
    <col min="5422" max="5422" width="8.09765625" style="116"/>
    <col min="5423" max="5423" width="4.59765625" style="116" customWidth="1"/>
    <col min="5424" max="5444" width="0" style="116" hidden="1" customWidth="1"/>
    <col min="5445" max="5632" width="8.09765625" style="116"/>
    <col min="5633" max="5633" width="4.3984375" style="116" customWidth="1"/>
    <col min="5634" max="5634" width="4.59765625" style="116" customWidth="1"/>
    <col min="5635" max="5635" width="6.59765625" style="116" customWidth="1"/>
    <col min="5636" max="5636" width="0" style="116" hidden="1" customWidth="1"/>
    <col min="5637" max="5637" width="3.5" style="116" customWidth="1"/>
    <col min="5638" max="5638" width="0" style="116" hidden="1" customWidth="1"/>
    <col min="5639" max="5639" width="3.5" style="116" customWidth="1"/>
    <col min="5640" max="5640" width="0" style="116" hidden="1" customWidth="1"/>
    <col min="5641" max="5642" width="3.5" style="116" customWidth="1"/>
    <col min="5643" max="5643" width="0" style="116" hidden="1" customWidth="1"/>
    <col min="5644" max="5644" width="3.5" style="116" customWidth="1"/>
    <col min="5645" max="5645" width="0" style="116" hidden="1" customWidth="1"/>
    <col min="5646" max="5647" width="3.5" style="116" customWidth="1"/>
    <col min="5648" max="5648" width="0" style="116" hidden="1" customWidth="1"/>
    <col min="5649" max="5649" width="3.5" style="116" customWidth="1"/>
    <col min="5650" max="5650" width="0" style="116" hidden="1" customWidth="1"/>
    <col min="5651" max="5652" width="3.5" style="116" customWidth="1"/>
    <col min="5653" max="5653" width="0" style="116" hidden="1" customWidth="1"/>
    <col min="5654" max="5654" width="3.5" style="116" customWidth="1"/>
    <col min="5655" max="5655" width="0" style="116" hidden="1" customWidth="1"/>
    <col min="5656" max="5657" width="3.5" style="116" customWidth="1"/>
    <col min="5658" max="5658" width="0" style="116" hidden="1" customWidth="1"/>
    <col min="5659" max="5659" width="3.5" style="116" customWidth="1"/>
    <col min="5660" max="5660" width="0" style="116" hidden="1" customWidth="1"/>
    <col min="5661" max="5662" width="3.5" style="116" customWidth="1"/>
    <col min="5663" max="5663" width="0" style="116" hidden="1" customWidth="1"/>
    <col min="5664" max="5664" width="3.5" style="116" customWidth="1"/>
    <col min="5665" max="5665" width="0" style="116" hidden="1" customWidth="1"/>
    <col min="5666" max="5667" width="3.5" style="116" customWidth="1"/>
    <col min="5668" max="5668" width="0" style="116" hidden="1" customWidth="1"/>
    <col min="5669" max="5669" width="3.5" style="116" customWidth="1"/>
    <col min="5670" max="5670" width="0" style="116" hidden="1" customWidth="1"/>
    <col min="5671" max="5674" width="3.5" style="116" customWidth="1"/>
    <col min="5675" max="5675" width="3.69921875" style="116" customWidth="1"/>
    <col min="5676" max="5677" width="3.5" style="116" customWidth="1"/>
    <col min="5678" max="5678" width="8.09765625" style="116"/>
    <col min="5679" max="5679" width="4.59765625" style="116" customWidth="1"/>
    <col min="5680" max="5700" width="0" style="116" hidden="1" customWidth="1"/>
    <col min="5701" max="5888" width="8.09765625" style="116"/>
    <col min="5889" max="5889" width="4.3984375" style="116" customWidth="1"/>
    <col min="5890" max="5890" width="4.59765625" style="116" customWidth="1"/>
    <col min="5891" max="5891" width="6.59765625" style="116" customWidth="1"/>
    <col min="5892" max="5892" width="0" style="116" hidden="1" customWidth="1"/>
    <col min="5893" max="5893" width="3.5" style="116" customWidth="1"/>
    <col min="5894" max="5894" width="0" style="116" hidden="1" customWidth="1"/>
    <col min="5895" max="5895" width="3.5" style="116" customWidth="1"/>
    <col min="5896" max="5896" width="0" style="116" hidden="1" customWidth="1"/>
    <col min="5897" max="5898" width="3.5" style="116" customWidth="1"/>
    <col min="5899" max="5899" width="0" style="116" hidden="1" customWidth="1"/>
    <col min="5900" max="5900" width="3.5" style="116" customWidth="1"/>
    <col min="5901" max="5901" width="0" style="116" hidden="1" customWidth="1"/>
    <col min="5902" max="5903" width="3.5" style="116" customWidth="1"/>
    <col min="5904" max="5904" width="0" style="116" hidden="1" customWidth="1"/>
    <col min="5905" max="5905" width="3.5" style="116" customWidth="1"/>
    <col min="5906" max="5906" width="0" style="116" hidden="1" customWidth="1"/>
    <col min="5907" max="5908" width="3.5" style="116" customWidth="1"/>
    <col min="5909" max="5909" width="0" style="116" hidden="1" customWidth="1"/>
    <col min="5910" max="5910" width="3.5" style="116" customWidth="1"/>
    <col min="5911" max="5911" width="0" style="116" hidden="1" customWidth="1"/>
    <col min="5912" max="5913" width="3.5" style="116" customWidth="1"/>
    <col min="5914" max="5914" width="0" style="116" hidden="1" customWidth="1"/>
    <col min="5915" max="5915" width="3.5" style="116" customWidth="1"/>
    <col min="5916" max="5916" width="0" style="116" hidden="1" customWidth="1"/>
    <col min="5917" max="5918" width="3.5" style="116" customWidth="1"/>
    <col min="5919" max="5919" width="0" style="116" hidden="1" customWidth="1"/>
    <col min="5920" max="5920" width="3.5" style="116" customWidth="1"/>
    <col min="5921" max="5921" width="0" style="116" hidden="1" customWidth="1"/>
    <col min="5922" max="5923" width="3.5" style="116" customWidth="1"/>
    <col min="5924" max="5924" width="0" style="116" hidden="1" customWidth="1"/>
    <col min="5925" max="5925" width="3.5" style="116" customWidth="1"/>
    <col min="5926" max="5926" width="0" style="116" hidden="1" customWidth="1"/>
    <col min="5927" max="5930" width="3.5" style="116" customWidth="1"/>
    <col min="5931" max="5931" width="3.69921875" style="116" customWidth="1"/>
    <col min="5932" max="5933" width="3.5" style="116" customWidth="1"/>
    <col min="5934" max="5934" width="8.09765625" style="116"/>
    <col min="5935" max="5935" width="4.59765625" style="116" customWidth="1"/>
    <col min="5936" max="5956" width="0" style="116" hidden="1" customWidth="1"/>
    <col min="5957" max="6144" width="8.09765625" style="116"/>
    <col min="6145" max="6145" width="4.3984375" style="116" customWidth="1"/>
    <col min="6146" max="6146" width="4.59765625" style="116" customWidth="1"/>
    <col min="6147" max="6147" width="6.59765625" style="116" customWidth="1"/>
    <col min="6148" max="6148" width="0" style="116" hidden="1" customWidth="1"/>
    <col min="6149" max="6149" width="3.5" style="116" customWidth="1"/>
    <col min="6150" max="6150" width="0" style="116" hidden="1" customWidth="1"/>
    <col min="6151" max="6151" width="3.5" style="116" customWidth="1"/>
    <col min="6152" max="6152" width="0" style="116" hidden="1" customWidth="1"/>
    <col min="6153" max="6154" width="3.5" style="116" customWidth="1"/>
    <col min="6155" max="6155" width="0" style="116" hidden="1" customWidth="1"/>
    <col min="6156" max="6156" width="3.5" style="116" customWidth="1"/>
    <col min="6157" max="6157" width="0" style="116" hidden="1" customWidth="1"/>
    <col min="6158" max="6159" width="3.5" style="116" customWidth="1"/>
    <col min="6160" max="6160" width="0" style="116" hidden="1" customWidth="1"/>
    <col min="6161" max="6161" width="3.5" style="116" customWidth="1"/>
    <col min="6162" max="6162" width="0" style="116" hidden="1" customWidth="1"/>
    <col min="6163" max="6164" width="3.5" style="116" customWidth="1"/>
    <col min="6165" max="6165" width="0" style="116" hidden="1" customWidth="1"/>
    <col min="6166" max="6166" width="3.5" style="116" customWidth="1"/>
    <col min="6167" max="6167" width="0" style="116" hidden="1" customWidth="1"/>
    <col min="6168" max="6169" width="3.5" style="116" customWidth="1"/>
    <col min="6170" max="6170" width="0" style="116" hidden="1" customWidth="1"/>
    <col min="6171" max="6171" width="3.5" style="116" customWidth="1"/>
    <col min="6172" max="6172" width="0" style="116" hidden="1" customWidth="1"/>
    <col min="6173" max="6174" width="3.5" style="116" customWidth="1"/>
    <col min="6175" max="6175" width="0" style="116" hidden="1" customWidth="1"/>
    <col min="6176" max="6176" width="3.5" style="116" customWidth="1"/>
    <col min="6177" max="6177" width="0" style="116" hidden="1" customWidth="1"/>
    <col min="6178" max="6179" width="3.5" style="116" customWidth="1"/>
    <col min="6180" max="6180" width="0" style="116" hidden="1" customWidth="1"/>
    <col min="6181" max="6181" width="3.5" style="116" customWidth="1"/>
    <col min="6182" max="6182" width="0" style="116" hidden="1" customWidth="1"/>
    <col min="6183" max="6186" width="3.5" style="116" customWidth="1"/>
    <col min="6187" max="6187" width="3.69921875" style="116" customWidth="1"/>
    <col min="6188" max="6189" width="3.5" style="116" customWidth="1"/>
    <col min="6190" max="6190" width="8.09765625" style="116"/>
    <col min="6191" max="6191" width="4.59765625" style="116" customWidth="1"/>
    <col min="6192" max="6212" width="0" style="116" hidden="1" customWidth="1"/>
    <col min="6213" max="6400" width="8.09765625" style="116"/>
    <col min="6401" max="6401" width="4.3984375" style="116" customWidth="1"/>
    <col min="6402" max="6402" width="4.59765625" style="116" customWidth="1"/>
    <col min="6403" max="6403" width="6.59765625" style="116" customWidth="1"/>
    <col min="6404" max="6404" width="0" style="116" hidden="1" customWidth="1"/>
    <col min="6405" max="6405" width="3.5" style="116" customWidth="1"/>
    <col min="6406" max="6406" width="0" style="116" hidden="1" customWidth="1"/>
    <col min="6407" max="6407" width="3.5" style="116" customWidth="1"/>
    <col min="6408" max="6408" width="0" style="116" hidden="1" customWidth="1"/>
    <col min="6409" max="6410" width="3.5" style="116" customWidth="1"/>
    <col min="6411" max="6411" width="0" style="116" hidden="1" customWidth="1"/>
    <col min="6412" max="6412" width="3.5" style="116" customWidth="1"/>
    <col min="6413" max="6413" width="0" style="116" hidden="1" customWidth="1"/>
    <col min="6414" max="6415" width="3.5" style="116" customWidth="1"/>
    <col min="6416" max="6416" width="0" style="116" hidden="1" customWidth="1"/>
    <col min="6417" max="6417" width="3.5" style="116" customWidth="1"/>
    <col min="6418" max="6418" width="0" style="116" hidden="1" customWidth="1"/>
    <col min="6419" max="6420" width="3.5" style="116" customWidth="1"/>
    <col min="6421" max="6421" width="0" style="116" hidden="1" customWidth="1"/>
    <col min="6422" max="6422" width="3.5" style="116" customWidth="1"/>
    <col min="6423" max="6423" width="0" style="116" hidden="1" customWidth="1"/>
    <col min="6424" max="6425" width="3.5" style="116" customWidth="1"/>
    <col min="6426" max="6426" width="0" style="116" hidden="1" customWidth="1"/>
    <col min="6427" max="6427" width="3.5" style="116" customWidth="1"/>
    <col min="6428" max="6428" width="0" style="116" hidden="1" customWidth="1"/>
    <col min="6429" max="6430" width="3.5" style="116" customWidth="1"/>
    <col min="6431" max="6431" width="0" style="116" hidden="1" customWidth="1"/>
    <col min="6432" max="6432" width="3.5" style="116" customWidth="1"/>
    <col min="6433" max="6433" width="0" style="116" hidden="1" customWidth="1"/>
    <col min="6434" max="6435" width="3.5" style="116" customWidth="1"/>
    <col min="6436" max="6436" width="0" style="116" hidden="1" customWidth="1"/>
    <col min="6437" max="6437" width="3.5" style="116" customWidth="1"/>
    <col min="6438" max="6438" width="0" style="116" hidden="1" customWidth="1"/>
    <col min="6439" max="6442" width="3.5" style="116" customWidth="1"/>
    <col min="6443" max="6443" width="3.69921875" style="116" customWidth="1"/>
    <col min="6444" max="6445" width="3.5" style="116" customWidth="1"/>
    <col min="6446" max="6446" width="8.09765625" style="116"/>
    <col min="6447" max="6447" width="4.59765625" style="116" customWidth="1"/>
    <col min="6448" max="6468" width="0" style="116" hidden="1" customWidth="1"/>
    <col min="6469" max="6656" width="8.09765625" style="116"/>
    <col min="6657" max="6657" width="4.3984375" style="116" customWidth="1"/>
    <col min="6658" max="6658" width="4.59765625" style="116" customWidth="1"/>
    <col min="6659" max="6659" width="6.59765625" style="116" customWidth="1"/>
    <col min="6660" max="6660" width="0" style="116" hidden="1" customWidth="1"/>
    <col min="6661" max="6661" width="3.5" style="116" customWidth="1"/>
    <col min="6662" max="6662" width="0" style="116" hidden="1" customWidth="1"/>
    <col min="6663" max="6663" width="3.5" style="116" customWidth="1"/>
    <col min="6664" max="6664" width="0" style="116" hidden="1" customWidth="1"/>
    <col min="6665" max="6666" width="3.5" style="116" customWidth="1"/>
    <col min="6667" max="6667" width="0" style="116" hidden="1" customWidth="1"/>
    <col min="6668" max="6668" width="3.5" style="116" customWidth="1"/>
    <col min="6669" max="6669" width="0" style="116" hidden="1" customWidth="1"/>
    <col min="6670" max="6671" width="3.5" style="116" customWidth="1"/>
    <col min="6672" max="6672" width="0" style="116" hidden="1" customWidth="1"/>
    <col min="6673" max="6673" width="3.5" style="116" customWidth="1"/>
    <col min="6674" max="6674" width="0" style="116" hidden="1" customWidth="1"/>
    <col min="6675" max="6676" width="3.5" style="116" customWidth="1"/>
    <col min="6677" max="6677" width="0" style="116" hidden="1" customWidth="1"/>
    <col min="6678" max="6678" width="3.5" style="116" customWidth="1"/>
    <col min="6679" max="6679" width="0" style="116" hidden="1" customWidth="1"/>
    <col min="6680" max="6681" width="3.5" style="116" customWidth="1"/>
    <col min="6682" max="6682" width="0" style="116" hidden="1" customWidth="1"/>
    <col min="6683" max="6683" width="3.5" style="116" customWidth="1"/>
    <col min="6684" max="6684" width="0" style="116" hidden="1" customWidth="1"/>
    <col min="6685" max="6686" width="3.5" style="116" customWidth="1"/>
    <col min="6687" max="6687" width="0" style="116" hidden="1" customWidth="1"/>
    <col min="6688" max="6688" width="3.5" style="116" customWidth="1"/>
    <col min="6689" max="6689" width="0" style="116" hidden="1" customWidth="1"/>
    <col min="6690" max="6691" width="3.5" style="116" customWidth="1"/>
    <col min="6692" max="6692" width="0" style="116" hidden="1" customWidth="1"/>
    <col min="6693" max="6693" width="3.5" style="116" customWidth="1"/>
    <col min="6694" max="6694" width="0" style="116" hidden="1" customWidth="1"/>
    <col min="6695" max="6698" width="3.5" style="116" customWidth="1"/>
    <col min="6699" max="6699" width="3.69921875" style="116" customWidth="1"/>
    <col min="6700" max="6701" width="3.5" style="116" customWidth="1"/>
    <col min="6702" max="6702" width="8.09765625" style="116"/>
    <col min="6703" max="6703" width="4.59765625" style="116" customWidth="1"/>
    <col min="6704" max="6724" width="0" style="116" hidden="1" customWidth="1"/>
    <col min="6725" max="6912" width="8.09765625" style="116"/>
    <col min="6913" max="6913" width="4.3984375" style="116" customWidth="1"/>
    <col min="6914" max="6914" width="4.59765625" style="116" customWidth="1"/>
    <col min="6915" max="6915" width="6.59765625" style="116" customWidth="1"/>
    <col min="6916" max="6916" width="0" style="116" hidden="1" customWidth="1"/>
    <col min="6917" max="6917" width="3.5" style="116" customWidth="1"/>
    <col min="6918" max="6918" width="0" style="116" hidden="1" customWidth="1"/>
    <col min="6919" max="6919" width="3.5" style="116" customWidth="1"/>
    <col min="6920" max="6920" width="0" style="116" hidden="1" customWidth="1"/>
    <col min="6921" max="6922" width="3.5" style="116" customWidth="1"/>
    <col min="6923" max="6923" width="0" style="116" hidden="1" customWidth="1"/>
    <col min="6924" max="6924" width="3.5" style="116" customWidth="1"/>
    <col min="6925" max="6925" width="0" style="116" hidden="1" customWidth="1"/>
    <col min="6926" max="6927" width="3.5" style="116" customWidth="1"/>
    <col min="6928" max="6928" width="0" style="116" hidden="1" customWidth="1"/>
    <col min="6929" max="6929" width="3.5" style="116" customWidth="1"/>
    <col min="6930" max="6930" width="0" style="116" hidden="1" customWidth="1"/>
    <col min="6931" max="6932" width="3.5" style="116" customWidth="1"/>
    <col min="6933" max="6933" width="0" style="116" hidden="1" customWidth="1"/>
    <col min="6934" max="6934" width="3.5" style="116" customWidth="1"/>
    <col min="6935" max="6935" width="0" style="116" hidden="1" customWidth="1"/>
    <col min="6936" max="6937" width="3.5" style="116" customWidth="1"/>
    <col min="6938" max="6938" width="0" style="116" hidden="1" customWidth="1"/>
    <col min="6939" max="6939" width="3.5" style="116" customWidth="1"/>
    <col min="6940" max="6940" width="0" style="116" hidden="1" customWidth="1"/>
    <col min="6941" max="6942" width="3.5" style="116" customWidth="1"/>
    <col min="6943" max="6943" width="0" style="116" hidden="1" customWidth="1"/>
    <col min="6944" max="6944" width="3.5" style="116" customWidth="1"/>
    <col min="6945" max="6945" width="0" style="116" hidden="1" customWidth="1"/>
    <col min="6946" max="6947" width="3.5" style="116" customWidth="1"/>
    <col min="6948" max="6948" width="0" style="116" hidden="1" customWidth="1"/>
    <col min="6949" max="6949" width="3.5" style="116" customWidth="1"/>
    <col min="6950" max="6950" width="0" style="116" hidden="1" customWidth="1"/>
    <col min="6951" max="6954" width="3.5" style="116" customWidth="1"/>
    <col min="6955" max="6955" width="3.69921875" style="116" customWidth="1"/>
    <col min="6956" max="6957" width="3.5" style="116" customWidth="1"/>
    <col min="6958" max="6958" width="8.09765625" style="116"/>
    <col min="6959" max="6959" width="4.59765625" style="116" customWidth="1"/>
    <col min="6960" max="6980" width="0" style="116" hidden="1" customWidth="1"/>
    <col min="6981" max="7168" width="8.09765625" style="116"/>
    <col min="7169" max="7169" width="4.3984375" style="116" customWidth="1"/>
    <col min="7170" max="7170" width="4.59765625" style="116" customWidth="1"/>
    <col min="7171" max="7171" width="6.59765625" style="116" customWidth="1"/>
    <col min="7172" max="7172" width="0" style="116" hidden="1" customWidth="1"/>
    <col min="7173" max="7173" width="3.5" style="116" customWidth="1"/>
    <col min="7174" max="7174" width="0" style="116" hidden="1" customWidth="1"/>
    <col min="7175" max="7175" width="3.5" style="116" customWidth="1"/>
    <col min="7176" max="7176" width="0" style="116" hidden="1" customWidth="1"/>
    <col min="7177" max="7178" width="3.5" style="116" customWidth="1"/>
    <col min="7179" max="7179" width="0" style="116" hidden="1" customWidth="1"/>
    <col min="7180" max="7180" width="3.5" style="116" customWidth="1"/>
    <col min="7181" max="7181" width="0" style="116" hidden="1" customWidth="1"/>
    <col min="7182" max="7183" width="3.5" style="116" customWidth="1"/>
    <col min="7184" max="7184" width="0" style="116" hidden="1" customWidth="1"/>
    <col min="7185" max="7185" width="3.5" style="116" customWidth="1"/>
    <col min="7186" max="7186" width="0" style="116" hidden="1" customWidth="1"/>
    <col min="7187" max="7188" width="3.5" style="116" customWidth="1"/>
    <col min="7189" max="7189" width="0" style="116" hidden="1" customWidth="1"/>
    <col min="7190" max="7190" width="3.5" style="116" customWidth="1"/>
    <col min="7191" max="7191" width="0" style="116" hidden="1" customWidth="1"/>
    <col min="7192" max="7193" width="3.5" style="116" customWidth="1"/>
    <col min="7194" max="7194" width="0" style="116" hidden="1" customWidth="1"/>
    <col min="7195" max="7195" width="3.5" style="116" customWidth="1"/>
    <col min="7196" max="7196" width="0" style="116" hidden="1" customWidth="1"/>
    <col min="7197" max="7198" width="3.5" style="116" customWidth="1"/>
    <col min="7199" max="7199" width="0" style="116" hidden="1" customWidth="1"/>
    <col min="7200" max="7200" width="3.5" style="116" customWidth="1"/>
    <col min="7201" max="7201" width="0" style="116" hidden="1" customWidth="1"/>
    <col min="7202" max="7203" width="3.5" style="116" customWidth="1"/>
    <col min="7204" max="7204" width="0" style="116" hidden="1" customWidth="1"/>
    <col min="7205" max="7205" width="3.5" style="116" customWidth="1"/>
    <col min="7206" max="7206" width="0" style="116" hidden="1" customWidth="1"/>
    <col min="7207" max="7210" width="3.5" style="116" customWidth="1"/>
    <col min="7211" max="7211" width="3.69921875" style="116" customWidth="1"/>
    <col min="7212" max="7213" width="3.5" style="116" customWidth="1"/>
    <col min="7214" max="7214" width="8.09765625" style="116"/>
    <col min="7215" max="7215" width="4.59765625" style="116" customWidth="1"/>
    <col min="7216" max="7236" width="0" style="116" hidden="1" customWidth="1"/>
    <col min="7237" max="7424" width="8.09765625" style="116"/>
    <col min="7425" max="7425" width="4.3984375" style="116" customWidth="1"/>
    <col min="7426" max="7426" width="4.59765625" style="116" customWidth="1"/>
    <col min="7427" max="7427" width="6.59765625" style="116" customWidth="1"/>
    <col min="7428" max="7428" width="0" style="116" hidden="1" customWidth="1"/>
    <col min="7429" max="7429" width="3.5" style="116" customWidth="1"/>
    <col min="7430" max="7430" width="0" style="116" hidden="1" customWidth="1"/>
    <col min="7431" max="7431" width="3.5" style="116" customWidth="1"/>
    <col min="7432" max="7432" width="0" style="116" hidden="1" customWidth="1"/>
    <col min="7433" max="7434" width="3.5" style="116" customWidth="1"/>
    <col min="7435" max="7435" width="0" style="116" hidden="1" customWidth="1"/>
    <col min="7436" max="7436" width="3.5" style="116" customWidth="1"/>
    <col min="7437" max="7437" width="0" style="116" hidden="1" customWidth="1"/>
    <col min="7438" max="7439" width="3.5" style="116" customWidth="1"/>
    <col min="7440" max="7440" width="0" style="116" hidden="1" customWidth="1"/>
    <col min="7441" max="7441" width="3.5" style="116" customWidth="1"/>
    <col min="7442" max="7442" width="0" style="116" hidden="1" customWidth="1"/>
    <col min="7443" max="7444" width="3.5" style="116" customWidth="1"/>
    <col min="7445" max="7445" width="0" style="116" hidden="1" customWidth="1"/>
    <col min="7446" max="7446" width="3.5" style="116" customWidth="1"/>
    <col min="7447" max="7447" width="0" style="116" hidden="1" customWidth="1"/>
    <col min="7448" max="7449" width="3.5" style="116" customWidth="1"/>
    <col min="7450" max="7450" width="0" style="116" hidden="1" customWidth="1"/>
    <col min="7451" max="7451" width="3.5" style="116" customWidth="1"/>
    <col min="7452" max="7452" width="0" style="116" hidden="1" customWidth="1"/>
    <col min="7453" max="7454" width="3.5" style="116" customWidth="1"/>
    <col min="7455" max="7455" width="0" style="116" hidden="1" customWidth="1"/>
    <col min="7456" max="7456" width="3.5" style="116" customWidth="1"/>
    <col min="7457" max="7457" width="0" style="116" hidden="1" customWidth="1"/>
    <col min="7458" max="7459" width="3.5" style="116" customWidth="1"/>
    <col min="7460" max="7460" width="0" style="116" hidden="1" customWidth="1"/>
    <col min="7461" max="7461" width="3.5" style="116" customWidth="1"/>
    <col min="7462" max="7462" width="0" style="116" hidden="1" customWidth="1"/>
    <col min="7463" max="7466" width="3.5" style="116" customWidth="1"/>
    <col min="7467" max="7467" width="3.69921875" style="116" customWidth="1"/>
    <col min="7468" max="7469" width="3.5" style="116" customWidth="1"/>
    <col min="7470" max="7470" width="8.09765625" style="116"/>
    <col min="7471" max="7471" width="4.59765625" style="116" customWidth="1"/>
    <col min="7472" max="7492" width="0" style="116" hidden="1" customWidth="1"/>
    <col min="7493" max="7680" width="8.09765625" style="116"/>
    <col min="7681" max="7681" width="4.3984375" style="116" customWidth="1"/>
    <col min="7682" max="7682" width="4.59765625" style="116" customWidth="1"/>
    <col min="7683" max="7683" width="6.59765625" style="116" customWidth="1"/>
    <col min="7684" max="7684" width="0" style="116" hidden="1" customWidth="1"/>
    <col min="7685" max="7685" width="3.5" style="116" customWidth="1"/>
    <col min="7686" max="7686" width="0" style="116" hidden="1" customWidth="1"/>
    <col min="7687" max="7687" width="3.5" style="116" customWidth="1"/>
    <col min="7688" max="7688" width="0" style="116" hidden="1" customWidth="1"/>
    <col min="7689" max="7690" width="3.5" style="116" customWidth="1"/>
    <col min="7691" max="7691" width="0" style="116" hidden="1" customWidth="1"/>
    <col min="7692" max="7692" width="3.5" style="116" customWidth="1"/>
    <col min="7693" max="7693" width="0" style="116" hidden="1" customWidth="1"/>
    <col min="7694" max="7695" width="3.5" style="116" customWidth="1"/>
    <col min="7696" max="7696" width="0" style="116" hidden="1" customWidth="1"/>
    <col min="7697" max="7697" width="3.5" style="116" customWidth="1"/>
    <col min="7698" max="7698" width="0" style="116" hidden="1" customWidth="1"/>
    <col min="7699" max="7700" width="3.5" style="116" customWidth="1"/>
    <col min="7701" max="7701" width="0" style="116" hidden="1" customWidth="1"/>
    <col min="7702" max="7702" width="3.5" style="116" customWidth="1"/>
    <col min="7703" max="7703" width="0" style="116" hidden="1" customWidth="1"/>
    <col min="7704" max="7705" width="3.5" style="116" customWidth="1"/>
    <col min="7706" max="7706" width="0" style="116" hidden="1" customWidth="1"/>
    <col min="7707" max="7707" width="3.5" style="116" customWidth="1"/>
    <col min="7708" max="7708" width="0" style="116" hidden="1" customWidth="1"/>
    <col min="7709" max="7710" width="3.5" style="116" customWidth="1"/>
    <col min="7711" max="7711" width="0" style="116" hidden="1" customWidth="1"/>
    <col min="7712" max="7712" width="3.5" style="116" customWidth="1"/>
    <col min="7713" max="7713" width="0" style="116" hidden="1" customWidth="1"/>
    <col min="7714" max="7715" width="3.5" style="116" customWidth="1"/>
    <col min="7716" max="7716" width="0" style="116" hidden="1" customWidth="1"/>
    <col min="7717" max="7717" width="3.5" style="116" customWidth="1"/>
    <col min="7718" max="7718" width="0" style="116" hidden="1" customWidth="1"/>
    <col min="7719" max="7722" width="3.5" style="116" customWidth="1"/>
    <col min="7723" max="7723" width="3.69921875" style="116" customWidth="1"/>
    <col min="7724" max="7725" width="3.5" style="116" customWidth="1"/>
    <col min="7726" max="7726" width="8.09765625" style="116"/>
    <col min="7727" max="7727" width="4.59765625" style="116" customWidth="1"/>
    <col min="7728" max="7748" width="0" style="116" hidden="1" customWidth="1"/>
    <col min="7749" max="7936" width="8.09765625" style="116"/>
    <col min="7937" max="7937" width="4.3984375" style="116" customWidth="1"/>
    <col min="7938" max="7938" width="4.59765625" style="116" customWidth="1"/>
    <col min="7939" max="7939" width="6.59765625" style="116" customWidth="1"/>
    <col min="7940" max="7940" width="0" style="116" hidden="1" customWidth="1"/>
    <col min="7941" max="7941" width="3.5" style="116" customWidth="1"/>
    <col min="7942" max="7942" width="0" style="116" hidden="1" customWidth="1"/>
    <col min="7943" max="7943" width="3.5" style="116" customWidth="1"/>
    <col min="7944" max="7944" width="0" style="116" hidden="1" customWidth="1"/>
    <col min="7945" max="7946" width="3.5" style="116" customWidth="1"/>
    <col min="7947" max="7947" width="0" style="116" hidden="1" customWidth="1"/>
    <col min="7948" max="7948" width="3.5" style="116" customWidth="1"/>
    <col min="7949" max="7949" width="0" style="116" hidden="1" customWidth="1"/>
    <col min="7950" max="7951" width="3.5" style="116" customWidth="1"/>
    <col min="7952" max="7952" width="0" style="116" hidden="1" customWidth="1"/>
    <col min="7953" max="7953" width="3.5" style="116" customWidth="1"/>
    <col min="7954" max="7954" width="0" style="116" hidden="1" customWidth="1"/>
    <col min="7955" max="7956" width="3.5" style="116" customWidth="1"/>
    <col min="7957" max="7957" width="0" style="116" hidden="1" customWidth="1"/>
    <col min="7958" max="7958" width="3.5" style="116" customWidth="1"/>
    <col min="7959" max="7959" width="0" style="116" hidden="1" customWidth="1"/>
    <col min="7960" max="7961" width="3.5" style="116" customWidth="1"/>
    <col min="7962" max="7962" width="0" style="116" hidden="1" customWidth="1"/>
    <col min="7963" max="7963" width="3.5" style="116" customWidth="1"/>
    <col min="7964" max="7964" width="0" style="116" hidden="1" customWidth="1"/>
    <col min="7965" max="7966" width="3.5" style="116" customWidth="1"/>
    <col min="7967" max="7967" width="0" style="116" hidden="1" customWidth="1"/>
    <col min="7968" max="7968" width="3.5" style="116" customWidth="1"/>
    <col min="7969" max="7969" width="0" style="116" hidden="1" customWidth="1"/>
    <col min="7970" max="7971" width="3.5" style="116" customWidth="1"/>
    <col min="7972" max="7972" width="0" style="116" hidden="1" customWidth="1"/>
    <col min="7973" max="7973" width="3.5" style="116" customWidth="1"/>
    <col min="7974" max="7974" width="0" style="116" hidden="1" customWidth="1"/>
    <col min="7975" max="7978" width="3.5" style="116" customWidth="1"/>
    <col min="7979" max="7979" width="3.69921875" style="116" customWidth="1"/>
    <col min="7980" max="7981" width="3.5" style="116" customWidth="1"/>
    <col min="7982" max="7982" width="8.09765625" style="116"/>
    <col min="7983" max="7983" width="4.59765625" style="116" customWidth="1"/>
    <col min="7984" max="8004" width="0" style="116" hidden="1" customWidth="1"/>
    <col min="8005" max="8192" width="8.09765625" style="116"/>
    <col min="8193" max="8193" width="4.3984375" style="116" customWidth="1"/>
    <col min="8194" max="8194" width="4.59765625" style="116" customWidth="1"/>
    <col min="8195" max="8195" width="6.59765625" style="116" customWidth="1"/>
    <col min="8196" max="8196" width="0" style="116" hidden="1" customWidth="1"/>
    <col min="8197" max="8197" width="3.5" style="116" customWidth="1"/>
    <col min="8198" max="8198" width="0" style="116" hidden="1" customWidth="1"/>
    <col min="8199" max="8199" width="3.5" style="116" customWidth="1"/>
    <col min="8200" max="8200" width="0" style="116" hidden="1" customWidth="1"/>
    <col min="8201" max="8202" width="3.5" style="116" customWidth="1"/>
    <col min="8203" max="8203" width="0" style="116" hidden="1" customWidth="1"/>
    <col min="8204" max="8204" width="3.5" style="116" customWidth="1"/>
    <col min="8205" max="8205" width="0" style="116" hidden="1" customWidth="1"/>
    <col min="8206" max="8207" width="3.5" style="116" customWidth="1"/>
    <col min="8208" max="8208" width="0" style="116" hidden="1" customWidth="1"/>
    <col min="8209" max="8209" width="3.5" style="116" customWidth="1"/>
    <col min="8210" max="8210" width="0" style="116" hidden="1" customWidth="1"/>
    <col min="8211" max="8212" width="3.5" style="116" customWidth="1"/>
    <col min="8213" max="8213" width="0" style="116" hidden="1" customWidth="1"/>
    <col min="8214" max="8214" width="3.5" style="116" customWidth="1"/>
    <col min="8215" max="8215" width="0" style="116" hidden="1" customWidth="1"/>
    <col min="8216" max="8217" width="3.5" style="116" customWidth="1"/>
    <col min="8218" max="8218" width="0" style="116" hidden="1" customWidth="1"/>
    <col min="8219" max="8219" width="3.5" style="116" customWidth="1"/>
    <col min="8220" max="8220" width="0" style="116" hidden="1" customWidth="1"/>
    <col min="8221" max="8222" width="3.5" style="116" customWidth="1"/>
    <col min="8223" max="8223" width="0" style="116" hidden="1" customWidth="1"/>
    <col min="8224" max="8224" width="3.5" style="116" customWidth="1"/>
    <col min="8225" max="8225" width="0" style="116" hidden="1" customWidth="1"/>
    <col min="8226" max="8227" width="3.5" style="116" customWidth="1"/>
    <col min="8228" max="8228" width="0" style="116" hidden="1" customWidth="1"/>
    <col min="8229" max="8229" width="3.5" style="116" customWidth="1"/>
    <col min="8230" max="8230" width="0" style="116" hidden="1" customWidth="1"/>
    <col min="8231" max="8234" width="3.5" style="116" customWidth="1"/>
    <col min="8235" max="8235" width="3.69921875" style="116" customWidth="1"/>
    <col min="8236" max="8237" width="3.5" style="116" customWidth="1"/>
    <col min="8238" max="8238" width="8.09765625" style="116"/>
    <col min="8239" max="8239" width="4.59765625" style="116" customWidth="1"/>
    <col min="8240" max="8260" width="0" style="116" hidden="1" customWidth="1"/>
    <col min="8261" max="8448" width="8.09765625" style="116"/>
    <col min="8449" max="8449" width="4.3984375" style="116" customWidth="1"/>
    <col min="8450" max="8450" width="4.59765625" style="116" customWidth="1"/>
    <col min="8451" max="8451" width="6.59765625" style="116" customWidth="1"/>
    <col min="8452" max="8452" width="0" style="116" hidden="1" customWidth="1"/>
    <col min="8453" max="8453" width="3.5" style="116" customWidth="1"/>
    <col min="8454" max="8454" width="0" style="116" hidden="1" customWidth="1"/>
    <col min="8455" max="8455" width="3.5" style="116" customWidth="1"/>
    <col min="8456" max="8456" width="0" style="116" hidden="1" customWidth="1"/>
    <col min="8457" max="8458" width="3.5" style="116" customWidth="1"/>
    <col min="8459" max="8459" width="0" style="116" hidden="1" customWidth="1"/>
    <col min="8460" max="8460" width="3.5" style="116" customWidth="1"/>
    <col min="8461" max="8461" width="0" style="116" hidden="1" customWidth="1"/>
    <col min="8462" max="8463" width="3.5" style="116" customWidth="1"/>
    <col min="8464" max="8464" width="0" style="116" hidden="1" customWidth="1"/>
    <col min="8465" max="8465" width="3.5" style="116" customWidth="1"/>
    <col min="8466" max="8466" width="0" style="116" hidden="1" customWidth="1"/>
    <col min="8467" max="8468" width="3.5" style="116" customWidth="1"/>
    <col min="8469" max="8469" width="0" style="116" hidden="1" customWidth="1"/>
    <col min="8470" max="8470" width="3.5" style="116" customWidth="1"/>
    <col min="8471" max="8471" width="0" style="116" hidden="1" customWidth="1"/>
    <col min="8472" max="8473" width="3.5" style="116" customWidth="1"/>
    <col min="8474" max="8474" width="0" style="116" hidden="1" customWidth="1"/>
    <col min="8475" max="8475" width="3.5" style="116" customWidth="1"/>
    <col min="8476" max="8476" width="0" style="116" hidden="1" customWidth="1"/>
    <col min="8477" max="8478" width="3.5" style="116" customWidth="1"/>
    <col min="8479" max="8479" width="0" style="116" hidden="1" customWidth="1"/>
    <col min="8480" max="8480" width="3.5" style="116" customWidth="1"/>
    <col min="8481" max="8481" width="0" style="116" hidden="1" customWidth="1"/>
    <col min="8482" max="8483" width="3.5" style="116" customWidth="1"/>
    <col min="8484" max="8484" width="0" style="116" hidden="1" customWidth="1"/>
    <col min="8485" max="8485" width="3.5" style="116" customWidth="1"/>
    <col min="8486" max="8486" width="0" style="116" hidden="1" customWidth="1"/>
    <col min="8487" max="8490" width="3.5" style="116" customWidth="1"/>
    <col min="8491" max="8491" width="3.69921875" style="116" customWidth="1"/>
    <col min="8492" max="8493" width="3.5" style="116" customWidth="1"/>
    <col min="8494" max="8494" width="8.09765625" style="116"/>
    <col min="8495" max="8495" width="4.59765625" style="116" customWidth="1"/>
    <col min="8496" max="8516" width="0" style="116" hidden="1" customWidth="1"/>
    <col min="8517" max="8704" width="8.09765625" style="116"/>
    <col min="8705" max="8705" width="4.3984375" style="116" customWidth="1"/>
    <col min="8706" max="8706" width="4.59765625" style="116" customWidth="1"/>
    <col min="8707" max="8707" width="6.59765625" style="116" customWidth="1"/>
    <col min="8708" max="8708" width="0" style="116" hidden="1" customWidth="1"/>
    <col min="8709" max="8709" width="3.5" style="116" customWidth="1"/>
    <col min="8710" max="8710" width="0" style="116" hidden="1" customWidth="1"/>
    <col min="8711" max="8711" width="3.5" style="116" customWidth="1"/>
    <col min="8712" max="8712" width="0" style="116" hidden="1" customWidth="1"/>
    <col min="8713" max="8714" width="3.5" style="116" customWidth="1"/>
    <col min="8715" max="8715" width="0" style="116" hidden="1" customWidth="1"/>
    <col min="8716" max="8716" width="3.5" style="116" customWidth="1"/>
    <col min="8717" max="8717" width="0" style="116" hidden="1" customWidth="1"/>
    <col min="8718" max="8719" width="3.5" style="116" customWidth="1"/>
    <col min="8720" max="8720" width="0" style="116" hidden="1" customWidth="1"/>
    <col min="8721" max="8721" width="3.5" style="116" customWidth="1"/>
    <col min="8722" max="8722" width="0" style="116" hidden="1" customWidth="1"/>
    <col min="8723" max="8724" width="3.5" style="116" customWidth="1"/>
    <col min="8725" max="8725" width="0" style="116" hidden="1" customWidth="1"/>
    <col min="8726" max="8726" width="3.5" style="116" customWidth="1"/>
    <col min="8727" max="8727" width="0" style="116" hidden="1" customWidth="1"/>
    <col min="8728" max="8729" width="3.5" style="116" customWidth="1"/>
    <col min="8730" max="8730" width="0" style="116" hidden="1" customWidth="1"/>
    <col min="8731" max="8731" width="3.5" style="116" customWidth="1"/>
    <col min="8732" max="8732" width="0" style="116" hidden="1" customWidth="1"/>
    <col min="8733" max="8734" width="3.5" style="116" customWidth="1"/>
    <col min="8735" max="8735" width="0" style="116" hidden="1" customWidth="1"/>
    <col min="8736" max="8736" width="3.5" style="116" customWidth="1"/>
    <col min="8737" max="8737" width="0" style="116" hidden="1" customWidth="1"/>
    <col min="8738" max="8739" width="3.5" style="116" customWidth="1"/>
    <col min="8740" max="8740" width="0" style="116" hidden="1" customWidth="1"/>
    <col min="8741" max="8741" width="3.5" style="116" customWidth="1"/>
    <col min="8742" max="8742" width="0" style="116" hidden="1" customWidth="1"/>
    <col min="8743" max="8746" width="3.5" style="116" customWidth="1"/>
    <col min="8747" max="8747" width="3.69921875" style="116" customWidth="1"/>
    <col min="8748" max="8749" width="3.5" style="116" customWidth="1"/>
    <col min="8750" max="8750" width="8.09765625" style="116"/>
    <col min="8751" max="8751" width="4.59765625" style="116" customWidth="1"/>
    <col min="8752" max="8772" width="0" style="116" hidden="1" customWidth="1"/>
    <col min="8773" max="8960" width="8.09765625" style="116"/>
    <col min="8961" max="8961" width="4.3984375" style="116" customWidth="1"/>
    <col min="8962" max="8962" width="4.59765625" style="116" customWidth="1"/>
    <col min="8963" max="8963" width="6.59765625" style="116" customWidth="1"/>
    <col min="8964" max="8964" width="0" style="116" hidden="1" customWidth="1"/>
    <col min="8965" max="8965" width="3.5" style="116" customWidth="1"/>
    <col min="8966" max="8966" width="0" style="116" hidden="1" customWidth="1"/>
    <col min="8967" max="8967" width="3.5" style="116" customWidth="1"/>
    <col min="8968" max="8968" width="0" style="116" hidden="1" customWidth="1"/>
    <col min="8969" max="8970" width="3.5" style="116" customWidth="1"/>
    <col min="8971" max="8971" width="0" style="116" hidden="1" customWidth="1"/>
    <col min="8972" max="8972" width="3.5" style="116" customWidth="1"/>
    <col min="8973" max="8973" width="0" style="116" hidden="1" customWidth="1"/>
    <col min="8974" max="8975" width="3.5" style="116" customWidth="1"/>
    <col min="8976" max="8976" width="0" style="116" hidden="1" customWidth="1"/>
    <col min="8977" max="8977" width="3.5" style="116" customWidth="1"/>
    <col min="8978" max="8978" width="0" style="116" hidden="1" customWidth="1"/>
    <col min="8979" max="8980" width="3.5" style="116" customWidth="1"/>
    <col min="8981" max="8981" width="0" style="116" hidden="1" customWidth="1"/>
    <col min="8982" max="8982" width="3.5" style="116" customWidth="1"/>
    <col min="8983" max="8983" width="0" style="116" hidden="1" customWidth="1"/>
    <col min="8984" max="8985" width="3.5" style="116" customWidth="1"/>
    <col min="8986" max="8986" width="0" style="116" hidden="1" customWidth="1"/>
    <col min="8987" max="8987" width="3.5" style="116" customWidth="1"/>
    <col min="8988" max="8988" width="0" style="116" hidden="1" customWidth="1"/>
    <col min="8989" max="8990" width="3.5" style="116" customWidth="1"/>
    <col min="8991" max="8991" width="0" style="116" hidden="1" customWidth="1"/>
    <col min="8992" max="8992" width="3.5" style="116" customWidth="1"/>
    <col min="8993" max="8993" width="0" style="116" hidden="1" customWidth="1"/>
    <col min="8994" max="8995" width="3.5" style="116" customWidth="1"/>
    <col min="8996" max="8996" width="0" style="116" hidden="1" customWidth="1"/>
    <col min="8997" max="8997" width="3.5" style="116" customWidth="1"/>
    <col min="8998" max="8998" width="0" style="116" hidden="1" customWidth="1"/>
    <col min="8999" max="9002" width="3.5" style="116" customWidth="1"/>
    <col min="9003" max="9003" width="3.69921875" style="116" customWidth="1"/>
    <col min="9004" max="9005" width="3.5" style="116" customWidth="1"/>
    <col min="9006" max="9006" width="8.09765625" style="116"/>
    <col min="9007" max="9007" width="4.59765625" style="116" customWidth="1"/>
    <col min="9008" max="9028" width="0" style="116" hidden="1" customWidth="1"/>
    <col min="9029" max="9216" width="8.09765625" style="116"/>
    <col min="9217" max="9217" width="4.3984375" style="116" customWidth="1"/>
    <col min="9218" max="9218" width="4.59765625" style="116" customWidth="1"/>
    <col min="9219" max="9219" width="6.59765625" style="116" customWidth="1"/>
    <col min="9220" max="9220" width="0" style="116" hidden="1" customWidth="1"/>
    <col min="9221" max="9221" width="3.5" style="116" customWidth="1"/>
    <col min="9222" max="9222" width="0" style="116" hidden="1" customWidth="1"/>
    <col min="9223" max="9223" width="3.5" style="116" customWidth="1"/>
    <col min="9224" max="9224" width="0" style="116" hidden="1" customWidth="1"/>
    <col min="9225" max="9226" width="3.5" style="116" customWidth="1"/>
    <col min="9227" max="9227" width="0" style="116" hidden="1" customWidth="1"/>
    <col min="9228" max="9228" width="3.5" style="116" customWidth="1"/>
    <col min="9229" max="9229" width="0" style="116" hidden="1" customWidth="1"/>
    <col min="9230" max="9231" width="3.5" style="116" customWidth="1"/>
    <col min="9232" max="9232" width="0" style="116" hidden="1" customWidth="1"/>
    <col min="9233" max="9233" width="3.5" style="116" customWidth="1"/>
    <col min="9234" max="9234" width="0" style="116" hidden="1" customWidth="1"/>
    <col min="9235" max="9236" width="3.5" style="116" customWidth="1"/>
    <col min="9237" max="9237" width="0" style="116" hidden="1" customWidth="1"/>
    <col min="9238" max="9238" width="3.5" style="116" customWidth="1"/>
    <col min="9239" max="9239" width="0" style="116" hidden="1" customWidth="1"/>
    <col min="9240" max="9241" width="3.5" style="116" customWidth="1"/>
    <col min="9242" max="9242" width="0" style="116" hidden="1" customWidth="1"/>
    <col min="9243" max="9243" width="3.5" style="116" customWidth="1"/>
    <col min="9244" max="9244" width="0" style="116" hidden="1" customWidth="1"/>
    <col min="9245" max="9246" width="3.5" style="116" customWidth="1"/>
    <col min="9247" max="9247" width="0" style="116" hidden="1" customWidth="1"/>
    <col min="9248" max="9248" width="3.5" style="116" customWidth="1"/>
    <col min="9249" max="9249" width="0" style="116" hidden="1" customWidth="1"/>
    <col min="9250" max="9251" width="3.5" style="116" customWidth="1"/>
    <col min="9252" max="9252" width="0" style="116" hidden="1" customWidth="1"/>
    <col min="9253" max="9253" width="3.5" style="116" customWidth="1"/>
    <col min="9254" max="9254" width="0" style="116" hidden="1" customWidth="1"/>
    <col min="9255" max="9258" width="3.5" style="116" customWidth="1"/>
    <col min="9259" max="9259" width="3.69921875" style="116" customWidth="1"/>
    <col min="9260" max="9261" width="3.5" style="116" customWidth="1"/>
    <col min="9262" max="9262" width="8.09765625" style="116"/>
    <col min="9263" max="9263" width="4.59765625" style="116" customWidth="1"/>
    <col min="9264" max="9284" width="0" style="116" hidden="1" customWidth="1"/>
    <col min="9285" max="9472" width="8.09765625" style="116"/>
    <col min="9473" max="9473" width="4.3984375" style="116" customWidth="1"/>
    <col min="9474" max="9474" width="4.59765625" style="116" customWidth="1"/>
    <col min="9475" max="9475" width="6.59765625" style="116" customWidth="1"/>
    <col min="9476" max="9476" width="0" style="116" hidden="1" customWidth="1"/>
    <col min="9477" max="9477" width="3.5" style="116" customWidth="1"/>
    <col min="9478" max="9478" width="0" style="116" hidden="1" customWidth="1"/>
    <col min="9479" max="9479" width="3.5" style="116" customWidth="1"/>
    <col min="9480" max="9480" width="0" style="116" hidden="1" customWidth="1"/>
    <col min="9481" max="9482" width="3.5" style="116" customWidth="1"/>
    <col min="9483" max="9483" width="0" style="116" hidden="1" customWidth="1"/>
    <col min="9484" max="9484" width="3.5" style="116" customWidth="1"/>
    <col min="9485" max="9485" width="0" style="116" hidden="1" customWidth="1"/>
    <col min="9486" max="9487" width="3.5" style="116" customWidth="1"/>
    <col min="9488" max="9488" width="0" style="116" hidden="1" customWidth="1"/>
    <col min="9489" max="9489" width="3.5" style="116" customWidth="1"/>
    <col min="9490" max="9490" width="0" style="116" hidden="1" customWidth="1"/>
    <col min="9491" max="9492" width="3.5" style="116" customWidth="1"/>
    <col min="9493" max="9493" width="0" style="116" hidden="1" customWidth="1"/>
    <col min="9494" max="9494" width="3.5" style="116" customWidth="1"/>
    <col min="9495" max="9495" width="0" style="116" hidden="1" customWidth="1"/>
    <col min="9496" max="9497" width="3.5" style="116" customWidth="1"/>
    <col min="9498" max="9498" width="0" style="116" hidden="1" customWidth="1"/>
    <col min="9499" max="9499" width="3.5" style="116" customWidth="1"/>
    <col min="9500" max="9500" width="0" style="116" hidden="1" customWidth="1"/>
    <col min="9501" max="9502" width="3.5" style="116" customWidth="1"/>
    <col min="9503" max="9503" width="0" style="116" hidden="1" customWidth="1"/>
    <col min="9504" max="9504" width="3.5" style="116" customWidth="1"/>
    <col min="9505" max="9505" width="0" style="116" hidden="1" customWidth="1"/>
    <col min="9506" max="9507" width="3.5" style="116" customWidth="1"/>
    <col min="9508" max="9508" width="0" style="116" hidden="1" customWidth="1"/>
    <col min="9509" max="9509" width="3.5" style="116" customWidth="1"/>
    <col min="9510" max="9510" width="0" style="116" hidden="1" customWidth="1"/>
    <col min="9511" max="9514" width="3.5" style="116" customWidth="1"/>
    <col min="9515" max="9515" width="3.69921875" style="116" customWidth="1"/>
    <col min="9516" max="9517" width="3.5" style="116" customWidth="1"/>
    <col min="9518" max="9518" width="8.09765625" style="116"/>
    <col min="9519" max="9519" width="4.59765625" style="116" customWidth="1"/>
    <col min="9520" max="9540" width="0" style="116" hidden="1" customWidth="1"/>
    <col min="9541" max="9728" width="8.09765625" style="116"/>
    <col min="9729" max="9729" width="4.3984375" style="116" customWidth="1"/>
    <col min="9730" max="9730" width="4.59765625" style="116" customWidth="1"/>
    <col min="9731" max="9731" width="6.59765625" style="116" customWidth="1"/>
    <col min="9732" max="9732" width="0" style="116" hidden="1" customWidth="1"/>
    <col min="9733" max="9733" width="3.5" style="116" customWidth="1"/>
    <col min="9734" max="9734" width="0" style="116" hidden="1" customWidth="1"/>
    <col min="9735" max="9735" width="3.5" style="116" customWidth="1"/>
    <col min="9736" max="9736" width="0" style="116" hidden="1" customWidth="1"/>
    <col min="9737" max="9738" width="3.5" style="116" customWidth="1"/>
    <col min="9739" max="9739" width="0" style="116" hidden="1" customWidth="1"/>
    <col min="9740" max="9740" width="3.5" style="116" customWidth="1"/>
    <col min="9741" max="9741" width="0" style="116" hidden="1" customWidth="1"/>
    <col min="9742" max="9743" width="3.5" style="116" customWidth="1"/>
    <col min="9744" max="9744" width="0" style="116" hidden="1" customWidth="1"/>
    <col min="9745" max="9745" width="3.5" style="116" customWidth="1"/>
    <col min="9746" max="9746" width="0" style="116" hidden="1" customWidth="1"/>
    <col min="9747" max="9748" width="3.5" style="116" customWidth="1"/>
    <col min="9749" max="9749" width="0" style="116" hidden="1" customWidth="1"/>
    <col min="9750" max="9750" width="3.5" style="116" customWidth="1"/>
    <col min="9751" max="9751" width="0" style="116" hidden="1" customWidth="1"/>
    <col min="9752" max="9753" width="3.5" style="116" customWidth="1"/>
    <col min="9754" max="9754" width="0" style="116" hidden="1" customWidth="1"/>
    <col min="9755" max="9755" width="3.5" style="116" customWidth="1"/>
    <col min="9756" max="9756" width="0" style="116" hidden="1" customWidth="1"/>
    <col min="9757" max="9758" width="3.5" style="116" customWidth="1"/>
    <col min="9759" max="9759" width="0" style="116" hidden="1" customWidth="1"/>
    <col min="9760" max="9760" width="3.5" style="116" customWidth="1"/>
    <col min="9761" max="9761" width="0" style="116" hidden="1" customWidth="1"/>
    <col min="9762" max="9763" width="3.5" style="116" customWidth="1"/>
    <col min="9764" max="9764" width="0" style="116" hidden="1" customWidth="1"/>
    <col min="9765" max="9765" width="3.5" style="116" customWidth="1"/>
    <col min="9766" max="9766" width="0" style="116" hidden="1" customWidth="1"/>
    <col min="9767" max="9770" width="3.5" style="116" customWidth="1"/>
    <col min="9771" max="9771" width="3.69921875" style="116" customWidth="1"/>
    <col min="9772" max="9773" width="3.5" style="116" customWidth="1"/>
    <col min="9774" max="9774" width="8.09765625" style="116"/>
    <col min="9775" max="9775" width="4.59765625" style="116" customWidth="1"/>
    <col min="9776" max="9796" width="0" style="116" hidden="1" customWidth="1"/>
    <col min="9797" max="9984" width="8.09765625" style="116"/>
    <col min="9985" max="9985" width="4.3984375" style="116" customWidth="1"/>
    <col min="9986" max="9986" width="4.59765625" style="116" customWidth="1"/>
    <col min="9987" max="9987" width="6.59765625" style="116" customWidth="1"/>
    <col min="9988" max="9988" width="0" style="116" hidden="1" customWidth="1"/>
    <col min="9989" max="9989" width="3.5" style="116" customWidth="1"/>
    <col min="9990" max="9990" width="0" style="116" hidden="1" customWidth="1"/>
    <col min="9991" max="9991" width="3.5" style="116" customWidth="1"/>
    <col min="9992" max="9992" width="0" style="116" hidden="1" customWidth="1"/>
    <col min="9993" max="9994" width="3.5" style="116" customWidth="1"/>
    <col min="9995" max="9995" width="0" style="116" hidden="1" customWidth="1"/>
    <col min="9996" max="9996" width="3.5" style="116" customWidth="1"/>
    <col min="9997" max="9997" width="0" style="116" hidden="1" customWidth="1"/>
    <col min="9998" max="9999" width="3.5" style="116" customWidth="1"/>
    <col min="10000" max="10000" width="0" style="116" hidden="1" customWidth="1"/>
    <col min="10001" max="10001" width="3.5" style="116" customWidth="1"/>
    <col min="10002" max="10002" width="0" style="116" hidden="1" customWidth="1"/>
    <col min="10003" max="10004" width="3.5" style="116" customWidth="1"/>
    <col min="10005" max="10005" width="0" style="116" hidden="1" customWidth="1"/>
    <col min="10006" max="10006" width="3.5" style="116" customWidth="1"/>
    <col min="10007" max="10007" width="0" style="116" hidden="1" customWidth="1"/>
    <col min="10008" max="10009" width="3.5" style="116" customWidth="1"/>
    <col min="10010" max="10010" width="0" style="116" hidden="1" customWidth="1"/>
    <col min="10011" max="10011" width="3.5" style="116" customWidth="1"/>
    <col min="10012" max="10012" width="0" style="116" hidden="1" customWidth="1"/>
    <col min="10013" max="10014" width="3.5" style="116" customWidth="1"/>
    <col min="10015" max="10015" width="0" style="116" hidden="1" customWidth="1"/>
    <col min="10016" max="10016" width="3.5" style="116" customWidth="1"/>
    <col min="10017" max="10017" width="0" style="116" hidden="1" customWidth="1"/>
    <col min="10018" max="10019" width="3.5" style="116" customWidth="1"/>
    <col min="10020" max="10020" width="0" style="116" hidden="1" customWidth="1"/>
    <col min="10021" max="10021" width="3.5" style="116" customWidth="1"/>
    <col min="10022" max="10022" width="0" style="116" hidden="1" customWidth="1"/>
    <col min="10023" max="10026" width="3.5" style="116" customWidth="1"/>
    <col min="10027" max="10027" width="3.69921875" style="116" customWidth="1"/>
    <col min="10028" max="10029" width="3.5" style="116" customWidth="1"/>
    <col min="10030" max="10030" width="8.09765625" style="116"/>
    <col min="10031" max="10031" width="4.59765625" style="116" customWidth="1"/>
    <col min="10032" max="10052" width="0" style="116" hidden="1" customWidth="1"/>
    <col min="10053" max="10240" width="8.09765625" style="116"/>
    <col min="10241" max="10241" width="4.3984375" style="116" customWidth="1"/>
    <col min="10242" max="10242" width="4.59765625" style="116" customWidth="1"/>
    <col min="10243" max="10243" width="6.59765625" style="116" customWidth="1"/>
    <col min="10244" max="10244" width="0" style="116" hidden="1" customWidth="1"/>
    <col min="10245" max="10245" width="3.5" style="116" customWidth="1"/>
    <col min="10246" max="10246" width="0" style="116" hidden="1" customWidth="1"/>
    <col min="10247" max="10247" width="3.5" style="116" customWidth="1"/>
    <col min="10248" max="10248" width="0" style="116" hidden="1" customWidth="1"/>
    <col min="10249" max="10250" width="3.5" style="116" customWidth="1"/>
    <col min="10251" max="10251" width="0" style="116" hidden="1" customWidth="1"/>
    <col min="10252" max="10252" width="3.5" style="116" customWidth="1"/>
    <col min="10253" max="10253" width="0" style="116" hidden="1" customWidth="1"/>
    <col min="10254" max="10255" width="3.5" style="116" customWidth="1"/>
    <col min="10256" max="10256" width="0" style="116" hidden="1" customWidth="1"/>
    <col min="10257" max="10257" width="3.5" style="116" customWidth="1"/>
    <col min="10258" max="10258" width="0" style="116" hidden="1" customWidth="1"/>
    <col min="10259" max="10260" width="3.5" style="116" customWidth="1"/>
    <col min="10261" max="10261" width="0" style="116" hidden="1" customWidth="1"/>
    <col min="10262" max="10262" width="3.5" style="116" customWidth="1"/>
    <col min="10263" max="10263" width="0" style="116" hidden="1" customWidth="1"/>
    <col min="10264" max="10265" width="3.5" style="116" customWidth="1"/>
    <col min="10266" max="10266" width="0" style="116" hidden="1" customWidth="1"/>
    <col min="10267" max="10267" width="3.5" style="116" customWidth="1"/>
    <col min="10268" max="10268" width="0" style="116" hidden="1" customWidth="1"/>
    <col min="10269" max="10270" width="3.5" style="116" customWidth="1"/>
    <col min="10271" max="10271" width="0" style="116" hidden="1" customWidth="1"/>
    <col min="10272" max="10272" width="3.5" style="116" customWidth="1"/>
    <col min="10273" max="10273" width="0" style="116" hidden="1" customWidth="1"/>
    <col min="10274" max="10275" width="3.5" style="116" customWidth="1"/>
    <col min="10276" max="10276" width="0" style="116" hidden="1" customWidth="1"/>
    <col min="10277" max="10277" width="3.5" style="116" customWidth="1"/>
    <col min="10278" max="10278" width="0" style="116" hidden="1" customWidth="1"/>
    <col min="10279" max="10282" width="3.5" style="116" customWidth="1"/>
    <col min="10283" max="10283" width="3.69921875" style="116" customWidth="1"/>
    <col min="10284" max="10285" width="3.5" style="116" customWidth="1"/>
    <col min="10286" max="10286" width="8.09765625" style="116"/>
    <col min="10287" max="10287" width="4.59765625" style="116" customWidth="1"/>
    <col min="10288" max="10308" width="0" style="116" hidden="1" customWidth="1"/>
    <col min="10309" max="10496" width="8.09765625" style="116"/>
    <col min="10497" max="10497" width="4.3984375" style="116" customWidth="1"/>
    <col min="10498" max="10498" width="4.59765625" style="116" customWidth="1"/>
    <col min="10499" max="10499" width="6.59765625" style="116" customWidth="1"/>
    <col min="10500" max="10500" width="0" style="116" hidden="1" customWidth="1"/>
    <col min="10501" max="10501" width="3.5" style="116" customWidth="1"/>
    <col min="10502" max="10502" width="0" style="116" hidden="1" customWidth="1"/>
    <col min="10503" max="10503" width="3.5" style="116" customWidth="1"/>
    <col min="10504" max="10504" width="0" style="116" hidden="1" customWidth="1"/>
    <col min="10505" max="10506" width="3.5" style="116" customWidth="1"/>
    <col min="10507" max="10507" width="0" style="116" hidden="1" customWidth="1"/>
    <col min="10508" max="10508" width="3.5" style="116" customWidth="1"/>
    <col min="10509" max="10509" width="0" style="116" hidden="1" customWidth="1"/>
    <col min="10510" max="10511" width="3.5" style="116" customWidth="1"/>
    <col min="10512" max="10512" width="0" style="116" hidden="1" customWidth="1"/>
    <col min="10513" max="10513" width="3.5" style="116" customWidth="1"/>
    <col min="10514" max="10514" width="0" style="116" hidden="1" customWidth="1"/>
    <col min="10515" max="10516" width="3.5" style="116" customWidth="1"/>
    <col min="10517" max="10517" width="0" style="116" hidden="1" customWidth="1"/>
    <col min="10518" max="10518" width="3.5" style="116" customWidth="1"/>
    <col min="10519" max="10519" width="0" style="116" hidden="1" customWidth="1"/>
    <col min="10520" max="10521" width="3.5" style="116" customWidth="1"/>
    <col min="10522" max="10522" width="0" style="116" hidden="1" customWidth="1"/>
    <col min="10523" max="10523" width="3.5" style="116" customWidth="1"/>
    <col min="10524" max="10524" width="0" style="116" hidden="1" customWidth="1"/>
    <col min="10525" max="10526" width="3.5" style="116" customWidth="1"/>
    <col min="10527" max="10527" width="0" style="116" hidden="1" customWidth="1"/>
    <col min="10528" max="10528" width="3.5" style="116" customWidth="1"/>
    <col min="10529" max="10529" width="0" style="116" hidden="1" customWidth="1"/>
    <col min="10530" max="10531" width="3.5" style="116" customWidth="1"/>
    <col min="10532" max="10532" width="0" style="116" hidden="1" customWidth="1"/>
    <col min="10533" max="10533" width="3.5" style="116" customWidth="1"/>
    <col min="10534" max="10534" width="0" style="116" hidden="1" customWidth="1"/>
    <col min="10535" max="10538" width="3.5" style="116" customWidth="1"/>
    <col min="10539" max="10539" width="3.69921875" style="116" customWidth="1"/>
    <col min="10540" max="10541" width="3.5" style="116" customWidth="1"/>
    <col min="10542" max="10542" width="8.09765625" style="116"/>
    <col min="10543" max="10543" width="4.59765625" style="116" customWidth="1"/>
    <col min="10544" max="10564" width="0" style="116" hidden="1" customWidth="1"/>
    <col min="10565" max="10752" width="8.09765625" style="116"/>
    <col min="10753" max="10753" width="4.3984375" style="116" customWidth="1"/>
    <col min="10754" max="10754" width="4.59765625" style="116" customWidth="1"/>
    <col min="10755" max="10755" width="6.59765625" style="116" customWidth="1"/>
    <col min="10756" max="10756" width="0" style="116" hidden="1" customWidth="1"/>
    <col min="10757" max="10757" width="3.5" style="116" customWidth="1"/>
    <col min="10758" max="10758" width="0" style="116" hidden="1" customWidth="1"/>
    <col min="10759" max="10759" width="3.5" style="116" customWidth="1"/>
    <col min="10760" max="10760" width="0" style="116" hidden="1" customWidth="1"/>
    <col min="10761" max="10762" width="3.5" style="116" customWidth="1"/>
    <col min="10763" max="10763" width="0" style="116" hidden="1" customWidth="1"/>
    <col min="10764" max="10764" width="3.5" style="116" customWidth="1"/>
    <col min="10765" max="10765" width="0" style="116" hidden="1" customWidth="1"/>
    <col min="10766" max="10767" width="3.5" style="116" customWidth="1"/>
    <col min="10768" max="10768" width="0" style="116" hidden="1" customWidth="1"/>
    <col min="10769" max="10769" width="3.5" style="116" customWidth="1"/>
    <col min="10770" max="10770" width="0" style="116" hidden="1" customWidth="1"/>
    <col min="10771" max="10772" width="3.5" style="116" customWidth="1"/>
    <col min="10773" max="10773" width="0" style="116" hidden="1" customWidth="1"/>
    <col min="10774" max="10774" width="3.5" style="116" customWidth="1"/>
    <col min="10775" max="10775" width="0" style="116" hidden="1" customWidth="1"/>
    <col min="10776" max="10777" width="3.5" style="116" customWidth="1"/>
    <col min="10778" max="10778" width="0" style="116" hidden="1" customWidth="1"/>
    <col min="10779" max="10779" width="3.5" style="116" customWidth="1"/>
    <col min="10780" max="10780" width="0" style="116" hidden="1" customWidth="1"/>
    <col min="10781" max="10782" width="3.5" style="116" customWidth="1"/>
    <col min="10783" max="10783" width="0" style="116" hidden="1" customWidth="1"/>
    <col min="10784" max="10784" width="3.5" style="116" customWidth="1"/>
    <col min="10785" max="10785" width="0" style="116" hidden="1" customWidth="1"/>
    <col min="10786" max="10787" width="3.5" style="116" customWidth="1"/>
    <col min="10788" max="10788" width="0" style="116" hidden="1" customWidth="1"/>
    <col min="10789" max="10789" width="3.5" style="116" customWidth="1"/>
    <col min="10790" max="10790" width="0" style="116" hidden="1" customWidth="1"/>
    <col min="10791" max="10794" width="3.5" style="116" customWidth="1"/>
    <col min="10795" max="10795" width="3.69921875" style="116" customWidth="1"/>
    <col min="10796" max="10797" width="3.5" style="116" customWidth="1"/>
    <col min="10798" max="10798" width="8.09765625" style="116"/>
    <col min="10799" max="10799" width="4.59765625" style="116" customWidth="1"/>
    <col min="10800" max="10820" width="0" style="116" hidden="1" customWidth="1"/>
    <col min="10821" max="11008" width="8.09765625" style="116"/>
    <col min="11009" max="11009" width="4.3984375" style="116" customWidth="1"/>
    <col min="11010" max="11010" width="4.59765625" style="116" customWidth="1"/>
    <col min="11011" max="11011" width="6.59765625" style="116" customWidth="1"/>
    <col min="11012" max="11012" width="0" style="116" hidden="1" customWidth="1"/>
    <col min="11013" max="11013" width="3.5" style="116" customWidth="1"/>
    <col min="11014" max="11014" width="0" style="116" hidden="1" customWidth="1"/>
    <col min="11015" max="11015" width="3.5" style="116" customWidth="1"/>
    <col min="11016" max="11016" width="0" style="116" hidden="1" customWidth="1"/>
    <col min="11017" max="11018" width="3.5" style="116" customWidth="1"/>
    <col min="11019" max="11019" width="0" style="116" hidden="1" customWidth="1"/>
    <col min="11020" max="11020" width="3.5" style="116" customWidth="1"/>
    <col min="11021" max="11021" width="0" style="116" hidden="1" customWidth="1"/>
    <col min="11022" max="11023" width="3.5" style="116" customWidth="1"/>
    <col min="11024" max="11024" width="0" style="116" hidden="1" customWidth="1"/>
    <col min="11025" max="11025" width="3.5" style="116" customWidth="1"/>
    <col min="11026" max="11026" width="0" style="116" hidden="1" customWidth="1"/>
    <col min="11027" max="11028" width="3.5" style="116" customWidth="1"/>
    <col min="11029" max="11029" width="0" style="116" hidden="1" customWidth="1"/>
    <col min="11030" max="11030" width="3.5" style="116" customWidth="1"/>
    <col min="11031" max="11031" width="0" style="116" hidden="1" customWidth="1"/>
    <col min="11032" max="11033" width="3.5" style="116" customWidth="1"/>
    <col min="11034" max="11034" width="0" style="116" hidden="1" customWidth="1"/>
    <col min="11035" max="11035" width="3.5" style="116" customWidth="1"/>
    <col min="11036" max="11036" width="0" style="116" hidden="1" customWidth="1"/>
    <col min="11037" max="11038" width="3.5" style="116" customWidth="1"/>
    <col min="11039" max="11039" width="0" style="116" hidden="1" customWidth="1"/>
    <col min="11040" max="11040" width="3.5" style="116" customWidth="1"/>
    <col min="11041" max="11041" width="0" style="116" hidden="1" customWidth="1"/>
    <col min="11042" max="11043" width="3.5" style="116" customWidth="1"/>
    <col min="11044" max="11044" width="0" style="116" hidden="1" customWidth="1"/>
    <col min="11045" max="11045" width="3.5" style="116" customWidth="1"/>
    <col min="11046" max="11046" width="0" style="116" hidden="1" customWidth="1"/>
    <col min="11047" max="11050" width="3.5" style="116" customWidth="1"/>
    <col min="11051" max="11051" width="3.69921875" style="116" customWidth="1"/>
    <col min="11052" max="11053" width="3.5" style="116" customWidth="1"/>
    <col min="11054" max="11054" width="8.09765625" style="116"/>
    <col min="11055" max="11055" width="4.59765625" style="116" customWidth="1"/>
    <col min="11056" max="11076" width="0" style="116" hidden="1" customWidth="1"/>
    <col min="11077" max="11264" width="8.09765625" style="116"/>
    <col min="11265" max="11265" width="4.3984375" style="116" customWidth="1"/>
    <col min="11266" max="11266" width="4.59765625" style="116" customWidth="1"/>
    <col min="11267" max="11267" width="6.59765625" style="116" customWidth="1"/>
    <col min="11268" max="11268" width="0" style="116" hidden="1" customWidth="1"/>
    <col min="11269" max="11269" width="3.5" style="116" customWidth="1"/>
    <col min="11270" max="11270" width="0" style="116" hidden="1" customWidth="1"/>
    <col min="11271" max="11271" width="3.5" style="116" customWidth="1"/>
    <col min="11272" max="11272" width="0" style="116" hidden="1" customWidth="1"/>
    <col min="11273" max="11274" width="3.5" style="116" customWidth="1"/>
    <col min="11275" max="11275" width="0" style="116" hidden="1" customWidth="1"/>
    <col min="11276" max="11276" width="3.5" style="116" customWidth="1"/>
    <col min="11277" max="11277" width="0" style="116" hidden="1" customWidth="1"/>
    <col min="11278" max="11279" width="3.5" style="116" customWidth="1"/>
    <col min="11280" max="11280" width="0" style="116" hidden="1" customWidth="1"/>
    <col min="11281" max="11281" width="3.5" style="116" customWidth="1"/>
    <col min="11282" max="11282" width="0" style="116" hidden="1" customWidth="1"/>
    <col min="11283" max="11284" width="3.5" style="116" customWidth="1"/>
    <col min="11285" max="11285" width="0" style="116" hidden="1" customWidth="1"/>
    <col min="11286" max="11286" width="3.5" style="116" customWidth="1"/>
    <col min="11287" max="11287" width="0" style="116" hidden="1" customWidth="1"/>
    <col min="11288" max="11289" width="3.5" style="116" customWidth="1"/>
    <col min="11290" max="11290" width="0" style="116" hidden="1" customWidth="1"/>
    <col min="11291" max="11291" width="3.5" style="116" customWidth="1"/>
    <col min="11292" max="11292" width="0" style="116" hidden="1" customWidth="1"/>
    <col min="11293" max="11294" width="3.5" style="116" customWidth="1"/>
    <col min="11295" max="11295" width="0" style="116" hidden="1" customWidth="1"/>
    <col min="11296" max="11296" width="3.5" style="116" customWidth="1"/>
    <col min="11297" max="11297" width="0" style="116" hidden="1" customWidth="1"/>
    <col min="11298" max="11299" width="3.5" style="116" customWidth="1"/>
    <col min="11300" max="11300" width="0" style="116" hidden="1" customWidth="1"/>
    <col min="11301" max="11301" width="3.5" style="116" customWidth="1"/>
    <col min="11302" max="11302" width="0" style="116" hidden="1" customWidth="1"/>
    <col min="11303" max="11306" width="3.5" style="116" customWidth="1"/>
    <col min="11307" max="11307" width="3.69921875" style="116" customWidth="1"/>
    <col min="11308" max="11309" width="3.5" style="116" customWidth="1"/>
    <col min="11310" max="11310" width="8.09765625" style="116"/>
    <col min="11311" max="11311" width="4.59765625" style="116" customWidth="1"/>
    <col min="11312" max="11332" width="0" style="116" hidden="1" customWidth="1"/>
    <col min="11333" max="11520" width="8.09765625" style="116"/>
    <col min="11521" max="11521" width="4.3984375" style="116" customWidth="1"/>
    <col min="11522" max="11522" width="4.59765625" style="116" customWidth="1"/>
    <col min="11523" max="11523" width="6.59765625" style="116" customWidth="1"/>
    <col min="11524" max="11524" width="0" style="116" hidden="1" customWidth="1"/>
    <col min="11525" max="11525" width="3.5" style="116" customWidth="1"/>
    <col min="11526" max="11526" width="0" style="116" hidden="1" customWidth="1"/>
    <col min="11527" max="11527" width="3.5" style="116" customWidth="1"/>
    <col min="11528" max="11528" width="0" style="116" hidden="1" customWidth="1"/>
    <col min="11529" max="11530" width="3.5" style="116" customWidth="1"/>
    <col min="11531" max="11531" width="0" style="116" hidden="1" customWidth="1"/>
    <col min="11532" max="11532" width="3.5" style="116" customWidth="1"/>
    <col min="11533" max="11533" width="0" style="116" hidden="1" customWidth="1"/>
    <col min="11534" max="11535" width="3.5" style="116" customWidth="1"/>
    <col min="11536" max="11536" width="0" style="116" hidden="1" customWidth="1"/>
    <col min="11537" max="11537" width="3.5" style="116" customWidth="1"/>
    <col min="11538" max="11538" width="0" style="116" hidden="1" customWidth="1"/>
    <col min="11539" max="11540" width="3.5" style="116" customWidth="1"/>
    <col min="11541" max="11541" width="0" style="116" hidden="1" customWidth="1"/>
    <col min="11542" max="11542" width="3.5" style="116" customWidth="1"/>
    <col min="11543" max="11543" width="0" style="116" hidden="1" customWidth="1"/>
    <col min="11544" max="11545" width="3.5" style="116" customWidth="1"/>
    <col min="11546" max="11546" width="0" style="116" hidden="1" customWidth="1"/>
    <col min="11547" max="11547" width="3.5" style="116" customWidth="1"/>
    <col min="11548" max="11548" width="0" style="116" hidden="1" customWidth="1"/>
    <col min="11549" max="11550" width="3.5" style="116" customWidth="1"/>
    <col min="11551" max="11551" width="0" style="116" hidden="1" customWidth="1"/>
    <col min="11552" max="11552" width="3.5" style="116" customWidth="1"/>
    <col min="11553" max="11553" width="0" style="116" hidden="1" customWidth="1"/>
    <col min="11554" max="11555" width="3.5" style="116" customWidth="1"/>
    <col min="11556" max="11556" width="0" style="116" hidden="1" customWidth="1"/>
    <col min="11557" max="11557" width="3.5" style="116" customWidth="1"/>
    <col min="11558" max="11558" width="0" style="116" hidden="1" customWidth="1"/>
    <col min="11559" max="11562" width="3.5" style="116" customWidth="1"/>
    <col min="11563" max="11563" width="3.69921875" style="116" customWidth="1"/>
    <col min="11564" max="11565" width="3.5" style="116" customWidth="1"/>
    <col min="11566" max="11566" width="8.09765625" style="116"/>
    <col min="11567" max="11567" width="4.59765625" style="116" customWidth="1"/>
    <col min="11568" max="11588" width="0" style="116" hidden="1" customWidth="1"/>
    <col min="11589" max="11776" width="8.09765625" style="116"/>
    <col min="11777" max="11777" width="4.3984375" style="116" customWidth="1"/>
    <col min="11778" max="11778" width="4.59765625" style="116" customWidth="1"/>
    <col min="11779" max="11779" width="6.59765625" style="116" customWidth="1"/>
    <col min="11780" max="11780" width="0" style="116" hidden="1" customWidth="1"/>
    <col min="11781" max="11781" width="3.5" style="116" customWidth="1"/>
    <col min="11782" max="11782" width="0" style="116" hidden="1" customWidth="1"/>
    <col min="11783" max="11783" width="3.5" style="116" customWidth="1"/>
    <col min="11784" max="11784" width="0" style="116" hidden="1" customWidth="1"/>
    <col min="11785" max="11786" width="3.5" style="116" customWidth="1"/>
    <col min="11787" max="11787" width="0" style="116" hidden="1" customWidth="1"/>
    <col min="11788" max="11788" width="3.5" style="116" customWidth="1"/>
    <col min="11789" max="11789" width="0" style="116" hidden="1" customWidth="1"/>
    <col min="11790" max="11791" width="3.5" style="116" customWidth="1"/>
    <col min="11792" max="11792" width="0" style="116" hidden="1" customWidth="1"/>
    <col min="11793" max="11793" width="3.5" style="116" customWidth="1"/>
    <col min="11794" max="11794" width="0" style="116" hidden="1" customWidth="1"/>
    <col min="11795" max="11796" width="3.5" style="116" customWidth="1"/>
    <col min="11797" max="11797" width="0" style="116" hidden="1" customWidth="1"/>
    <col min="11798" max="11798" width="3.5" style="116" customWidth="1"/>
    <col min="11799" max="11799" width="0" style="116" hidden="1" customWidth="1"/>
    <col min="11800" max="11801" width="3.5" style="116" customWidth="1"/>
    <col min="11802" max="11802" width="0" style="116" hidden="1" customWidth="1"/>
    <col min="11803" max="11803" width="3.5" style="116" customWidth="1"/>
    <col min="11804" max="11804" width="0" style="116" hidden="1" customWidth="1"/>
    <col min="11805" max="11806" width="3.5" style="116" customWidth="1"/>
    <col min="11807" max="11807" width="0" style="116" hidden="1" customWidth="1"/>
    <col min="11808" max="11808" width="3.5" style="116" customWidth="1"/>
    <col min="11809" max="11809" width="0" style="116" hidden="1" customWidth="1"/>
    <col min="11810" max="11811" width="3.5" style="116" customWidth="1"/>
    <col min="11812" max="11812" width="0" style="116" hidden="1" customWidth="1"/>
    <col min="11813" max="11813" width="3.5" style="116" customWidth="1"/>
    <col min="11814" max="11814" width="0" style="116" hidden="1" customWidth="1"/>
    <col min="11815" max="11818" width="3.5" style="116" customWidth="1"/>
    <col min="11819" max="11819" width="3.69921875" style="116" customWidth="1"/>
    <col min="11820" max="11821" width="3.5" style="116" customWidth="1"/>
    <col min="11822" max="11822" width="8.09765625" style="116"/>
    <col min="11823" max="11823" width="4.59765625" style="116" customWidth="1"/>
    <col min="11824" max="11844" width="0" style="116" hidden="1" customWidth="1"/>
    <col min="11845" max="12032" width="8.09765625" style="116"/>
    <col min="12033" max="12033" width="4.3984375" style="116" customWidth="1"/>
    <col min="12034" max="12034" width="4.59765625" style="116" customWidth="1"/>
    <col min="12035" max="12035" width="6.59765625" style="116" customWidth="1"/>
    <col min="12036" max="12036" width="0" style="116" hidden="1" customWidth="1"/>
    <col min="12037" max="12037" width="3.5" style="116" customWidth="1"/>
    <col min="12038" max="12038" width="0" style="116" hidden="1" customWidth="1"/>
    <col min="12039" max="12039" width="3.5" style="116" customWidth="1"/>
    <col min="12040" max="12040" width="0" style="116" hidden="1" customWidth="1"/>
    <col min="12041" max="12042" width="3.5" style="116" customWidth="1"/>
    <col min="12043" max="12043" width="0" style="116" hidden="1" customWidth="1"/>
    <col min="12044" max="12044" width="3.5" style="116" customWidth="1"/>
    <col min="12045" max="12045" width="0" style="116" hidden="1" customWidth="1"/>
    <col min="12046" max="12047" width="3.5" style="116" customWidth="1"/>
    <col min="12048" max="12048" width="0" style="116" hidden="1" customWidth="1"/>
    <col min="12049" max="12049" width="3.5" style="116" customWidth="1"/>
    <col min="12050" max="12050" width="0" style="116" hidden="1" customWidth="1"/>
    <col min="12051" max="12052" width="3.5" style="116" customWidth="1"/>
    <col min="12053" max="12053" width="0" style="116" hidden="1" customWidth="1"/>
    <col min="12054" max="12054" width="3.5" style="116" customWidth="1"/>
    <col min="12055" max="12055" width="0" style="116" hidden="1" customWidth="1"/>
    <col min="12056" max="12057" width="3.5" style="116" customWidth="1"/>
    <col min="12058" max="12058" width="0" style="116" hidden="1" customWidth="1"/>
    <col min="12059" max="12059" width="3.5" style="116" customWidth="1"/>
    <col min="12060" max="12060" width="0" style="116" hidden="1" customWidth="1"/>
    <col min="12061" max="12062" width="3.5" style="116" customWidth="1"/>
    <col min="12063" max="12063" width="0" style="116" hidden="1" customWidth="1"/>
    <col min="12064" max="12064" width="3.5" style="116" customWidth="1"/>
    <col min="12065" max="12065" width="0" style="116" hidden="1" customWidth="1"/>
    <col min="12066" max="12067" width="3.5" style="116" customWidth="1"/>
    <col min="12068" max="12068" width="0" style="116" hidden="1" customWidth="1"/>
    <col min="12069" max="12069" width="3.5" style="116" customWidth="1"/>
    <col min="12070" max="12070" width="0" style="116" hidden="1" customWidth="1"/>
    <col min="12071" max="12074" width="3.5" style="116" customWidth="1"/>
    <col min="12075" max="12075" width="3.69921875" style="116" customWidth="1"/>
    <col min="12076" max="12077" width="3.5" style="116" customWidth="1"/>
    <col min="12078" max="12078" width="8.09765625" style="116"/>
    <col min="12079" max="12079" width="4.59765625" style="116" customWidth="1"/>
    <col min="12080" max="12100" width="0" style="116" hidden="1" customWidth="1"/>
    <col min="12101" max="12288" width="8.09765625" style="116"/>
    <col min="12289" max="12289" width="4.3984375" style="116" customWidth="1"/>
    <col min="12290" max="12290" width="4.59765625" style="116" customWidth="1"/>
    <col min="12291" max="12291" width="6.59765625" style="116" customWidth="1"/>
    <col min="12292" max="12292" width="0" style="116" hidden="1" customWidth="1"/>
    <col min="12293" max="12293" width="3.5" style="116" customWidth="1"/>
    <col min="12294" max="12294" width="0" style="116" hidden="1" customWidth="1"/>
    <col min="12295" max="12295" width="3.5" style="116" customWidth="1"/>
    <col min="12296" max="12296" width="0" style="116" hidden="1" customWidth="1"/>
    <col min="12297" max="12298" width="3.5" style="116" customWidth="1"/>
    <col min="12299" max="12299" width="0" style="116" hidden="1" customWidth="1"/>
    <col min="12300" max="12300" width="3.5" style="116" customWidth="1"/>
    <col min="12301" max="12301" width="0" style="116" hidden="1" customWidth="1"/>
    <col min="12302" max="12303" width="3.5" style="116" customWidth="1"/>
    <col min="12304" max="12304" width="0" style="116" hidden="1" customWidth="1"/>
    <col min="12305" max="12305" width="3.5" style="116" customWidth="1"/>
    <col min="12306" max="12306" width="0" style="116" hidden="1" customWidth="1"/>
    <col min="12307" max="12308" width="3.5" style="116" customWidth="1"/>
    <col min="12309" max="12309" width="0" style="116" hidden="1" customWidth="1"/>
    <col min="12310" max="12310" width="3.5" style="116" customWidth="1"/>
    <col min="12311" max="12311" width="0" style="116" hidden="1" customWidth="1"/>
    <col min="12312" max="12313" width="3.5" style="116" customWidth="1"/>
    <col min="12314" max="12314" width="0" style="116" hidden="1" customWidth="1"/>
    <col min="12315" max="12315" width="3.5" style="116" customWidth="1"/>
    <col min="12316" max="12316" width="0" style="116" hidden="1" customWidth="1"/>
    <col min="12317" max="12318" width="3.5" style="116" customWidth="1"/>
    <col min="12319" max="12319" width="0" style="116" hidden="1" customWidth="1"/>
    <col min="12320" max="12320" width="3.5" style="116" customWidth="1"/>
    <col min="12321" max="12321" width="0" style="116" hidden="1" customWidth="1"/>
    <col min="12322" max="12323" width="3.5" style="116" customWidth="1"/>
    <col min="12324" max="12324" width="0" style="116" hidden="1" customWidth="1"/>
    <col min="12325" max="12325" width="3.5" style="116" customWidth="1"/>
    <col min="12326" max="12326" width="0" style="116" hidden="1" customWidth="1"/>
    <col min="12327" max="12330" width="3.5" style="116" customWidth="1"/>
    <col min="12331" max="12331" width="3.69921875" style="116" customWidth="1"/>
    <col min="12332" max="12333" width="3.5" style="116" customWidth="1"/>
    <col min="12334" max="12334" width="8.09765625" style="116"/>
    <col min="12335" max="12335" width="4.59765625" style="116" customWidth="1"/>
    <col min="12336" max="12356" width="0" style="116" hidden="1" customWidth="1"/>
    <col min="12357" max="12544" width="8.09765625" style="116"/>
    <col min="12545" max="12545" width="4.3984375" style="116" customWidth="1"/>
    <col min="12546" max="12546" width="4.59765625" style="116" customWidth="1"/>
    <col min="12547" max="12547" width="6.59765625" style="116" customWidth="1"/>
    <col min="12548" max="12548" width="0" style="116" hidden="1" customWidth="1"/>
    <col min="12549" max="12549" width="3.5" style="116" customWidth="1"/>
    <col min="12550" max="12550" width="0" style="116" hidden="1" customWidth="1"/>
    <col min="12551" max="12551" width="3.5" style="116" customWidth="1"/>
    <col min="12552" max="12552" width="0" style="116" hidden="1" customWidth="1"/>
    <col min="12553" max="12554" width="3.5" style="116" customWidth="1"/>
    <col min="12555" max="12555" width="0" style="116" hidden="1" customWidth="1"/>
    <col min="12556" max="12556" width="3.5" style="116" customWidth="1"/>
    <col min="12557" max="12557" width="0" style="116" hidden="1" customWidth="1"/>
    <col min="12558" max="12559" width="3.5" style="116" customWidth="1"/>
    <col min="12560" max="12560" width="0" style="116" hidden="1" customWidth="1"/>
    <col min="12561" max="12561" width="3.5" style="116" customWidth="1"/>
    <col min="12562" max="12562" width="0" style="116" hidden="1" customWidth="1"/>
    <col min="12563" max="12564" width="3.5" style="116" customWidth="1"/>
    <col min="12565" max="12565" width="0" style="116" hidden="1" customWidth="1"/>
    <col min="12566" max="12566" width="3.5" style="116" customWidth="1"/>
    <col min="12567" max="12567" width="0" style="116" hidden="1" customWidth="1"/>
    <col min="12568" max="12569" width="3.5" style="116" customWidth="1"/>
    <col min="12570" max="12570" width="0" style="116" hidden="1" customWidth="1"/>
    <col min="12571" max="12571" width="3.5" style="116" customWidth="1"/>
    <col min="12572" max="12572" width="0" style="116" hidden="1" customWidth="1"/>
    <col min="12573" max="12574" width="3.5" style="116" customWidth="1"/>
    <col min="12575" max="12575" width="0" style="116" hidden="1" customWidth="1"/>
    <col min="12576" max="12576" width="3.5" style="116" customWidth="1"/>
    <col min="12577" max="12577" width="0" style="116" hidden="1" customWidth="1"/>
    <col min="12578" max="12579" width="3.5" style="116" customWidth="1"/>
    <col min="12580" max="12580" width="0" style="116" hidden="1" customWidth="1"/>
    <col min="12581" max="12581" width="3.5" style="116" customWidth="1"/>
    <col min="12582" max="12582" width="0" style="116" hidden="1" customWidth="1"/>
    <col min="12583" max="12586" width="3.5" style="116" customWidth="1"/>
    <col min="12587" max="12587" width="3.69921875" style="116" customWidth="1"/>
    <col min="12588" max="12589" width="3.5" style="116" customWidth="1"/>
    <col min="12590" max="12590" width="8.09765625" style="116"/>
    <col min="12591" max="12591" width="4.59765625" style="116" customWidth="1"/>
    <col min="12592" max="12612" width="0" style="116" hidden="1" customWidth="1"/>
    <col min="12613" max="12800" width="8.09765625" style="116"/>
    <col min="12801" max="12801" width="4.3984375" style="116" customWidth="1"/>
    <col min="12802" max="12802" width="4.59765625" style="116" customWidth="1"/>
    <col min="12803" max="12803" width="6.59765625" style="116" customWidth="1"/>
    <col min="12804" max="12804" width="0" style="116" hidden="1" customWidth="1"/>
    <col min="12805" max="12805" width="3.5" style="116" customWidth="1"/>
    <col min="12806" max="12806" width="0" style="116" hidden="1" customWidth="1"/>
    <col min="12807" max="12807" width="3.5" style="116" customWidth="1"/>
    <col min="12808" max="12808" width="0" style="116" hidden="1" customWidth="1"/>
    <col min="12809" max="12810" width="3.5" style="116" customWidth="1"/>
    <col min="12811" max="12811" width="0" style="116" hidden="1" customWidth="1"/>
    <col min="12812" max="12812" width="3.5" style="116" customWidth="1"/>
    <col min="12813" max="12813" width="0" style="116" hidden="1" customWidth="1"/>
    <col min="12814" max="12815" width="3.5" style="116" customWidth="1"/>
    <col min="12816" max="12816" width="0" style="116" hidden="1" customWidth="1"/>
    <col min="12817" max="12817" width="3.5" style="116" customWidth="1"/>
    <col min="12818" max="12818" width="0" style="116" hidden="1" customWidth="1"/>
    <col min="12819" max="12820" width="3.5" style="116" customWidth="1"/>
    <col min="12821" max="12821" width="0" style="116" hidden="1" customWidth="1"/>
    <col min="12822" max="12822" width="3.5" style="116" customWidth="1"/>
    <col min="12823" max="12823" width="0" style="116" hidden="1" customWidth="1"/>
    <col min="12824" max="12825" width="3.5" style="116" customWidth="1"/>
    <col min="12826" max="12826" width="0" style="116" hidden="1" customWidth="1"/>
    <col min="12827" max="12827" width="3.5" style="116" customWidth="1"/>
    <col min="12828" max="12828" width="0" style="116" hidden="1" customWidth="1"/>
    <col min="12829" max="12830" width="3.5" style="116" customWidth="1"/>
    <col min="12831" max="12831" width="0" style="116" hidden="1" customWidth="1"/>
    <col min="12832" max="12832" width="3.5" style="116" customWidth="1"/>
    <col min="12833" max="12833" width="0" style="116" hidden="1" customWidth="1"/>
    <col min="12834" max="12835" width="3.5" style="116" customWidth="1"/>
    <col min="12836" max="12836" width="0" style="116" hidden="1" customWidth="1"/>
    <col min="12837" max="12837" width="3.5" style="116" customWidth="1"/>
    <col min="12838" max="12838" width="0" style="116" hidden="1" customWidth="1"/>
    <col min="12839" max="12842" width="3.5" style="116" customWidth="1"/>
    <col min="12843" max="12843" width="3.69921875" style="116" customWidth="1"/>
    <col min="12844" max="12845" width="3.5" style="116" customWidth="1"/>
    <col min="12846" max="12846" width="8.09765625" style="116"/>
    <col min="12847" max="12847" width="4.59765625" style="116" customWidth="1"/>
    <col min="12848" max="12868" width="0" style="116" hidden="1" customWidth="1"/>
    <col min="12869" max="13056" width="8.09765625" style="116"/>
    <col min="13057" max="13057" width="4.3984375" style="116" customWidth="1"/>
    <col min="13058" max="13058" width="4.59765625" style="116" customWidth="1"/>
    <col min="13059" max="13059" width="6.59765625" style="116" customWidth="1"/>
    <col min="13060" max="13060" width="0" style="116" hidden="1" customWidth="1"/>
    <col min="13061" max="13061" width="3.5" style="116" customWidth="1"/>
    <col min="13062" max="13062" width="0" style="116" hidden="1" customWidth="1"/>
    <col min="13063" max="13063" width="3.5" style="116" customWidth="1"/>
    <col min="13064" max="13064" width="0" style="116" hidden="1" customWidth="1"/>
    <col min="13065" max="13066" width="3.5" style="116" customWidth="1"/>
    <col min="13067" max="13067" width="0" style="116" hidden="1" customWidth="1"/>
    <col min="13068" max="13068" width="3.5" style="116" customWidth="1"/>
    <col min="13069" max="13069" width="0" style="116" hidden="1" customWidth="1"/>
    <col min="13070" max="13071" width="3.5" style="116" customWidth="1"/>
    <col min="13072" max="13072" width="0" style="116" hidden="1" customWidth="1"/>
    <col min="13073" max="13073" width="3.5" style="116" customWidth="1"/>
    <col min="13074" max="13074" width="0" style="116" hidden="1" customWidth="1"/>
    <col min="13075" max="13076" width="3.5" style="116" customWidth="1"/>
    <col min="13077" max="13077" width="0" style="116" hidden="1" customWidth="1"/>
    <col min="13078" max="13078" width="3.5" style="116" customWidth="1"/>
    <col min="13079" max="13079" width="0" style="116" hidden="1" customWidth="1"/>
    <col min="13080" max="13081" width="3.5" style="116" customWidth="1"/>
    <col min="13082" max="13082" width="0" style="116" hidden="1" customWidth="1"/>
    <col min="13083" max="13083" width="3.5" style="116" customWidth="1"/>
    <col min="13084" max="13084" width="0" style="116" hidden="1" customWidth="1"/>
    <col min="13085" max="13086" width="3.5" style="116" customWidth="1"/>
    <col min="13087" max="13087" width="0" style="116" hidden="1" customWidth="1"/>
    <col min="13088" max="13088" width="3.5" style="116" customWidth="1"/>
    <col min="13089" max="13089" width="0" style="116" hidden="1" customWidth="1"/>
    <col min="13090" max="13091" width="3.5" style="116" customWidth="1"/>
    <col min="13092" max="13092" width="0" style="116" hidden="1" customWidth="1"/>
    <col min="13093" max="13093" width="3.5" style="116" customWidth="1"/>
    <col min="13094" max="13094" width="0" style="116" hidden="1" customWidth="1"/>
    <col min="13095" max="13098" width="3.5" style="116" customWidth="1"/>
    <col min="13099" max="13099" width="3.69921875" style="116" customWidth="1"/>
    <col min="13100" max="13101" width="3.5" style="116" customWidth="1"/>
    <col min="13102" max="13102" width="8.09765625" style="116"/>
    <col min="13103" max="13103" width="4.59765625" style="116" customWidth="1"/>
    <col min="13104" max="13124" width="0" style="116" hidden="1" customWidth="1"/>
    <col min="13125" max="13312" width="8.09765625" style="116"/>
    <col min="13313" max="13313" width="4.3984375" style="116" customWidth="1"/>
    <col min="13314" max="13314" width="4.59765625" style="116" customWidth="1"/>
    <col min="13315" max="13315" width="6.59765625" style="116" customWidth="1"/>
    <col min="13316" max="13316" width="0" style="116" hidden="1" customWidth="1"/>
    <col min="13317" max="13317" width="3.5" style="116" customWidth="1"/>
    <col min="13318" max="13318" width="0" style="116" hidden="1" customWidth="1"/>
    <col min="13319" max="13319" width="3.5" style="116" customWidth="1"/>
    <col min="13320" max="13320" width="0" style="116" hidden="1" customWidth="1"/>
    <col min="13321" max="13322" width="3.5" style="116" customWidth="1"/>
    <col min="13323" max="13323" width="0" style="116" hidden="1" customWidth="1"/>
    <col min="13324" max="13324" width="3.5" style="116" customWidth="1"/>
    <col min="13325" max="13325" width="0" style="116" hidden="1" customWidth="1"/>
    <col min="13326" max="13327" width="3.5" style="116" customWidth="1"/>
    <col min="13328" max="13328" width="0" style="116" hidden="1" customWidth="1"/>
    <col min="13329" max="13329" width="3.5" style="116" customWidth="1"/>
    <col min="13330" max="13330" width="0" style="116" hidden="1" customWidth="1"/>
    <col min="13331" max="13332" width="3.5" style="116" customWidth="1"/>
    <col min="13333" max="13333" width="0" style="116" hidden="1" customWidth="1"/>
    <col min="13334" max="13334" width="3.5" style="116" customWidth="1"/>
    <col min="13335" max="13335" width="0" style="116" hidden="1" customWidth="1"/>
    <col min="13336" max="13337" width="3.5" style="116" customWidth="1"/>
    <col min="13338" max="13338" width="0" style="116" hidden="1" customWidth="1"/>
    <col min="13339" max="13339" width="3.5" style="116" customWidth="1"/>
    <col min="13340" max="13340" width="0" style="116" hidden="1" customWidth="1"/>
    <col min="13341" max="13342" width="3.5" style="116" customWidth="1"/>
    <col min="13343" max="13343" width="0" style="116" hidden="1" customWidth="1"/>
    <col min="13344" max="13344" width="3.5" style="116" customWidth="1"/>
    <col min="13345" max="13345" width="0" style="116" hidden="1" customWidth="1"/>
    <col min="13346" max="13347" width="3.5" style="116" customWidth="1"/>
    <col min="13348" max="13348" width="0" style="116" hidden="1" customWidth="1"/>
    <col min="13349" max="13349" width="3.5" style="116" customWidth="1"/>
    <col min="13350" max="13350" width="0" style="116" hidden="1" customWidth="1"/>
    <col min="13351" max="13354" width="3.5" style="116" customWidth="1"/>
    <col min="13355" max="13355" width="3.69921875" style="116" customWidth="1"/>
    <col min="13356" max="13357" width="3.5" style="116" customWidth="1"/>
    <col min="13358" max="13358" width="8.09765625" style="116"/>
    <col min="13359" max="13359" width="4.59765625" style="116" customWidth="1"/>
    <col min="13360" max="13380" width="0" style="116" hidden="1" customWidth="1"/>
    <col min="13381" max="13568" width="8.09765625" style="116"/>
    <col min="13569" max="13569" width="4.3984375" style="116" customWidth="1"/>
    <col min="13570" max="13570" width="4.59765625" style="116" customWidth="1"/>
    <col min="13571" max="13571" width="6.59765625" style="116" customWidth="1"/>
    <col min="13572" max="13572" width="0" style="116" hidden="1" customWidth="1"/>
    <col min="13573" max="13573" width="3.5" style="116" customWidth="1"/>
    <col min="13574" max="13574" width="0" style="116" hidden="1" customWidth="1"/>
    <col min="13575" max="13575" width="3.5" style="116" customWidth="1"/>
    <col min="13576" max="13576" width="0" style="116" hidden="1" customWidth="1"/>
    <col min="13577" max="13578" width="3.5" style="116" customWidth="1"/>
    <col min="13579" max="13579" width="0" style="116" hidden="1" customWidth="1"/>
    <col min="13580" max="13580" width="3.5" style="116" customWidth="1"/>
    <col min="13581" max="13581" width="0" style="116" hidden="1" customWidth="1"/>
    <col min="13582" max="13583" width="3.5" style="116" customWidth="1"/>
    <col min="13584" max="13584" width="0" style="116" hidden="1" customWidth="1"/>
    <col min="13585" max="13585" width="3.5" style="116" customWidth="1"/>
    <col min="13586" max="13586" width="0" style="116" hidden="1" customWidth="1"/>
    <col min="13587" max="13588" width="3.5" style="116" customWidth="1"/>
    <col min="13589" max="13589" width="0" style="116" hidden="1" customWidth="1"/>
    <col min="13590" max="13590" width="3.5" style="116" customWidth="1"/>
    <col min="13591" max="13591" width="0" style="116" hidden="1" customWidth="1"/>
    <col min="13592" max="13593" width="3.5" style="116" customWidth="1"/>
    <col min="13594" max="13594" width="0" style="116" hidden="1" customWidth="1"/>
    <col min="13595" max="13595" width="3.5" style="116" customWidth="1"/>
    <col min="13596" max="13596" width="0" style="116" hidden="1" customWidth="1"/>
    <col min="13597" max="13598" width="3.5" style="116" customWidth="1"/>
    <col min="13599" max="13599" width="0" style="116" hidden="1" customWidth="1"/>
    <col min="13600" max="13600" width="3.5" style="116" customWidth="1"/>
    <col min="13601" max="13601" width="0" style="116" hidden="1" customWidth="1"/>
    <col min="13602" max="13603" width="3.5" style="116" customWidth="1"/>
    <col min="13604" max="13604" width="0" style="116" hidden="1" customWidth="1"/>
    <col min="13605" max="13605" width="3.5" style="116" customWidth="1"/>
    <col min="13606" max="13606" width="0" style="116" hidden="1" customWidth="1"/>
    <col min="13607" max="13610" width="3.5" style="116" customWidth="1"/>
    <col min="13611" max="13611" width="3.69921875" style="116" customWidth="1"/>
    <col min="13612" max="13613" width="3.5" style="116" customWidth="1"/>
    <col min="13614" max="13614" width="8.09765625" style="116"/>
    <col min="13615" max="13615" width="4.59765625" style="116" customWidth="1"/>
    <col min="13616" max="13636" width="0" style="116" hidden="1" customWidth="1"/>
    <col min="13637" max="13824" width="8.09765625" style="116"/>
    <col min="13825" max="13825" width="4.3984375" style="116" customWidth="1"/>
    <col min="13826" max="13826" width="4.59765625" style="116" customWidth="1"/>
    <col min="13827" max="13827" width="6.59765625" style="116" customWidth="1"/>
    <col min="13828" max="13828" width="0" style="116" hidden="1" customWidth="1"/>
    <col min="13829" max="13829" width="3.5" style="116" customWidth="1"/>
    <col min="13830" max="13830" width="0" style="116" hidden="1" customWidth="1"/>
    <col min="13831" max="13831" width="3.5" style="116" customWidth="1"/>
    <col min="13832" max="13832" width="0" style="116" hidden="1" customWidth="1"/>
    <col min="13833" max="13834" width="3.5" style="116" customWidth="1"/>
    <col min="13835" max="13835" width="0" style="116" hidden="1" customWidth="1"/>
    <col min="13836" max="13836" width="3.5" style="116" customWidth="1"/>
    <col min="13837" max="13837" width="0" style="116" hidden="1" customWidth="1"/>
    <col min="13838" max="13839" width="3.5" style="116" customWidth="1"/>
    <col min="13840" max="13840" width="0" style="116" hidden="1" customWidth="1"/>
    <col min="13841" max="13841" width="3.5" style="116" customWidth="1"/>
    <col min="13842" max="13842" width="0" style="116" hidden="1" customWidth="1"/>
    <col min="13843" max="13844" width="3.5" style="116" customWidth="1"/>
    <col min="13845" max="13845" width="0" style="116" hidden="1" customWidth="1"/>
    <col min="13846" max="13846" width="3.5" style="116" customWidth="1"/>
    <col min="13847" max="13847" width="0" style="116" hidden="1" customWidth="1"/>
    <col min="13848" max="13849" width="3.5" style="116" customWidth="1"/>
    <col min="13850" max="13850" width="0" style="116" hidden="1" customWidth="1"/>
    <col min="13851" max="13851" width="3.5" style="116" customWidth="1"/>
    <col min="13852" max="13852" width="0" style="116" hidden="1" customWidth="1"/>
    <col min="13853" max="13854" width="3.5" style="116" customWidth="1"/>
    <col min="13855" max="13855" width="0" style="116" hidden="1" customWidth="1"/>
    <col min="13856" max="13856" width="3.5" style="116" customWidth="1"/>
    <col min="13857" max="13857" width="0" style="116" hidden="1" customWidth="1"/>
    <col min="13858" max="13859" width="3.5" style="116" customWidth="1"/>
    <col min="13860" max="13860" width="0" style="116" hidden="1" customWidth="1"/>
    <col min="13861" max="13861" width="3.5" style="116" customWidth="1"/>
    <col min="13862" max="13862" width="0" style="116" hidden="1" customWidth="1"/>
    <col min="13863" max="13866" width="3.5" style="116" customWidth="1"/>
    <col min="13867" max="13867" width="3.69921875" style="116" customWidth="1"/>
    <col min="13868" max="13869" width="3.5" style="116" customWidth="1"/>
    <col min="13870" max="13870" width="8.09765625" style="116"/>
    <col min="13871" max="13871" width="4.59765625" style="116" customWidth="1"/>
    <col min="13872" max="13892" width="0" style="116" hidden="1" customWidth="1"/>
    <col min="13893" max="14080" width="8.09765625" style="116"/>
    <col min="14081" max="14081" width="4.3984375" style="116" customWidth="1"/>
    <col min="14082" max="14082" width="4.59765625" style="116" customWidth="1"/>
    <col min="14083" max="14083" width="6.59765625" style="116" customWidth="1"/>
    <col min="14084" max="14084" width="0" style="116" hidden="1" customWidth="1"/>
    <col min="14085" max="14085" width="3.5" style="116" customWidth="1"/>
    <col min="14086" max="14086" width="0" style="116" hidden="1" customWidth="1"/>
    <col min="14087" max="14087" width="3.5" style="116" customWidth="1"/>
    <col min="14088" max="14088" width="0" style="116" hidden="1" customWidth="1"/>
    <col min="14089" max="14090" width="3.5" style="116" customWidth="1"/>
    <col min="14091" max="14091" width="0" style="116" hidden="1" customWidth="1"/>
    <col min="14092" max="14092" width="3.5" style="116" customWidth="1"/>
    <col min="14093" max="14093" width="0" style="116" hidden="1" customWidth="1"/>
    <col min="14094" max="14095" width="3.5" style="116" customWidth="1"/>
    <col min="14096" max="14096" width="0" style="116" hidden="1" customWidth="1"/>
    <col min="14097" max="14097" width="3.5" style="116" customWidth="1"/>
    <col min="14098" max="14098" width="0" style="116" hidden="1" customWidth="1"/>
    <col min="14099" max="14100" width="3.5" style="116" customWidth="1"/>
    <col min="14101" max="14101" width="0" style="116" hidden="1" customWidth="1"/>
    <col min="14102" max="14102" width="3.5" style="116" customWidth="1"/>
    <col min="14103" max="14103" width="0" style="116" hidden="1" customWidth="1"/>
    <col min="14104" max="14105" width="3.5" style="116" customWidth="1"/>
    <col min="14106" max="14106" width="0" style="116" hidden="1" customWidth="1"/>
    <col min="14107" max="14107" width="3.5" style="116" customWidth="1"/>
    <col min="14108" max="14108" width="0" style="116" hidden="1" customWidth="1"/>
    <col min="14109" max="14110" width="3.5" style="116" customWidth="1"/>
    <col min="14111" max="14111" width="0" style="116" hidden="1" customWidth="1"/>
    <col min="14112" max="14112" width="3.5" style="116" customWidth="1"/>
    <col min="14113" max="14113" width="0" style="116" hidden="1" customWidth="1"/>
    <col min="14114" max="14115" width="3.5" style="116" customWidth="1"/>
    <col min="14116" max="14116" width="0" style="116" hidden="1" customWidth="1"/>
    <col min="14117" max="14117" width="3.5" style="116" customWidth="1"/>
    <col min="14118" max="14118" width="0" style="116" hidden="1" customWidth="1"/>
    <col min="14119" max="14122" width="3.5" style="116" customWidth="1"/>
    <col min="14123" max="14123" width="3.69921875" style="116" customWidth="1"/>
    <col min="14124" max="14125" width="3.5" style="116" customWidth="1"/>
    <col min="14126" max="14126" width="8.09765625" style="116"/>
    <col min="14127" max="14127" width="4.59765625" style="116" customWidth="1"/>
    <col min="14128" max="14148" width="0" style="116" hidden="1" customWidth="1"/>
    <col min="14149" max="14336" width="8.09765625" style="116"/>
    <col min="14337" max="14337" width="4.3984375" style="116" customWidth="1"/>
    <col min="14338" max="14338" width="4.59765625" style="116" customWidth="1"/>
    <col min="14339" max="14339" width="6.59765625" style="116" customWidth="1"/>
    <col min="14340" max="14340" width="0" style="116" hidden="1" customWidth="1"/>
    <col min="14341" max="14341" width="3.5" style="116" customWidth="1"/>
    <col min="14342" max="14342" width="0" style="116" hidden="1" customWidth="1"/>
    <col min="14343" max="14343" width="3.5" style="116" customWidth="1"/>
    <col min="14344" max="14344" width="0" style="116" hidden="1" customWidth="1"/>
    <col min="14345" max="14346" width="3.5" style="116" customWidth="1"/>
    <col min="14347" max="14347" width="0" style="116" hidden="1" customWidth="1"/>
    <col min="14348" max="14348" width="3.5" style="116" customWidth="1"/>
    <col min="14349" max="14349" width="0" style="116" hidden="1" customWidth="1"/>
    <col min="14350" max="14351" width="3.5" style="116" customWidth="1"/>
    <col min="14352" max="14352" width="0" style="116" hidden="1" customWidth="1"/>
    <col min="14353" max="14353" width="3.5" style="116" customWidth="1"/>
    <col min="14354" max="14354" width="0" style="116" hidden="1" customWidth="1"/>
    <col min="14355" max="14356" width="3.5" style="116" customWidth="1"/>
    <col min="14357" max="14357" width="0" style="116" hidden="1" customWidth="1"/>
    <col min="14358" max="14358" width="3.5" style="116" customWidth="1"/>
    <col min="14359" max="14359" width="0" style="116" hidden="1" customWidth="1"/>
    <col min="14360" max="14361" width="3.5" style="116" customWidth="1"/>
    <col min="14362" max="14362" width="0" style="116" hidden="1" customWidth="1"/>
    <col min="14363" max="14363" width="3.5" style="116" customWidth="1"/>
    <col min="14364" max="14364" width="0" style="116" hidden="1" customWidth="1"/>
    <col min="14365" max="14366" width="3.5" style="116" customWidth="1"/>
    <col min="14367" max="14367" width="0" style="116" hidden="1" customWidth="1"/>
    <col min="14368" max="14368" width="3.5" style="116" customWidth="1"/>
    <col min="14369" max="14369" width="0" style="116" hidden="1" customWidth="1"/>
    <col min="14370" max="14371" width="3.5" style="116" customWidth="1"/>
    <col min="14372" max="14372" width="0" style="116" hidden="1" customWidth="1"/>
    <col min="14373" max="14373" width="3.5" style="116" customWidth="1"/>
    <col min="14374" max="14374" width="0" style="116" hidden="1" customWidth="1"/>
    <col min="14375" max="14378" width="3.5" style="116" customWidth="1"/>
    <col min="14379" max="14379" width="3.69921875" style="116" customWidth="1"/>
    <col min="14380" max="14381" width="3.5" style="116" customWidth="1"/>
    <col min="14382" max="14382" width="8.09765625" style="116"/>
    <col min="14383" max="14383" width="4.59765625" style="116" customWidth="1"/>
    <col min="14384" max="14404" width="0" style="116" hidden="1" customWidth="1"/>
    <col min="14405" max="14592" width="8.09765625" style="116"/>
    <col min="14593" max="14593" width="4.3984375" style="116" customWidth="1"/>
    <col min="14594" max="14594" width="4.59765625" style="116" customWidth="1"/>
    <col min="14595" max="14595" width="6.59765625" style="116" customWidth="1"/>
    <col min="14596" max="14596" width="0" style="116" hidden="1" customWidth="1"/>
    <col min="14597" max="14597" width="3.5" style="116" customWidth="1"/>
    <col min="14598" max="14598" width="0" style="116" hidden="1" customWidth="1"/>
    <col min="14599" max="14599" width="3.5" style="116" customWidth="1"/>
    <col min="14600" max="14600" width="0" style="116" hidden="1" customWidth="1"/>
    <col min="14601" max="14602" width="3.5" style="116" customWidth="1"/>
    <col min="14603" max="14603" width="0" style="116" hidden="1" customWidth="1"/>
    <col min="14604" max="14604" width="3.5" style="116" customWidth="1"/>
    <col min="14605" max="14605" width="0" style="116" hidden="1" customWidth="1"/>
    <col min="14606" max="14607" width="3.5" style="116" customWidth="1"/>
    <col min="14608" max="14608" width="0" style="116" hidden="1" customWidth="1"/>
    <col min="14609" max="14609" width="3.5" style="116" customWidth="1"/>
    <col min="14610" max="14610" width="0" style="116" hidden="1" customWidth="1"/>
    <col min="14611" max="14612" width="3.5" style="116" customWidth="1"/>
    <col min="14613" max="14613" width="0" style="116" hidden="1" customWidth="1"/>
    <col min="14614" max="14614" width="3.5" style="116" customWidth="1"/>
    <col min="14615" max="14615" width="0" style="116" hidden="1" customWidth="1"/>
    <col min="14616" max="14617" width="3.5" style="116" customWidth="1"/>
    <col min="14618" max="14618" width="0" style="116" hidden="1" customWidth="1"/>
    <col min="14619" max="14619" width="3.5" style="116" customWidth="1"/>
    <col min="14620" max="14620" width="0" style="116" hidden="1" customWidth="1"/>
    <col min="14621" max="14622" width="3.5" style="116" customWidth="1"/>
    <col min="14623" max="14623" width="0" style="116" hidden="1" customWidth="1"/>
    <col min="14624" max="14624" width="3.5" style="116" customWidth="1"/>
    <col min="14625" max="14625" width="0" style="116" hidden="1" customWidth="1"/>
    <col min="14626" max="14627" width="3.5" style="116" customWidth="1"/>
    <col min="14628" max="14628" width="0" style="116" hidden="1" customWidth="1"/>
    <col min="14629" max="14629" width="3.5" style="116" customWidth="1"/>
    <col min="14630" max="14630" width="0" style="116" hidden="1" customWidth="1"/>
    <col min="14631" max="14634" width="3.5" style="116" customWidth="1"/>
    <col min="14635" max="14635" width="3.69921875" style="116" customWidth="1"/>
    <col min="14636" max="14637" width="3.5" style="116" customWidth="1"/>
    <col min="14638" max="14638" width="8.09765625" style="116"/>
    <col min="14639" max="14639" width="4.59765625" style="116" customWidth="1"/>
    <col min="14640" max="14660" width="0" style="116" hidden="1" customWidth="1"/>
    <col min="14661" max="14848" width="8.09765625" style="116"/>
    <col min="14849" max="14849" width="4.3984375" style="116" customWidth="1"/>
    <col min="14850" max="14850" width="4.59765625" style="116" customWidth="1"/>
    <col min="14851" max="14851" width="6.59765625" style="116" customWidth="1"/>
    <col min="14852" max="14852" width="0" style="116" hidden="1" customWidth="1"/>
    <col min="14853" max="14853" width="3.5" style="116" customWidth="1"/>
    <col min="14854" max="14854" width="0" style="116" hidden="1" customWidth="1"/>
    <col min="14855" max="14855" width="3.5" style="116" customWidth="1"/>
    <col min="14856" max="14856" width="0" style="116" hidden="1" customWidth="1"/>
    <col min="14857" max="14858" width="3.5" style="116" customWidth="1"/>
    <col min="14859" max="14859" width="0" style="116" hidden="1" customWidth="1"/>
    <col min="14860" max="14860" width="3.5" style="116" customWidth="1"/>
    <col min="14861" max="14861" width="0" style="116" hidden="1" customWidth="1"/>
    <col min="14862" max="14863" width="3.5" style="116" customWidth="1"/>
    <col min="14864" max="14864" width="0" style="116" hidden="1" customWidth="1"/>
    <col min="14865" max="14865" width="3.5" style="116" customWidth="1"/>
    <col min="14866" max="14866" width="0" style="116" hidden="1" customWidth="1"/>
    <col min="14867" max="14868" width="3.5" style="116" customWidth="1"/>
    <col min="14869" max="14869" width="0" style="116" hidden="1" customWidth="1"/>
    <col min="14870" max="14870" width="3.5" style="116" customWidth="1"/>
    <col min="14871" max="14871" width="0" style="116" hidden="1" customWidth="1"/>
    <col min="14872" max="14873" width="3.5" style="116" customWidth="1"/>
    <col min="14874" max="14874" width="0" style="116" hidden="1" customWidth="1"/>
    <col min="14875" max="14875" width="3.5" style="116" customWidth="1"/>
    <col min="14876" max="14876" width="0" style="116" hidden="1" customWidth="1"/>
    <col min="14877" max="14878" width="3.5" style="116" customWidth="1"/>
    <col min="14879" max="14879" width="0" style="116" hidden="1" customWidth="1"/>
    <col min="14880" max="14880" width="3.5" style="116" customWidth="1"/>
    <col min="14881" max="14881" width="0" style="116" hidden="1" customWidth="1"/>
    <col min="14882" max="14883" width="3.5" style="116" customWidth="1"/>
    <col min="14884" max="14884" width="0" style="116" hidden="1" customWidth="1"/>
    <col min="14885" max="14885" width="3.5" style="116" customWidth="1"/>
    <col min="14886" max="14886" width="0" style="116" hidden="1" customWidth="1"/>
    <col min="14887" max="14890" width="3.5" style="116" customWidth="1"/>
    <col min="14891" max="14891" width="3.69921875" style="116" customWidth="1"/>
    <col min="14892" max="14893" width="3.5" style="116" customWidth="1"/>
    <col min="14894" max="14894" width="8.09765625" style="116"/>
    <col min="14895" max="14895" width="4.59765625" style="116" customWidth="1"/>
    <col min="14896" max="14916" width="0" style="116" hidden="1" customWidth="1"/>
    <col min="14917" max="15104" width="8.09765625" style="116"/>
    <col min="15105" max="15105" width="4.3984375" style="116" customWidth="1"/>
    <col min="15106" max="15106" width="4.59765625" style="116" customWidth="1"/>
    <col min="15107" max="15107" width="6.59765625" style="116" customWidth="1"/>
    <col min="15108" max="15108" width="0" style="116" hidden="1" customWidth="1"/>
    <col min="15109" max="15109" width="3.5" style="116" customWidth="1"/>
    <col min="15110" max="15110" width="0" style="116" hidden="1" customWidth="1"/>
    <col min="15111" max="15111" width="3.5" style="116" customWidth="1"/>
    <col min="15112" max="15112" width="0" style="116" hidden="1" customWidth="1"/>
    <col min="15113" max="15114" width="3.5" style="116" customWidth="1"/>
    <col min="15115" max="15115" width="0" style="116" hidden="1" customWidth="1"/>
    <col min="15116" max="15116" width="3.5" style="116" customWidth="1"/>
    <col min="15117" max="15117" width="0" style="116" hidden="1" customWidth="1"/>
    <col min="15118" max="15119" width="3.5" style="116" customWidth="1"/>
    <col min="15120" max="15120" width="0" style="116" hidden="1" customWidth="1"/>
    <col min="15121" max="15121" width="3.5" style="116" customWidth="1"/>
    <col min="15122" max="15122" width="0" style="116" hidden="1" customWidth="1"/>
    <col min="15123" max="15124" width="3.5" style="116" customWidth="1"/>
    <col min="15125" max="15125" width="0" style="116" hidden="1" customWidth="1"/>
    <col min="15126" max="15126" width="3.5" style="116" customWidth="1"/>
    <col min="15127" max="15127" width="0" style="116" hidden="1" customWidth="1"/>
    <col min="15128" max="15129" width="3.5" style="116" customWidth="1"/>
    <col min="15130" max="15130" width="0" style="116" hidden="1" customWidth="1"/>
    <col min="15131" max="15131" width="3.5" style="116" customWidth="1"/>
    <col min="15132" max="15132" width="0" style="116" hidden="1" customWidth="1"/>
    <col min="15133" max="15134" width="3.5" style="116" customWidth="1"/>
    <col min="15135" max="15135" width="0" style="116" hidden="1" customWidth="1"/>
    <col min="15136" max="15136" width="3.5" style="116" customWidth="1"/>
    <col min="15137" max="15137" width="0" style="116" hidden="1" customWidth="1"/>
    <col min="15138" max="15139" width="3.5" style="116" customWidth="1"/>
    <col min="15140" max="15140" width="0" style="116" hidden="1" customWidth="1"/>
    <col min="15141" max="15141" width="3.5" style="116" customWidth="1"/>
    <col min="15142" max="15142" width="0" style="116" hidden="1" customWidth="1"/>
    <col min="15143" max="15146" width="3.5" style="116" customWidth="1"/>
    <col min="15147" max="15147" width="3.69921875" style="116" customWidth="1"/>
    <col min="15148" max="15149" width="3.5" style="116" customWidth="1"/>
    <col min="15150" max="15150" width="8.09765625" style="116"/>
    <col min="15151" max="15151" width="4.59765625" style="116" customWidth="1"/>
    <col min="15152" max="15172" width="0" style="116" hidden="1" customWidth="1"/>
    <col min="15173" max="15360" width="8.09765625" style="116"/>
    <col min="15361" max="15361" width="4.3984375" style="116" customWidth="1"/>
    <col min="15362" max="15362" width="4.59765625" style="116" customWidth="1"/>
    <col min="15363" max="15363" width="6.59765625" style="116" customWidth="1"/>
    <col min="15364" max="15364" width="0" style="116" hidden="1" customWidth="1"/>
    <col min="15365" max="15365" width="3.5" style="116" customWidth="1"/>
    <col min="15366" max="15366" width="0" style="116" hidden="1" customWidth="1"/>
    <col min="15367" max="15367" width="3.5" style="116" customWidth="1"/>
    <col min="15368" max="15368" width="0" style="116" hidden="1" customWidth="1"/>
    <col min="15369" max="15370" width="3.5" style="116" customWidth="1"/>
    <col min="15371" max="15371" width="0" style="116" hidden="1" customWidth="1"/>
    <col min="15372" max="15372" width="3.5" style="116" customWidth="1"/>
    <col min="15373" max="15373" width="0" style="116" hidden="1" customWidth="1"/>
    <col min="15374" max="15375" width="3.5" style="116" customWidth="1"/>
    <col min="15376" max="15376" width="0" style="116" hidden="1" customWidth="1"/>
    <col min="15377" max="15377" width="3.5" style="116" customWidth="1"/>
    <col min="15378" max="15378" width="0" style="116" hidden="1" customWidth="1"/>
    <col min="15379" max="15380" width="3.5" style="116" customWidth="1"/>
    <col min="15381" max="15381" width="0" style="116" hidden="1" customWidth="1"/>
    <col min="15382" max="15382" width="3.5" style="116" customWidth="1"/>
    <col min="15383" max="15383" width="0" style="116" hidden="1" customWidth="1"/>
    <col min="15384" max="15385" width="3.5" style="116" customWidth="1"/>
    <col min="15386" max="15386" width="0" style="116" hidden="1" customWidth="1"/>
    <col min="15387" max="15387" width="3.5" style="116" customWidth="1"/>
    <col min="15388" max="15388" width="0" style="116" hidden="1" customWidth="1"/>
    <col min="15389" max="15390" width="3.5" style="116" customWidth="1"/>
    <col min="15391" max="15391" width="0" style="116" hidden="1" customWidth="1"/>
    <col min="15392" max="15392" width="3.5" style="116" customWidth="1"/>
    <col min="15393" max="15393" width="0" style="116" hidden="1" customWidth="1"/>
    <col min="15394" max="15395" width="3.5" style="116" customWidth="1"/>
    <col min="15396" max="15396" width="0" style="116" hidden="1" customWidth="1"/>
    <col min="15397" max="15397" width="3.5" style="116" customWidth="1"/>
    <col min="15398" max="15398" width="0" style="116" hidden="1" customWidth="1"/>
    <col min="15399" max="15402" width="3.5" style="116" customWidth="1"/>
    <col min="15403" max="15403" width="3.69921875" style="116" customWidth="1"/>
    <col min="15404" max="15405" width="3.5" style="116" customWidth="1"/>
    <col min="15406" max="15406" width="8.09765625" style="116"/>
    <col min="15407" max="15407" width="4.59765625" style="116" customWidth="1"/>
    <col min="15408" max="15428" width="0" style="116" hidden="1" customWidth="1"/>
    <col min="15429" max="15616" width="8.09765625" style="116"/>
    <col min="15617" max="15617" width="4.3984375" style="116" customWidth="1"/>
    <col min="15618" max="15618" width="4.59765625" style="116" customWidth="1"/>
    <col min="15619" max="15619" width="6.59765625" style="116" customWidth="1"/>
    <col min="15620" max="15620" width="0" style="116" hidden="1" customWidth="1"/>
    <col min="15621" max="15621" width="3.5" style="116" customWidth="1"/>
    <col min="15622" max="15622" width="0" style="116" hidden="1" customWidth="1"/>
    <col min="15623" max="15623" width="3.5" style="116" customWidth="1"/>
    <col min="15624" max="15624" width="0" style="116" hidden="1" customWidth="1"/>
    <col min="15625" max="15626" width="3.5" style="116" customWidth="1"/>
    <col min="15627" max="15627" width="0" style="116" hidden="1" customWidth="1"/>
    <col min="15628" max="15628" width="3.5" style="116" customWidth="1"/>
    <col min="15629" max="15629" width="0" style="116" hidden="1" customWidth="1"/>
    <col min="15630" max="15631" width="3.5" style="116" customWidth="1"/>
    <col min="15632" max="15632" width="0" style="116" hidden="1" customWidth="1"/>
    <col min="15633" max="15633" width="3.5" style="116" customWidth="1"/>
    <col min="15634" max="15634" width="0" style="116" hidden="1" customWidth="1"/>
    <col min="15635" max="15636" width="3.5" style="116" customWidth="1"/>
    <col min="15637" max="15637" width="0" style="116" hidden="1" customWidth="1"/>
    <col min="15638" max="15638" width="3.5" style="116" customWidth="1"/>
    <col min="15639" max="15639" width="0" style="116" hidden="1" customWidth="1"/>
    <col min="15640" max="15641" width="3.5" style="116" customWidth="1"/>
    <col min="15642" max="15642" width="0" style="116" hidden="1" customWidth="1"/>
    <col min="15643" max="15643" width="3.5" style="116" customWidth="1"/>
    <col min="15644" max="15644" width="0" style="116" hidden="1" customWidth="1"/>
    <col min="15645" max="15646" width="3.5" style="116" customWidth="1"/>
    <col min="15647" max="15647" width="0" style="116" hidden="1" customWidth="1"/>
    <col min="15648" max="15648" width="3.5" style="116" customWidth="1"/>
    <col min="15649" max="15649" width="0" style="116" hidden="1" customWidth="1"/>
    <col min="15650" max="15651" width="3.5" style="116" customWidth="1"/>
    <col min="15652" max="15652" width="0" style="116" hidden="1" customWidth="1"/>
    <col min="15653" max="15653" width="3.5" style="116" customWidth="1"/>
    <col min="15654" max="15654" width="0" style="116" hidden="1" customWidth="1"/>
    <col min="15655" max="15658" width="3.5" style="116" customWidth="1"/>
    <col min="15659" max="15659" width="3.69921875" style="116" customWidth="1"/>
    <col min="15660" max="15661" width="3.5" style="116" customWidth="1"/>
    <col min="15662" max="15662" width="8.09765625" style="116"/>
    <col min="15663" max="15663" width="4.59765625" style="116" customWidth="1"/>
    <col min="15664" max="15684" width="0" style="116" hidden="1" customWidth="1"/>
    <col min="15685" max="15872" width="8.09765625" style="116"/>
    <col min="15873" max="15873" width="4.3984375" style="116" customWidth="1"/>
    <col min="15874" max="15874" width="4.59765625" style="116" customWidth="1"/>
    <col min="15875" max="15875" width="6.59765625" style="116" customWidth="1"/>
    <col min="15876" max="15876" width="0" style="116" hidden="1" customWidth="1"/>
    <col min="15877" max="15877" width="3.5" style="116" customWidth="1"/>
    <col min="15878" max="15878" width="0" style="116" hidden="1" customWidth="1"/>
    <col min="15879" max="15879" width="3.5" style="116" customWidth="1"/>
    <col min="15880" max="15880" width="0" style="116" hidden="1" customWidth="1"/>
    <col min="15881" max="15882" width="3.5" style="116" customWidth="1"/>
    <col min="15883" max="15883" width="0" style="116" hidden="1" customWidth="1"/>
    <col min="15884" max="15884" width="3.5" style="116" customWidth="1"/>
    <col min="15885" max="15885" width="0" style="116" hidden="1" customWidth="1"/>
    <col min="15886" max="15887" width="3.5" style="116" customWidth="1"/>
    <col min="15888" max="15888" width="0" style="116" hidden="1" customWidth="1"/>
    <col min="15889" max="15889" width="3.5" style="116" customWidth="1"/>
    <col min="15890" max="15890" width="0" style="116" hidden="1" customWidth="1"/>
    <col min="15891" max="15892" width="3.5" style="116" customWidth="1"/>
    <col min="15893" max="15893" width="0" style="116" hidden="1" customWidth="1"/>
    <col min="15894" max="15894" width="3.5" style="116" customWidth="1"/>
    <col min="15895" max="15895" width="0" style="116" hidden="1" customWidth="1"/>
    <col min="15896" max="15897" width="3.5" style="116" customWidth="1"/>
    <col min="15898" max="15898" width="0" style="116" hidden="1" customWidth="1"/>
    <col min="15899" max="15899" width="3.5" style="116" customWidth="1"/>
    <col min="15900" max="15900" width="0" style="116" hidden="1" customWidth="1"/>
    <col min="15901" max="15902" width="3.5" style="116" customWidth="1"/>
    <col min="15903" max="15903" width="0" style="116" hidden="1" customWidth="1"/>
    <col min="15904" max="15904" width="3.5" style="116" customWidth="1"/>
    <col min="15905" max="15905" width="0" style="116" hidden="1" customWidth="1"/>
    <col min="15906" max="15907" width="3.5" style="116" customWidth="1"/>
    <col min="15908" max="15908" width="0" style="116" hidden="1" customWidth="1"/>
    <col min="15909" max="15909" width="3.5" style="116" customWidth="1"/>
    <col min="15910" max="15910" width="0" style="116" hidden="1" customWidth="1"/>
    <col min="15911" max="15914" width="3.5" style="116" customWidth="1"/>
    <col min="15915" max="15915" width="3.69921875" style="116" customWidth="1"/>
    <col min="15916" max="15917" width="3.5" style="116" customWidth="1"/>
    <col min="15918" max="15918" width="8.09765625" style="116"/>
    <col min="15919" max="15919" width="4.59765625" style="116" customWidth="1"/>
    <col min="15920" max="15940" width="0" style="116" hidden="1" customWidth="1"/>
    <col min="15941" max="16128" width="8.09765625" style="116"/>
    <col min="16129" max="16129" width="4.3984375" style="116" customWidth="1"/>
    <col min="16130" max="16130" width="4.59765625" style="116" customWidth="1"/>
    <col min="16131" max="16131" width="6.59765625" style="116" customWidth="1"/>
    <col min="16132" max="16132" width="0" style="116" hidden="1" customWidth="1"/>
    <col min="16133" max="16133" width="3.5" style="116" customWidth="1"/>
    <col min="16134" max="16134" width="0" style="116" hidden="1" customWidth="1"/>
    <col min="16135" max="16135" width="3.5" style="116" customWidth="1"/>
    <col min="16136" max="16136" width="0" style="116" hidden="1" customWidth="1"/>
    <col min="16137" max="16138" width="3.5" style="116" customWidth="1"/>
    <col min="16139" max="16139" width="0" style="116" hidden="1" customWidth="1"/>
    <col min="16140" max="16140" width="3.5" style="116" customWidth="1"/>
    <col min="16141" max="16141" width="0" style="116" hidden="1" customWidth="1"/>
    <col min="16142" max="16143" width="3.5" style="116" customWidth="1"/>
    <col min="16144" max="16144" width="0" style="116" hidden="1" customWidth="1"/>
    <col min="16145" max="16145" width="3.5" style="116" customWidth="1"/>
    <col min="16146" max="16146" width="0" style="116" hidden="1" customWidth="1"/>
    <col min="16147" max="16148" width="3.5" style="116" customWidth="1"/>
    <col min="16149" max="16149" width="0" style="116" hidden="1" customWidth="1"/>
    <col min="16150" max="16150" width="3.5" style="116" customWidth="1"/>
    <col min="16151" max="16151" width="0" style="116" hidden="1" customWidth="1"/>
    <col min="16152" max="16153" width="3.5" style="116" customWidth="1"/>
    <col min="16154" max="16154" width="0" style="116" hidden="1" customWidth="1"/>
    <col min="16155" max="16155" width="3.5" style="116" customWidth="1"/>
    <col min="16156" max="16156" width="0" style="116" hidden="1" customWidth="1"/>
    <col min="16157" max="16158" width="3.5" style="116" customWidth="1"/>
    <col min="16159" max="16159" width="0" style="116" hidden="1" customWidth="1"/>
    <col min="16160" max="16160" width="3.5" style="116" customWidth="1"/>
    <col min="16161" max="16161" width="0" style="116" hidden="1" customWidth="1"/>
    <col min="16162" max="16163" width="3.5" style="116" customWidth="1"/>
    <col min="16164" max="16164" width="0" style="116" hidden="1" customWidth="1"/>
    <col min="16165" max="16165" width="3.5" style="116" customWidth="1"/>
    <col min="16166" max="16166" width="0" style="116" hidden="1" customWidth="1"/>
    <col min="16167" max="16170" width="3.5" style="116" customWidth="1"/>
    <col min="16171" max="16171" width="3.69921875" style="116" customWidth="1"/>
    <col min="16172" max="16173" width="3.5" style="116" customWidth="1"/>
    <col min="16174" max="16174" width="8.09765625" style="116"/>
    <col min="16175" max="16175" width="4.59765625" style="116" customWidth="1"/>
    <col min="16176" max="16196" width="0" style="116" hidden="1" customWidth="1"/>
    <col min="16197" max="16384" width="8.09765625" style="116"/>
  </cols>
  <sheetData>
    <row r="1" spans="1:65" hidden="1" x14ac:dyDescent="0.2">
      <c r="AV1" s="116"/>
    </row>
    <row r="2" spans="1:65" s="119" customFormat="1" ht="18" hidden="1" customHeight="1" x14ac:dyDescent="0.2">
      <c r="A2" s="279" t="s">
        <v>3</v>
      </c>
      <c r="B2" s="279"/>
      <c r="C2" s="279" t="s">
        <v>4</v>
      </c>
      <c r="D2" s="279"/>
      <c r="E2" s="279"/>
      <c r="F2" s="279"/>
      <c r="G2" s="279"/>
      <c r="H2" s="279"/>
      <c r="I2" s="279"/>
      <c r="J2" s="279"/>
      <c r="K2" s="279"/>
      <c r="L2" s="118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21"/>
      <c r="AA2" s="21"/>
      <c r="AB2" s="21"/>
      <c r="AC2" s="21"/>
      <c r="AD2" s="21"/>
      <c r="AE2" s="21"/>
      <c r="AF2" s="21"/>
      <c r="AG2" s="21"/>
      <c r="AH2" s="21"/>
    </row>
    <row r="3" spans="1:65" s="119" customFormat="1" ht="18" hidden="1" customHeight="1" thickBot="1" x14ac:dyDescent="0.25">
      <c r="A3" s="279">
        <v>1</v>
      </c>
      <c r="B3" s="279"/>
      <c r="C3" s="435" t="str">
        <f>BM3</f>
        <v>グッピー</v>
      </c>
      <c r="D3" s="436"/>
      <c r="E3" s="436"/>
      <c r="F3" s="436"/>
      <c r="G3" s="436"/>
      <c r="H3" s="436"/>
      <c r="I3" s="436"/>
      <c r="J3" s="437"/>
      <c r="K3" s="120" t="s">
        <v>172</v>
      </c>
      <c r="L3" s="115"/>
      <c r="M3" s="121">
        <v>3</v>
      </c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21"/>
      <c r="AA3" s="21"/>
      <c r="AB3" s="21"/>
      <c r="AC3" s="21"/>
      <c r="AD3" s="21"/>
      <c r="AE3" s="21"/>
      <c r="AF3" s="21"/>
      <c r="AG3" s="21"/>
      <c r="AH3" s="21"/>
      <c r="BM3" s="105" t="s">
        <v>207</v>
      </c>
    </row>
    <row r="4" spans="1:65" s="119" customFormat="1" ht="18" hidden="1" customHeight="1" thickBot="1" x14ac:dyDescent="0.25">
      <c r="A4" s="279">
        <v>2</v>
      </c>
      <c r="B4" s="279"/>
      <c r="C4" s="435" t="str">
        <f t="shared" ref="C4:C9" si="0">BM4</f>
        <v>リトルキャッツ　Ａ</v>
      </c>
      <c r="D4" s="436"/>
      <c r="E4" s="436"/>
      <c r="F4" s="436"/>
      <c r="G4" s="436"/>
      <c r="H4" s="436"/>
      <c r="I4" s="436"/>
      <c r="J4" s="437"/>
      <c r="K4" s="122" t="s">
        <v>173</v>
      </c>
      <c r="L4" s="115"/>
      <c r="M4" s="121">
        <v>4</v>
      </c>
      <c r="N4" s="117"/>
      <c r="O4" s="123" t="s">
        <v>174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21"/>
      <c r="AA4" s="21"/>
      <c r="AB4" s="21"/>
      <c r="AC4" s="21"/>
      <c r="AD4" s="21"/>
      <c r="AE4" s="21"/>
      <c r="AF4" s="21"/>
      <c r="AG4" s="21"/>
      <c r="AH4" s="21"/>
      <c r="BM4" s="72" t="s">
        <v>208</v>
      </c>
    </row>
    <row r="5" spans="1:65" s="119" customFormat="1" ht="18" hidden="1" customHeight="1" thickBot="1" x14ac:dyDescent="0.25">
      <c r="A5" s="279">
        <v>3</v>
      </c>
      <c r="B5" s="279"/>
      <c r="C5" s="435" t="str">
        <f t="shared" si="0"/>
        <v>リトルキャッツ　Ｂ</v>
      </c>
      <c r="D5" s="436"/>
      <c r="E5" s="436"/>
      <c r="F5" s="436"/>
      <c r="G5" s="436"/>
      <c r="H5" s="436"/>
      <c r="I5" s="436"/>
      <c r="J5" s="437"/>
      <c r="K5" s="124" t="s">
        <v>175</v>
      </c>
      <c r="L5" s="115"/>
      <c r="M5" s="121">
        <v>3</v>
      </c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21"/>
      <c r="AA5" s="21"/>
      <c r="AB5" s="21"/>
      <c r="AC5" s="21"/>
      <c r="AD5" s="21"/>
      <c r="AE5" s="21"/>
      <c r="AF5" s="21"/>
      <c r="AG5" s="21"/>
      <c r="AH5" s="21"/>
      <c r="BM5" s="72" t="s">
        <v>162</v>
      </c>
    </row>
    <row r="6" spans="1:65" s="119" customFormat="1" ht="18" hidden="1" customHeight="1" thickBot="1" x14ac:dyDescent="0.25">
      <c r="A6" s="279">
        <v>4</v>
      </c>
      <c r="B6" s="279"/>
      <c r="C6" s="435" t="str">
        <f t="shared" si="0"/>
        <v>リトルキャッツ　Ｃ</v>
      </c>
      <c r="D6" s="436"/>
      <c r="E6" s="436"/>
      <c r="F6" s="436"/>
      <c r="G6" s="436"/>
      <c r="H6" s="436"/>
      <c r="I6" s="436"/>
      <c r="J6" s="437"/>
      <c r="K6" s="124" t="s">
        <v>176</v>
      </c>
      <c r="L6" s="115"/>
      <c r="M6" s="121">
        <v>4</v>
      </c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21"/>
      <c r="AA6" s="21"/>
      <c r="AB6" s="21"/>
      <c r="AC6" s="21"/>
      <c r="AD6" s="21"/>
      <c r="AE6" s="21"/>
      <c r="AF6" s="21"/>
      <c r="AG6" s="21"/>
      <c r="AH6" s="21"/>
      <c r="BM6" s="72" t="s">
        <v>163</v>
      </c>
    </row>
    <row r="7" spans="1:65" s="119" customFormat="1" ht="18" hidden="1" customHeight="1" thickBot="1" x14ac:dyDescent="0.25">
      <c r="A7" s="279">
        <v>5</v>
      </c>
      <c r="B7" s="279"/>
      <c r="C7" s="435" t="str">
        <f t="shared" si="0"/>
        <v>リトルキャッツ　Ｄ</v>
      </c>
      <c r="D7" s="436"/>
      <c r="E7" s="436"/>
      <c r="F7" s="436"/>
      <c r="G7" s="436"/>
      <c r="H7" s="436"/>
      <c r="I7" s="436"/>
      <c r="J7" s="437"/>
      <c r="K7" s="124" t="s">
        <v>177</v>
      </c>
      <c r="L7" s="115"/>
      <c r="M7" s="121">
        <v>4</v>
      </c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21"/>
      <c r="AA7" s="21"/>
      <c r="AB7" s="21"/>
      <c r="AC7" s="21"/>
      <c r="AD7" s="21"/>
      <c r="AE7" s="21"/>
      <c r="AF7" s="21"/>
      <c r="AG7" s="21"/>
      <c r="AH7" s="21"/>
      <c r="BM7" s="72" t="s">
        <v>164</v>
      </c>
    </row>
    <row r="8" spans="1:65" s="119" customFormat="1" ht="18" hidden="1" customHeight="1" thickBot="1" x14ac:dyDescent="0.25">
      <c r="A8" s="279">
        <v>6</v>
      </c>
      <c r="B8" s="279"/>
      <c r="C8" s="435" t="str">
        <f t="shared" si="0"/>
        <v>リトルキャッツ　Ｅ</v>
      </c>
      <c r="D8" s="436"/>
      <c r="E8" s="436"/>
      <c r="F8" s="436"/>
      <c r="G8" s="436"/>
      <c r="H8" s="436"/>
      <c r="I8" s="436"/>
      <c r="J8" s="437"/>
      <c r="K8" s="124" t="s">
        <v>178</v>
      </c>
      <c r="L8" s="115"/>
      <c r="M8" s="121">
        <v>3</v>
      </c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21"/>
      <c r="AA8" s="21"/>
      <c r="AB8" s="21"/>
      <c r="AC8" s="21"/>
      <c r="AD8" s="21"/>
      <c r="AE8" s="21"/>
      <c r="AF8" s="21"/>
      <c r="AG8" s="21"/>
      <c r="AH8" s="21"/>
      <c r="BM8" s="72" t="s">
        <v>165</v>
      </c>
    </row>
    <row r="9" spans="1:65" s="119" customFormat="1" ht="19.8" hidden="1" customHeight="1" thickBot="1" x14ac:dyDescent="0.25">
      <c r="A9" s="279">
        <v>7</v>
      </c>
      <c r="B9" s="279"/>
      <c r="C9" s="435" t="str">
        <f t="shared" si="0"/>
        <v>リトルキャッツ　Ｆ</v>
      </c>
      <c r="D9" s="436"/>
      <c r="E9" s="436"/>
      <c r="F9" s="436"/>
      <c r="G9" s="436"/>
      <c r="H9" s="436"/>
      <c r="I9" s="436"/>
      <c r="J9" s="437"/>
      <c r="K9" s="124" t="s">
        <v>179</v>
      </c>
      <c r="L9" s="115"/>
      <c r="M9" s="121">
        <v>4</v>
      </c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21"/>
      <c r="AA9" s="21"/>
      <c r="AB9" s="21"/>
      <c r="AC9" s="21"/>
      <c r="AD9" s="21"/>
      <c r="AE9" s="21"/>
      <c r="AF9" s="21"/>
      <c r="AG9" s="21"/>
      <c r="AH9" s="21"/>
      <c r="BM9" s="72" t="s">
        <v>166</v>
      </c>
    </row>
    <row r="10" spans="1:65" s="119" customFormat="1" ht="24" customHeight="1" thickBot="1" x14ac:dyDescent="0.25">
      <c r="A10" s="125" t="s">
        <v>0</v>
      </c>
      <c r="B10" s="194" t="s">
        <v>204</v>
      </c>
      <c r="C10" s="126" t="s">
        <v>104</v>
      </c>
      <c r="D10" s="127"/>
      <c r="E10" s="117"/>
      <c r="F10" s="128"/>
      <c r="G10" s="9" t="s">
        <v>203</v>
      </c>
      <c r="H10" s="129"/>
      <c r="I10" s="117"/>
      <c r="J10" s="130"/>
      <c r="K10" s="130"/>
      <c r="L10" s="130"/>
      <c r="M10" s="130"/>
      <c r="N10" s="130"/>
      <c r="O10" s="13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97"/>
      <c r="AH10" s="197"/>
    </row>
    <row r="11" spans="1:65" s="119" customFormat="1" ht="18" customHeight="1" x14ac:dyDescent="0.2">
      <c r="A11" s="251" t="s">
        <v>105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BA11" s="197"/>
      <c r="BB11" s="197"/>
    </row>
    <row r="12" spans="1:65" s="119" customFormat="1" ht="6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65" s="119" customFormat="1" ht="18" customHeight="1" x14ac:dyDescent="0.2">
      <c r="A13" s="131" t="s">
        <v>6</v>
      </c>
      <c r="B13" s="131" t="s">
        <v>180</v>
      </c>
      <c r="C13" s="438" t="s">
        <v>7</v>
      </c>
      <c r="D13" s="438"/>
      <c r="E13" s="438"/>
      <c r="F13" s="438"/>
      <c r="G13" s="438"/>
      <c r="H13" s="438"/>
      <c r="I13" s="438"/>
      <c r="J13" s="438"/>
      <c r="K13" s="445" t="s">
        <v>8</v>
      </c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7"/>
      <c r="Z13" s="438" t="s">
        <v>7</v>
      </c>
      <c r="AA13" s="438"/>
      <c r="AB13" s="438"/>
      <c r="AC13" s="438"/>
      <c r="AD13" s="438"/>
      <c r="AE13" s="438"/>
      <c r="AF13" s="438"/>
      <c r="AG13" s="438"/>
      <c r="AH13" s="438"/>
      <c r="AI13" s="438"/>
      <c r="AJ13" s="60"/>
      <c r="AK13" s="448" t="s">
        <v>181</v>
      </c>
      <c r="AL13" s="449"/>
      <c r="AM13" s="449"/>
      <c r="AN13" s="449"/>
      <c r="AO13" s="449"/>
      <c r="AP13" s="450"/>
      <c r="AQ13" s="445" t="s">
        <v>182</v>
      </c>
      <c r="AR13" s="446"/>
      <c r="AS13" s="446"/>
      <c r="AT13" s="447"/>
    </row>
    <row r="14" spans="1:65" s="119" customFormat="1" ht="13.95" customHeight="1" x14ac:dyDescent="0.2">
      <c r="A14" s="451">
        <v>1</v>
      </c>
      <c r="B14" s="451">
        <v>9</v>
      </c>
      <c r="C14" s="454" t="str">
        <f>B62</f>
        <v>グッピー</v>
      </c>
      <c r="D14" s="455"/>
      <c r="E14" s="455"/>
      <c r="F14" s="455"/>
      <c r="G14" s="455"/>
      <c r="H14" s="455"/>
      <c r="I14" s="455"/>
      <c r="J14" s="456"/>
      <c r="K14" s="463">
        <f>COUNTIF(Q14:Q16,"〇")</f>
        <v>2</v>
      </c>
      <c r="L14" s="464"/>
      <c r="M14" s="464"/>
      <c r="N14" s="465"/>
      <c r="O14" s="472">
        <v>15</v>
      </c>
      <c r="P14" s="473"/>
      <c r="Q14" s="132" t="str">
        <f t="shared" ref="Q14:Q55" si="1">IF(O14&gt;T14,"〇","  ")</f>
        <v>〇</v>
      </c>
      <c r="R14" s="133" t="s">
        <v>10</v>
      </c>
      <c r="S14" s="134" t="str">
        <f t="shared" ref="S14:S55" si="2">IF(T14&gt;O14,"〇","  ")</f>
        <v xml:space="preserve">  </v>
      </c>
      <c r="T14" s="472">
        <v>13</v>
      </c>
      <c r="U14" s="474"/>
      <c r="V14" s="27"/>
      <c r="W14" s="282">
        <f>COUNTIF(S14:S16,"〇")</f>
        <v>1</v>
      </c>
      <c r="X14" s="283"/>
      <c r="Y14" s="284"/>
      <c r="Z14" s="476" t="str">
        <f>J58</f>
        <v>リトルキャッツ　Ａ</v>
      </c>
      <c r="AA14" s="476"/>
      <c r="AB14" s="476"/>
      <c r="AC14" s="476"/>
      <c r="AD14" s="476"/>
      <c r="AE14" s="476"/>
      <c r="AF14" s="476"/>
      <c r="AG14" s="476"/>
      <c r="AH14" s="476"/>
      <c r="AI14" s="476"/>
      <c r="AJ14" s="60"/>
      <c r="AK14" s="438" t="str">
        <f>C7</f>
        <v>リトルキャッツ　Ｄ</v>
      </c>
      <c r="AL14" s="438"/>
      <c r="AM14" s="438"/>
      <c r="AN14" s="438"/>
      <c r="AO14" s="438"/>
      <c r="AP14" s="438"/>
      <c r="AQ14" s="330" t="str">
        <f>C8</f>
        <v>リトルキャッツ　Ｅ</v>
      </c>
      <c r="AR14" s="235"/>
      <c r="AS14" s="235"/>
      <c r="AT14" s="236"/>
    </row>
    <row r="15" spans="1:65" s="119" customFormat="1" ht="13.95" customHeight="1" x14ac:dyDescent="0.2">
      <c r="A15" s="452"/>
      <c r="B15" s="452"/>
      <c r="C15" s="457"/>
      <c r="D15" s="458"/>
      <c r="E15" s="458"/>
      <c r="F15" s="458"/>
      <c r="G15" s="458"/>
      <c r="H15" s="458"/>
      <c r="I15" s="458"/>
      <c r="J15" s="459"/>
      <c r="K15" s="466"/>
      <c r="L15" s="467"/>
      <c r="M15" s="467"/>
      <c r="N15" s="468"/>
      <c r="O15" s="439">
        <v>9</v>
      </c>
      <c r="P15" s="440"/>
      <c r="Q15" s="135" t="str">
        <f t="shared" si="1"/>
        <v xml:space="preserve">  </v>
      </c>
      <c r="R15" s="136" t="s">
        <v>11</v>
      </c>
      <c r="S15" s="137" t="str">
        <f t="shared" si="2"/>
        <v>〇</v>
      </c>
      <c r="T15" s="439">
        <v>15</v>
      </c>
      <c r="U15" s="441"/>
      <c r="V15" s="32"/>
      <c r="W15" s="285"/>
      <c r="X15" s="286"/>
      <c r="Y15" s="287"/>
      <c r="Z15" s="476"/>
      <c r="AA15" s="476"/>
      <c r="AB15" s="476"/>
      <c r="AC15" s="476"/>
      <c r="AD15" s="476"/>
      <c r="AE15" s="476"/>
      <c r="AF15" s="476"/>
      <c r="AG15" s="476"/>
      <c r="AH15" s="476"/>
      <c r="AI15" s="476"/>
      <c r="AJ15" s="60"/>
      <c r="AK15" s="438"/>
      <c r="AL15" s="438"/>
      <c r="AM15" s="438"/>
      <c r="AN15" s="438"/>
      <c r="AO15" s="438"/>
      <c r="AP15" s="438"/>
      <c r="AQ15" s="198"/>
      <c r="AR15" s="197"/>
      <c r="AS15" s="197"/>
      <c r="AT15" s="201"/>
    </row>
    <row r="16" spans="1:65" s="119" customFormat="1" ht="13.95" customHeight="1" x14ac:dyDescent="0.2">
      <c r="A16" s="452"/>
      <c r="B16" s="453"/>
      <c r="C16" s="460"/>
      <c r="D16" s="461"/>
      <c r="E16" s="461"/>
      <c r="F16" s="461"/>
      <c r="G16" s="461"/>
      <c r="H16" s="461"/>
      <c r="I16" s="461"/>
      <c r="J16" s="462"/>
      <c r="K16" s="469"/>
      <c r="L16" s="470"/>
      <c r="M16" s="470"/>
      <c r="N16" s="471"/>
      <c r="O16" s="442">
        <v>15</v>
      </c>
      <c r="P16" s="443"/>
      <c r="Q16" s="138" t="str">
        <f t="shared" si="1"/>
        <v>〇</v>
      </c>
      <c r="R16" s="139" t="s">
        <v>12</v>
      </c>
      <c r="S16" s="140" t="str">
        <f t="shared" si="2"/>
        <v xml:space="preserve">  </v>
      </c>
      <c r="T16" s="442">
        <v>13</v>
      </c>
      <c r="U16" s="444"/>
      <c r="V16" s="36"/>
      <c r="W16" s="291"/>
      <c r="X16" s="292"/>
      <c r="Y16" s="293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60"/>
      <c r="AK16" s="438"/>
      <c r="AL16" s="438"/>
      <c r="AM16" s="438"/>
      <c r="AN16" s="438"/>
      <c r="AO16" s="438"/>
      <c r="AP16" s="438"/>
      <c r="AQ16" s="198"/>
      <c r="AR16" s="197"/>
      <c r="AS16" s="197"/>
      <c r="AT16" s="201"/>
    </row>
    <row r="17" spans="1:46" s="119" customFormat="1" ht="13.95" customHeight="1" x14ac:dyDescent="0.2">
      <c r="A17" s="452"/>
      <c r="B17" s="451">
        <v>10</v>
      </c>
      <c r="C17" s="475" t="str">
        <f>B74</f>
        <v>リトルキャッツ　Ｂ</v>
      </c>
      <c r="D17" s="475"/>
      <c r="E17" s="475"/>
      <c r="F17" s="475"/>
      <c r="G17" s="475"/>
      <c r="H17" s="475"/>
      <c r="I17" s="475"/>
      <c r="J17" s="475"/>
      <c r="K17" s="463">
        <f>COUNTIF(Q17:Q19,"〇")</f>
        <v>1</v>
      </c>
      <c r="L17" s="464"/>
      <c r="M17" s="464"/>
      <c r="N17" s="465"/>
      <c r="O17" s="472">
        <v>15</v>
      </c>
      <c r="P17" s="473"/>
      <c r="Q17" s="132" t="str">
        <f t="shared" si="1"/>
        <v xml:space="preserve">  </v>
      </c>
      <c r="R17" s="133" t="s">
        <v>10</v>
      </c>
      <c r="S17" s="134" t="str">
        <f t="shared" si="2"/>
        <v>〇</v>
      </c>
      <c r="T17" s="472">
        <v>17</v>
      </c>
      <c r="U17" s="474"/>
      <c r="V17" s="37"/>
      <c r="W17" s="282">
        <f>COUNTIF(S17:S19,"〇")</f>
        <v>2</v>
      </c>
      <c r="X17" s="283"/>
      <c r="Y17" s="284"/>
      <c r="Z17" s="476" t="str">
        <f>T58</f>
        <v>リトルキャッツ　Ｃ</v>
      </c>
      <c r="AA17" s="476"/>
      <c r="AB17" s="476"/>
      <c r="AC17" s="476"/>
      <c r="AD17" s="476"/>
      <c r="AE17" s="476"/>
      <c r="AF17" s="476"/>
      <c r="AG17" s="476"/>
      <c r="AH17" s="476"/>
      <c r="AI17" s="476"/>
      <c r="AJ17" s="60"/>
      <c r="AK17" s="438" t="str">
        <f>C9</f>
        <v>リトルキャッツ　Ｆ</v>
      </c>
      <c r="AL17" s="438"/>
      <c r="AM17" s="438"/>
      <c r="AN17" s="438"/>
      <c r="AO17" s="438"/>
      <c r="AP17" s="438"/>
      <c r="AQ17" s="198"/>
      <c r="AR17" s="197"/>
      <c r="AS17" s="197"/>
      <c r="AT17" s="201"/>
    </row>
    <row r="18" spans="1:46" s="119" customFormat="1" ht="13.95" customHeight="1" x14ac:dyDescent="0.2">
      <c r="A18" s="452"/>
      <c r="B18" s="452"/>
      <c r="C18" s="475"/>
      <c r="D18" s="475"/>
      <c r="E18" s="475"/>
      <c r="F18" s="475"/>
      <c r="G18" s="475"/>
      <c r="H18" s="475"/>
      <c r="I18" s="475"/>
      <c r="J18" s="475"/>
      <c r="K18" s="466"/>
      <c r="L18" s="467"/>
      <c r="M18" s="467"/>
      <c r="N18" s="468"/>
      <c r="O18" s="439">
        <v>15</v>
      </c>
      <c r="P18" s="440"/>
      <c r="Q18" s="135" t="str">
        <f t="shared" si="1"/>
        <v>〇</v>
      </c>
      <c r="R18" s="136" t="s">
        <v>11</v>
      </c>
      <c r="S18" s="137" t="str">
        <f t="shared" si="2"/>
        <v xml:space="preserve">  </v>
      </c>
      <c r="T18" s="439">
        <v>13</v>
      </c>
      <c r="U18" s="441"/>
      <c r="V18" s="32"/>
      <c r="W18" s="285"/>
      <c r="X18" s="286"/>
      <c r="Y18" s="287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60"/>
      <c r="AK18" s="438"/>
      <c r="AL18" s="438"/>
      <c r="AM18" s="438"/>
      <c r="AN18" s="438"/>
      <c r="AO18" s="438"/>
      <c r="AP18" s="438"/>
      <c r="AQ18" s="198"/>
      <c r="AR18" s="197"/>
      <c r="AS18" s="197"/>
      <c r="AT18" s="201"/>
    </row>
    <row r="19" spans="1:46" s="119" customFormat="1" ht="13.95" customHeight="1" x14ac:dyDescent="0.2">
      <c r="A19" s="453"/>
      <c r="B19" s="453"/>
      <c r="C19" s="475"/>
      <c r="D19" s="475"/>
      <c r="E19" s="475"/>
      <c r="F19" s="475"/>
      <c r="G19" s="475"/>
      <c r="H19" s="475"/>
      <c r="I19" s="475"/>
      <c r="J19" s="475"/>
      <c r="K19" s="469"/>
      <c r="L19" s="470"/>
      <c r="M19" s="470"/>
      <c r="N19" s="471"/>
      <c r="O19" s="442">
        <v>6</v>
      </c>
      <c r="P19" s="443"/>
      <c r="Q19" s="138" t="str">
        <f t="shared" si="1"/>
        <v xml:space="preserve">  </v>
      </c>
      <c r="R19" s="139" t="s">
        <v>12</v>
      </c>
      <c r="S19" s="140" t="str">
        <f t="shared" si="2"/>
        <v>〇</v>
      </c>
      <c r="T19" s="442">
        <v>15</v>
      </c>
      <c r="U19" s="444"/>
      <c r="V19" s="40"/>
      <c r="W19" s="291"/>
      <c r="X19" s="292"/>
      <c r="Y19" s="293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60"/>
      <c r="AK19" s="438"/>
      <c r="AL19" s="438"/>
      <c r="AM19" s="438"/>
      <c r="AN19" s="438"/>
      <c r="AO19" s="438"/>
      <c r="AP19" s="438"/>
      <c r="AQ19" s="244"/>
      <c r="AR19" s="242"/>
      <c r="AS19" s="242"/>
      <c r="AT19" s="243"/>
    </row>
    <row r="20" spans="1:46" s="119" customFormat="1" ht="13.95" customHeight="1" x14ac:dyDescent="0.2">
      <c r="A20" s="451">
        <v>2</v>
      </c>
      <c r="B20" s="451">
        <f>B14</f>
        <v>9</v>
      </c>
      <c r="C20" s="475" t="str">
        <f>C6</f>
        <v>リトルキャッツ　Ｃ</v>
      </c>
      <c r="D20" s="475"/>
      <c r="E20" s="475"/>
      <c r="F20" s="475"/>
      <c r="G20" s="475"/>
      <c r="H20" s="475"/>
      <c r="I20" s="475"/>
      <c r="J20" s="475"/>
      <c r="K20" s="463">
        <f>COUNTIF(Q20:Q22,"〇")</f>
        <v>0</v>
      </c>
      <c r="L20" s="464"/>
      <c r="M20" s="464"/>
      <c r="N20" s="465"/>
      <c r="O20" s="472">
        <v>13</v>
      </c>
      <c r="P20" s="473"/>
      <c r="Q20" s="132" t="str">
        <f t="shared" si="1"/>
        <v xml:space="preserve">  </v>
      </c>
      <c r="R20" s="133" t="s">
        <v>10</v>
      </c>
      <c r="S20" s="134" t="str">
        <f t="shared" si="2"/>
        <v>〇</v>
      </c>
      <c r="T20" s="472">
        <v>15</v>
      </c>
      <c r="U20" s="474"/>
      <c r="V20" s="37"/>
      <c r="W20" s="282">
        <f>COUNTIF(S20:S22,"〇")</f>
        <v>2</v>
      </c>
      <c r="X20" s="283"/>
      <c r="Y20" s="284"/>
      <c r="Z20" s="476" t="str">
        <f>C8</f>
        <v>リトルキャッツ　Ｅ</v>
      </c>
      <c r="AA20" s="476"/>
      <c r="AB20" s="476"/>
      <c r="AC20" s="476"/>
      <c r="AD20" s="476"/>
      <c r="AE20" s="476"/>
      <c r="AF20" s="476"/>
      <c r="AG20" s="476"/>
      <c r="AH20" s="476"/>
      <c r="AI20" s="476"/>
      <c r="AJ20" s="60"/>
      <c r="AK20" s="438" t="str">
        <f>C4</f>
        <v>リトルキャッツ　Ａ</v>
      </c>
      <c r="AL20" s="438"/>
      <c r="AM20" s="438"/>
      <c r="AN20" s="438"/>
      <c r="AO20" s="438"/>
      <c r="AP20" s="438"/>
      <c r="AQ20" s="330" t="str">
        <f>C3</f>
        <v>グッピー</v>
      </c>
      <c r="AR20" s="235"/>
      <c r="AS20" s="235"/>
      <c r="AT20" s="236"/>
    </row>
    <row r="21" spans="1:46" s="119" customFormat="1" ht="13.95" customHeight="1" x14ac:dyDescent="0.2">
      <c r="A21" s="452"/>
      <c r="B21" s="452"/>
      <c r="C21" s="475"/>
      <c r="D21" s="475"/>
      <c r="E21" s="475"/>
      <c r="F21" s="475"/>
      <c r="G21" s="475"/>
      <c r="H21" s="475"/>
      <c r="I21" s="475"/>
      <c r="J21" s="475"/>
      <c r="K21" s="466"/>
      <c r="L21" s="467"/>
      <c r="M21" s="467"/>
      <c r="N21" s="468"/>
      <c r="O21" s="439">
        <v>11</v>
      </c>
      <c r="P21" s="440"/>
      <c r="Q21" s="135" t="str">
        <f t="shared" si="1"/>
        <v xml:space="preserve">  </v>
      </c>
      <c r="R21" s="136" t="s">
        <v>11</v>
      </c>
      <c r="S21" s="137" t="str">
        <f t="shared" si="2"/>
        <v>〇</v>
      </c>
      <c r="T21" s="439">
        <v>15</v>
      </c>
      <c r="U21" s="441"/>
      <c r="V21" s="32"/>
      <c r="W21" s="285"/>
      <c r="X21" s="286"/>
      <c r="Y21" s="287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60"/>
      <c r="AK21" s="438"/>
      <c r="AL21" s="438"/>
      <c r="AM21" s="438"/>
      <c r="AN21" s="438"/>
      <c r="AO21" s="438"/>
      <c r="AP21" s="438"/>
      <c r="AQ21" s="198"/>
      <c r="AR21" s="197"/>
      <c r="AS21" s="197"/>
      <c r="AT21" s="201"/>
    </row>
    <row r="22" spans="1:46" s="119" customFormat="1" ht="13.95" customHeight="1" x14ac:dyDescent="0.2">
      <c r="A22" s="452"/>
      <c r="B22" s="453"/>
      <c r="C22" s="475"/>
      <c r="D22" s="475"/>
      <c r="E22" s="475"/>
      <c r="F22" s="475"/>
      <c r="G22" s="475"/>
      <c r="H22" s="475"/>
      <c r="I22" s="475"/>
      <c r="J22" s="475"/>
      <c r="K22" s="469"/>
      <c r="L22" s="470"/>
      <c r="M22" s="470"/>
      <c r="N22" s="471"/>
      <c r="O22" s="442"/>
      <c r="P22" s="443"/>
      <c r="Q22" s="138" t="str">
        <f t="shared" si="1"/>
        <v xml:space="preserve">  </v>
      </c>
      <c r="R22" s="139" t="s">
        <v>12</v>
      </c>
      <c r="S22" s="140" t="str">
        <f t="shared" si="2"/>
        <v xml:space="preserve">  </v>
      </c>
      <c r="T22" s="442"/>
      <c r="U22" s="444"/>
      <c r="V22" s="40"/>
      <c r="W22" s="291"/>
      <c r="X22" s="292"/>
      <c r="Y22" s="293"/>
      <c r="Z22" s="476"/>
      <c r="AA22" s="476"/>
      <c r="AB22" s="476"/>
      <c r="AC22" s="476"/>
      <c r="AD22" s="476"/>
      <c r="AE22" s="476"/>
      <c r="AF22" s="476"/>
      <c r="AG22" s="476"/>
      <c r="AH22" s="476"/>
      <c r="AI22" s="476"/>
      <c r="AJ22" s="60"/>
      <c r="AK22" s="438"/>
      <c r="AL22" s="438"/>
      <c r="AM22" s="438"/>
      <c r="AN22" s="438"/>
      <c r="AO22" s="438"/>
      <c r="AP22" s="438"/>
      <c r="AQ22" s="198"/>
      <c r="AR22" s="197"/>
      <c r="AS22" s="197"/>
      <c r="AT22" s="201"/>
    </row>
    <row r="23" spans="1:46" s="119" customFormat="1" ht="13.95" customHeight="1" x14ac:dyDescent="0.2">
      <c r="A23" s="452"/>
      <c r="B23" s="451">
        <f>B17</f>
        <v>10</v>
      </c>
      <c r="C23" s="454" t="str">
        <f>C7</f>
        <v>リトルキャッツ　Ｄ</v>
      </c>
      <c r="D23" s="455"/>
      <c r="E23" s="455"/>
      <c r="F23" s="455"/>
      <c r="G23" s="455"/>
      <c r="H23" s="455"/>
      <c r="I23" s="455"/>
      <c r="J23" s="456"/>
      <c r="K23" s="463">
        <f>COUNTIF(Q23:Q25,"〇")</f>
        <v>0</v>
      </c>
      <c r="L23" s="464"/>
      <c r="M23" s="464"/>
      <c r="N23" s="465"/>
      <c r="O23" s="472">
        <v>14</v>
      </c>
      <c r="P23" s="473"/>
      <c r="Q23" s="132" t="str">
        <f t="shared" si="1"/>
        <v xml:space="preserve">  </v>
      </c>
      <c r="R23" s="133" t="s">
        <v>10</v>
      </c>
      <c r="S23" s="134" t="str">
        <f t="shared" si="2"/>
        <v>〇</v>
      </c>
      <c r="T23" s="472">
        <v>16</v>
      </c>
      <c r="U23" s="474"/>
      <c r="V23" s="37"/>
      <c r="W23" s="282">
        <f>COUNTIF(S23:S25,"〇")</f>
        <v>2</v>
      </c>
      <c r="X23" s="283"/>
      <c r="Y23" s="284"/>
      <c r="Z23" s="476" t="str">
        <f>AI58</f>
        <v>リトルキャッツ　Ｆ</v>
      </c>
      <c r="AA23" s="476"/>
      <c r="AB23" s="476"/>
      <c r="AC23" s="476"/>
      <c r="AD23" s="476"/>
      <c r="AE23" s="476"/>
      <c r="AF23" s="476"/>
      <c r="AG23" s="476"/>
      <c r="AH23" s="476"/>
      <c r="AI23" s="476"/>
      <c r="AJ23" s="60"/>
      <c r="AK23" s="438" t="str">
        <f>C5</f>
        <v>リトルキャッツ　Ｂ</v>
      </c>
      <c r="AL23" s="438"/>
      <c r="AM23" s="438"/>
      <c r="AN23" s="438"/>
      <c r="AO23" s="438"/>
      <c r="AP23" s="438"/>
      <c r="AQ23" s="198"/>
      <c r="AR23" s="197"/>
      <c r="AS23" s="197"/>
      <c r="AT23" s="201"/>
    </row>
    <row r="24" spans="1:46" s="119" customFormat="1" ht="13.95" customHeight="1" x14ac:dyDescent="0.2">
      <c r="A24" s="452"/>
      <c r="B24" s="452"/>
      <c r="C24" s="457"/>
      <c r="D24" s="458"/>
      <c r="E24" s="458"/>
      <c r="F24" s="458"/>
      <c r="G24" s="458"/>
      <c r="H24" s="458"/>
      <c r="I24" s="458"/>
      <c r="J24" s="459"/>
      <c r="K24" s="466"/>
      <c r="L24" s="467"/>
      <c r="M24" s="467"/>
      <c r="N24" s="468"/>
      <c r="O24" s="439">
        <v>12</v>
      </c>
      <c r="P24" s="440"/>
      <c r="Q24" s="135" t="str">
        <f t="shared" si="1"/>
        <v xml:space="preserve">  </v>
      </c>
      <c r="R24" s="136" t="s">
        <v>11</v>
      </c>
      <c r="S24" s="137" t="str">
        <f t="shared" si="2"/>
        <v>〇</v>
      </c>
      <c r="T24" s="439">
        <v>15</v>
      </c>
      <c r="U24" s="441"/>
      <c r="V24" s="32"/>
      <c r="W24" s="285"/>
      <c r="X24" s="286"/>
      <c r="Y24" s="287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60"/>
      <c r="AK24" s="438"/>
      <c r="AL24" s="438"/>
      <c r="AM24" s="438"/>
      <c r="AN24" s="438"/>
      <c r="AO24" s="438"/>
      <c r="AP24" s="438"/>
      <c r="AQ24" s="198"/>
      <c r="AR24" s="197"/>
      <c r="AS24" s="197"/>
      <c r="AT24" s="201"/>
    </row>
    <row r="25" spans="1:46" s="119" customFormat="1" ht="13.95" customHeight="1" x14ac:dyDescent="0.2">
      <c r="A25" s="453"/>
      <c r="B25" s="453"/>
      <c r="C25" s="460"/>
      <c r="D25" s="461"/>
      <c r="E25" s="461"/>
      <c r="F25" s="461"/>
      <c r="G25" s="461"/>
      <c r="H25" s="461"/>
      <c r="I25" s="461"/>
      <c r="J25" s="462"/>
      <c r="K25" s="469"/>
      <c r="L25" s="470"/>
      <c r="M25" s="470"/>
      <c r="N25" s="471"/>
      <c r="O25" s="442"/>
      <c r="P25" s="443"/>
      <c r="Q25" s="138" t="str">
        <f t="shared" si="1"/>
        <v xml:space="preserve">  </v>
      </c>
      <c r="R25" s="139" t="s">
        <v>12</v>
      </c>
      <c r="S25" s="140" t="str">
        <f t="shared" si="2"/>
        <v xml:space="preserve">  </v>
      </c>
      <c r="T25" s="442"/>
      <c r="U25" s="444"/>
      <c r="V25" s="40"/>
      <c r="W25" s="291"/>
      <c r="X25" s="292"/>
      <c r="Y25" s="293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60"/>
      <c r="AK25" s="438"/>
      <c r="AL25" s="438"/>
      <c r="AM25" s="438"/>
      <c r="AN25" s="438"/>
      <c r="AO25" s="438"/>
      <c r="AP25" s="438"/>
      <c r="AQ25" s="244"/>
      <c r="AR25" s="242"/>
      <c r="AS25" s="242"/>
      <c r="AT25" s="243"/>
    </row>
    <row r="26" spans="1:46" s="119" customFormat="1" ht="13.95" customHeight="1" x14ac:dyDescent="0.2">
      <c r="A26" s="451">
        <v>3</v>
      </c>
      <c r="B26" s="451">
        <f t="shared" ref="B26" si="3">B20</f>
        <v>9</v>
      </c>
      <c r="C26" s="475" t="str">
        <f>C3</f>
        <v>グッピー</v>
      </c>
      <c r="D26" s="475"/>
      <c r="E26" s="475"/>
      <c r="F26" s="475"/>
      <c r="G26" s="475"/>
      <c r="H26" s="475"/>
      <c r="I26" s="475"/>
      <c r="J26" s="475"/>
      <c r="K26" s="463">
        <f>COUNTIF(Q26:Q28,"〇")</f>
        <v>2</v>
      </c>
      <c r="L26" s="464"/>
      <c r="M26" s="464"/>
      <c r="N26" s="465"/>
      <c r="O26" s="472">
        <v>15</v>
      </c>
      <c r="P26" s="474"/>
      <c r="Q26" s="132" t="str">
        <f t="shared" si="1"/>
        <v>〇</v>
      </c>
      <c r="R26" s="133" t="s">
        <v>10</v>
      </c>
      <c r="S26" s="134" t="str">
        <f t="shared" si="2"/>
        <v xml:space="preserve">  </v>
      </c>
      <c r="T26" s="472">
        <v>1</v>
      </c>
      <c r="U26" s="474"/>
      <c r="V26" s="37"/>
      <c r="W26" s="282">
        <f>COUNTIF(S26:S28,"〇")</f>
        <v>0</v>
      </c>
      <c r="X26" s="283"/>
      <c r="Y26" s="284"/>
      <c r="Z26" s="476" t="str">
        <f>C7</f>
        <v>リトルキャッツ　Ｄ</v>
      </c>
      <c r="AA26" s="476"/>
      <c r="AB26" s="476"/>
      <c r="AC26" s="476"/>
      <c r="AD26" s="476"/>
      <c r="AE26" s="476"/>
      <c r="AF26" s="476"/>
      <c r="AG26" s="476"/>
      <c r="AH26" s="476"/>
      <c r="AI26" s="476"/>
      <c r="AJ26" s="60"/>
      <c r="AK26" s="438" t="str">
        <f>C6</f>
        <v>リトルキャッツ　Ｃ</v>
      </c>
      <c r="AL26" s="438"/>
      <c r="AM26" s="438"/>
      <c r="AN26" s="438"/>
      <c r="AO26" s="438"/>
      <c r="AP26" s="438"/>
      <c r="AQ26" s="330" t="str">
        <f>C4</f>
        <v>リトルキャッツ　Ａ</v>
      </c>
      <c r="AR26" s="235"/>
      <c r="AS26" s="235"/>
      <c r="AT26" s="236"/>
    </row>
    <row r="27" spans="1:46" s="119" customFormat="1" ht="13.95" customHeight="1" x14ac:dyDescent="0.2">
      <c r="A27" s="452"/>
      <c r="B27" s="452"/>
      <c r="C27" s="475"/>
      <c r="D27" s="475"/>
      <c r="E27" s="475"/>
      <c r="F27" s="475"/>
      <c r="G27" s="475"/>
      <c r="H27" s="475"/>
      <c r="I27" s="475"/>
      <c r="J27" s="475"/>
      <c r="K27" s="466"/>
      <c r="L27" s="467"/>
      <c r="M27" s="467"/>
      <c r="N27" s="468"/>
      <c r="O27" s="439">
        <v>15</v>
      </c>
      <c r="P27" s="441"/>
      <c r="Q27" s="135" t="str">
        <f t="shared" si="1"/>
        <v>〇</v>
      </c>
      <c r="R27" s="136" t="s">
        <v>11</v>
      </c>
      <c r="S27" s="137" t="str">
        <f t="shared" si="2"/>
        <v xml:space="preserve">  </v>
      </c>
      <c r="T27" s="439">
        <v>4</v>
      </c>
      <c r="U27" s="441"/>
      <c r="V27" s="32"/>
      <c r="W27" s="285"/>
      <c r="X27" s="286"/>
      <c r="Y27" s="287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60"/>
      <c r="AK27" s="438"/>
      <c r="AL27" s="438"/>
      <c r="AM27" s="438"/>
      <c r="AN27" s="438"/>
      <c r="AO27" s="438"/>
      <c r="AP27" s="438"/>
      <c r="AQ27" s="198"/>
      <c r="AR27" s="197"/>
      <c r="AS27" s="197"/>
      <c r="AT27" s="201"/>
    </row>
    <row r="28" spans="1:46" s="119" customFormat="1" ht="13.95" customHeight="1" x14ac:dyDescent="0.2">
      <c r="A28" s="452"/>
      <c r="B28" s="453"/>
      <c r="C28" s="475"/>
      <c r="D28" s="475"/>
      <c r="E28" s="475"/>
      <c r="F28" s="475"/>
      <c r="G28" s="475"/>
      <c r="H28" s="475"/>
      <c r="I28" s="475"/>
      <c r="J28" s="475"/>
      <c r="K28" s="469"/>
      <c r="L28" s="470"/>
      <c r="M28" s="470"/>
      <c r="N28" s="471"/>
      <c r="O28" s="442"/>
      <c r="P28" s="444"/>
      <c r="Q28" s="138" t="str">
        <f t="shared" si="1"/>
        <v xml:space="preserve">  </v>
      </c>
      <c r="R28" s="139" t="s">
        <v>12</v>
      </c>
      <c r="S28" s="140" t="str">
        <f t="shared" si="2"/>
        <v xml:space="preserve">  </v>
      </c>
      <c r="T28" s="442"/>
      <c r="U28" s="444"/>
      <c r="V28" s="40"/>
      <c r="W28" s="291"/>
      <c r="X28" s="292"/>
      <c r="Y28" s="293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60"/>
      <c r="AK28" s="438"/>
      <c r="AL28" s="438"/>
      <c r="AM28" s="438"/>
      <c r="AN28" s="438"/>
      <c r="AO28" s="438"/>
      <c r="AP28" s="438"/>
      <c r="AQ28" s="198"/>
      <c r="AR28" s="197"/>
      <c r="AS28" s="197"/>
      <c r="AT28" s="201"/>
    </row>
    <row r="29" spans="1:46" s="119" customFormat="1" ht="13.95" customHeight="1" x14ac:dyDescent="0.2">
      <c r="A29" s="452"/>
      <c r="B29" s="451">
        <f t="shared" ref="B29" si="4">B23</f>
        <v>10</v>
      </c>
      <c r="C29" s="454" t="str">
        <f>C5</f>
        <v>リトルキャッツ　Ｂ</v>
      </c>
      <c r="D29" s="455"/>
      <c r="E29" s="455"/>
      <c r="F29" s="455"/>
      <c r="G29" s="455"/>
      <c r="H29" s="455"/>
      <c r="I29" s="455"/>
      <c r="J29" s="456"/>
      <c r="K29" s="463">
        <f>COUNTIF(Q29:Q31,"〇")</f>
        <v>0</v>
      </c>
      <c r="L29" s="464"/>
      <c r="M29" s="464"/>
      <c r="N29" s="465"/>
      <c r="O29" s="472">
        <v>13</v>
      </c>
      <c r="P29" s="474"/>
      <c r="Q29" s="132" t="str">
        <f t="shared" si="1"/>
        <v xml:space="preserve">  </v>
      </c>
      <c r="R29" s="133" t="s">
        <v>10</v>
      </c>
      <c r="S29" s="134" t="str">
        <f t="shared" si="2"/>
        <v>〇</v>
      </c>
      <c r="T29" s="472">
        <v>15</v>
      </c>
      <c r="U29" s="474"/>
      <c r="V29" s="37"/>
      <c r="W29" s="282">
        <f>COUNTIF(S29:S31,"〇")</f>
        <v>2</v>
      </c>
      <c r="X29" s="283"/>
      <c r="Y29" s="284"/>
      <c r="Z29" s="476" t="str">
        <f>C9</f>
        <v>リトルキャッツ　Ｆ</v>
      </c>
      <c r="AA29" s="476"/>
      <c r="AB29" s="476"/>
      <c r="AC29" s="476"/>
      <c r="AD29" s="476"/>
      <c r="AE29" s="476"/>
      <c r="AF29" s="476"/>
      <c r="AG29" s="476"/>
      <c r="AH29" s="476"/>
      <c r="AI29" s="476"/>
      <c r="AJ29" s="60"/>
      <c r="AK29" s="438" t="str">
        <f>C8</f>
        <v>リトルキャッツ　Ｅ</v>
      </c>
      <c r="AL29" s="438"/>
      <c r="AM29" s="438"/>
      <c r="AN29" s="438"/>
      <c r="AO29" s="438"/>
      <c r="AP29" s="438"/>
      <c r="AQ29" s="198"/>
      <c r="AR29" s="197"/>
      <c r="AS29" s="197"/>
      <c r="AT29" s="201"/>
    </row>
    <row r="30" spans="1:46" s="119" customFormat="1" ht="13.95" customHeight="1" x14ac:dyDescent="0.2">
      <c r="A30" s="452"/>
      <c r="B30" s="452"/>
      <c r="C30" s="457"/>
      <c r="D30" s="458"/>
      <c r="E30" s="458"/>
      <c r="F30" s="458"/>
      <c r="G30" s="458"/>
      <c r="H30" s="458"/>
      <c r="I30" s="458"/>
      <c r="J30" s="459"/>
      <c r="K30" s="466"/>
      <c r="L30" s="467"/>
      <c r="M30" s="467"/>
      <c r="N30" s="468"/>
      <c r="O30" s="439">
        <v>10</v>
      </c>
      <c r="P30" s="441"/>
      <c r="Q30" s="135" t="str">
        <f t="shared" si="1"/>
        <v xml:space="preserve">  </v>
      </c>
      <c r="R30" s="136" t="s">
        <v>11</v>
      </c>
      <c r="S30" s="137" t="str">
        <f t="shared" si="2"/>
        <v>〇</v>
      </c>
      <c r="T30" s="439">
        <v>15</v>
      </c>
      <c r="U30" s="441"/>
      <c r="V30" s="32"/>
      <c r="W30" s="285"/>
      <c r="X30" s="286"/>
      <c r="Y30" s="287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60"/>
      <c r="AK30" s="438"/>
      <c r="AL30" s="438"/>
      <c r="AM30" s="438"/>
      <c r="AN30" s="438"/>
      <c r="AO30" s="438"/>
      <c r="AP30" s="438"/>
      <c r="AQ30" s="198"/>
      <c r="AR30" s="197"/>
      <c r="AS30" s="197"/>
      <c r="AT30" s="201"/>
    </row>
    <row r="31" spans="1:46" s="119" customFormat="1" ht="13.95" customHeight="1" x14ac:dyDescent="0.2">
      <c r="A31" s="453"/>
      <c r="B31" s="453"/>
      <c r="C31" s="460"/>
      <c r="D31" s="461"/>
      <c r="E31" s="461"/>
      <c r="F31" s="461"/>
      <c r="G31" s="461"/>
      <c r="H31" s="461"/>
      <c r="I31" s="461"/>
      <c r="J31" s="462"/>
      <c r="K31" s="469"/>
      <c r="L31" s="470"/>
      <c r="M31" s="470"/>
      <c r="N31" s="471"/>
      <c r="O31" s="442"/>
      <c r="P31" s="444"/>
      <c r="Q31" s="138" t="str">
        <f t="shared" si="1"/>
        <v xml:space="preserve">  </v>
      </c>
      <c r="R31" s="139" t="s">
        <v>12</v>
      </c>
      <c r="S31" s="140" t="str">
        <f t="shared" si="2"/>
        <v xml:space="preserve">  </v>
      </c>
      <c r="T31" s="442"/>
      <c r="U31" s="444"/>
      <c r="V31" s="40"/>
      <c r="W31" s="291"/>
      <c r="X31" s="292"/>
      <c r="Y31" s="293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60"/>
      <c r="AK31" s="438"/>
      <c r="AL31" s="438"/>
      <c r="AM31" s="438"/>
      <c r="AN31" s="438"/>
      <c r="AO31" s="438"/>
      <c r="AP31" s="438"/>
      <c r="AQ31" s="244"/>
      <c r="AR31" s="242"/>
      <c r="AS31" s="242"/>
      <c r="AT31" s="243"/>
    </row>
    <row r="32" spans="1:46" s="119" customFormat="1" ht="13.95" customHeight="1" x14ac:dyDescent="0.2">
      <c r="A32" s="451">
        <v>4</v>
      </c>
      <c r="B32" s="451">
        <f t="shared" ref="B32" si="5">B26</f>
        <v>9</v>
      </c>
      <c r="C32" s="454" t="str">
        <f>C5</f>
        <v>リトルキャッツ　Ｂ</v>
      </c>
      <c r="D32" s="455"/>
      <c r="E32" s="455"/>
      <c r="F32" s="455"/>
      <c r="G32" s="455"/>
      <c r="H32" s="455"/>
      <c r="I32" s="455"/>
      <c r="J32" s="456"/>
      <c r="K32" s="463">
        <f>COUNTIF(Q32:Q34,"〇")</f>
        <v>1</v>
      </c>
      <c r="L32" s="464"/>
      <c r="M32" s="464"/>
      <c r="N32" s="465"/>
      <c r="O32" s="472">
        <v>6</v>
      </c>
      <c r="P32" s="473"/>
      <c r="Q32" s="132" t="str">
        <f t="shared" si="1"/>
        <v xml:space="preserve">  </v>
      </c>
      <c r="R32" s="133" t="s">
        <v>10</v>
      </c>
      <c r="S32" s="134" t="str">
        <f t="shared" si="2"/>
        <v>〇</v>
      </c>
      <c r="T32" s="472">
        <v>15</v>
      </c>
      <c r="U32" s="474"/>
      <c r="V32" s="27"/>
      <c r="W32" s="282">
        <f>COUNTIF(S32:S34,"〇")</f>
        <v>2</v>
      </c>
      <c r="X32" s="283"/>
      <c r="Y32" s="284"/>
      <c r="Z32" s="476" t="str">
        <f>C8</f>
        <v>リトルキャッツ　Ｅ</v>
      </c>
      <c r="AA32" s="476"/>
      <c r="AB32" s="476"/>
      <c r="AC32" s="476"/>
      <c r="AD32" s="476"/>
      <c r="AE32" s="476"/>
      <c r="AF32" s="476"/>
      <c r="AG32" s="476"/>
      <c r="AH32" s="476"/>
      <c r="AI32" s="476"/>
      <c r="AJ32" s="60"/>
      <c r="AK32" s="438" t="str">
        <f>C3</f>
        <v>グッピー</v>
      </c>
      <c r="AL32" s="438"/>
      <c r="AM32" s="438"/>
      <c r="AN32" s="438"/>
      <c r="AO32" s="438"/>
      <c r="AP32" s="438"/>
      <c r="AQ32" s="330" t="str">
        <f>C7</f>
        <v>リトルキャッツ　Ｄ</v>
      </c>
      <c r="AR32" s="235"/>
      <c r="AS32" s="235"/>
      <c r="AT32" s="236"/>
    </row>
    <row r="33" spans="1:46" s="119" customFormat="1" ht="13.95" customHeight="1" x14ac:dyDescent="0.2">
      <c r="A33" s="452"/>
      <c r="B33" s="452"/>
      <c r="C33" s="457"/>
      <c r="D33" s="458"/>
      <c r="E33" s="458"/>
      <c r="F33" s="458"/>
      <c r="G33" s="458"/>
      <c r="H33" s="458"/>
      <c r="I33" s="458"/>
      <c r="J33" s="459"/>
      <c r="K33" s="466"/>
      <c r="L33" s="467"/>
      <c r="M33" s="467"/>
      <c r="N33" s="468"/>
      <c r="O33" s="439">
        <v>15</v>
      </c>
      <c r="P33" s="440"/>
      <c r="Q33" s="135" t="str">
        <f t="shared" si="1"/>
        <v>〇</v>
      </c>
      <c r="R33" s="136" t="s">
        <v>11</v>
      </c>
      <c r="S33" s="137" t="str">
        <f t="shared" si="2"/>
        <v xml:space="preserve">  </v>
      </c>
      <c r="T33" s="439">
        <v>12</v>
      </c>
      <c r="U33" s="441"/>
      <c r="V33" s="32"/>
      <c r="W33" s="285"/>
      <c r="X33" s="286"/>
      <c r="Y33" s="287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60"/>
      <c r="AK33" s="438"/>
      <c r="AL33" s="438"/>
      <c r="AM33" s="438"/>
      <c r="AN33" s="438"/>
      <c r="AO33" s="438"/>
      <c r="AP33" s="438"/>
      <c r="AQ33" s="198"/>
      <c r="AR33" s="197"/>
      <c r="AS33" s="197"/>
      <c r="AT33" s="201"/>
    </row>
    <row r="34" spans="1:46" s="119" customFormat="1" ht="13.95" customHeight="1" x14ac:dyDescent="0.2">
      <c r="A34" s="452"/>
      <c r="B34" s="453"/>
      <c r="C34" s="460"/>
      <c r="D34" s="461"/>
      <c r="E34" s="461"/>
      <c r="F34" s="461"/>
      <c r="G34" s="461"/>
      <c r="H34" s="461"/>
      <c r="I34" s="461"/>
      <c r="J34" s="462"/>
      <c r="K34" s="469"/>
      <c r="L34" s="470"/>
      <c r="M34" s="470"/>
      <c r="N34" s="471"/>
      <c r="O34" s="442">
        <v>9</v>
      </c>
      <c r="P34" s="443"/>
      <c r="Q34" s="138" t="str">
        <f t="shared" si="1"/>
        <v xml:space="preserve">  </v>
      </c>
      <c r="R34" s="139" t="s">
        <v>12</v>
      </c>
      <c r="S34" s="140" t="str">
        <f t="shared" si="2"/>
        <v>〇</v>
      </c>
      <c r="T34" s="442">
        <v>15</v>
      </c>
      <c r="U34" s="444"/>
      <c r="V34" s="36"/>
      <c r="W34" s="291"/>
      <c r="X34" s="292"/>
      <c r="Y34" s="293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60"/>
      <c r="AK34" s="438"/>
      <c r="AL34" s="438"/>
      <c r="AM34" s="438"/>
      <c r="AN34" s="438"/>
      <c r="AO34" s="438"/>
      <c r="AP34" s="438"/>
      <c r="AQ34" s="198"/>
      <c r="AR34" s="197"/>
      <c r="AS34" s="197"/>
      <c r="AT34" s="201"/>
    </row>
    <row r="35" spans="1:46" s="119" customFormat="1" ht="13.95" customHeight="1" x14ac:dyDescent="0.2">
      <c r="A35" s="452"/>
      <c r="B35" s="451">
        <f t="shared" ref="B35" si="6">B29</f>
        <v>10</v>
      </c>
      <c r="C35" s="475" t="str">
        <f>C4</f>
        <v>リトルキャッツ　Ａ</v>
      </c>
      <c r="D35" s="475"/>
      <c r="E35" s="475"/>
      <c r="F35" s="475"/>
      <c r="G35" s="475"/>
      <c r="H35" s="475"/>
      <c r="I35" s="475"/>
      <c r="J35" s="475"/>
      <c r="K35" s="463">
        <f>COUNTIF(Q35:Q37,"〇")</f>
        <v>2</v>
      </c>
      <c r="L35" s="464"/>
      <c r="M35" s="464"/>
      <c r="N35" s="465"/>
      <c r="O35" s="472">
        <v>15</v>
      </c>
      <c r="P35" s="473"/>
      <c r="Q35" s="132" t="str">
        <f t="shared" si="1"/>
        <v>〇</v>
      </c>
      <c r="R35" s="133" t="s">
        <v>10</v>
      </c>
      <c r="S35" s="134" t="str">
        <f t="shared" si="2"/>
        <v xml:space="preserve">  </v>
      </c>
      <c r="T35" s="472">
        <v>13</v>
      </c>
      <c r="U35" s="474"/>
      <c r="V35" s="37"/>
      <c r="W35" s="282">
        <f>COUNTIF(S35:S37,"〇")</f>
        <v>0</v>
      </c>
      <c r="X35" s="283"/>
      <c r="Y35" s="284"/>
      <c r="Z35" s="476" t="str">
        <f>C6</f>
        <v>リトルキャッツ　Ｃ</v>
      </c>
      <c r="AA35" s="476"/>
      <c r="AB35" s="476"/>
      <c r="AC35" s="476"/>
      <c r="AD35" s="476"/>
      <c r="AE35" s="476"/>
      <c r="AF35" s="476"/>
      <c r="AG35" s="476"/>
      <c r="AH35" s="476"/>
      <c r="AI35" s="476"/>
      <c r="AJ35" s="60"/>
      <c r="AK35" s="438" t="str">
        <f>C9</f>
        <v>リトルキャッツ　Ｆ</v>
      </c>
      <c r="AL35" s="438"/>
      <c r="AM35" s="438"/>
      <c r="AN35" s="438"/>
      <c r="AO35" s="438"/>
      <c r="AP35" s="438"/>
      <c r="AQ35" s="198"/>
      <c r="AR35" s="197"/>
      <c r="AS35" s="197"/>
      <c r="AT35" s="201"/>
    </row>
    <row r="36" spans="1:46" s="119" customFormat="1" ht="13.95" customHeight="1" x14ac:dyDescent="0.2">
      <c r="A36" s="452"/>
      <c r="B36" s="452"/>
      <c r="C36" s="475"/>
      <c r="D36" s="475"/>
      <c r="E36" s="475"/>
      <c r="F36" s="475"/>
      <c r="G36" s="475"/>
      <c r="H36" s="475"/>
      <c r="I36" s="475"/>
      <c r="J36" s="475"/>
      <c r="K36" s="466"/>
      <c r="L36" s="467"/>
      <c r="M36" s="467"/>
      <c r="N36" s="468"/>
      <c r="O36" s="439">
        <v>15</v>
      </c>
      <c r="P36" s="440"/>
      <c r="Q36" s="135" t="str">
        <f t="shared" si="1"/>
        <v>〇</v>
      </c>
      <c r="R36" s="136" t="s">
        <v>11</v>
      </c>
      <c r="S36" s="137" t="str">
        <f t="shared" si="2"/>
        <v xml:space="preserve">  </v>
      </c>
      <c r="T36" s="439">
        <v>9</v>
      </c>
      <c r="U36" s="441"/>
      <c r="V36" s="32"/>
      <c r="W36" s="285"/>
      <c r="X36" s="286"/>
      <c r="Y36" s="287"/>
      <c r="Z36" s="476"/>
      <c r="AA36" s="476"/>
      <c r="AB36" s="476"/>
      <c r="AC36" s="476"/>
      <c r="AD36" s="476"/>
      <c r="AE36" s="476"/>
      <c r="AF36" s="476"/>
      <c r="AG36" s="476"/>
      <c r="AH36" s="476"/>
      <c r="AI36" s="476"/>
      <c r="AJ36" s="60"/>
      <c r="AK36" s="438"/>
      <c r="AL36" s="438"/>
      <c r="AM36" s="438"/>
      <c r="AN36" s="438"/>
      <c r="AO36" s="438"/>
      <c r="AP36" s="438"/>
      <c r="AQ36" s="198"/>
      <c r="AR36" s="197"/>
      <c r="AS36" s="197"/>
      <c r="AT36" s="201"/>
    </row>
    <row r="37" spans="1:46" s="119" customFormat="1" ht="13.95" customHeight="1" x14ac:dyDescent="0.2">
      <c r="A37" s="453"/>
      <c r="B37" s="453"/>
      <c r="C37" s="475"/>
      <c r="D37" s="475"/>
      <c r="E37" s="475"/>
      <c r="F37" s="475"/>
      <c r="G37" s="475"/>
      <c r="H37" s="475"/>
      <c r="I37" s="475"/>
      <c r="J37" s="475"/>
      <c r="K37" s="469"/>
      <c r="L37" s="470"/>
      <c r="M37" s="470"/>
      <c r="N37" s="471"/>
      <c r="O37" s="442"/>
      <c r="P37" s="443"/>
      <c r="Q37" s="138" t="str">
        <f t="shared" si="1"/>
        <v xml:space="preserve">  </v>
      </c>
      <c r="R37" s="139" t="s">
        <v>12</v>
      </c>
      <c r="S37" s="140" t="str">
        <f t="shared" si="2"/>
        <v xml:space="preserve">  </v>
      </c>
      <c r="T37" s="442"/>
      <c r="U37" s="444"/>
      <c r="V37" s="40"/>
      <c r="W37" s="291"/>
      <c r="X37" s="292"/>
      <c r="Y37" s="293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60"/>
      <c r="AK37" s="438"/>
      <c r="AL37" s="438"/>
      <c r="AM37" s="438"/>
      <c r="AN37" s="438"/>
      <c r="AO37" s="438"/>
      <c r="AP37" s="438"/>
      <c r="AQ37" s="244"/>
      <c r="AR37" s="242"/>
      <c r="AS37" s="242"/>
      <c r="AT37" s="243"/>
    </row>
    <row r="38" spans="1:46" s="119" customFormat="1" ht="13.95" customHeight="1" x14ac:dyDescent="0.2">
      <c r="A38" s="451">
        <v>5</v>
      </c>
      <c r="B38" s="451">
        <f t="shared" ref="B38" si="7">B32</f>
        <v>9</v>
      </c>
      <c r="C38" s="475" t="str">
        <f>C3</f>
        <v>グッピー</v>
      </c>
      <c r="D38" s="475"/>
      <c r="E38" s="475"/>
      <c r="F38" s="475"/>
      <c r="G38" s="475"/>
      <c r="H38" s="475"/>
      <c r="I38" s="475"/>
      <c r="J38" s="475"/>
      <c r="K38" s="463">
        <f>COUNTIF(Q38:Q40,"〇")</f>
        <v>2</v>
      </c>
      <c r="L38" s="464"/>
      <c r="M38" s="464"/>
      <c r="N38" s="465"/>
      <c r="O38" s="472">
        <v>15</v>
      </c>
      <c r="P38" s="473"/>
      <c r="Q38" s="132" t="str">
        <f t="shared" si="1"/>
        <v>〇</v>
      </c>
      <c r="R38" s="133" t="s">
        <v>10</v>
      </c>
      <c r="S38" s="134" t="str">
        <f t="shared" si="2"/>
        <v xml:space="preserve">  </v>
      </c>
      <c r="T38" s="472">
        <v>11</v>
      </c>
      <c r="U38" s="474"/>
      <c r="V38" s="37"/>
      <c r="W38" s="282">
        <f>COUNTIF(S38:S40,"〇")</f>
        <v>0</v>
      </c>
      <c r="X38" s="283"/>
      <c r="Y38" s="284"/>
      <c r="Z38" s="476" t="str">
        <f>C8</f>
        <v>リトルキャッツ　Ｅ</v>
      </c>
      <c r="AA38" s="476"/>
      <c r="AB38" s="476"/>
      <c r="AC38" s="476"/>
      <c r="AD38" s="476"/>
      <c r="AE38" s="476"/>
      <c r="AF38" s="476"/>
      <c r="AG38" s="476"/>
      <c r="AH38" s="476"/>
      <c r="AI38" s="476"/>
      <c r="AJ38" s="60"/>
      <c r="AK38" s="438" t="str">
        <f>C5</f>
        <v>リトルキャッツ　Ｂ</v>
      </c>
      <c r="AL38" s="438"/>
      <c r="AM38" s="438"/>
      <c r="AN38" s="438"/>
      <c r="AO38" s="438"/>
      <c r="AP38" s="438"/>
      <c r="AQ38" s="330" t="str">
        <f>C6</f>
        <v>リトルキャッツ　Ｃ</v>
      </c>
      <c r="AR38" s="235"/>
      <c r="AS38" s="235"/>
      <c r="AT38" s="236"/>
    </row>
    <row r="39" spans="1:46" s="119" customFormat="1" ht="13.95" customHeight="1" x14ac:dyDescent="0.2">
      <c r="A39" s="452"/>
      <c r="B39" s="452"/>
      <c r="C39" s="475"/>
      <c r="D39" s="475"/>
      <c r="E39" s="475"/>
      <c r="F39" s="475"/>
      <c r="G39" s="475"/>
      <c r="H39" s="475"/>
      <c r="I39" s="475"/>
      <c r="J39" s="475"/>
      <c r="K39" s="466"/>
      <c r="L39" s="467"/>
      <c r="M39" s="467"/>
      <c r="N39" s="468"/>
      <c r="O39" s="439">
        <v>15</v>
      </c>
      <c r="P39" s="440"/>
      <c r="Q39" s="135" t="str">
        <f t="shared" si="1"/>
        <v>〇</v>
      </c>
      <c r="R39" s="136" t="s">
        <v>11</v>
      </c>
      <c r="S39" s="137" t="str">
        <f t="shared" si="2"/>
        <v xml:space="preserve">  </v>
      </c>
      <c r="T39" s="439">
        <v>6</v>
      </c>
      <c r="U39" s="441"/>
      <c r="V39" s="32"/>
      <c r="W39" s="285"/>
      <c r="X39" s="286"/>
      <c r="Y39" s="287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60"/>
      <c r="AK39" s="438"/>
      <c r="AL39" s="438"/>
      <c r="AM39" s="438"/>
      <c r="AN39" s="438"/>
      <c r="AO39" s="438"/>
      <c r="AP39" s="438"/>
      <c r="AQ39" s="198"/>
      <c r="AR39" s="197"/>
      <c r="AS39" s="197"/>
      <c r="AT39" s="201"/>
    </row>
    <row r="40" spans="1:46" s="119" customFormat="1" ht="13.95" customHeight="1" x14ac:dyDescent="0.2">
      <c r="A40" s="452"/>
      <c r="B40" s="453"/>
      <c r="C40" s="475"/>
      <c r="D40" s="475"/>
      <c r="E40" s="475"/>
      <c r="F40" s="475"/>
      <c r="G40" s="475"/>
      <c r="H40" s="475"/>
      <c r="I40" s="475"/>
      <c r="J40" s="475"/>
      <c r="K40" s="469"/>
      <c r="L40" s="470"/>
      <c r="M40" s="470"/>
      <c r="N40" s="471"/>
      <c r="O40" s="442"/>
      <c r="P40" s="443"/>
      <c r="Q40" s="138" t="str">
        <f t="shared" si="1"/>
        <v xml:space="preserve">  </v>
      </c>
      <c r="R40" s="139" t="s">
        <v>12</v>
      </c>
      <c r="S40" s="140" t="str">
        <f t="shared" si="2"/>
        <v xml:space="preserve">  </v>
      </c>
      <c r="T40" s="442"/>
      <c r="U40" s="444"/>
      <c r="V40" s="40"/>
      <c r="W40" s="291"/>
      <c r="X40" s="292"/>
      <c r="Y40" s="293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60"/>
      <c r="AK40" s="438"/>
      <c r="AL40" s="438"/>
      <c r="AM40" s="438"/>
      <c r="AN40" s="438"/>
      <c r="AO40" s="438"/>
      <c r="AP40" s="438"/>
      <c r="AQ40" s="198"/>
      <c r="AR40" s="197"/>
      <c r="AS40" s="197"/>
      <c r="AT40" s="201"/>
    </row>
    <row r="41" spans="1:46" s="119" customFormat="1" ht="13.95" customHeight="1" x14ac:dyDescent="0.2">
      <c r="A41" s="452"/>
      <c r="B41" s="451">
        <f t="shared" ref="B41" si="8">B35</f>
        <v>10</v>
      </c>
      <c r="C41" s="454" t="str">
        <f>C4</f>
        <v>リトルキャッツ　Ａ</v>
      </c>
      <c r="D41" s="455"/>
      <c r="E41" s="455"/>
      <c r="F41" s="455"/>
      <c r="G41" s="455"/>
      <c r="H41" s="455"/>
      <c r="I41" s="455"/>
      <c r="J41" s="456"/>
      <c r="K41" s="463">
        <f>COUNTIF(Q41:Q43,"〇")</f>
        <v>2</v>
      </c>
      <c r="L41" s="464"/>
      <c r="M41" s="464"/>
      <c r="N41" s="465"/>
      <c r="O41" s="472">
        <v>15</v>
      </c>
      <c r="P41" s="473"/>
      <c r="Q41" s="132" t="str">
        <f t="shared" si="1"/>
        <v>〇</v>
      </c>
      <c r="R41" s="133" t="s">
        <v>10</v>
      </c>
      <c r="S41" s="134" t="str">
        <f t="shared" si="2"/>
        <v xml:space="preserve">  </v>
      </c>
      <c r="T41" s="472">
        <v>9</v>
      </c>
      <c r="U41" s="474"/>
      <c r="V41" s="37"/>
      <c r="W41" s="282">
        <f>COUNTIF(S41:S43,"〇")</f>
        <v>0</v>
      </c>
      <c r="X41" s="283"/>
      <c r="Y41" s="284"/>
      <c r="Z41" s="476" t="str">
        <f>C9</f>
        <v>リトルキャッツ　Ｆ</v>
      </c>
      <c r="AA41" s="476"/>
      <c r="AB41" s="476"/>
      <c r="AC41" s="476"/>
      <c r="AD41" s="476"/>
      <c r="AE41" s="476"/>
      <c r="AF41" s="476"/>
      <c r="AG41" s="476"/>
      <c r="AH41" s="476"/>
      <c r="AI41" s="476"/>
      <c r="AJ41" s="60"/>
      <c r="AK41" s="438" t="str">
        <f>C7</f>
        <v>リトルキャッツ　Ｄ</v>
      </c>
      <c r="AL41" s="438"/>
      <c r="AM41" s="438"/>
      <c r="AN41" s="438"/>
      <c r="AO41" s="438"/>
      <c r="AP41" s="438"/>
      <c r="AQ41" s="198"/>
      <c r="AR41" s="197"/>
      <c r="AS41" s="197"/>
      <c r="AT41" s="201"/>
    </row>
    <row r="42" spans="1:46" s="119" customFormat="1" ht="13.95" customHeight="1" x14ac:dyDescent="0.2">
      <c r="A42" s="452"/>
      <c r="B42" s="452"/>
      <c r="C42" s="457"/>
      <c r="D42" s="458"/>
      <c r="E42" s="458"/>
      <c r="F42" s="458"/>
      <c r="G42" s="458"/>
      <c r="H42" s="458"/>
      <c r="I42" s="458"/>
      <c r="J42" s="459"/>
      <c r="K42" s="466"/>
      <c r="L42" s="467"/>
      <c r="M42" s="467"/>
      <c r="N42" s="468"/>
      <c r="O42" s="439">
        <v>16</v>
      </c>
      <c r="P42" s="440"/>
      <c r="Q42" s="135" t="str">
        <f t="shared" si="1"/>
        <v>〇</v>
      </c>
      <c r="R42" s="136" t="s">
        <v>11</v>
      </c>
      <c r="S42" s="137" t="str">
        <f t="shared" si="2"/>
        <v xml:space="preserve">  </v>
      </c>
      <c r="T42" s="439">
        <v>14</v>
      </c>
      <c r="U42" s="441"/>
      <c r="V42" s="32"/>
      <c r="W42" s="285"/>
      <c r="X42" s="286"/>
      <c r="Y42" s="287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60"/>
      <c r="AK42" s="438"/>
      <c r="AL42" s="438"/>
      <c r="AM42" s="438"/>
      <c r="AN42" s="438"/>
      <c r="AO42" s="438"/>
      <c r="AP42" s="438"/>
      <c r="AQ42" s="198"/>
      <c r="AR42" s="197"/>
      <c r="AS42" s="197"/>
      <c r="AT42" s="201"/>
    </row>
    <row r="43" spans="1:46" s="119" customFormat="1" ht="13.95" customHeight="1" x14ac:dyDescent="0.2">
      <c r="A43" s="453"/>
      <c r="B43" s="453"/>
      <c r="C43" s="460"/>
      <c r="D43" s="461"/>
      <c r="E43" s="461"/>
      <c r="F43" s="461"/>
      <c r="G43" s="461"/>
      <c r="H43" s="461"/>
      <c r="I43" s="461"/>
      <c r="J43" s="462"/>
      <c r="K43" s="469"/>
      <c r="L43" s="470"/>
      <c r="M43" s="470"/>
      <c r="N43" s="471"/>
      <c r="O43" s="442"/>
      <c r="P43" s="443"/>
      <c r="Q43" s="138" t="str">
        <f t="shared" si="1"/>
        <v xml:space="preserve">  </v>
      </c>
      <c r="R43" s="139" t="s">
        <v>12</v>
      </c>
      <c r="S43" s="140" t="str">
        <f t="shared" si="2"/>
        <v xml:space="preserve">  </v>
      </c>
      <c r="T43" s="442"/>
      <c r="U43" s="444"/>
      <c r="V43" s="40"/>
      <c r="W43" s="291"/>
      <c r="X43" s="292"/>
      <c r="Y43" s="293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60"/>
      <c r="AK43" s="438"/>
      <c r="AL43" s="438"/>
      <c r="AM43" s="438"/>
      <c r="AN43" s="438"/>
      <c r="AO43" s="438"/>
      <c r="AP43" s="438"/>
      <c r="AQ43" s="244"/>
      <c r="AR43" s="242"/>
      <c r="AS43" s="242"/>
      <c r="AT43" s="243"/>
    </row>
    <row r="44" spans="1:46" s="119" customFormat="1" ht="13.95" customHeight="1" x14ac:dyDescent="0.2">
      <c r="A44" s="451">
        <v>6</v>
      </c>
      <c r="B44" s="451">
        <f t="shared" ref="B44" si="9">B38</f>
        <v>9</v>
      </c>
      <c r="C44" s="475" t="str">
        <f>C3</f>
        <v>グッピー</v>
      </c>
      <c r="D44" s="475"/>
      <c r="E44" s="475"/>
      <c r="F44" s="475"/>
      <c r="G44" s="475"/>
      <c r="H44" s="475"/>
      <c r="I44" s="475"/>
      <c r="J44" s="475"/>
      <c r="K44" s="463">
        <f>COUNTIF(Q44:Q46,"〇")</f>
        <v>2</v>
      </c>
      <c r="L44" s="464"/>
      <c r="M44" s="464"/>
      <c r="N44" s="465"/>
      <c r="O44" s="472">
        <v>15</v>
      </c>
      <c r="P44" s="474"/>
      <c r="Q44" s="132" t="str">
        <f t="shared" si="1"/>
        <v>〇</v>
      </c>
      <c r="R44" s="133" t="s">
        <v>10</v>
      </c>
      <c r="S44" s="134" t="str">
        <f t="shared" si="2"/>
        <v xml:space="preserve">  </v>
      </c>
      <c r="T44" s="472">
        <v>4</v>
      </c>
      <c r="U44" s="474"/>
      <c r="V44" s="37"/>
      <c r="W44" s="282">
        <f>COUNTIF(S44:S46,"〇")</f>
        <v>0</v>
      </c>
      <c r="X44" s="283"/>
      <c r="Y44" s="284"/>
      <c r="Z44" s="476" t="str">
        <f>C5</f>
        <v>リトルキャッツ　Ｂ</v>
      </c>
      <c r="AA44" s="476"/>
      <c r="AB44" s="476"/>
      <c r="AC44" s="476"/>
      <c r="AD44" s="476"/>
      <c r="AE44" s="476"/>
      <c r="AF44" s="476"/>
      <c r="AG44" s="476"/>
      <c r="AH44" s="476"/>
      <c r="AI44" s="476"/>
      <c r="AJ44" s="60"/>
      <c r="AK44" s="438" t="str">
        <f>C4</f>
        <v>リトルキャッツ　Ａ</v>
      </c>
      <c r="AL44" s="438"/>
      <c r="AM44" s="438"/>
      <c r="AN44" s="438"/>
      <c r="AO44" s="438"/>
      <c r="AP44" s="438"/>
      <c r="AQ44" s="330" t="str">
        <f>C9</f>
        <v>リトルキャッツ　Ｆ</v>
      </c>
      <c r="AR44" s="235"/>
      <c r="AS44" s="235"/>
      <c r="AT44" s="236"/>
    </row>
    <row r="45" spans="1:46" s="119" customFormat="1" ht="13.95" customHeight="1" x14ac:dyDescent="0.2">
      <c r="A45" s="452"/>
      <c r="B45" s="452"/>
      <c r="C45" s="475"/>
      <c r="D45" s="475"/>
      <c r="E45" s="475"/>
      <c r="F45" s="475"/>
      <c r="G45" s="475"/>
      <c r="H45" s="475"/>
      <c r="I45" s="475"/>
      <c r="J45" s="475"/>
      <c r="K45" s="466"/>
      <c r="L45" s="467"/>
      <c r="M45" s="467"/>
      <c r="N45" s="468"/>
      <c r="O45" s="439">
        <v>15</v>
      </c>
      <c r="P45" s="441"/>
      <c r="Q45" s="135" t="str">
        <f t="shared" si="1"/>
        <v>〇</v>
      </c>
      <c r="R45" s="136" t="s">
        <v>11</v>
      </c>
      <c r="S45" s="137" t="str">
        <f t="shared" si="2"/>
        <v xml:space="preserve">  </v>
      </c>
      <c r="T45" s="439">
        <v>6</v>
      </c>
      <c r="U45" s="441"/>
      <c r="V45" s="32"/>
      <c r="W45" s="285"/>
      <c r="X45" s="286"/>
      <c r="Y45" s="287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60"/>
      <c r="AK45" s="438"/>
      <c r="AL45" s="438"/>
      <c r="AM45" s="438"/>
      <c r="AN45" s="438"/>
      <c r="AO45" s="438"/>
      <c r="AP45" s="438"/>
      <c r="AQ45" s="198"/>
      <c r="AR45" s="197"/>
      <c r="AS45" s="197"/>
      <c r="AT45" s="201"/>
    </row>
    <row r="46" spans="1:46" s="119" customFormat="1" ht="13.95" customHeight="1" x14ac:dyDescent="0.2">
      <c r="A46" s="452"/>
      <c r="B46" s="453"/>
      <c r="C46" s="475"/>
      <c r="D46" s="475"/>
      <c r="E46" s="475"/>
      <c r="F46" s="475"/>
      <c r="G46" s="475"/>
      <c r="H46" s="475"/>
      <c r="I46" s="475"/>
      <c r="J46" s="475"/>
      <c r="K46" s="469"/>
      <c r="L46" s="470"/>
      <c r="M46" s="470"/>
      <c r="N46" s="471"/>
      <c r="O46" s="442"/>
      <c r="P46" s="444"/>
      <c r="Q46" s="138" t="str">
        <f t="shared" si="1"/>
        <v xml:space="preserve">  </v>
      </c>
      <c r="R46" s="139" t="s">
        <v>12</v>
      </c>
      <c r="S46" s="140" t="str">
        <f t="shared" si="2"/>
        <v xml:space="preserve">  </v>
      </c>
      <c r="T46" s="442"/>
      <c r="U46" s="444"/>
      <c r="V46" s="40"/>
      <c r="W46" s="291"/>
      <c r="X46" s="292"/>
      <c r="Y46" s="293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60"/>
      <c r="AK46" s="438"/>
      <c r="AL46" s="438"/>
      <c r="AM46" s="438"/>
      <c r="AN46" s="438"/>
      <c r="AO46" s="438"/>
      <c r="AP46" s="438"/>
      <c r="AQ46" s="198"/>
      <c r="AR46" s="197"/>
      <c r="AS46" s="197"/>
      <c r="AT46" s="201"/>
    </row>
    <row r="47" spans="1:46" s="119" customFormat="1" ht="13.95" customHeight="1" x14ac:dyDescent="0.2">
      <c r="A47" s="452"/>
      <c r="B47" s="451">
        <f t="shared" ref="B47" si="10">B41</f>
        <v>10</v>
      </c>
      <c r="C47" s="454" t="str">
        <f>C6</f>
        <v>リトルキャッツ　Ｃ</v>
      </c>
      <c r="D47" s="455"/>
      <c r="E47" s="455"/>
      <c r="F47" s="455"/>
      <c r="G47" s="455"/>
      <c r="H47" s="455"/>
      <c r="I47" s="455"/>
      <c r="J47" s="456"/>
      <c r="K47" s="463">
        <f>COUNTIF(Q47:Q49,"〇")</f>
        <v>1</v>
      </c>
      <c r="L47" s="464"/>
      <c r="M47" s="464"/>
      <c r="N47" s="465"/>
      <c r="O47" s="472">
        <v>15</v>
      </c>
      <c r="P47" s="474"/>
      <c r="Q47" s="132" t="str">
        <f t="shared" si="1"/>
        <v>〇</v>
      </c>
      <c r="R47" s="133" t="s">
        <v>10</v>
      </c>
      <c r="S47" s="134" t="str">
        <f t="shared" si="2"/>
        <v xml:space="preserve">  </v>
      </c>
      <c r="T47" s="472">
        <v>12</v>
      </c>
      <c r="U47" s="474"/>
      <c r="V47" s="37"/>
      <c r="W47" s="282">
        <f>COUNTIF(S47:S49,"〇")</f>
        <v>2</v>
      </c>
      <c r="X47" s="283"/>
      <c r="Y47" s="284"/>
      <c r="Z47" s="476" t="str">
        <f>C7</f>
        <v>リトルキャッツ　Ｄ</v>
      </c>
      <c r="AA47" s="476"/>
      <c r="AB47" s="476"/>
      <c r="AC47" s="476"/>
      <c r="AD47" s="476"/>
      <c r="AE47" s="476"/>
      <c r="AF47" s="476"/>
      <c r="AG47" s="476"/>
      <c r="AH47" s="476"/>
      <c r="AI47" s="476"/>
      <c r="AJ47" s="60"/>
      <c r="AK47" s="438" t="str">
        <f>C8</f>
        <v>リトルキャッツ　Ｅ</v>
      </c>
      <c r="AL47" s="438"/>
      <c r="AM47" s="438"/>
      <c r="AN47" s="438"/>
      <c r="AO47" s="438"/>
      <c r="AP47" s="438"/>
      <c r="AQ47" s="198"/>
      <c r="AR47" s="197"/>
      <c r="AS47" s="197"/>
      <c r="AT47" s="201"/>
    </row>
    <row r="48" spans="1:46" s="119" customFormat="1" ht="13.95" customHeight="1" x14ac:dyDescent="0.2">
      <c r="A48" s="452"/>
      <c r="B48" s="452"/>
      <c r="C48" s="457"/>
      <c r="D48" s="458"/>
      <c r="E48" s="458"/>
      <c r="F48" s="458"/>
      <c r="G48" s="458"/>
      <c r="H48" s="458"/>
      <c r="I48" s="458"/>
      <c r="J48" s="459"/>
      <c r="K48" s="466"/>
      <c r="L48" s="467"/>
      <c r="M48" s="467"/>
      <c r="N48" s="468"/>
      <c r="O48" s="439">
        <v>14</v>
      </c>
      <c r="P48" s="441"/>
      <c r="Q48" s="135" t="str">
        <f t="shared" si="1"/>
        <v xml:space="preserve">  </v>
      </c>
      <c r="R48" s="136" t="s">
        <v>11</v>
      </c>
      <c r="S48" s="137" t="str">
        <f t="shared" si="2"/>
        <v>〇</v>
      </c>
      <c r="T48" s="439">
        <v>16</v>
      </c>
      <c r="U48" s="441"/>
      <c r="V48" s="32"/>
      <c r="W48" s="285"/>
      <c r="X48" s="286"/>
      <c r="Y48" s="287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60"/>
      <c r="AK48" s="438"/>
      <c r="AL48" s="438"/>
      <c r="AM48" s="438"/>
      <c r="AN48" s="438"/>
      <c r="AO48" s="438"/>
      <c r="AP48" s="438"/>
      <c r="AQ48" s="198"/>
      <c r="AR48" s="197"/>
      <c r="AS48" s="197"/>
      <c r="AT48" s="201"/>
    </row>
    <row r="49" spans="1:63" s="119" customFormat="1" ht="13.95" customHeight="1" x14ac:dyDescent="0.2">
      <c r="A49" s="453"/>
      <c r="B49" s="453"/>
      <c r="C49" s="460"/>
      <c r="D49" s="461"/>
      <c r="E49" s="461"/>
      <c r="F49" s="461"/>
      <c r="G49" s="461"/>
      <c r="H49" s="461"/>
      <c r="I49" s="461"/>
      <c r="J49" s="462"/>
      <c r="K49" s="469"/>
      <c r="L49" s="470"/>
      <c r="M49" s="470"/>
      <c r="N49" s="471"/>
      <c r="O49" s="442">
        <v>12</v>
      </c>
      <c r="P49" s="444"/>
      <c r="Q49" s="138" t="str">
        <f t="shared" si="1"/>
        <v xml:space="preserve">  </v>
      </c>
      <c r="R49" s="139" t="s">
        <v>12</v>
      </c>
      <c r="S49" s="140" t="str">
        <f t="shared" si="2"/>
        <v>〇</v>
      </c>
      <c r="T49" s="442">
        <v>15</v>
      </c>
      <c r="U49" s="444"/>
      <c r="V49" s="40"/>
      <c r="W49" s="291"/>
      <c r="X49" s="292"/>
      <c r="Y49" s="293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60"/>
      <c r="AK49" s="438"/>
      <c r="AL49" s="438"/>
      <c r="AM49" s="438"/>
      <c r="AN49" s="438"/>
      <c r="AO49" s="438"/>
      <c r="AP49" s="438"/>
      <c r="AQ49" s="244"/>
      <c r="AR49" s="242"/>
      <c r="AS49" s="242"/>
      <c r="AT49" s="243"/>
    </row>
    <row r="50" spans="1:63" s="119" customFormat="1" ht="13.95" customHeight="1" x14ac:dyDescent="0.2">
      <c r="A50" s="451">
        <v>7</v>
      </c>
      <c r="B50" s="451">
        <f t="shared" ref="B50" si="11">B44</f>
        <v>9</v>
      </c>
      <c r="C50" s="475" t="str">
        <f>C4</f>
        <v>リトルキャッツ　Ａ</v>
      </c>
      <c r="D50" s="475"/>
      <c r="E50" s="475"/>
      <c r="F50" s="475"/>
      <c r="G50" s="475"/>
      <c r="H50" s="475"/>
      <c r="I50" s="475"/>
      <c r="J50" s="475"/>
      <c r="K50" s="463">
        <f>COUNTIF(Q50:Q52,"〇")</f>
        <v>2</v>
      </c>
      <c r="L50" s="464"/>
      <c r="M50" s="464"/>
      <c r="N50" s="465"/>
      <c r="O50" s="472">
        <v>17</v>
      </c>
      <c r="P50" s="474"/>
      <c r="Q50" s="132" t="str">
        <f t="shared" si="1"/>
        <v>〇</v>
      </c>
      <c r="R50" s="133" t="s">
        <v>10</v>
      </c>
      <c r="S50" s="134" t="str">
        <f t="shared" si="2"/>
        <v xml:space="preserve">  </v>
      </c>
      <c r="T50" s="472">
        <v>15</v>
      </c>
      <c r="U50" s="474"/>
      <c r="V50" s="37"/>
      <c r="W50" s="282">
        <f>COUNTIF(S50:S52,"〇")</f>
        <v>0</v>
      </c>
      <c r="X50" s="283"/>
      <c r="Y50" s="284"/>
      <c r="Z50" s="476" t="str">
        <f>C7</f>
        <v>リトルキャッツ　Ｄ</v>
      </c>
      <c r="AA50" s="476"/>
      <c r="AB50" s="476"/>
      <c r="AC50" s="476"/>
      <c r="AD50" s="476"/>
      <c r="AE50" s="476"/>
      <c r="AF50" s="476"/>
      <c r="AG50" s="476"/>
      <c r="AH50" s="476"/>
      <c r="AI50" s="476"/>
      <c r="AJ50" s="60"/>
      <c r="AK50" s="438" t="str">
        <f>C3</f>
        <v>グッピー</v>
      </c>
      <c r="AL50" s="438"/>
      <c r="AM50" s="438"/>
      <c r="AN50" s="438"/>
      <c r="AO50" s="438"/>
      <c r="AP50" s="438"/>
      <c r="AQ50" s="330" t="str">
        <f>C5</f>
        <v>リトルキャッツ　Ｂ</v>
      </c>
      <c r="AR50" s="235"/>
      <c r="AS50" s="235"/>
      <c r="AT50" s="236"/>
    </row>
    <row r="51" spans="1:63" s="119" customFormat="1" ht="13.95" customHeight="1" x14ac:dyDescent="0.2">
      <c r="A51" s="452"/>
      <c r="B51" s="452"/>
      <c r="C51" s="475"/>
      <c r="D51" s="475"/>
      <c r="E51" s="475"/>
      <c r="F51" s="475"/>
      <c r="G51" s="475"/>
      <c r="H51" s="475"/>
      <c r="I51" s="475"/>
      <c r="J51" s="475"/>
      <c r="K51" s="466"/>
      <c r="L51" s="467"/>
      <c r="M51" s="467"/>
      <c r="N51" s="468"/>
      <c r="O51" s="439">
        <v>15</v>
      </c>
      <c r="P51" s="441"/>
      <c r="Q51" s="135" t="str">
        <f t="shared" si="1"/>
        <v>〇</v>
      </c>
      <c r="R51" s="136" t="s">
        <v>11</v>
      </c>
      <c r="S51" s="137" t="str">
        <f t="shared" si="2"/>
        <v xml:space="preserve">  </v>
      </c>
      <c r="T51" s="439">
        <v>4</v>
      </c>
      <c r="U51" s="441"/>
      <c r="V51" s="32"/>
      <c r="W51" s="285"/>
      <c r="X51" s="286"/>
      <c r="Y51" s="287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60"/>
      <c r="AK51" s="438"/>
      <c r="AL51" s="438"/>
      <c r="AM51" s="438"/>
      <c r="AN51" s="438"/>
      <c r="AO51" s="438"/>
      <c r="AP51" s="438"/>
      <c r="AQ51" s="198"/>
      <c r="AR51" s="197"/>
      <c r="AS51" s="197"/>
      <c r="AT51" s="201"/>
    </row>
    <row r="52" spans="1:63" s="119" customFormat="1" ht="13.95" customHeight="1" x14ac:dyDescent="0.2">
      <c r="A52" s="452"/>
      <c r="B52" s="453"/>
      <c r="C52" s="475"/>
      <c r="D52" s="475"/>
      <c r="E52" s="475"/>
      <c r="F52" s="475"/>
      <c r="G52" s="475"/>
      <c r="H52" s="475"/>
      <c r="I52" s="475"/>
      <c r="J52" s="475"/>
      <c r="K52" s="469"/>
      <c r="L52" s="470"/>
      <c r="M52" s="470"/>
      <c r="N52" s="471"/>
      <c r="O52" s="442"/>
      <c r="P52" s="444"/>
      <c r="Q52" s="138" t="str">
        <f t="shared" si="1"/>
        <v xml:space="preserve">  </v>
      </c>
      <c r="R52" s="139" t="s">
        <v>12</v>
      </c>
      <c r="S52" s="140" t="str">
        <f t="shared" si="2"/>
        <v xml:space="preserve">  </v>
      </c>
      <c r="T52" s="442"/>
      <c r="U52" s="444"/>
      <c r="V52" s="40"/>
      <c r="W52" s="291"/>
      <c r="X52" s="292"/>
      <c r="Y52" s="293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60"/>
      <c r="AK52" s="438"/>
      <c r="AL52" s="438"/>
      <c r="AM52" s="438"/>
      <c r="AN52" s="438"/>
      <c r="AO52" s="438"/>
      <c r="AP52" s="438"/>
      <c r="AQ52" s="198"/>
      <c r="AR52" s="197"/>
      <c r="AS52" s="197"/>
      <c r="AT52" s="201"/>
    </row>
    <row r="53" spans="1:63" s="119" customFormat="1" ht="13.95" customHeight="1" x14ac:dyDescent="0.2">
      <c r="A53" s="452"/>
      <c r="B53" s="451">
        <f t="shared" ref="B53" si="12">B47</f>
        <v>10</v>
      </c>
      <c r="C53" s="454" t="str">
        <f>C8</f>
        <v>リトルキャッツ　Ｅ</v>
      </c>
      <c r="D53" s="455"/>
      <c r="E53" s="455"/>
      <c r="F53" s="455"/>
      <c r="G53" s="455"/>
      <c r="H53" s="455"/>
      <c r="I53" s="455"/>
      <c r="J53" s="456"/>
      <c r="K53" s="463">
        <f>COUNTIF(Q53:Q55,"〇")</f>
        <v>1</v>
      </c>
      <c r="L53" s="464"/>
      <c r="M53" s="464"/>
      <c r="N53" s="465"/>
      <c r="O53" s="472">
        <v>16</v>
      </c>
      <c r="P53" s="474"/>
      <c r="Q53" s="132" t="str">
        <f t="shared" si="1"/>
        <v>〇</v>
      </c>
      <c r="R53" s="133" t="s">
        <v>10</v>
      </c>
      <c r="S53" s="134" t="str">
        <f t="shared" si="2"/>
        <v xml:space="preserve">  </v>
      </c>
      <c r="T53" s="472">
        <v>14</v>
      </c>
      <c r="U53" s="474"/>
      <c r="V53" s="37"/>
      <c r="W53" s="282">
        <f>COUNTIF(S53:S55,"〇")</f>
        <v>2</v>
      </c>
      <c r="X53" s="283"/>
      <c r="Y53" s="284"/>
      <c r="Z53" s="476" t="str">
        <f>C9</f>
        <v>リトルキャッツ　Ｆ</v>
      </c>
      <c r="AA53" s="476"/>
      <c r="AB53" s="476"/>
      <c r="AC53" s="476"/>
      <c r="AD53" s="476"/>
      <c r="AE53" s="476"/>
      <c r="AF53" s="476"/>
      <c r="AG53" s="476"/>
      <c r="AH53" s="476"/>
      <c r="AI53" s="476"/>
      <c r="AJ53" s="60"/>
      <c r="AK53" s="438" t="str">
        <f>C6</f>
        <v>リトルキャッツ　Ｃ</v>
      </c>
      <c r="AL53" s="438"/>
      <c r="AM53" s="438"/>
      <c r="AN53" s="438"/>
      <c r="AO53" s="438"/>
      <c r="AP53" s="438"/>
      <c r="AQ53" s="198"/>
      <c r="AR53" s="197"/>
      <c r="AS53" s="197"/>
      <c r="AT53" s="201"/>
    </row>
    <row r="54" spans="1:63" s="119" customFormat="1" ht="13.95" customHeight="1" x14ac:dyDescent="0.2">
      <c r="A54" s="452"/>
      <c r="B54" s="452"/>
      <c r="C54" s="457"/>
      <c r="D54" s="458"/>
      <c r="E54" s="458"/>
      <c r="F54" s="458"/>
      <c r="G54" s="458"/>
      <c r="H54" s="458"/>
      <c r="I54" s="458"/>
      <c r="J54" s="459"/>
      <c r="K54" s="466"/>
      <c r="L54" s="467"/>
      <c r="M54" s="467"/>
      <c r="N54" s="468"/>
      <c r="O54" s="439">
        <v>10</v>
      </c>
      <c r="P54" s="441"/>
      <c r="Q54" s="135" t="str">
        <f t="shared" si="1"/>
        <v xml:space="preserve">  </v>
      </c>
      <c r="R54" s="136" t="s">
        <v>11</v>
      </c>
      <c r="S54" s="137" t="str">
        <f t="shared" si="2"/>
        <v>〇</v>
      </c>
      <c r="T54" s="439">
        <v>15</v>
      </c>
      <c r="U54" s="441"/>
      <c r="V54" s="32"/>
      <c r="W54" s="285"/>
      <c r="X54" s="286"/>
      <c r="Y54" s="287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60"/>
      <c r="AK54" s="438"/>
      <c r="AL54" s="438"/>
      <c r="AM54" s="438"/>
      <c r="AN54" s="438"/>
      <c r="AO54" s="438"/>
      <c r="AP54" s="438"/>
      <c r="AQ54" s="198"/>
      <c r="AR54" s="197"/>
      <c r="AS54" s="197"/>
      <c r="AT54" s="201"/>
    </row>
    <row r="55" spans="1:63" s="119" customFormat="1" ht="13.95" customHeight="1" x14ac:dyDescent="0.2">
      <c r="A55" s="453"/>
      <c r="B55" s="453"/>
      <c r="C55" s="460"/>
      <c r="D55" s="461"/>
      <c r="E55" s="461"/>
      <c r="F55" s="461"/>
      <c r="G55" s="461"/>
      <c r="H55" s="461"/>
      <c r="I55" s="461"/>
      <c r="J55" s="462"/>
      <c r="K55" s="469"/>
      <c r="L55" s="470"/>
      <c r="M55" s="470"/>
      <c r="N55" s="471"/>
      <c r="O55" s="442">
        <v>14</v>
      </c>
      <c r="P55" s="444"/>
      <c r="Q55" s="138" t="str">
        <f t="shared" si="1"/>
        <v xml:space="preserve">  </v>
      </c>
      <c r="R55" s="139" t="s">
        <v>12</v>
      </c>
      <c r="S55" s="140" t="str">
        <f t="shared" si="2"/>
        <v>〇</v>
      </c>
      <c r="T55" s="442">
        <v>16</v>
      </c>
      <c r="U55" s="444"/>
      <c r="V55" s="40"/>
      <c r="W55" s="291"/>
      <c r="X55" s="292"/>
      <c r="Y55" s="293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60"/>
      <c r="AK55" s="438"/>
      <c r="AL55" s="438"/>
      <c r="AM55" s="438"/>
      <c r="AN55" s="438"/>
      <c r="AO55" s="438"/>
      <c r="AP55" s="438"/>
      <c r="AQ55" s="244"/>
      <c r="AR55" s="242"/>
      <c r="AS55" s="242"/>
      <c r="AT55" s="243"/>
    </row>
    <row r="56" spans="1:63" s="119" customFormat="1" ht="12.75" customHeight="1" x14ac:dyDescent="0.2">
      <c r="A56" s="141"/>
      <c r="B56" s="141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3"/>
      <c r="AA56" s="143"/>
      <c r="AB56" s="143"/>
      <c r="AC56" s="143"/>
      <c r="AD56" s="143"/>
      <c r="AE56" s="458"/>
      <c r="AF56" s="458"/>
      <c r="AG56" s="458"/>
      <c r="AH56" s="458"/>
      <c r="AI56" s="458"/>
      <c r="AJ56" s="144"/>
      <c r="AK56" s="144"/>
      <c r="AL56" s="144"/>
      <c r="AM56" s="144"/>
    </row>
    <row r="57" spans="1:63" ht="28.5" customHeight="1" thickBot="1" x14ac:dyDescent="0.35">
      <c r="A57" s="477"/>
      <c r="B57" s="478"/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478"/>
      <c r="N57" s="478"/>
      <c r="O57" s="478"/>
      <c r="P57" s="478"/>
      <c r="Q57" s="478"/>
      <c r="R57" s="478"/>
      <c r="S57" s="478"/>
      <c r="T57" s="478"/>
      <c r="U57" s="478"/>
      <c r="V57" s="478"/>
      <c r="W57" s="478"/>
      <c r="X57" s="478"/>
      <c r="Y57" s="478"/>
      <c r="Z57" s="478"/>
      <c r="AA57" s="478"/>
      <c r="AB57" s="478"/>
      <c r="AC57" s="478"/>
      <c r="AD57" s="478"/>
      <c r="AE57" s="478"/>
      <c r="AF57" s="478"/>
      <c r="AG57" s="478"/>
      <c r="AH57" s="478"/>
      <c r="AI57" s="478"/>
      <c r="AJ57" s="478"/>
      <c r="AK57" s="478"/>
      <c r="AL57" s="478"/>
      <c r="AM57" s="478"/>
      <c r="AN57" s="478"/>
      <c r="AO57" s="478"/>
      <c r="AP57" s="478"/>
      <c r="AQ57" s="478"/>
      <c r="AR57" s="478"/>
      <c r="AS57" s="478"/>
      <c r="AT57" s="478"/>
      <c r="AU57" s="478"/>
      <c r="AV57" s="116"/>
    </row>
    <row r="58" spans="1:63" s="117" customFormat="1" ht="12.75" customHeight="1" x14ac:dyDescent="0.45">
      <c r="A58" s="479"/>
      <c r="B58" s="480" t="s">
        <v>13</v>
      </c>
      <c r="C58" s="481"/>
      <c r="D58" s="145"/>
      <c r="E58" s="486" t="str">
        <f>B62</f>
        <v>グッピー</v>
      </c>
      <c r="F58" s="487"/>
      <c r="G58" s="487"/>
      <c r="H58" s="487"/>
      <c r="I58" s="488"/>
      <c r="J58" s="486" t="str">
        <f>B68</f>
        <v>リトルキャッツ　Ａ</v>
      </c>
      <c r="K58" s="487"/>
      <c r="L58" s="487"/>
      <c r="M58" s="487"/>
      <c r="N58" s="488"/>
      <c r="O58" s="486" t="str">
        <f>B74</f>
        <v>リトルキャッツ　Ｂ</v>
      </c>
      <c r="P58" s="487"/>
      <c r="Q58" s="487"/>
      <c r="R58" s="487"/>
      <c r="S58" s="488"/>
      <c r="T58" s="486" t="str">
        <f>B80</f>
        <v>リトルキャッツ　Ｃ</v>
      </c>
      <c r="U58" s="487"/>
      <c r="V58" s="487"/>
      <c r="W58" s="487"/>
      <c r="X58" s="488"/>
      <c r="Y58" s="486" t="str">
        <f>B86</f>
        <v>リトルキャッツ　Ｄ</v>
      </c>
      <c r="Z58" s="487"/>
      <c r="AA58" s="487"/>
      <c r="AB58" s="487"/>
      <c r="AC58" s="488"/>
      <c r="AD58" s="486" t="str">
        <f>B92</f>
        <v>リトルキャッツ　Ｅ</v>
      </c>
      <c r="AE58" s="487"/>
      <c r="AF58" s="487"/>
      <c r="AG58" s="487"/>
      <c r="AH58" s="488"/>
      <c r="AI58" s="486" t="str">
        <f>B98</f>
        <v>リトルキャッツ　Ｆ</v>
      </c>
      <c r="AJ58" s="487"/>
      <c r="AK58" s="487"/>
      <c r="AL58" s="487"/>
      <c r="AM58" s="487"/>
      <c r="AN58" s="480" t="s">
        <v>14</v>
      </c>
      <c r="AO58" s="507"/>
      <c r="AP58" s="509"/>
      <c r="AQ58" s="514" t="s">
        <v>183</v>
      </c>
      <c r="AR58" s="507"/>
      <c r="AS58" s="509"/>
      <c r="AT58" s="517" t="s">
        <v>16</v>
      </c>
      <c r="AU58" s="520" t="s">
        <v>17</v>
      </c>
      <c r="AV58" s="511" t="s">
        <v>184</v>
      </c>
      <c r="AW58" s="495" t="s">
        <v>185</v>
      </c>
      <c r="AX58" s="495" t="s">
        <v>186</v>
      </c>
      <c r="AY58" s="495" t="s">
        <v>187</v>
      </c>
      <c r="AZ58" s="495" t="s">
        <v>188</v>
      </c>
      <c r="BA58" s="495" t="s">
        <v>189</v>
      </c>
      <c r="BB58" s="495" t="s">
        <v>190</v>
      </c>
      <c r="BC58" s="495" t="s">
        <v>191</v>
      </c>
      <c r="BD58" s="495" t="s">
        <v>192</v>
      </c>
    </row>
    <row r="59" spans="1:63" s="117" customFormat="1" ht="12.75" customHeight="1" x14ac:dyDescent="0.45">
      <c r="A59" s="479"/>
      <c r="B59" s="482"/>
      <c r="C59" s="483"/>
      <c r="D59" s="147"/>
      <c r="E59" s="489"/>
      <c r="F59" s="490"/>
      <c r="G59" s="490"/>
      <c r="H59" s="490"/>
      <c r="I59" s="491"/>
      <c r="J59" s="489"/>
      <c r="K59" s="490"/>
      <c r="L59" s="490"/>
      <c r="M59" s="490"/>
      <c r="N59" s="491"/>
      <c r="O59" s="489"/>
      <c r="P59" s="490"/>
      <c r="Q59" s="490"/>
      <c r="R59" s="490"/>
      <c r="S59" s="491"/>
      <c r="T59" s="489"/>
      <c r="U59" s="490"/>
      <c r="V59" s="490"/>
      <c r="W59" s="490"/>
      <c r="X59" s="491"/>
      <c r="Y59" s="489"/>
      <c r="Z59" s="490"/>
      <c r="AA59" s="490"/>
      <c r="AB59" s="490"/>
      <c r="AC59" s="491"/>
      <c r="AD59" s="489"/>
      <c r="AE59" s="490"/>
      <c r="AF59" s="490"/>
      <c r="AG59" s="490"/>
      <c r="AH59" s="491"/>
      <c r="AI59" s="489"/>
      <c r="AJ59" s="490"/>
      <c r="AK59" s="490"/>
      <c r="AL59" s="490"/>
      <c r="AM59" s="490"/>
      <c r="AN59" s="482"/>
      <c r="AO59" s="508"/>
      <c r="AP59" s="510"/>
      <c r="AQ59" s="515"/>
      <c r="AR59" s="508"/>
      <c r="AS59" s="510"/>
      <c r="AT59" s="518"/>
      <c r="AU59" s="521"/>
      <c r="AV59" s="511"/>
      <c r="AW59" s="495"/>
      <c r="AX59" s="495"/>
      <c r="AY59" s="495"/>
      <c r="AZ59" s="495"/>
      <c r="BA59" s="495"/>
      <c r="BB59" s="495"/>
      <c r="BC59" s="495"/>
      <c r="BD59" s="495"/>
    </row>
    <row r="60" spans="1:63" s="117" customFormat="1" ht="12.75" customHeight="1" x14ac:dyDescent="0.45">
      <c r="A60" s="479"/>
      <c r="B60" s="482"/>
      <c r="C60" s="483"/>
      <c r="D60" s="147"/>
      <c r="E60" s="489"/>
      <c r="F60" s="490"/>
      <c r="G60" s="490"/>
      <c r="H60" s="490"/>
      <c r="I60" s="491"/>
      <c r="J60" s="489"/>
      <c r="K60" s="490"/>
      <c r="L60" s="490"/>
      <c r="M60" s="490"/>
      <c r="N60" s="491"/>
      <c r="O60" s="489"/>
      <c r="P60" s="490"/>
      <c r="Q60" s="490"/>
      <c r="R60" s="490"/>
      <c r="S60" s="491"/>
      <c r="T60" s="489"/>
      <c r="U60" s="490"/>
      <c r="V60" s="490"/>
      <c r="W60" s="490"/>
      <c r="X60" s="491"/>
      <c r="Y60" s="489"/>
      <c r="Z60" s="490"/>
      <c r="AA60" s="490"/>
      <c r="AB60" s="490"/>
      <c r="AC60" s="491"/>
      <c r="AD60" s="489"/>
      <c r="AE60" s="490"/>
      <c r="AF60" s="490"/>
      <c r="AG60" s="490"/>
      <c r="AH60" s="491"/>
      <c r="AI60" s="489"/>
      <c r="AJ60" s="490"/>
      <c r="AK60" s="490"/>
      <c r="AL60" s="490"/>
      <c r="AM60" s="490"/>
      <c r="AN60" s="482"/>
      <c r="AO60" s="508"/>
      <c r="AP60" s="510"/>
      <c r="AQ60" s="515"/>
      <c r="AR60" s="508"/>
      <c r="AS60" s="510"/>
      <c r="AT60" s="518"/>
      <c r="AU60" s="521"/>
      <c r="AV60" s="511"/>
      <c r="AW60" s="495"/>
      <c r="AX60" s="495"/>
      <c r="AY60" s="495"/>
      <c r="AZ60" s="495"/>
      <c r="BA60" s="495"/>
      <c r="BB60" s="495"/>
      <c r="BC60" s="495"/>
      <c r="BD60" s="495"/>
    </row>
    <row r="61" spans="1:63" s="117" customFormat="1" ht="12.75" customHeight="1" thickBot="1" x14ac:dyDescent="0.5">
      <c r="A61" s="479"/>
      <c r="B61" s="484"/>
      <c r="C61" s="485"/>
      <c r="D61" s="150"/>
      <c r="E61" s="492"/>
      <c r="F61" s="493"/>
      <c r="G61" s="493"/>
      <c r="H61" s="493"/>
      <c r="I61" s="494"/>
      <c r="J61" s="492"/>
      <c r="K61" s="493"/>
      <c r="L61" s="493"/>
      <c r="M61" s="493"/>
      <c r="N61" s="494"/>
      <c r="O61" s="492"/>
      <c r="P61" s="493"/>
      <c r="Q61" s="493"/>
      <c r="R61" s="493"/>
      <c r="S61" s="494"/>
      <c r="T61" s="492"/>
      <c r="U61" s="493"/>
      <c r="V61" s="493"/>
      <c r="W61" s="493"/>
      <c r="X61" s="494"/>
      <c r="Y61" s="492"/>
      <c r="Z61" s="493"/>
      <c r="AA61" s="493"/>
      <c r="AB61" s="493"/>
      <c r="AC61" s="494"/>
      <c r="AD61" s="492"/>
      <c r="AE61" s="493"/>
      <c r="AF61" s="493"/>
      <c r="AG61" s="493"/>
      <c r="AH61" s="494"/>
      <c r="AI61" s="492"/>
      <c r="AJ61" s="493"/>
      <c r="AK61" s="493"/>
      <c r="AL61" s="493"/>
      <c r="AM61" s="493"/>
      <c r="AN61" s="484"/>
      <c r="AO61" s="512"/>
      <c r="AP61" s="513"/>
      <c r="AQ61" s="516"/>
      <c r="AR61" s="512"/>
      <c r="AS61" s="513"/>
      <c r="AT61" s="519"/>
      <c r="AU61" s="522"/>
      <c r="AV61" s="511"/>
      <c r="AW61" s="495"/>
      <c r="AX61" s="495"/>
      <c r="AY61" s="495"/>
      <c r="AZ61" s="495"/>
      <c r="BA61" s="495"/>
      <c r="BB61" s="495"/>
      <c r="BC61" s="495"/>
      <c r="BD61" s="495"/>
    </row>
    <row r="62" spans="1:63" ht="13.95" customHeight="1" x14ac:dyDescent="0.2">
      <c r="A62" s="496"/>
      <c r="B62" s="497" t="str">
        <f>C3</f>
        <v>グッピー</v>
      </c>
      <c r="C62" s="498"/>
      <c r="D62" s="501" t="e">
        <f>IF(#REF!="A",#REF!,IF(#REF!="B",#REF!,#REF!))</f>
        <v>#REF!</v>
      </c>
      <c r="E62" s="503"/>
      <c r="F62" s="503"/>
      <c r="G62" s="503"/>
      <c r="H62" s="503"/>
      <c r="I62" s="504"/>
      <c r="J62" s="145">
        <f>COUNTIF(K65:K67,"○")</f>
        <v>2</v>
      </c>
      <c r="K62" s="145"/>
      <c r="L62" s="145">
        <v>1</v>
      </c>
      <c r="M62" s="145"/>
      <c r="N62" s="146">
        <f>COUNTIF(M65:M67,"○")</f>
        <v>1</v>
      </c>
      <c r="O62" s="145">
        <f>COUNTIF(P65:P67,"○")</f>
        <v>2</v>
      </c>
      <c r="P62" s="145"/>
      <c r="Q62" s="145">
        <v>6</v>
      </c>
      <c r="R62" s="145"/>
      <c r="S62" s="146">
        <f>COUNTIF(R65:R67,"○")</f>
        <v>0</v>
      </c>
      <c r="T62" s="151"/>
      <c r="U62" s="151"/>
      <c r="V62" s="151"/>
      <c r="W62" s="151"/>
      <c r="X62" s="152"/>
      <c r="Y62" s="145">
        <f>COUNTIF(Z65:Z67,"○")</f>
        <v>2</v>
      </c>
      <c r="Z62" s="145"/>
      <c r="AA62" s="145">
        <v>3</v>
      </c>
      <c r="AB62" s="145"/>
      <c r="AC62" s="146">
        <f>COUNTIF(AB65:AB67,"○")</f>
        <v>0</v>
      </c>
      <c r="AD62" s="145">
        <f>COUNTIF(AE65:AE67,"○")</f>
        <v>2</v>
      </c>
      <c r="AE62" s="145"/>
      <c r="AF62" s="145">
        <v>5</v>
      </c>
      <c r="AG62" s="145"/>
      <c r="AH62" s="146">
        <f>COUNTIF(AG65:AG67,"○")</f>
        <v>0</v>
      </c>
      <c r="AI62" s="153"/>
      <c r="AJ62" s="153"/>
      <c r="AK62" s="151"/>
      <c r="AL62" s="151"/>
      <c r="AM62" s="153"/>
      <c r="AN62" s="480">
        <f>COUNTIF(E63:AM63,"○")</f>
        <v>4</v>
      </c>
      <c r="AO62" s="507" t="s">
        <v>20</v>
      </c>
      <c r="AP62" s="509">
        <f>COUNTIF(E64:AM64,"○")</f>
        <v>0</v>
      </c>
      <c r="AQ62" s="523">
        <f>IF(AS66=0,10,AQ66/AS66)</f>
        <v>8</v>
      </c>
      <c r="AR62" s="524"/>
      <c r="AS62" s="525"/>
      <c r="AT62" s="154">
        <f>SUM(J65:J67,AD65:AD67,Y65:Y67,O65:O67)/SUM(N65:N67,AH65:AH67,AC65:AC67,S65:S67)</f>
        <v>1.7671232876712328</v>
      </c>
      <c r="AU62" s="529">
        <f t="shared" ref="AU62" si="13">IF(AND($AV$105=28,AV62=4,AN$128=AP$128,AY$128=AZ$128),RANK(BJ62,BJ$62:BJ$103,0),"")</f>
        <v>1</v>
      </c>
      <c r="AV62" s="155">
        <f>AN62+AP62</f>
        <v>4</v>
      </c>
      <c r="AW62" s="116">
        <f>SUM(E62:AM62)</f>
        <v>24</v>
      </c>
      <c r="AX62" s="116">
        <f>SUM(AY62:AZ62)</f>
        <v>9</v>
      </c>
      <c r="AY62" s="116">
        <f>SUM(E62,J62,O62,T62,Y62,AD62,AI62)</f>
        <v>8</v>
      </c>
      <c r="AZ62" s="116">
        <f>SUM(I62,N62,S62,X62,AC62,AH62,AM62)</f>
        <v>1</v>
      </c>
      <c r="BA62" s="116">
        <f>IF(AZ62=0,10,AY62/AZ62)</f>
        <v>8</v>
      </c>
      <c r="BB62" s="116">
        <f>SUM(E65:E67,J65:J67,O65:O67,T65:T67,Y65:Y67,AD65:AD67,AI65:AI67)/SUM(I65:I67,N65:N67,S65:S67,X65:X67,AC65:AC67,AH65:AH67,AM65:AM67)</f>
        <v>1.7671232876712328</v>
      </c>
      <c r="BC62" s="116">
        <f>COUNTIF(AN$62:AN$103,AN62)</f>
        <v>1</v>
      </c>
      <c r="BD62" s="116">
        <f>COUNTIF(BA$62:BA$103,BA62)</f>
        <v>1</v>
      </c>
      <c r="BE62" s="495">
        <f>RANK(AN62,AN$62:AN$103,1)</f>
        <v>7</v>
      </c>
      <c r="BF62" s="495">
        <f>RANK(BA62,BA$62:BA$103,1)</f>
        <v>7</v>
      </c>
      <c r="BG62" s="495">
        <f>RANK(BB62,BB$62:BB$103,1)</f>
        <v>7</v>
      </c>
      <c r="BH62" s="495">
        <f>BE62*100</f>
        <v>700</v>
      </c>
      <c r="BI62" s="495">
        <f>BF62*10</f>
        <v>70</v>
      </c>
      <c r="BJ62" s="495">
        <f>SUM(BG62:BI67)</f>
        <v>777</v>
      </c>
      <c r="BK62" s="495"/>
    </row>
    <row r="63" spans="1:63" ht="13.95" customHeight="1" x14ac:dyDescent="0.2">
      <c r="A63" s="496"/>
      <c r="B63" s="499"/>
      <c r="C63" s="500"/>
      <c r="D63" s="502"/>
      <c r="E63" s="505"/>
      <c r="F63" s="505"/>
      <c r="G63" s="505"/>
      <c r="H63" s="505"/>
      <c r="I63" s="506"/>
      <c r="J63" s="156" t="str">
        <f>IF(J62&gt;N62,"○","　")</f>
        <v>○</v>
      </c>
      <c r="K63" s="156"/>
      <c r="N63" s="157"/>
      <c r="O63" s="156" t="str">
        <f>IF(O62&gt;S62,"○","　")</f>
        <v>○</v>
      </c>
      <c r="P63" s="156"/>
      <c r="S63" s="157"/>
      <c r="T63" s="156"/>
      <c r="U63" s="156"/>
      <c r="X63" s="157"/>
      <c r="Y63" s="156" t="str">
        <f>IF(Y62&gt;AC62,"○","　")</f>
        <v>○</v>
      </c>
      <c r="Z63" s="156"/>
      <c r="AC63" s="157"/>
      <c r="AD63" s="156" t="str">
        <f>IF(AD62&gt;AH62,"○","　")</f>
        <v>○</v>
      </c>
      <c r="AE63" s="156"/>
      <c r="AH63" s="157"/>
      <c r="AI63" s="156"/>
      <c r="AJ63" s="156"/>
      <c r="AM63" s="156"/>
      <c r="AN63" s="482"/>
      <c r="AO63" s="508"/>
      <c r="AP63" s="510"/>
      <c r="AQ63" s="526"/>
      <c r="AR63" s="527"/>
      <c r="AS63" s="528"/>
      <c r="AT63" s="158"/>
      <c r="AU63" s="530"/>
      <c r="AV63" s="155"/>
      <c r="BE63" s="495"/>
      <c r="BF63" s="495"/>
      <c r="BG63" s="495"/>
      <c r="BH63" s="495"/>
      <c r="BI63" s="495"/>
      <c r="BJ63" s="495"/>
      <c r="BK63" s="495"/>
    </row>
    <row r="64" spans="1:63" ht="13.95" customHeight="1" x14ac:dyDescent="0.2">
      <c r="A64" s="496"/>
      <c r="B64" s="499"/>
      <c r="C64" s="500"/>
      <c r="D64" s="502"/>
      <c r="E64" s="505"/>
      <c r="F64" s="505"/>
      <c r="G64" s="505"/>
      <c r="H64" s="505"/>
      <c r="I64" s="506"/>
      <c r="J64" s="156"/>
      <c r="K64" s="156"/>
      <c r="N64" s="157" t="str">
        <f>IF(N62&gt;J62,"○","　")</f>
        <v>　</v>
      </c>
      <c r="O64" s="156"/>
      <c r="P64" s="156"/>
      <c r="S64" s="157" t="str">
        <f>IF(S62&gt;O62,"○","　")</f>
        <v>　</v>
      </c>
      <c r="T64" s="156"/>
      <c r="U64" s="156"/>
      <c r="X64" s="157"/>
      <c r="Y64" s="156"/>
      <c r="Z64" s="156"/>
      <c r="AC64" s="157" t="str">
        <f>IF(AC62&gt;Y62,"○","　")</f>
        <v>　</v>
      </c>
      <c r="AD64" s="156"/>
      <c r="AE64" s="156"/>
      <c r="AH64" s="157" t="str">
        <f>IF(AH62&gt;AD62,"○","　")</f>
        <v>　</v>
      </c>
      <c r="AI64" s="156"/>
      <c r="AJ64" s="156"/>
      <c r="AM64" s="156"/>
      <c r="AN64" s="482"/>
      <c r="AO64" s="508"/>
      <c r="AP64" s="510"/>
      <c r="AQ64" s="526"/>
      <c r="AR64" s="527"/>
      <c r="AS64" s="528"/>
      <c r="AT64" s="158"/>
      <c r="AU64" s="530"/>
      <c r="AV64" s="155"/>
      <c r="BE64" s="495"/>
      <c r="BF64" s="495"/>
      <c r="BG64" s="495"/>
      <c r="BH64" s="495"/>
      <c r="BI64" s="495"/>
      <c r="BJ64" s="495"/>
      <c r="BK64" s="495"/>
    </row>
    <row r="65" spans="1:63" ht="13.95" customHeight="1" x14ac:dyDescent="0.2">
      <c r="A65" s="496"/>
      <c r="B65" s="499"/>
      <c r="C65" s="500"/>
      <c r="D65" s="502"/>
      <c r="E65" s="505"/>
      <c r="F65" s="505"/>
      <c r="G65" s="505"/>
      <c r="H65" s="505"/>
      <c r="I65" s="506"/>
      <c r="J65" s="159">
        <f>O14</f>
        <v>15</v>
      </c>
      <c r="K65" s="117" t="str">
        <f>IF(J65&gt;N65,"○","　")</f>
        <v>○</v>
      </c>
      <c r="L65" s="117" t="s">
        <v>20</v>
      </c>
      <c r="M65" s="117" t="str">
        <f>IF(N65&gt;J65,"○","　")</f>
        <v>　</v>
      </c>
      <c r="N65" s="160">
        <f>T14</f>
        <v>13</v>
      </c>
      <c r="O65" s="159">
        <f>O44</f>
        <v>15</v>
      </c>
      <c r="P65" s="117" t="str">
        <f>IF(O65&gt;S65,"○","　")</f>
        <v>○</v>
      </c>
      <c r="Q65" s="117" t="s">
        <v>20</v>
      </c>
      <c r="R65" s="117" t="str">
        <f>IF(S65&gt;O65,"○","　")</f>
        <v>　</v>
      </c>
      <c r="S65" s="160">
        <f>T44</f>
        <v>4</v>
      </c>
      <c r="X65" s="161"/>
      <c r="Y65" s="159">
        <f>O26</f>
        <v>15</v>
      </c>
      <c r="Z65" s="117" t="str">
        <f>IF(Y65&gt;AC65,"○","　")</f>
        <v>○</v>
      </c>
      <c r="AA65" s="117" t="s">
        <v>20</v>
      </c>
      <c r="AB65" s="117" t="str">
        <f>IF(AC65&gt;Y65,"○","　")</f>
        <v>　</v>
      </c>
      <c r="AC65" s="160">
        <f>T26</f>
        <v>1</v>
      </c>
      <c r="AD65" s="159">
        <f>O38</f>
        <v>15</v>
      </c>
      <c r="AE65" s="117" t="str">
        <f>IF(AD65&gt;AH65,"○","　")</f>
        <v>○</v>
      </c>
      <c r="AF65" s="117" t="s">
        <v>20</v>
      </c>
      <c r="AG65" s="117" t="str">
        <f>IF(AH65&gt;AD65,"○","　")</f>
        <v>　</v>
      </c>
      <c r="AH65" s="160">
        <f>T38</f>
        <v>11</v>
      </c>
      <c r="AN65" s="482"/>
      <c r="AO65" s="508"/>
      <c r="AP65" s="510"/>
      <c r="AQ65" s="526"/>
      <c r="AR65" s="527"/>
      <c r="AS65" s="528"/>
      <c r="AT65" s="158"/>
      <c r="AU65" s="530"/>
      <c r="AV65" s="155"/>
      <c r="BE65" s="495"/>
      <c r="BF65" s="495"/>
      <c r="BG65" s="495"/>
      <c r="BH65" s="495"/>
      <c r="BI65" s="495"/>
      <c r="BJ65" s="495"/>
      <c r="BK65" s="495"/>
    </row>
    <row r="66" spans="1:63" ht="13.95" customHeight="1" x14ac:dyDescent="0.2">
      <c r="A66" s="496"/>
      <c r="B66" s="499"/>
      <c r="C66" s="500"/>
      <c r="D66" s="502"/>
      <c r="E66" s="505"/>
      <c r="F66" s="505"/>
      <c r="G66" s="505"/>
      <c r="H66" s="505"/>
      <c r="I66" s="506"/>
      <c r="J66" s="159">
        <f t="shared" ref="J66:J67" si="14">O15</f>
        <v>9</v>
      </c>
      <c r="K66" s="117" t="str">
        <f>IF(J66&gt;N66,"○","　")</f>
        <v>　</v>
      </c>
      <c r="L66" s="117" t="s">
        <v>21</v>
      </c>
      <c r="M66" s="117" t="str">
        <f>IF(N66&gt;J66,"○","　")</f>
        <v>○</v>
      </c>
      <c r="N66" s="160">
        <f t="shared" ref="N66:N67" si="15">T15</f>
        <v>15</v>
      </c>
      <c r="O66" s="159">
        <f t="shared" ref="O66:O67" si="16">O45</f>
        <v>15</v>
      </c>
      <c r="P66" s="117" t="str">
        <f>IF(O66&gt;S66,"○","　")</f>
        <v>○</v>
      </c>
      <c r="Q66" s="117" t="s">
        <v>21</v>
      </c>
      <c r="R66" s="117" t="str">
        <f>IF(S66&gt;O66,"○","　")</f>
        <v>　</v>
      </c>
      <c r="S66" s="160">
        <f t="shared" ref="S66:S67" si="17">T45</f>
        <v>6</v>
      </c>
      <c r="X66" s="161"/>
      <c r="Y66" s="159">
        <f t="shared" ref="Y66:Y67" si="18">O27</f>
        <v>15</v>
      </c>
      <c r="Z66" s="117" t="str">
        <f>IF(Y66&gt;AC66,"○","　")</f>
        <v>○</v>
      </c>
      <c r="AA66" s="117" t="s">
        <v>21</v>
      </c>
      <c r="AB66" s="117" t="str">
        <f>IF(AC66&gt;Y66,"○","　")</f>
        <v>　</v>
      </c>
      <c r="AC66" s="160">
        <f t="shared" ref="AC66:AC67" si="19">T27</f>
        <v>4</v>
      </c>
      <c r="AD66" s="159">
        <f t="shared" ref="AD66:AD67" si="20">O39</f>
        <v>15</v>
      </c>
      <c r="AE66" s="117" t="str">
        <f>IF(AD66&gt;AH66,"○","　")</f>
        <v>○</v>
      </c>
      <c r="AF66" s="117" t="s">
        <v>21</v>
      </c>
      <c r="AG66" s="117" t="str">
        <f>IF(AH66&gt;AD66,"○","　")</f>
        <v>　</v>
      </c>
      <c r="AH66" s="160">
        <f t="shared" ref="AH66:AH67" si="21">T39</f>
        <v>6</v>
      </c>
      <c r="AN66" s="482"/>
      <c r="AO66" s="508"/>
      <c r="AP66" s="510"/>
      <c r="AQ66" s="515">
        <f>SUM(J62,O62,Y62,AD62)</f>
        <v>8</v>
      </c>
      <c r="AR66" s="508" t="s">
        <v>20</v>
      </c>
      <c r="AS66" s="510">
        <f>SUM(N62,S62,AC62,AH62)</f>
        <v>1</v>
      </c>
      <c r="AT66" s="158"/>
      <c r="AU66" s="530"/>
      <c r="AV66" s="155"/>
      <c r="BE66" s="495"/>
      <c r="BF66" s="495"/>
      <c r="BG66" s="495"/>
      <c r="BH66" s="495"/>
      <c r="BI66" s="495"/>
      <c r="BJ66" s="495"/>
      <c r="BK66" s="495"/>
    </row>
    <row r="67" spans="1:63" ht="13.95" customHeight="1" x14ac:dyDescent="0.2">
      <c r="A67" s="496"/>
      <c r="B67" s="499"/>
      <c r="C67" s="500"/>
      <c r="D67" s="502"/>
      <c r="E67" s="505"/>
      <c r="F67" s="505"/>
      <c r="G67" s="505"/>
      <c r="H67" s="505"/>
      <c r="I67" s="506"/>
      <c r="J67" s="159">
        <f t="shared" si="14"/>
        <v>15</v>
      </c>
      <c r="K67" s="117" t="str">
        <f>IF(J67&gt;N67,"○","　")</f>
        <v>○</v>
      </c>
      <c r="L67" s="117" t="s">
        <v>21</v>
      </c>
      <c r="M67" s="117" t="str">
        <f>IF(N67&gt;J67,"○","　")</f>
        <v>　</v>
      </c>
      <c r="N67" s="160">
        <f t="shared" si="15"/>
        <v>13</v>
      </c>
      <c r="O67" s="159">
        <f t="shared" si="16"/>
        <v>0</v>
      </c>
      <c r="P67" s="117" t="str">
        <f>IF(O67&gt;S67,"○","　")</f>
        <v>　</v>
      </c>
      <c r="Q67" s="117" t="s">
        <v>21</v>
      </c>
      <c r="R67" s="117" t="str">
        <f>IF(S67&gt;O67,"○","　")</f>
        <v>　</v>
      </c>
      <c r="S67" s="160">
        <f t="shared" si="17"/>
        <v>0</v>
      </c>
      <c r="X67" s="161"/>
      <c r="Y67" s="159">
        <f t="shared" si="18"/>
        <v>0</v>
      </c>
      <c r="Z67" s="117" t="str">
        <f>IF(Y67&gt;AC67,"○","　")</f>
        <v>　</v>
      </c>
      <c r="AA67" s="117" t="s">
        <v>21</v>
      </c>
      <c r="AB67" s="117" t="str">
        <f>IF(AC67&gt;Y67,"○","　")</f>
        <v>　</v>
      </c>
      <c r="AC67" s="160">
        <f t="shared" si="19"/>
        <v>0</v>
      </c>
      <c r="AD67" s="159">
        <f t="shared" si="20"/>
        <v>0</v>
      </c>
      <c r="AE67" s="117" t="str">
        <f>IF(AD67&gt;AH67,"○","　")</f>
        <v>　</v>
      </c>
      <c r="AF67" s="117" t="s">
        <v>21</v>
      </c>
      <c r="AG67" s="117" t="str">
        <f>IF(AH67&gt;AD67,"○","　")</f>
        <v>　</v>
      </c>
      <c r="AH67" s="160">
        <f t="shared" si="21"/>
        <v>0</v>
      </c>
      <c r="AN67" s="482"/>
      <c r="AO67" s="508"/>
      <c r="AP67" s="510"/>
      <c r="AQ67" s="515"/>
      <c r="AR67" s="508"/>
      <c r="AS67" s="510"/>
      <c r="AT67" s="162"/>
      <c r="AU67" s="530"/>
      <c r="AV67" s="155"/>
      <c r="BE67" s="495"/>
      <c r="BF67" s="495"/>
      <c r="BG67" s="495"/>
      <c r="BH67" s="495"/>
      <c r="BI67" s="495"/>
      <c r="BJ67" s="495"/>
      <c r="BK67" s="495"/>
    </row>
    <row r="68" spans="1:63" ht="13.95" customHeight="1" x14ac:dyDescent="0.2">
      <c r="A68" s="496"/>
      <c r="B68" s="542" t="str">
        <f>C4</f>
        <v>リトルキャッツ　Ａ</v>
      </c>
      <c r="C68" s="543"/>
      <c r="D68" s="546" t="e">
        <f>IF(#REF!="A",#REF!,IF(#REF!="B",#REF!,#REF!))</f>
        <v>#REF!</v>
      </c>
      <c r="E68" s="163">
        <f>COUNTIF(F71:F73,"○")</f>
        <v>1</v>
      </c>
      <c r="F68" s="163"/>
      <c r="G68" s="163">
        <f>L62</f>
        <v>1</v>
      </c>
      <c r="H68" s="163"/>
      <c r="I68" s="163">
        <f>COUNTIF(H71:H73,"○")</f>
        <v>2</v>
      </c>
      <c r="J68" s="548"/>
      <c r="K68" s="549"/>
      <c r="L68" s="549"/>
      <c r="M68" s="549"/>
      <c r="N68" s="550"/>
      <c r="O68" s="164"/>
      <c r="P68" s="164"/>
      <c r="Q68" s="163"/>
      <c r="R68" s="163"/>
      <c r="S68" s="165"/>
      <c r="T68" s="166">
        <f>COUNTIF(U71:U73,"○")</f>
        <v>2</v>
      </c>
      <c r="U68" s="166"/>
      <c r="V68" s="166" t="s">
        <v>193</v>
      </c>
      <c r="W68" s="166"/>
      <c r="X68" s="167">
        <f>COUNTIF(W71:W73,"○")</f>
        <v>0</v>
      </c>
      <c r="Y68" s="166">
        <f>COUNTIF(Z71:Z73,"○")</f>
        <v>2</v>
      </c>
      <c r="Z68" s="166"/>
      <c r="AA68" s="166">
        <v>7</v>
      </c>
      <c r="AB68" s="166"/>
      <c r="AC68" s="167">
        <f>COUNTIF(AB71:AB73,"○")</f>
        <v>0</v>
      </c>
      <c r="AD68" s="163"/>
      <c r="AE68" s="163"/>
      <c r="AF68" s="163"/>
      <c r="AG68" s="163"/>
      <c r="AH68" s="168"/>
      <c r="AI68" s="166">
        <f>COUNTIF(AJ71:AJ73,"○")</f>
        <v>2</v>
      </c>
      <c r="AJ68" s="166"/>
      <c r="AK68" s="166" t="s">
        <v>194</v>
      </c>
      <c r="AL68" s="166"/>
      <c r="AM68" s="166">
        <f>COUNTIF(AL71:AL73,"○")</f>
        <v>0</v>
      </c>
      <c r="AN68" s="554">
        <f>COUNTIF(E69:AM69,"○")</f>
        <v>3</v>
      </c>
      <c r="AO68" s="555" t="s">
        <v>20</v>
      </c>
      <c r="AP68" s="556">
        <f>COUNTIF(E70:AM70,"○")</f>
        <v>1</v>
      </c>
      <c r="AQ68" s="536">
        <f>IF(AS72=0,10,AQ72/AS72)</f>
        <v>3.5</v>
      </c>
      <c r="AR68" s="537"/>
      <c r="AS68" s="538"/>
      <c r="AT68" s="169">
        <f>SUM(E71:E73,T71:T73,Y71:Y73,AI71:AI73)/SUM(I71:I73,X71:X73,AC71:AC73,AM71:AM73)</f>
        <v>1.3009708737864079</v>
      </c>
      <c r="AU68" s="530">
        <f t="shared" ref="AU68" si="22">IF(AND($AV$105=28,AV68=4,AN$128=AP$128,AY$128=AZ$128),RANK(BJ68,BJ$62:BJ$103,0),"")</f>
        <v>2</v>
      </c>
      <c r="AV68" s="155">
        <f>AN68+AP68</f>
        <v>4</v>
      </c>
      <c r="AW68" s="116">
        <f>SUM(E68:AM68)</f>
        <v>17</v>
      </c>
      <c r="AX68" s="116">
        <f>SUM(AY68:AZ68)</f>
        <v>9</v>
      </c>
      <c r="AY68" s="116">
        <f>SUM(E68,J68,O68,T68,Y68,AD68,AI68)</f>
        <v>7</v>
      </c>
      <c r="AZ68" s="116">
        <f>SUM(I68,N68,S68,X68,AC68,AH68,AM68)</f>
        <v>2</v>
      </c>
      <c r="BA68" s="116">
        <f>IF(AZ68=0,10,AY68/AZ68)</f>
        <v>3.5</v>
      </c>
      <c r="BB68" s="116">
        <f>SUM(E71:E73,J71:J73,O71:O73,T71:T73,Y71:Y73,AD71:AD73,AI71:AI73)/SUM(I71:I73,N71:N73,S71:S73,X71:X73,AC71:AC73,AH71:AH73,AM71:AM73)</f>
        <v>1.3009708737864079</v>
      </c>
      <c r="BC68" s="116">
        <f>COUNTIF(AN$62:AN$103,AN68)</f>
        <v>2</v>
      </c>
      <c r="BD68" s="116">
        <f>COUNTIF(BA$62:BA$103,BA68)</f>
        <v>1</v>
      </c>
      <c r="BE68" s="495">
        <f>RANK(AN68,AN$62:AN$103,1)</f>
        <v>5</v>
      </c>
      <c r="BF68" s="495">
        <f>RANK(BA68,BA$62:BA$103,1)</f>
        <v>6</v>
      </c>
      <c r="BG68" s="495">
        <f>RANK(BB68,BB$62:BB$103,1)</f>
        <v>6</v>
      </c>
      <c r="BH68" s="495">
        <f>BE68*100</f>
        <v>500</v>
      </c>
      <c r="BI68" s="495">
        <f>BF68*10</f>
        <v>60</v>
      </c>
      <c r="BJ68" s="495">
        <f>SUM(BG68:BI73)</f>
        <v>566</v>
      </c>
    </row>
    <row r="69" spans="1:63" ht="13.95" customHeight="1" x14ac:dyDescent="0.2">
      <c r="A69" s="496"/>
      <c r="B69" s="499"/>
      <c r="C69" s="500"/>
      <c r="D69" s="502"/>
      <c r="E69" s="156" t="str">
        <f>IF(E68&gt;I68,"○","　")</f>
        <v>　</v>
      </c>
      <c r="F69" s="156"/>
      <c r="I69" s="157"/>
      <c r="J69" s="534"/>
      <c r="K69" s="505"/>
      <c r="L69" s="505"/>
      <c r="M69" s="505"/>
      <c r="N69" s="506"/>
      <c r="O69" s="156"/>
      <c r="P69" s="156"/>
      <c r="S69" s="157"/>
      <c r="T69" s="156" t="str">
        <f>IF(T68&gt;X68,"○","　")</f>
        <v>○</v>
      </c>
      <c r="U69" s="156"/>
      <c r="X69" s="157"/>
      <c r="Y69" s="156" t="str">
        <f>IF(Y68&gt;AC68,"○","　")</f>
        <v>○</v>
      </c>
      <c r="Z69" s="156"/>
      <c r="AC69" s="157"/>
      <c r="AD69" s="156"/>
      <c r="AE69" s="156"/>
      <c r="AH69" s="157"/>
      <c r="AI69" s="156" t="str">
        <f>IF(AI68&gt;AM68,"○","　")</f>
        <v>○</v>
      </c>
      <c r="AJ69" s="156"/>
      <c r="AM69" s="156"/>
      <c r="AN69" s="482"/>
      <c r="AO69" s="508"/>
      <c r="AP69" s="510"/>
      <c r="AQ69" s="539"/>
      <c r="AR69" s="540"/>
      <c r="AS69" s="541"/>
      <c r="AT69" s="158"/>
      <c r="AU69" s="530"/>
      <c r="AV69" s="155"/>
      <c r="BE69" s="495"/>
      <c r="BF69" s="495"/>
      <c r="BG69" s="495"/>
      <c r="BH69" s="495"/>
      <c r="BI69" s="495"/>
      <c r="BJ69" s="495"/>
    </row>
    <row r="70" spans="1:63" ht="13.95" customHeight="1" x14ac:dyDescent="0.2">
      <c r="A70" s="496"/>
      <c r="B70" s="499"/>
      <c r="C70" s="500"/>
      <c r="D70" s="502"/>
      <c r="E70" s="156"/>
      <c r="F70" s="156"/>
      <c r="I70" s="157" t="str">
        <f>IF(I68&gt;E68,"○","　")</f>
        <v>○</v>
      </c>
      <c r="J70" s="534"/>
      <c r="K70" s="505"/>
      <c r="L70" s="505"/>
      <c r="M70" s="505"/>
      <c r="N70" s="506"/>
      <c r="O70" s="156"/>
      <c r="P70" s="156"/>
      <c r="S70" s="157"/>
      <c r="T70" s="156"/>
      <c r="U70" s="156"/>
      <c r="X70" s="157" t="str">
        <f>IF(X68&gt;T68,"○","　")</f>
        <v>　</v>
      </c>
      <c r="Y70" s="156"/>
      <c r="Z70" s="156"/>
      <c r="AC70" s="157" t="str">
        <f>IF(AC68&gt;Y68,"○","　")</f>
        <v>　</v>
      </c>
      <c r="AD70" s="156"/>
      <c r="AE70" s="156"/>
      <c r="AH70" s="157"/>
      <c r="AI70" s="156"/>
      <c r="AJ70" s="156"/>
      <c r="AM70" s="156" t="str">
        <f>IF(AM68&gt;AI68,"○","　")</f>
        <v>　</v>
      </c>
      <c r="AN70" s="482"/>
      <c r="AO70" s="508"/>
      <c r="AP70" s="510"/>
      <c r="AQ70" s="539"/>
      <c r="AR70" s="540"/>
      <c r="AS70" s="541"/>
      <c r="AT70" s="158"/>
      <c r="AU70" s="530"/>
      <c r="AV70" s="155"/>
      <c r="BE70" s="495"/>
      <c r="BF70" s="495"/>
      <c r="BG70" s="495"/>
      <c r="BH70" s="495"/>
      <c r="BI70" s="495"/>
      <c r="BJ70" s="495"/>
    </row>
    <row r="71" spans="1:63" ht="13.95" customHeight="1" x14ac:dyDescent="0.2">
      <c r="A71" s="496"/>
      <c r="B71" s="499"/>
      <c r="C71" s="500"/>
      <c r="D71" s="502"/>
      <c r="E71" s="117">
        <f>N65</f>
        <v>13</v>
      </c>
      <c r="F71" s="117" t="str">
        <f>IF(E71&gt;I71,"○","　")</f>
        <v>　</v>
      </c>
      <c r="G71" s="117" t="s">
        <v>20</v>
      </c>
      <c r="H71" s="117" t="str">
        <f>IF(I71&gt;E71,"○","　")</f>
        <v>○</v>
      </c>
      <c r="I71" s="117">
        <f>J65</f>
        <v>15</v>
      </c>
      <c r="J71" s="534"/>
      <c r="K71" s="505"/>
      <c r="L71" s="505"/>
      <c r="M71" s="505"/>
      <c r="N71" s="506"/>
      <c r="S71" s="161"/>
      <c r="T71" s="159">
        <f>O35</f>
        <v>15</v>
      </c>
      <c r="U71" s="117" t="str">
        <f>IF(T71&gt;X71,"○","　")</f>
        <v>○</v>
      </c>
      <c r="V71" s="117" t="s">
        <v>20</v>
      </c>
      <c r="W71" s="117" t="str">
        <f>IF(X71&gt;T71,"○","　")</f>
        <v>　</v>
      </c>
      <c r="X71" s="160">
        <f>T35</f>
        <v>13</v>
      </c>
      <c r="Y71" s="159">
        <f>O50</f>
        <v>17</v>
      </c>
      <c r="Z71" s="117" t="str">
        <f>IF(Y71&gt;AC71,"○","　")</f>
        <v>○</v>
      </c>
      <c r="AA71" s="117" t="s">
        <v>20</v>
      </c>
      <c r="AB71" s="117" t="str">
        <f>IF(AC71&gt;Y71,"○","　")</f>
        <v>　</v>
      </c>
      <c r="AC71" s="160">
        <f>T50</f>
        <v>15</v>
      </c>
      <c r="AH71" s="161"/>
      <c r="AI71" s="159">
        <f>O41</f>
        <v>15</v>
      </c>
      <c r="AJ71" s="117" t="str">
        <f>IF(AI71&gt;AM71,"○","　")</f>
        <v>○</v>
      </c>
      <c r="AK71" s="117" t="s">
        <v>20</v>
      </c>
      <c r="AL71" s="117" t="str">
        <f>IF(AM71&gt;AI71,"○","　")</f>
        <v>　</v>
      </c>
      <c r="AM71" s="159">
        <f>T41</f>
        <v>9</v>
      </c>
      <c r="AN71" s="482"/>
      <c r="AO71" s="508"/>
      <c r="AP71" s="510"/>
      <c r="AQ71" s="539"/>
      <c r="AR71" s="540"/>
      <c r="AS71" s="541"/>
      <c r="AT71" s="158"/>
      <c r="AU71" s="530"/>
      <c r="AV71" s="155"/>
      <c r="BE71" s="495"/>
      <c r="BF71" s="495"/>
      <c r="BG71" s="495"/>
      <c r="BH71" s="495"/>
      <c r="BI71" s="495"/>
      <c r="BJ71" s="495"/>
    </row>
    <row r="72" spans="1:63" ht="13.95" customHeight="1" x14ac:dyDescent="0.2">
      <c r="A72" s="496"/>
      <c r="B72" s="499"/>
      <c r="C72" s="500"/>
      <c r="D72" s="502"/>
      <c r="E72" s="117">
        <f>N66</f>
        <v>15</v>
      </c>
      <c r="F72" s="117" t="str">
        <f>IF(E72&gt;I72,"○","　")</f>
        <v>○</v>
      </c>
      <c r="G72" s="117" t="s">
        <v>21</v>
      </c>
      <c r="H72" s="117" t="str">
        <f>IF(I72&gt;E72,"○","　")</f>
        <v>　</v>
      </c>
      <c r="I72" s="117">
        <f>J66</f>
        <v>9</v>
      </c>
      <c r="J72" s="534"/>
      <c r="K72" s="505"/>
      <c r="L72" s="505"/>
      <c r="M72" s="505"/>
      <c r="N72" s="506"/>
      <c r="S72" s="161"/>
      <c r="T72" s="159">
        <f t="shared" ref="T72:T73" si="23">O36</f>
        <v>15</v>
      </c>
      <c r="U72" s="117" t="str">
        <f>IF(T72&gt;X72,"○","　")</f>
        <v>○</v>
      </c>
      <c r="V72" s="117" t="s">
        <v>21</v>
      </c>
      <c r="W72" s="117" t="str">
        <f>IF(X72&gt;T72,"○","　")</f>
        <v>　</v>
      </c>
      <c r="X72" s="160">
        <f t="shared" ref="X72:X73" si="24">T36</f>
        <v>9</v>
      </c>
      <c r="Y72" s="159">
        <f t="shared" ref="Y72:Y73" si="25">O51</f>
        <v>15</v>
      </c>
      <c r="Z72" s="117" t="str">
        <f>IF(Y72&gt;AC72,"○","　")</f>
        <v>○</v>
      </c>
      <c r="AA72" s="117" t="s">
        <v>21</v>
      </c>
      <c r="AB72" s="117" t="str">
        <f>IF(AC72&gt;Y72,"○","　")</f>
        <v>　</v>
      </c>
      <c r="AC72" s="160">
        <f t="shared" ref="AC72:AC73" si="26">T51</f>
        <v>4</v>
      </c>
      <c r="AH72" s="161"/>
      <c r="AI72" s="159">
        <f t="shared" ref="AI72:AI73" si="27">O42</f>
        <v>16</v>
      </c>
      <c r="AJ72" s="117" t="str">
        <f>IF(AI72&gt;AM72,"○","　")</f>
        <v>○</v>
      </c>
      <c r="AK72" s="117" t="s">
        <v>21</v>
      </c>
      <c r="AL72" s="117" t="str">
        <f>IF(AM72&gt;AI72,"○","　")</f>
        <v>　</v>
      </c>
      <c r="AM72" s="159">
        <f t="shared" ref="AM72:AM73" si="28">T42</f>
        <v>14</v>
      </c>
      <c r="AN72" s="482"/>
      <c r="AO72" s="508"/>
      <c r="AP72" s="510"/>
      <c r="AQ72" s="515">
        <f>SUM(E68,T68,Y68,AI68,)</f>
        <v>7</v>
      </c>
      <c r="AR72" s="508" t="s">
        <v>20</v>
      </c>
      <c r="AS72" s="510">
        <f>SUM(I68,X68,AC68,AM68)</f>
        <v>2</v>
      </c>
      <c r="AT72" s="158"/>
      <c r="AU72" s="530"/>
      <c r="AV72" s="155"/>
      <c r="BE72" s="495"/>
      <c r="BF72" s="495"/>
      <c r="BG72" s="495"/>
      <c r="BH72" s="495"/>
      <c r="BI72" s="495"/>
      <c r="BJ72" s="495"/>
    </row>
    <row r="73" spans="1:63" ht="13.95" customHeight="1" x14ac:dyDescent="0.2">
      <c r="A73" s="496"/>
      <c r="B73" s="544"/>
      <c r="C73" s="545"/>
      <c r="D73" s="547"/>
      <c r="E73" s="117">
        <f>IF(N67=0,"",N67)</f>
        <v>13</v>
      </c>
      <c r="F73" s="117" t="str">
        <f>IF(E73&gt;I73,"○","　")</f>
        <v>　</v>
      </c>
      <c r="G73" s="117" t="s">
        <v>21</v>
      </c>
      <c r="H73" s="117" t="str">
        <f>IF(I73&gt;E73,"○","　")</f>
        <v>○</v>
      </c>
      <c r="I73" s="117">
        <f>IF(J67=0,"",J67)</f>
        <v>15</v>
      </c>
      <c r="J73" s="551"/>
      <c r="K73" s="552"/>
      <c r="L73" s="552"/>
      <c r="M73" s="552"/>
      <c r="N73" s="553"/>
      <c r="O73" s="170"/>
      <c r="P73" s="170"/>
      <c r="Q73" s="170"/>
      <c r="R73" s="170"/>
      <c r="S73" s="171"/>
      <c r="T73" s="172">
        <f t="shared" si="23"/>
        <v>0</v>
      </c>
      <c r="U73" s="170" t="str">
        <f>IF(T73&gt;X73,"○","　")</f>
        <v>　</v>
      </c>
      <c r="V73" s="170" t="s">
        <v>21</v>
      </c>
      <c r="W73" s="170" t="str">
        <f>IF(X73&gt;T73,"○","　")</f>
        <v>　</v>
      </c>
      <c r="X73" s="173">
        <f t="shared" si="24"/>
        <v>0</v>
      </c>
      <c r="Y73" s="172">
        <f t="shared" si="25"/>
        <v>0</v>
      </c>
      <c r="Z73" s="170" t="str">
        <f>IF(Y73&gt;AC73,"○","　")</f>
        <v>　</v>
      </c>
      <c r="AA73" s="170" t="s">
        <v>21</v>
      </c>
      <c r="AB73" s="170" t="str">
        <f>IF(AC73&gt;Y73,"○","　")</f>
        <v>　</v>
      </c>
      <c r="AC73" s="173">
        <f t="shared" si="26"/>
        <v>0</v>
      </c>
      <c r="AD73" s="170"/>
      <c r="AE73" s="170"/>
      <c r="AF73" s="170"/>
      <c r="AG73" s="170"/>
      <c r="AH73" s="171"/>
      <c r="AI73" s="172">
        <f t="shared" si="27"/>
        <v>0</v>
      </c>
      <c r="AJ73" s="170" t="str">
        <f>IF(AI73&gt;AM73,"○","　")</f>
        <v>　</v>
      </c>
      <c r="AK73" s="170" t="s">
        <v>21</v>
      </c>
      <c r="AL73" s="170" t="str">
        <f>IF(AM73&gt;AI73,"○","　")</f>
        <v>　</v>
      </c>
      <c r="AM73" s="172">
        <f t="shared" si="28"/>
        <v>0</v>
      </c>
      <c r="AN73" s="535"/>
      <c r="AO73" s="532"/>
      <c r="AP73" s="533"/>
      <c r="AQ73" s="531"/>
      <c r="AR73" s="532"/>
      <c r="AS73" s="533"/>
      <c r="AT73" s="162"/>
      <c r="AU73" s="530"/>
      <c r="AV73" s="155"/>
      <c r="BE73" s="495"/>
      <c r="BF73" s="495"/>
      <c r="BG73" s="495"/>
      <c r="BH73" s="495"/>
      <c r="BI73" s="495"/>
      <c r="BJ73" s="495"/>
    </row>
    <row r="74" spans="1:63" ht="13.95" customHeight="1" x14ac:dyDescent="0.2">
      <c r="A74" s="496"/>
      <c r="B74" s="499" t="str">
        <f>C5</f>
        <v>リトルキャッツ　Ｂ</v>
      </c>
      <c r="C74" s="500"/>
      <c r="D74" s="499" t="e">
        <f>IF(#REF!="A",#REF!,IF(#REF!="B",#REF!,#REF!))</f>
        <v>#REF!</v>
      </c>
      <c r="E74" s="174">
        <f>S62</f>
        <v>0</v>
      </c>
      <c r="F74" s="163">
        <f t="shared" ref="F74:H74" si="29">P62</f>
        <v>0</v>
      </c>
      <c r="G74" s="163">
        <f t="shared" si="29"/>
        <v>6</v>
      </c>
      <c r="H74" s="163">
        <f t="shared" si="29"/>
        <v>0</v>
      </c>
      <c r="I74" s="168">
        <f>O62</f>
        <v>2</v>
      </c>
      <c r="J74" s="156"/>
      <c r="K74" s="156"/>
      <c r="M74" s="156"/>
      <c r="N74" s="156"/>
      <c r="O74" s="534"/>
      <c r="P74" s="505"/>
      <c r="Q74" s="505"/>
      <c r="R74" s="505"/>
      <c r="S74" s="506"/>
      <c r="T74" s="148">
        <f>COUNTIF(U77:U79,"○")</f>
        <v>1</v>
      </c>
      <c r="U74" s="148"/>
      <c r="V74" s="148" t="s">
        <v>195</v>
      </c>
      <c r="W74" s="148"/>
      <c r="X74" s="149">
        <f>COUNTIF(W77:W79,"○")</f>
        <v>2</v>
      </c>
      <c r="AC74" s="161"/>
      <c r="AD74" s="148">
        <f>COUNTIF(AE77:AE79,"○")</f>
        <v>1</v>
      </c>
      <c r="AE74" s="148"/>
      <c r="AF74" s="148">
        <v>4</v>
      </c>
      <c r="AG74" s="148"/>
      <c r="AH74" s="149">
        <f>COUNTIF(AG77:AG79,"○")</f>
        <v>2</v>
      </c>
      <c r="AI74" s="148">
        <f>COUNTIF(AJ77:AJ79,"○")</f>
        <v>0</v>
      </c>
      <c r="AJ74" s="148"/>
      <c r="AK74" s="148" t="s">
        <v>196</v>
      </c>
      <c r="AL74" s="148"/>
      <c r="AM74" s="148">
        <f>COUNTIF(AL77:AL79,"○")</f>
        <v>2</v>
      </c>
      <c r="AN74" s="482">
        <f>COUNTIF(E75:AM75,"○")</f>
        <v>0</v>
      </c>
      <c r="AO74" s="508" t="s">
        <v>21</v>
      </c>
      <c r="AP74" s="510">
        <f>COUNTIF(E76:AM76,"○")</f>
        <v>4</v>
      </c>
      <c r="AQ74" s="536">
        <f>IF(AS78=0,10,AQ78/AS78)</f>
        <v>0.25</v>
      </c>
      <c r="AR74" s="537"/>
      <c r="AS74" s="538"/>
      <c r="AT74" s="169">
        <f>SUM(T77:T79,E77:E79,AD77:AD79,AI77:AI79)/SUM(X77:X79,I77:I79,AH77:AH79,AM77:AM79)</f>
        <v>0.67346938775510201</v>
      </c>
      <c r="AU74" s="530">
        <f t="shared" ref="AU74" si="30">IF(AND($AV$105=28,AV74=4,AN$128=AP$128,AY$128=AZ$128),RANK(BJ74,BJ$62:BJ$103,0),"")</f>
        <v>7</v>
      </c>
      <c r="AV74" s="155">
        <f>AN74+AP74</f>
        <v>4</v>
      </c>
      <c r="AW74" s="116">
        <f>SUM(E74:AM74)</f>
        <v>20</v>
      </c>
      <c r="AX74" s="116">
        <f>SUM(AY74:AZ74)</f>
        <v>10</v>
      </c>
      <c r="AY74" s="116">
        <f>SUM(E74,J74,O74,T74,Y74,AD74,AI74)</f>
        <v>2</v>
      </c>
      <c r="AZ74" s="116">
        <f>SUM(I74,N74,S74,X74,AC74,AH74,AM74)</f>
        <v>8</v>
      </c>
      <c r="BA74" s="116">
        <f>IF(AZ74=0,10,AY74/AZ74)</f>
        <v>0.25</v>
      </c>
      <c r="BB74" s="116">
        <f>SUM(E77:E79,J77:J79,O77:O79,T77:T79,Y77:Y79,AD77:AD79,AI77:AI79)/SUM(I77:I79,N77:N79,S77:S79,X77:X79,AC77:AC79,AH77:AH79,AM77:AM79)</f>
        <v>0.67346938775510201</v>
      </c>
      <c r="BC74" s="116">
        <f>COUNTIF(AN$62:AN$103,AN74)</f>
        <v>1</v>
      </c>
      <c r="BD74" s="116">
        <f>COUNTIF(BA$62:BA$103,BA74)</f>
        <v>1</v>
      </c>
      <c r="BE74" s="495">
        <f>RANK(AN74,AN$62:AN$103,1)</f>
        <v>1</v>
      </c>
      <c r="BF74" s="495">
        <f>RANK(BA74,BA$62:BA$103,1)</f>
        <v>1</v>
      </c>
      <c r="BG74" s="495">
        <f>RANK(BB74,BB$62:BB$103,1)</f>
        <v>1</v>
      </c>
      <c r="BH74" s="495">
        <f>BE74*100</f>
        <v>100</v>
      </c>
      <c r="BI74" s="495">
        <f>BF74*10</f>
        <v>10</v>
      </c>
      <c r="BJ74" s="495">
        <f>SUM(BG74:BI79)</f>
        <v>111</v>
      </c>
    </row>
    <row r="75" spans="1:63" ht="13.95" customHeight="1" x14ac:dyDescent="0.2">
      <c r="A75" s="496"/>
      <c r="B75" s="499"/>
      <c r="C75" s="500"/>
      <c r="D75" s="499"/>
      <c r="E75" s="175" t="str">
        <f>IF(E74&gt;I74,"○","　")</f>
        <v>　</v>
      </c>
      <c r="F75" s="156"/>
      <c r="I75" s="157"/>
      <c r="J75" s="156"/>
      <c r="K75" s="156"/>
      <c r="N75" s="157"/>
      <c r="O75" s="534"/>
      <c r="P75" s="505"/>
      <c r="Q75" s="505"/>
      <c r="R75" s="505"/>
      <c r="S75" s="506"/>
      <c r="T75" s="156" t="str">
        <f>IF(T74&gt;X74,"○","　")</f>
        <v>　</v>
      </c>
      <c r="U75" s="156"/>
      <c r="X75" s="157"/>
      <c r="Y75" s="156"/>
      <c r="Z75" s="156"/>
      <c r="AC75" s="157"/>
      <c r="AD75" s="156" t="str">
        <f>IF(AD74&gt;AH74,"○","　")</f>
        <v>　</v>
      </c>
      <c r="AE75" s="156"/>
      <c r="AH75" s="157"/>
      <c r="AI75" s="156" t="str">
        <f>IF(AI74&gt;AM74,"○","　")</f>
        <v>　</v>
      </c>
      <c r="AJ75" s="156"/>
      <c r="AM75" s="156"/>
      <c r="AN75" s="482"/>
      <c r="AO75" s="508"/>
      <c r="AP75" s="510"/>
      <c r="AQ75" s="539"/>
      <c r="AR75" s="540"/>
      <c r="AS75" s="541"/>
      <c r="AT75" s="158"/>
      <c r="AU75" s="530"/>
      <c r="AV75" s="155"/>
      <c r="BE75" s="495"/>
      <c r="BF75" s="495"/>
      <c r="BG75" s="495"/>
      <c r="BH75" s="495"/>
      <c r="BI75" s="495"/>
      <c r="BJ75" s="495"/>
    </row>
    <row r="76" spans="1:63" ht="13.95" customHeight="1" x14ac:dyDescent="0.2">
      <c r="A76" s="496"/>
      <c r="B76" s="499"/>
      <c r="C76" s="500"/>
      <c r="D76" s="499"/>
      <c r="E76" s="175"/>
      <c r="F76" s="156"/>
      <c r="I76" s="157" t="str">
        <f>IF(I74&gt;E74,"○","　")</f>
        <v>○</v>
      </c>
      <c r="J76" s="156"/>
      <c r="K76" s="156"/>
      <c r="N76" s="157"/>
      <c r="O76" s="534"/>
      <c r="P76" s="505"/>
      <c r="Q76" s="505"/>
      <c r="R76" s="505"/>
      <c r="S76" s="506"/>
      <c r="T76" s="156"/>
      <c r="U76" s="156"/>
      <c r="X76" s="157" t="str">
        <f>IF(X74&gt;T74,"○","　")</f>
        <v>○</v>
      </c>
      <c r="Y76" s="156"/>
      <c r="Z76" s="156"/>
      <c r="AC76" s="157"/>
      <c r="AD76" s="156"/>
      <c r="AE76" s="156"/>
      <c r="AH76" s="157" t="str">
        <f>IF(AH74&gt;AD74,"○","　")</f>
        <v>○</v>
      </c>
      <c r="AI76" s="156"/>
      <c r="AJ76" s="156"/>
      <c r="AM76" s="156" t="str">
        <f>IF(AM74&gt;AI74,"○","　")</f>
        <v>○</v>
      </c>
      <c r="AN76" s="482"/>
      <c r="AO76" s="508"/>
      <c r="AP76" s="510"/>
      <c r="AQ76" s="539"/>
      <c r="AR76" s="540"/>
      <c r="AS76" s="541"/>
      <c r="AT76" s="158"/>
      <c r="AU76" s="530"/>
      <c r="AV76" s="155"/>
      <c r="BE76" s="495"/>
      <c r="BF76" s="495"/>
      <c r="BG76" s="495"/>
      <c r="BH76" s="495"/>
      <c r="BI76" s="495"/>
      <c r="BJ76" s="495"/>
    </row>
    <row r="77" spans="1:63" ht="13.95" customHeight="1" x14ac:dyDescent="0.2">
      <c r="A77" s="496"/>
      <c r="B77" s="499"/>
      <c r="C77" s="500"/>
      <c r="D77" s="499"/>
      <c r="E77" s="176">
        <f t="shared" ref="E77:E79" si="31">S65</f>
        <v>4</v>
      </c>
      <c r="F77" s="117" t="str">
        <f t="shared" ref="F77:H79" si="32">P65</f>
        <v>○</v>
      </c>
      <c r="G77" s="117" t="str">
        <f t="shared" si="32"/>
        <v>-</v>
      </c>
      <c r="H77" s="117" t="str">
        <f t="shared" si="32"/>
        <v>　</v>
      </c>
      <c r="I77" s="161">
        <f t="shared" ref="I77:I79" si="33">O65</f>
        <v>15</v>
      </c>
      <c r="J77" s="156"/>
      <c r="N77" s="157"/>
      <c r="O77" s="534"/>
      <c r="P77" s="505"/>
      <c r="Q77" s="505"/>
      <c r="R77" s="505"/>
      <c r="S77" s="506"/>
      <c r="T77" s="159">
        <f>O17</f>
        <v>15</v>
      </c>
      <c r="U77" s="117" t="str">
        <f>IF(T77&gt;X77,"○","　")</f>
        <v>　</v>
      </c>
      <c r="V77" s="117" t="s">
        <v>20</v>
      </c>
      <c r="W77" s="117" t="str">
        <f>IF(X77&gt;T77,"○","　")</f>
        <v>○</v>
      </c>
      <c r="X77" s="160">
        <f>T17</f>
        <v>17</v>
      </c>
      <c r="AC77" s="161"/>
      <c r="AD77" s="159">
        <f>O32</f>
        <v>6</v>
      </c>
      <c r="AE77" s="117" t="str">
        <f>IF(AD77&gt;AH77,"○","　")</f>
        <v>　</v>
      </c>
      <c r="AF77" s="117" t="s">
        <v>20</v>
      </c>
      <c r="AG77" s="117" t="str">
        <f>IF(AH77&gt;AD77,"○","　")</f>
        <v>○</v>
      </c>
      <c r="AH77" s="160">
        <f>T32</f>
        <v>15</v>
      </c>
      <c r="AI77" s="159">
        <f>O29</f>
        <v>13</v>
      </c>
      <c r="AJ77" s="117" t="str">
        <f>IF(AI77&gt;AM77,"○","　")</f>
        <v>　</v>
      </c>
      <c r="AK77" s="117" t="s">
        <v>20</v>
      </c>
      <c r="AL77" s="117" t="str">
        <f>IF(AM77&gt;AI77,"○","　")</f>
        <v>○</v>
      </c>
      <c r="AM77" s="159">
        <f>T29</f>
        <v>15</v>
      </c>
      <c r="AN77" s="482"/>
      <c r="AO77" s="508"/>
      <c r="AP77" s="510"/>
      <c r="AQ77" s="539"/>
      <c r="AR77" s="540"/>
      <c r="AS77" s="541"/>
      <c r="AT77" s="158"/>
      <c r="AU77" s="530"/>
      <c r="AV77" s="155"/>
      <c r="BE77" s="495"/>
      <c r="BF77" s="495"/>
      <c r="BG77" s="495"/>
      <c r="BH77" s="495"/>
      <c r="BI77" s="495"/>
      <c r="BJ77" s="495"/>
    </row>
    <row r="78" spans="1:63" ht="13.95" customHeight="1" x14ac:dyDescent="0.2">
      <c r="A78" s="496"/>
      <c r="B78" s="499"/>
      <c r="C78" s="500"/>
      <c r="D78" s="499"/>
      <c r="E78" s="176">
        <f t="shared" si="31"/>
        <v>6</v>
      </c>
      <c r="F78" s="117" t="str">
        <f t="shared" si="32"/>
        <v>○</v>
      </c>
      <c r="G78" s="117" t="str">
        <f t="shared" si="32"/>
        <v>-</v>
      </c>
      <c r="H78" s="117" t="str">
        <f t="shared" si="32"/>
        <v>　</v>
      </c>
      <c r="I78" s="161">
        <f t="shared" si="33"/>
        <v>15</v>
      </c>
      <c r="J78" s="156"/>
      <c r="N78" s="157"/>
      <c r="O78" s="534"/>
      <c r="P78" s="505"/>
      <c r="Q78" s="505"/>
      <c r="R78" s="505"/>
      <c r="S78" s="506"/>
      <c r="T78" s="159">
        <f t="shared" ref="T78:T79" si="34">O18</f>
        <v>15</v>
      </c>
      <c r="U78" s="117" t="str">
        <f>IF(T78&gt;X78,"○","　")</f>
        <v>○</v>
      </c>
      <c r="V78" s="117" t="s">
        <v>21</v>
      </c>
      <c r="W78" s="117" t="str">
        <f>IF(X78&gt;T78,"○","　")</f>
        <v>　</v>
      </c>
      <c r="X78" s="160">
        <f t="shared" ref="X78:X79" si="35">T18</f>
        <v>13</v>
      </c>
      <c r="AC78" s="161"/>
      <c r="AD78" s="159">
        <f t="shared" ref="AD78:AD79" si="36">O33</f>
        <v>15</v>
      </c>
      <c r="AE78" s="117" t="str">
        <f>IF(AD78&gt;AH78,"○","　")</f>
        <v>○</v>
      </c>
      <c r="AF78" s="117" t="s">
        <v>21</v>
      </c>
      <c r="AG78" s="117" t="str">
        <f>IF(AH78&gt;AD78,"○","　")</f>
        <v>　</v>
      </c>
      <c r="AH78" s="160">
        <f t="shared" ref="AH78:AH79" si="37">T33</f>
        <v>12</v>
      </c>
      <c r="AI78" s="159">
        <f t="shared" ref="AI78:AI79" si="38">O30</f>
        <v>10</v>
      </c>
      <c r="AJ78" s="117" t="str">
        <f>IF(AI78&gt;AM78,"○","　")</f>
        <v>　</v>
      </c>
      <c r="AK78" s="117" t="s">
        <v>21</v>
      </c>
      <c r="AL78" s="117" t="str">
        <f>IF(AM78&gt;AI78,"○","　")</f>
        <v>○</v>
      </c>
      <c r="AM78" s="159">
        <f t="shared" ref="AM78:AM79" si="39">T30</f>
        <v>15</v>
      </c>
      <c r="AN78" s="482"/>
      <c r="AO78" s="508"/>
      <c r="AP78" s="510"/>
      <c r="AQ78" s="515">
        <f>SUM(T74,E74,AD74,AI74)</f>
        <v>2</v>
      </c>
      <c r="AR78" s="508" t="s">
        <v>20</v>
      </c>
      <c r="AS78" s="510">
        <f>SUM(X74,I74,AH74,AM74)</f>
        <v>8</v>
      </c>
      <c r="AT78" s="158"/>
      <c r="AU78" s="530"/>
      <c r="AV78" s="155"/>
      <c r="BE78" s="495"/>
      <c r="BF78" s="495"/>
      <c r="BG78" s="495"/>
      <c r="BH78" s="495"/>
      <c r="BI78" s="495"/>
      <c r="BJ78" s="495"/>
    </row>
    <row r="79" spans="1:63" ht="13.95" customHeight="1" x14ac:dyDescent="0.2">
      <c r="A79" s="496"/>
      <c r="B79" s="499"/>
      <c r="C79" s="500"/>
      <c r="D79" s="499"/>
      <c r="E79" s="177">
        <f t="shared" si="31"/>
        <v>0</v>
      </c>
      <c r="F79" s="170" t="str">
        <f t="shared" si="32"/>
        <v>　</v>
      </c>
      <c r="G79" s="170" t="str">
        <f t="shared" si="32"/>
        <v>-</v>
      </c>
      <c r="H79" s="170" t="str">
        <f t="shared" si="32"/>
        <v>　</v>
      </c>
      <c r="I79" s="171">
        <f t="shared" si="33"/>
        <v>0</v>
      </c>
      <c r="J79" s="156"/>
      <c r="N79" s="157"/>
      <c r="O79" s="534"/>
      <c r="P79" s="505"/>
      <c r="Q79" s="505"/>
      <c r="R79" s="505"/>
      <c r="S79" s="506"/>
      <c r="T79" s="159">
        <f t="shared" si="34"/>
        <v>6</v>
      </c>
      <c r="U79" s="117" t="str">
        <f>IF(T79&gt;X79,"○","　")</f>
        <v>　</v>
      </c>
      <c r="V79" s="117" t="s">
        <v>21</v>
      </c>
      <c r="W79" s="117" t="str">
        <f>IF(X79&gt;T79,"○","　")</f>
        <v>○</v>
      </c>
      <c r="X79" s="160">
        <f t="shared" si="35"/>
        <v>15</v>
      </c>
      <c r="AC79" s="161"/>
      <c r="AD79" s="159">
        <f t="shared" si="36"/>
        <v>9</v>
      </c>
      <c r="AE79" s="117" t="str">
        <f>IF(AD79&gt;AH79,"○","　")</f>
        <v>　</v>
      </c>
      <c r="AF79" s="117" t="s">
        <v>21</v>
      </c>
      <c r="AG79" s="117" t="str">
        <f>IF(AH79&gt;AD79,"○","　")</f>
        <v>○</v>
      </c>
      <c r="AH79" s="160">
        <f t="shared" si="37"/>
        <v>15</v>
      </c>
      <c r="AI79" s="159">
        <f t="shared" si="38"/>
        <v>0</v>
      </c>
      <c r="AJ79" s="117" t="str">
        <f>IF(AI79&gt;AM79,"○","　")</f>
        <v>　</v>
      </c>
      <c r="AK79" s="117" t="s">
        <v>21</v>
      </c>
      <c r="AL79" s="117" t="str">
        <f>IF(AM79&gt;AI79,"○","　")</f>
        <v>　</v>
      </c>
      <c r="AM79" s="159">
        <f t="shared" si="39"/>
        <v>0</v>
      </c>
      <c r="AN79" s="535"/>
      <c r="AO79" s="532"/>
      <c r="AP79" s="533"/>
      <c r="AQ79" s="531"/>
      <c r="AR79" s="532"/>
      <c r="AS79" s="533"/>
      <c r="AT79" s="162"/>
      <c r="AU79" s="530"/>
      <c r="AV79" s="155"/>
      <c r="BE79" s="495"/>
      <c r="BF79" s="495"/>
      <c r="BG79" s="495"/>
      <c r="BH79" s="495"/>
      <c r="BI79" s="495"/>
      <c r="BJ79" s="495"/>
    </row>
    <row r="80" spans="1:63" ht="13.95" customHeight="1" x14ac:dyDescent="0.2">
      <c r="A80" s="496"/>
      <c r="B80" s="542" t="str">
        <f>C6</f>
        <v>リトルキャッツ　Ｃ</v>
      </c>
      <c r="C80" s="543"/>
      <c r="D80" s="546" t="e">
        <f>IF(#REF!="A",#REF!,IF(#REF!="B",#REF!,#REF!))</f>
        <v>#REF!</v>
      </c>
      <c r="E80" s="156"/>
      <c r="F80" s="178"/>
      <c r="I80" s="157"/>
      <c r="J80" s="163">
        <f>COUNTIF(K83:K85,"○")</f>
        <v>0</v>
      </c>
      <c r="K80" s="163"/>
      <c r="L80" s="163" t="str">
        <f>V68</f>
        <v>④</v>
      </c>
      <c r="M80" s="163"/>
      <c r="N80" s="168">
        <f>COUNTIF(M83:M85,"○")</f>
        <v>2</v>
      </c>
      <c r="O80" s="163">
        <f>COUNTIF(P83:P85,"○")</f>
        <v>2</v>
      </c>
      <c r="P80" s="163"/>
      <c r="Q80" s="163" t="str">
        <f>V74</f>
        <v>①</v>
      </c>
      <c r="R80" s="163"/>
      <c r="S80" s="168">
        <f>COUNTIF(R83:R85,"○")</f>
        <v>1</v>
      </c>
      <c r="T80" s="548"/>
      <c r="U80" s="549"/>
      <c r="V80" s="549"/>
      <c r="W80" s="549"/>
      <c r="X80" s="550"/>
      <c r="Y80" s="166">
        <f>COUNTIF(Z83:Z85,"○")</f>
        <v>1</v>
      </c>
      <c r="Z80" s="166"/>
      <c r="AA80" s="166" t="s">
        <v>197</v>
      </c>
      <c r="AB80" s="166"/>
      <c r="AC80" s="167">
        <f>COUNTIF(AB83:AB85,"○")</f>
        <v>2</v>
      </c>
      <c r="AD80" s="179">
        <f>COUNTIF(AE83:AE85,"○")</f>
        <v>0</v>
      </c>
      <c r="AE80" s="166"/>
      <c r="AF80" s="166">
        <v>2</v>
      </c>
      <c r="AG80" s="166"/>
      <c r="AH80" s="167">
        <f>COUNTIF(AG83:AG85,"○")</f>
        <v>2</v>
      </c>
      <c r="AI80" s="164"/>
      <c r="AJ80" s="164"/>
      <c r="AK80" s="163"/>
      <c r="AL80" s="163"/>
      <c r="AM80" s="164"/>
      <c r="AN80" s="554">
        <f>COUNTIF(E81:AM81,"○")</f>
        <v>1</v>
      </c>
      <c r="AO80" s="555" t="s">
        <v>21</v>
      </c>
      <c r="AP80" s="556">
        <f>COUNTIF(E82:AM82,"○")</f>
        <v>3</v>
      </c>
      <c r="AQ80" s="557">
        <f>IF(AS84=0,10,AQ84/AS84)</f>
        <v>0.42857142857142855</v>
      </c>
      <c r="AR80" s="555"/>
      <c r="AS80" s="556"/>
      <c r="AT80" s="169">
        <f>SUM(Y83:Y85,J83:J85,O83:O85,AD83:AD85)/SUM(AC83:AC85,N83:N85,S83:S85,AH83:AH85)</f>
        <v>0.94964028776978415</v>
      </c>
      <c r="AU80" s="530">
        <f t="shared" ref="AU80" si="40">IF(AND($AV$105=28,AV80=4,AN$128=AP$128,AY$128=AZ$128),RANK(BJ80,BJ$62:BJ$103,0),"")</f>
        <v>5</v>
      </c>
      <c r="AV80" s="155">
        <f>AN80+AP80</f>
        <v>4</v>
      </c>
      <c r="AW80" s="116">
        <f>SUM(E80:AM80)</f>
        <v>12</v>
      </c>
      <c r="AX80" s="116">
        <f>SUM(AY80:AZ80)</f>
        <v>10</v>
      </c>
      <c r="AY80" s="116">
        <f>SUM(E80,J80,O80,T80,Y80,AD80,AI80)</f>
        <v>3</v>
      </c>
      <c r="AZ80" s="116">
        <f>SUM(I80,N80,S80,X80,AC80,AH80,AM80)</f>
        <v>7</v>
      </c>
      <c r="BA80" s="116">
        <f>IF(AZ80=0,10,AY80/AZ80)</f>
        <v>0.42857142857142855</v>
      </c>
      <c r="BB80" s="116">
        <f>SUM(E83:E85,J83:J85,O83:O85,T83:T85,Y83:Y85,AD83:AD85,AI83:AI85)/SUM(I83:I85,N83:N85,S83:S85,X83:X85,AC83:AC85,AH83:AH85,AM83:AM85)</f>
        <v>0.94964028776978415</v>
      </c>
      <c r="BC80" s="116">
        <f>COUNTIF(AN$62:AN$103,AN80)</f>
        <v>2</v>
      </c>
      <c r="BD80" s="116">
        <f>COUNTIF(BA$62:BA$103,BA80)</f>
        <v>1</v>
      </c>
      <c r="BE80" s="495">
        <f>RANK(AN80,AN$62:AN$103,1)</f>
        <v>2</v>
      </c>
      <c r="BF80" s="495">
        <f>RANK(BA80,BA$62:BA$103,1)</f>
        <v>3</v>
      </c>
      <c r="BG80" s="495">
        <f>RANK(BB80,BB$62:BB$103,1)</f>
        <v>3</v>
      </c>
      <c r="BH80" s="495">
        <f>BE80*100</f>
        <v>200</v>
      </c>
      <c r="BI80" s="495">
        <f>BF80*10</f>
        <v>30</v>
      </c>
      <c r="BJ80" s="495">
        <f>SUM(BG80:BI85)</f>
        <v>233</v>
      </c>
    </row>
    <row r="81" spans="1:62" ht="13.95" customHeight="1" x14ac:dyDescent="0.2">
      <c r="A81" s="496"/>
      <c r="B81" s="499"/>
      <c r="C81" s="500"/>
      <c r="D81" s="502"/>
      <c r="E81" s="156"/>
      <c r="F81" s="156"/>
      <c r="I81" s="157"/>
      <c r="J81" s="156" t="str">
        <f>IF(J80&gt;N80,"○","　")</f>
        <v>　</v>
      </c>
      <c r="K81" s="156"/>
      <c r="N81" s="157"/>
      <c r="O81" s="156" t="str">
        <f>IF(O80&gt;S80,"○","　")</f>
        <v>○</v>
      </c>
      <c r="P81" s="156"/>
      <c r="S81" s="157"/>
      <c r="T81" s="534"/>
      <c r="U81" s="505"/>
      <c r="V81" s="505"/>
      <c r="W81" s="505"/>
      <c r="X81" s="506"/>
      <c r="Y81" s="156" t="str">
        <f>IF(Y80&gt;AC80,"○","　")</f>
        <v>　</v>
      </c>
      <c r="Z81" s="156"/>
      <c r="AC81" s="157"/>
      <c r="AD81" s="180" t="str">
        <f>IF(AD80&gt;AH80,"○","　")</f>
        <v>　</v>
      </c>
      <c r="AE81" s="156"/>
      <c r="AH81" s="157"/>
      <c r="AI81" s="156"/>
      <c r="AJ81" s="156"/>
      <c r="AM81" s="156"/>
      <c r="AN81" s="482"/>
      <c r="AO81" s="508"/>
      <c r="AP81" s="510"/>
      <c r="AQ81" s="515"/>
      <c r="AR81" s="508"/>
      <c r="AS81" s="510"/>
      <c r="AT81" s="158"/>
      <c r="AU81" s="530"/>
      <c r="AV81" s="155"/>
      <c r="BE81" s="495"/>
      <c r="BF81" s="495"/>
      <c r="BG81" s="495"/>
      <c r="BH81" s="495"/>
      <c r="BI81" s="495"/>
      <c r="BJ81" s="495"/>
    </row>
    <row r="82" spans="1:62" ht="13.95" customHeight="1" x14ac:dyDescent="0.2">
      <c r="A82" s="496"/>
      <c r="B82" s="499"/>
      <c r="C82" s="500"/>
      <c r="D82" s="502"/>
      <c r="E82" s="156"/>
      <c r="F82" s="156"/>
      <c r="I82" s="157"/>
      <c r="J82" s="156"/>
      <c r="K82" s="156"/>
      <c r="N82" s="157" t="str">
        <f>IF(N80&gt;J80,"○","　")</f>
        <v>○</v>
      </c>
      <c r="O82" s="156"/>
      <c r="P82" s="156"/>
      <c r="S82" s="157" t="str">
        <f>IF(S80&gt;O80,"○","　")</f>
        <v>　</v>
      </c>
      <c r="T82" s="534"/>
      <c r="U82" s="505"/>
      <c r="V82" s="505"/>
      <c r="W82" s="505"/>
      <c r="X82" s="506"/>
      <c r="Y82" s="156"/>
      <c r="Z82" s="156"/>
      <c r="AC82" s="157" t="str">
        <f>IF(AC80&gt;Y80,"○","　")</f>
        <v>○</v>
      </c>
      <c r="AD82" s="180"/>
      <c r="AE82" s="156"/>
      <c r="AH82" s="157" t="str">
        <f>IF(AH80&gt;AD80,"○","　")</f>
        <v>○</v>
      </c>
      <c r="AI82" s="156"/>
      <c r="AJ82" s="156"/>
      <c r="AM82" s="156"/>
      <c r="AN82" s="482"/>
      <c r="AO82" s="508"/>
      <c r="AP82" s="510"/>
      <c r="AQ82" s="515"/>
      <c r="AR82" s="508"/>
      <c r="AS82" s="510"/>
      <c r="AT82" s="158"/>
      <c r="AU82" s="530"/>
      <c r="AV82" s="155"/>
      <c r="BE82" s="495"/>
      <c r="BF82" s="495"/>
      <c r="BG82" s="495"/>
      <c r="BH82" s="495"/>
      <c r="BI82" s="495"/>
      <c r="BJ82" s="495"/>
    </row>
    <row r="83" spans="1:62" ht="13.95" customHeight="1" x14ac:dyDescent="0.2">
      <c r="A83" s="496"/>
      <c r="B83" s="499"/>
      <c r="C83" s="500"/>
      <c r="D83" s="502"/>
      <c r="I83" s="161"/>
      <c r="J83" s="117">
        <f>X71</f>
        <v>13</v>
      </c>
      <c r="K83" s="117" t="str">
        <f>IF(J83&gt;N83,"○","　")</f>
        <v>　</v>
      </c>
      <c r="L83" s="117" t="s">
        <v>20</v>
      </c>
      <c r="M83" s="117" t="str">
        <f>IF(N83&gt;J83,"○","　")</f>
        <v>○</v>
      </c>
      <c r="N83" s="161">
        <f>T71</f>
        <v>15</v>
      </c>
      <c r="O83" s="117">
        <f>X77</f>
        <v>17</v>
      </c>
      <c r="P83" s="117" t="str">
        <f>IF(O83&gt;S83,"○","　")</f>
        <v>○</v>
      </c>
      <c r="Q83" s="117" t="s">
        <v>20</v>
      </c>
      <c r="R83" s="117" t="str">
        <f>IF(S83&gt;O83,"○","　")</f>
        <v>　</v>
      </c>
      <c r="S83" s="161">
        <f>T77</f>
        <v>15</v>
      </c>
      <c r="T83" s="534"/>
      <c r="U83" s="505"/>
      <c r="V83" s="505"/>
      <c r="W83" s="505"/>
      <c r="X83" s="506"/>
      <c r="Y83" s="159">
        <f>O47</f>
        <v>15</v>
      </c>
      <c r="Z83" s="117" t="str">
        <f>IF(Y83&gt;AC83,"○","　")</f>
        <v>○</v>
      </c>
      <c r="AA83" s="117" t="s">
        <v>20</v>
      </c>
      <c r="AB83" s="117" t="str">
        <f>IF(AC83&gt;Y83,"○","　")</f>
        <v>　</v>
      </c>
      <c r="AC83" s="160">
        <f>T47</f>
        <v>12</v>
      </c>
      <c r="AD83" s="181">
        <f>O20</f>
        <v>13</v>
      </c>
      <c r="AE83" s="117" t="str">
        <f>IF(AD83&gt;AH83,"○","　")</f>
        <v>　</v>
      </c>
      <c r="AF83" s="117" t="s">
        <v>20</v>
      </c>
      <c r="AG83" s="117" t="str">
        <f>IF(AH83&gt;AD83,"○","　")</f>
        <v>○</v>
      </c>
      <c r="AH83" s="160">
        <f>T20</f>
        <v>15</v>
      </c>
      <c r="AN83" s="482"/>
      <c r="AO83" s="508"/>
      <c r="AP83" s="510"/>
      <c r="AQ83" s="515"/>
      <c r="AR83" s="508"/>
      <c r="AS83" s="510"/>
      <c r="AT83" s="158"/>
      <c r="AU83" s="530"/>
      <c r="AV83" s="155"/>
      <c r="BE83" s="495"/>
      <c r="BF83" s="495"/>
      <c r="BG83" s="495"/>
      <c r="BH83" s="495"/>
      <c r="BI83" s="495"/>
      <c r="BJ83" s="495"/>
    </row>
    <row r="84" spans="1:62" ht="13.95" customHeight="1" x14ac:dyDescent="0.2">
      <c r="A84" s="496"/>
      <c r="B84" s="499"/>
      <c r="C84" s="500"/>
      <c r="D84" s="502"/>
      <c r="I84" s="161"/>
      <c r="J84" s="117">
        <f>X72</f>
        <v>9</v>
      </c>
      <c r="K84" s="117" t="str">
        <f>IF(J84&gt;N84,"○","　")</f>
        <v>　</v>
      </c>
      <c r="L84" s="117" t="s">
        <v>21</v>
      </c>
      <c r="M84" s="117" t="str">
        <f>IF(N84&gt;J84,"○","　")</f>
        <v>○</v>
      </c>
      <c r="N84" s="161">
        <f>T72</f>
        <v>15</v>
      </c>
      <c r="O84" s="117">
        <f>X78</f>
        <v>13</v>
      </c>
      <c r="P84" s="117" t="str">
        <f>IF(O84&gt;S84,"○","　")</f>
        <v>　</v>
      </c>
      <c r="Q84" s="117" t="s">
        <v>21</v>
      </c>
      <c r="R84" s="117" t="str">
        <f>IF(S84&gt;O84,"○","　")</f>
        <v>○</v>
      </c>
      <c r="S84" s="161">
        <f>T78</f>
        <v>15</v>
      </c>
      <c r="T84" s="534"/>
      <c r="U84" s="505"/>
      <c r="V84" s="505"/>
      <c r="W84" s="505"/>
      <c r="X84" s="506"/>
      <c r="Y84" s="159">
        <f t="shared" ref="Y84:Y85" si="41">O48</f>
        <v>14</v>
      </c>
      <c r="Z84" s="117" t="str">
        <f>IF(Y84&gt;AC84,"○","　")</f>
        <v>　</v>
      </c>
      <c r="AA84" s="117" t="s">
        <v>21</v>
      </c>
      <c r="AB84" s="117" t="str">
        <f>IF(AC84&gt;Y84,"○","　")</f>
        <v>○</v>
      </c>
      <c r="AC84" s="160">
        <f t="shared" ref="AC84:AC85" si="42">T48</f>
        <v>16</v>
      </c>
      <c r="AD84" s="181">
        <f t="shared" ref="AD84:AD85" si="43">O21</f>
        <v>11</v>
      </c>
      <c r="AE84" s="117" t="str">
        <f>IF(AD84&gt;AH84,"○","　")</f>
        <v>　</v>
      </c>
      <c r="AF84" s="117" t="s">
        <v>21</v>
      </c>
      <c r="AG84" s="117" t="str">
        <f>IF(AH84&gt;AD84,"○","　")</f>
        <v>○</v>
      </c>
      <c r="AH84" s="160">
        <f t="shared" ref="AH84:AH85" si="44">T21</f>
        <v>15</v>
      </c>
      <c r="AN84" s="482"/>
      <c r="AO84" s="508"/>
      <c r="AP84" s="510"/>
      <c r="AQ84" s="515">
        <f>SUM(Y80,J80,O80,AD80)</f>
        <v>3</v>
      </c>
      <c r="AR84" s="508" t="s">
        <v>20</v>
      </c>
      <c r="AS84" s="510">
        <f>SUM(AC80,N80,S80,AH80)</f>
        <v>7</v>
      </c>
      <c r="AT84" s="158"/>
      <c r="AU84" s="530"/>
      <c r="AV84" s="155"/>
      <c r="BE84" s="495"/>
      <c r="BF84" s="495"/>
      <c r="BG84" s="495"/>
      <c r="BH84" s="495"/>
      <c r="BI84" s="495"/>
      <c r="BJ84" s="495"/>
    </row>
    <row r="85" spans="1:62" ht="13.95" customHeight="1" x14ac:dyDescent="0.2">
      <c r="A85" s="496"/>
      <c r="B85" s="544"/>
      <c r="C85" s="545"/>
      <c r="D85" s="547"/>
      <c r="E85" s="170"/>
      <c r="F85" s="170"/>
      <c r="G85" s="170"/>
      <c r="H85" s="170"/>
      <c r="I85" s="171"/>
      <c r="J85" s="170" t="str">
        <f>IF(X73=0,"",X73)</f>
        <v/>
      </c>
      <c r="K85" s="170" t="str">
        <f>IF(J85&gt;N85,"○","　")</f>
        <v>　</v>
      </c>
      <c r="L85" s="170" t="s">
        <v>21</v>
      </c>
      <c r="M85" s="170" t="str">
        <f>IF(N85&gt;J85,"○","　")</f>
        <v>　</v>
      </c>
      <c r="N85" s="171" t="str">
        <f>IF(T73=0,"",T73)</f>
        <v/>
      </c>
      <c r="O85" s="170">
        <f>IF(X79=0,"",X79)</f>
        <v>15</v>
      </c>
      <c r="P85" s="170" t="str">
        <f>IF(O85&gt;S85,"○","　")</f>
        <v>○</v>
      </c>
      <c r="Q85" s="170" t="s">
        <v>21</v>
      </c>
      <c r="R85" s="170" t="str">
        <f>IF(S85&gt;O85,"○","　")</f>
        <v>　</v>
      </c>
      <c r="S85" s="171">
        <f>IF(T79=0,"",T79)</f>
        <v>6</v>
      </c>
      <c r="T85" s="551"/>
      <c r="U85" s="552"/>
      <c r="V85" s="552"/>
      <c r="W85" s="552"/>
      <c r="X85" s="553"/>
      <c r="Y85" s="172">
        <f t="shared" si="41"/>
        <v>12</v>
      </c>
      <c r="Z85" s="170" t="str">
        <f>IF(Y85&gt;AC85,"○","　")</f>
        <v>　</v>
      </c>
      <c r="AA85" s="170" t="s">
        <v>21</v>
      </c>
      <c r="AB85" s="170" t="str">
        <f>IF(AC85&gt;Y85,"○","　")</f>
        <v>○</v>
      </c>
      <c r="AC85" s="173">
        <f t="shared" si="42"/>
        <v>15</v>
      </c>
      <c r="AD85" s="182">
        <f t="shared" si="43"/>
        <v>0</v>
      </c>
      <c r="AE85" s="170" t="str">
        <f>IF(AD85&gt;AH85,"○","　")</f>
        <v>　</v>
      </c>
      <c r="AF85" s="170" t="s">
        <v>21</v>
      </c>
      <c r="AG85" s="170" t="str">
        <f>IF(AH85&gt;AD85,"○","　")</f>
        <v>　</v>
      </c>
      <c r="AH85" s="173">
        <f t="shared" si="44"/>
        <v>0</v>
      </c>
      <c r="AI85" s="170"/>
      <c r="AJ85" s="170"/>
      <c r="AK85" s="170"/>
      <c r="AL85" s="170"/>
      <c r="AM85" s="170"/>
      <c r="AN85" s="535"/>
      <c r="AO85" s="532"/>
      <c r="AP85" s="533"/>
      <c r="AQ85" s="531"/>
      <c r="AR85" s="532"/>
      <c r="AS85" s="533"/>
      <c r="AT85" s="162"/>
      <c r="AU85" s="530"/>
      <c r="AV85" s="155"/>
      <c r="BE85" s="495"/>
      <c r="BF85" s="495"/>
      <c r="BG85" s="495"/>
      <c r="BH85" s="495"/>
      <c r="BI85" s="495"/>
      <c r="BJ85" s="495"/>
    </row>
    <row r="86" spans="1:62" ht="13.95" customHeight="1" x14ac:dyDescent="0.2">
      <c r="A86" s="496"/>
      <c r="B86" s="499" t="str">
        <f>C7</f>
        <v>リトルキャッツ　Ｄ</v>
      </c>
      <c r="C86" s="500"/>
      <c r="D86" s="502" t="e">
        <f>IF(#REF!="A",#REF!,IF(#REF!="B",#REF!,#REF!))</f>
        <v>#REF!</v>
      </c>
      <c r="E86" s="117">
        <f>COUNTIF(F89:F91,"○")</f>
        <v>0</v>
      </c>
      <c r="G86" s="117">
        <f>AA62</f>
        <v>3</v>
      </c>
      <c r="I86" s="117">
        <f>COUNTIF(H89:H91,"○")</f>
        <v>2</v>
      </c>
      <c r="J86" s="183">
        <f>COUNTIF(K89:K91,"○")</f>
        <v>0</v>
      </c>
      <c r="K86" s="163"/>
      <c r="L86" s="163">
        <f>AA68</f>
        <v>7</v>
      </c>
      <c r="M86" s="163"/>
      <c r="N86" s="168">
        <f>COUNTIF(M89:M91,"○")</f>
        <v>2</v>
      </c>
      <c r="S86" s="161"/>
      <c r="T86" s="117">
        <f>AC80</f>
        <v>2</v>
      </c>
      <c r="U86" s="117">
        <f t="shared" ref="U86:W86" si="45">Z80</f>
        <v>0</v>
      </c>
      <c r="V86" s="117" t="str">
        <f t="shared" si="45"/>
        <v>⑥</v>
      </c>
      <c r="W86" s="117">
        <f t="shared" si="45"/>
        <v>0</v>
      </c>
      <c r="X86" s="117">
        <f>Y80</f>
        <v>1</v>
      </c>
      <c r="Y86" s="534"/>
      <c r="Z86" s="505"/>
      <c r="AA86" s="505"/>
      <c r="AB86" s="505"/>
      <c r="AC86" s="506"/>
      <c r="AD86" s="156"/>
      <c r="AE86" s="156"/>
      <c r="AH86" s="157"/>
      <c r="AI86" s="148">
        <f>COUNTIF(AJ89:AJ91,"○")</f>
        <v>0</v>
      </c>
      <c r="AJ86" s="148"/>
      <c r="AK86" s="148" t="s">
        <v>198</v>
      </c>
      <c r="AL86" s="148"/>
      <c r="AM86" s="148">
        <f>COUNTIF(AL89:AL91,"○")</f>
        <v>2</v>
      </c>
      <c r="AN86" s="554">
        <f>COUNTIF(E87:AM87,"○")</f>
        <v>1</v>
      </c>
      <c r="AO86" s="555" t="s">
        <v>21</v>
      </c>
      <c r="AP86" s="556">
        <f>COUNTIF(E88:AM88,"○")</f>
        <v>3</v>
      </c>
      <c r="AQ86" s="536">
        <f>IF(AS90=0,10,AQ90/AS90)</f>
        <v>0.2857142857142857</v>
      </c>
      <c r="AR86" s="537"/>
      <c r="AS86" s="538"/>
      <c r="AT86" s="169">
        <f>SUM(E89:E91,J89:J91,T89:T91,AI89:AI91)/SUM(I89:I91,N89:N91,X89:X91,AM89:AM91)</f>
        <v>0.69402985074626866</v>
      </c>
      <c r="AU86" s="530">
        <f t="shared" ref="AU86" si="46">IF(AND($AV$105=28,AV86=4,AN$128=AP$128,AY$128=AZ$128),RANK(BJ86,BJ$62:BJ$103,0),"")</f>
        <v>6</v>
      </c>
      <c r="AV86" s="155">
        <f>AN86+AP86</f>
        <v>4</v>
      </c>
      <c r="AW86" s="116">
        <f>SUM(E86:AM86)</f>
        <v>19</v>
      </c>
      <c r="AX86" s="116">
        <f>SUM(AY86:AZ86)</f>
        <v>9</v>
      </c>
      <c r="AY86" s="116">
        <f>SUM(E86,J86,O86,T86,Y86,AD86,AI86)</f>
        <v>2</v>
      </c>
      <c r="AZ86" s="116">
        <f>SUM(I86,N86,S86,X86,AC86,AH86,AM86)</f>
        <v>7</v>
      </c>
      <c r="BA86" s="116">
        <f>IF(AZ86=0,10,AY86/AZ86)</f>
        <v>0.2857142857142857</v>
      </c>
      <c r="BB86" s="116">
        <f>SUM(E89:E91,J89:J91,O89:O91,T89:T91,Y89:Y91,AD89:AD91,AI89:AI91)/SUM(I89:I91,N89:N91,S89:S91,X89:X91,AC89:AC91,AH89:AH91,AM89:AM91)</f>
        <v>0.69402985074626866</v>
      </c>
      <c r="BC86" s="116">
        <f>COUNTIF(AN$62:AN$103,AN86)</f>
        <v>2</v>
      </c>
      <c r="BD86" s="116">
        <f>COUNTIF(BA$62:BA$103,BA86)</f>
        <v>1</v>
      </c>
      <c r="BE86" s="495">
        <f>RANK(AN86,AN$62:AN$103,1)</f>
        <v>2</v>
      </c>
      <c r="BF86" s="495">
        <f>RANK(BA86,BA$62:BA$103,1)</f>
        <v>2</v>
      </c>
      <c r="BG86" s="495">
        <f>RANK(BB86,BB$62:BB$103,1)</f>
        <v>2</v>
      </c>
      <c r="BH86" s="495">
        <f>BE86*100</f>
        <v>200</v>
      </c>
      <c r="BI86" s="495">
        <f>BF86*10</f>
        <v>20</v>
      </c>
      <c r="BJ86" s="495">
        <f>SUM(BG86:BI91)</f>
        <v>222</v>
      </c>
    </row>
    <row r="87" spans="1:62" ht="13.95" customHeight="1" x14ac:dyDescent="0.2">
      <c r="A87" s="496"/>
      <c r="B87" s="499"/>
      <c r="C87" s="500"/>
      <c r="D87" s="502"/>
      <c r="E87" s="156" t="str">
        <f>IF(E86&gt;I86,"○","　")</f>
        <v>　</v>
      </c>
      <c r="F87" s="156"/>
      <c r="I87" s="156"/>
      <c r="J87" s="180" t="str">
        <f>IF(J86&gt;N86,"○","　")</f>
        <v>　</v>
      </c>
      <c r="K87" s="156"/>
      <c r="N87" s="157"/>
      <c r="O87" s="156"/>
      <c r="P87" s="156"/>
      <c r="S87" s="157"/>
      <c r="T87" s="156" t="str">
        <f>IF(T86&gt;X86,"○","　")</f>
        <v>○</v>
      </c>
      <c r="U87" s="156"/>
      <c r="X87" s="157"/>
      <c r="Y87" s="534"/>
      <c r="Z87" s="505"/>
      <c r="AA87" s="505"/>
      <c r="AB87" s="505"/>
      <c r="AC87" s="506"/>
      <c r="AD87" s="156"/>
      <c r="AE87" s="156"/>
      <c r="AH87" s="157"/>
      <c r="AI87" s="156" t="str">
        <f>IF(AI86&gt;AM86,"○","　")</f>
        <v>　</v>
      </c>
      <c r="AJ87" s="156"/>
      <c r="AM87" s="156"/>
      <c r="AN87" s="482"/>
      <c r="AO87" s="508"/>
      <c r="AP87" s="510"/>
      <c r="AQ87" s="539"/>
      <c r="AR87" s="540"/>
      <c r="AS87" s="541"/>
      <c r="AT87" s="158"/>
      <c r="AU87" s="530"/>
      <c r="AV87" s="155"/>
      <c r="BE87" s="495"/>
      <c r="BF87" s="495"/>
      <c r="BG87" s="495"/>
      <c r="BH87" s="495"/>
      <c r="BI87" s="495"/>
      <c r="BJ87" s="495"/>
    </row>
    <row r="88" spans="1:62" ht="13.95" customHeight="1" x14ac:dyDescent="0.2">
      <c r="A88" s="496"/>
      <c r="B88" s="499"/>
      <c r="C88" s="500"/>
      <c r="D88" s="502"/>
      <c r="E88" s="156"/>
      <c r="F88" s="156"/>
      <c r="I88" s="156" t="str">
        <f>IF(I86&gt;E86,"○","　")</f>
        <v>○</v>
      </c>
      <c r="J88" s="180"/>
      <c r="K88" s="156"/>
      <c r="N88" s="157" t="str">
        <f>IF(N86&gt;J86,"○","　")</f>
        <v>○</v>
      </c>
      <c r="O88" s="156"/>
      <c r="P88" s="156"/>
      <c r="S88" s="157"/>
      <c r="T88" s="156"/>
      <c r="U88" s="156"/>
      <c r="X88" s="157" t="str">
        <f>IF(X86&gt;T86,"○","　")</f>
        <v>　</v>
      </c>
      <c r="Y88" s="534"/>
      <c r="Z88" s="505"/>
      <c r="AA88" s="505"/>
      <c r="AB88" s="505"/>
      <c r="AC88" s="506"/>
      <c r="AD88" s="156"/>
      <c r="AE88" s="156"/>
      <c r="AH88" s="157"/>
      <c r="AI88" s="156"/>
      <c r="AJ88" s="156"/>
      <c r="AM88" s="156" t="str">
        <f>IF(AM86&gt;AI86,"○","　")</f>
        <v>○</v>
      </c>
      <c r="AN88" s="482"/>
      <c r="AO88" s="508"/>
      <c r="AP88" s="510"/>
      <c r="AQ88" s="539"/>
      <c r="AR88" s="540"/>
      <c r="AS88" s="541"/>
      <c r="AT88" s="158"/>
      <c r="AU88" s="530"/>
      <c r="AV88" s="155"/>
      <c r="BE88" s="495"/>
      <c r="BF88" s="495"/>
      <c r="BG88" s="495"/>
      <c r="BH88" s="495"/>
      <c r="BI88" s="495"/>
      <c r="BJ88" s="495"/>
    </row>
    <row r="89" spans="1:62" ht="13.95" customHeight="1" x14ac:dyDescent="0.2">
      <c r="A89" s="496"/>
      <c r="B89" s="499"/>
      <c r="C89" s="500"/>
      <c r="D89" s="502"/>
      <c r="E89" s="117">
        <f>AC65</f>
        <v>1</v>
      </c>
      <c r="F89" s="117" t="str">
        <f>IF(E89&gt;I89,"○","　")</f>
        <v>　</v>
      </c>
      <c r="G89" s="117" t="s">
        <v>20</v>
      </c>
      <c r="H89" s="117" t="str">
        <f>IF(I89&gt;E89,"○","　")</f>
        <v>○</v>
      </c>
      <c r="I89" s="117">
        <f>Y65</f>
        <v>15</v>
      </c>
      <c r="J89" s="118">
        <f>AC71</f>
        <v>15</v>
      </c>
      <c r="K89" s="117" t="str">
        <f>IF(J89&gt;N89,"○","　")</f>
        <v>　</v>
      </c>
      <c r="L89" s="117" t="s">
        <v>20</v>
      </c>
      <c r="M89" s="117" t="str">
        <f>IF(N89&gt;J89,"○","　")</f>
        <v>○</v>
      </c>
      <c r="N89" s="161">
        <f>Y71</f>
        <v>17</v>
      </c>
      <c r="S89" s="161"/>
      <c r="T89" s="118">
        <f t="shared" ref="T89:T91" si="47">AC83</f>
        <v>12</v>
      </c>
      <c r="U89" s="117" t="str">
        <f t="shared" ref="U89:W91" si="48">Z83</f>
        <v>○</v>
      </c>
      <c r="V89" s="117" t="str">
        <f t="shared" si="48"/>
        <v>-</v>
      </c>
      <c r="W89" s="117" t="str">
        <f t="shared" si="48"/>
        <v>　</v>
      </c>
      <c r="X89" s="117">
        <f t="shared" ref="X89:X91" si="49">Y83</f>
        <v>15</v>
      </c>
      <c r="Y89" s="534"/>
      <c r="Z89" s="505"/>
      <c r="AA89" s="505"/>
      <c r="AB89" s="505"/>
      <c r="AC89" s="506"/>
      <c r="AH89" s="161"/>
      <c r="AI89" s="159">
        <f>O23</f>
        <v>14</v>
      </c>
      <c r="AJ89" s="117" t="str">
        <f>IF(AI89&gt;AM89,"○","　")</f>
        <v>　</v>
      </c>
      <c r="AK89" s="117" t="s">
        <v>20</v>
      </c>
      <c r="AL89" s="117" t="str">
        <f>IF(AM89&gt;AI89,"○","　")</f>
        <v>○</v>
      </c>
      <c r="AM89" s="159">
        <f>T23</f>
        <v>16</v>
      </c>
      <c r="AN89" s="482"/>
      <c r="AO89" s="508"/>
      <c r="AP89" s="510"/>
      <c r="AQ89" s="539"/>
      <c r="AR89" s="540"/>
      <c r="AS89" s="541"/>
      <c r="AT89" s="158"/>
      <c r="AU89" s="530"/>
      <c r="AV89" s="155"/>
      <c r="BE89" s="495"/>
      <c r="BF89" s="495"/>
      <c r="BG89" s="495"/>
      <c r="BH89" s="495"/>
      <c r="BI89" s="495"/>
      <c r="BJ89" s="495"/>
    </row>
    <row r="90" spans="1:62" ht="13.95" customHeight="1" x14ac:dyDescent="0.2">
      <c r="A90" s="496"/>
      <c r="B90" s="499"/>
      <c r="C90" s="500"/>
      <c r="D90" s="502"/>
      <c r="E90" s="117">
        <f>AC66</f>
        <v>4</v>
      </c>
      <c r="F90" s="117" t="str">
        <f>IF(E90&gt;I90,"○","　")</f>
        <v>　</v>
      </c>
      <c r="G90" s="117" t="s">
        <v>21</v>
      </c>
      <c r="H90" s="117" t="str">
        <f>IF(I90&gt;E90,"○","　")</f>
        <v>○</v>
      </c>
      <c r="I90" s="117">
        <f>Y66</f>
        <v>15</v>
      </c>
      <c r="J90" s="118">
        <f>AC72</f>
        <v>4</v>
      </c>
      <c r="K90" s="117" t="str">
        <f>IF(J90&gt;N90,"○","　")</f>
        <v>　</v>
      </c>
      <c r="L90" s="117" t="s">
        <v>21</v>
      </c>
      <c r="M90" s="117" t="str">
        <f>IF(N90&gt;J90,"○","　")</f>
        <v>○</v>
      </c>
      <c r="N90" s="161">
        <f>Y72</f>
        <v>15</v>
      </c>
      <c r="S90" s="161"/>
      <c r="T90" s="118">
        <f t="shared" si="47"/>
        <v>16</v>
      </c>
      <c r="U90" s="117" t="str">
        <f t="shared" si="48"/>
        <v>　</v>
      </c>
      <c r="V90" s="117" t="str">
        <f t="shared" si="48"/>
        <v>-</v>
      </c>
      <c r="W90" s="117" t="str">
        <f t="shared" si="48"/>
        <v>○</v>
      </c>
      <c r="X90" s="117">
        <f t="shared" si="49"/>
        <v>14</v>
      </c>
      <c r="Y90" s="534"/>
      <c r="Z90" s="505"/>
      <c r="AA90" s="505"/>
      <c r="AB90" s="505"/>
      <c r="AC90" s="506"/>
      <c r="AH90" s="161"/>
      <c r="AI90" s="159">
        <f t="shared" ref="AI90:AI91" si="50">O24</f>
        <v>12</v>
      </c>
      <c r="AJ90" s="117" t="str">
        <f>IF(AI90&gt;AM90,"○","　")</f>
        <v>　</v>
      </c>
      <c r="AK90" s="117" t="s">
        <v>21</v>
      </c>
      <c r="AL90" s="117" t="str">
        <f>IF(AM90&gt;AI90,"○","　")</f>
        <v>○</v>
      </c>
      <c r="AM90" s="159">
        <f t="shared" ref="AM90:AM91" si="51">T24</f>
        <v>15</v>
      </c>
      <c r="AN90" s="482"/>
      <c r="AO90" s="508"/>
      <c r="AP90" s="510"/>
      <c r="AQ90" s="515">
        <f>SUM(E86,J86,T86,AI86)</f>
        <v>2</v>
      </c>
      <c r="AR90" s="508" t="s">
        <v>20</v>
      </c>
      <c r="AS90" s="510">
        <f>SUM(I86,N86,X86,AM86)</f>
        <v>7</v>
      </c>
      <c r="AT90" s="158"/>
      <c r="AU90" s="530"/>
      <c r="AV90" s="155"/>
      <c r="BE90" s="495"/>
      <c r="BF90" s="495"/>
      <c r="BG90" s="495"/>
      <c r="BH90" s="495"/>
      <c r="BI90" s="495"/>
      <c r="BJ90" s="495"/>
    </row>
    <row r="91" spans="1:62" ht="13.95" customHeight="1" x14ac:dyDescent="0.2">
      <c r="A91" s="496"/>
      <c r="B91" s="544"/>
      <c r="C91" s="545"/>
      <c r="D91" s="547"/>
      <c r="E91" s="170" t="str">
        <f>IF(AC67=0,"",AC67)</f>
        <v/>
      </c>
      <c r="F91" s="170" t="str">
        <f>IF(E91&gt;I91,"○","　")</f>
        <v>　</v>
      </c>
      <c r="G91" s="170" t="s">
        <v>21</v>
      </c>
      <c r="H91" s="170" t="str">
        <f>IF(I91&gt;E91,"○","　")</f>
        <v>　</v>
      </c>
      <c r="I91" s="170" t="str">
        <f>IF(Y67=0,"",Y67)</f>
        <v/>
      </c>
      <c r="J91" s="184" t="str">
        <f>IF(AC73=0,"",AC73)</f>
        <v/>
      </c>
      <c r="K91" s="170" t="str">
        <f>IF(J91&gt;N91,"○","　")</f>
        <v>　</v>
      </c>
      <c r="L91" s="170" t="s">
        <v>21</v>
      </c>
      <c r="M91" s="170" t="str">
        <f>IF(N91&gt;J91,"○","　")</f>
        <v>　</v>
      </c>
      <c r="N91" s="171" t="str">
        <f>IF(Y73=0,"",Y73)</f>
        <v/>
      </c>
      <c r="O91" s="170"/>
      <c r="P91" s="170"/>
      <c r="Q91" s="170"/>
      <c r="R91" s="170"/>
      <c r="S91" s="171"/>
      <c r="T91" s="118">
        <f t="shared" si="47"/>
        <v>15</v>
      </c>
      <c r="U91" s="117" t="str">
        <f t="shared" si="48"/>
        <v>　</v>
      </c>
      <c r="V91" s="117" t="str">
        <f t="shared" si="48"/>
        <v>-</v>
      </c>
      <c r="W91" s="117" t="str">
        <f t="shared" si="48"/>
        <v>○</v>
      </c>
      <c r="X91" s="117">
        <f t="shared" si="49"/>
        <v>12</v>
      </c>
      <c r="Y91" s="551"/>
      <c r="Z91" s="552"/>
      <c r="AA91" s="552"/>
      <c r="AB91" s="552"/>
      <c r="AC91" s="553"/>
      <c r="AH91" s="161"/>
      <c r="AI91" s="159">
        <f t="shared" si="50"/>
        <v>0</v>
      </c>
      <c r="AJ91" s="117" t="str">
        <f>IF(AI91&gt;AM91,"○","　")</f>
        <v>　</v>
      </c>
      <c r="AK91" s="117" t="s">
        <v>21</v>
      </c>
      <c r="AL91" s="117" t="str">
        <f>IF(AM91&gt;AI91,"○","　")</f>
        <v>　</v>
      </c>
      <c r="AM91" s="159">
        <f t="shared" si="51"/>
        <v>0</v>
      </c>
      <c r="AN91" s="535"/>
      <c r="AO91" s="532"/>
      <c r="AP91" s="533"/>
      <c r="AQ91" s="531"/>
      <c r="AR91" s="532"/>
      <c r="AS91" s="533"/>
      <c r="AT91" s="162"/>
      <c r="AU91" s="530"/>
      <c r="AV91" s="155"/>
      <c r="BE91" s="495"/>
      <c r="BF91" s="495"/>
      <c r="BG91" s="495"/>
      <c r="BH91" s="495"/>
      <c r="BI91" s="495"/>
      <c r="BJ91" s="495"/>
    </row>
    <row r="92" spans="1:62" ht="13.95" customHeight="1" x14ac:dyDescent="0.2">
      <c r="A92" s="496"/>
      <c r="B92" s="542" t="str">
        <f>C8</f>
        <v>リトルキャッツ　Ｅ</v>
      </c>
      <c r="C92" s="543"/>
      <c r="D92" s="546" t="e">
        <f>IF(#REF!="A",#REF!,IF(#REF!="B",#REF!,#REF!))</f>
        <v>#REF!</v>
      </c>
      <c r="E92" s="163">
        <f>AH62</f>
        <v>0</v>
      </c>
      <c r="F92" s="163">
        <f t="shared" ref="F92:H92" si="52">AE62</f>
        <v>0</v>
      </c>
      <c r="G92" s="163">
        <f t="shared" si="52"/>
        <v>5</v>
      </c>
      <c r="H92" s="163">
        <f t="shared" si="52"/>
        <v>0</v>
      </c>
      <c r="I92" s="163">
        <f>AD62</f>
        <v>2</v>
      </c>
      <c r="J92" s="183"/>
      <c r="K92" s="163"/>
      <c r="L92" s="163"/>
      <c r="M92" s="163"/>
      <c r="N92" s="168"/>
      <c r="O92" s="163">
        <f>COUNTIF(P95:P97,"○")</f>
        <v>2</v>
      </c>
      <c r="P92" s="163"/>
      <c r="Q92" s="163">
        <f>AF74</f>
        <v>4</v>
      </c>
      <c r="R92" s="163"/>
      <c r="S92" s="168">
        <f>COUNTIF(R95:R97,"○")</f>
        <v>1</v>
      </c>
      <c r="T92" s="183">
        <f>AH80</f>
        <v>2</v>
      </c>
      <c r="U92" s="163">
        <f t="shared" ref="U92:W92" si="53">AE80</f>
        <v>0</v>
      </c>
      <c r="V92" s="163">
        <f t="shared" si="53"/>
        <v>2</v>
      </c>
      <c r="W92" s="163">
        <f t="shared" si="53"/>
        <v>0</v>
      </c>
      <c r="X92" s="168">
        <f>AD80</f>
        <v>0</v>
      </c>
      <c r="Y92" s="164"/>
      <c r="Z92" s="164"/>
      <c r="AA92" s="163"/>
      <c r="AB92" s="163"/>
      <c r="AC92" s="165"/>
      <c r="AD92" s="548"/>
      <c r="AE92" s="549"/>
      <c r="AF92" s="549"/>
      <c r="AG92" s="549"/>
      <c r="AH92" s="550"/>
      <c r="AI92" s="166">
        <f>COUNTIF(AJ95:AJ97,"○")</f>
        <v>1</v>
      </c>
      <c r="AJ92" s="166"/>
      <c r="AK92" s="166" t="s">
        <v>199</v>
      </c>
      <c r="AL92" s="166"/>
      <c r="AM92" s="166">
        <f>COUNTIF(AL95:AL97,"○")</f>
        <v>2</v>
      </c>
      <c r="AN92" s="554">
        <f>COUNTIF(E93:AM93,"○")</f>
        <v>2</v>
      </c>
      <c r="AO92" s="555" t="s">
        <v>21</v>
      </c>
      <c r="AP92" s="556">
        <f>COUNTIF(E94:AM94,"○")</f>
        <v>2</v>
      </c>
      <c r="AQ92" s="536">
        <f>IF(AS96=0,10,AQ96/AS96)</f>
        <v>1</v>
      </c>
      <c r="AR92" s="537"/>
      <c r="AS92" s="538"/>
      <c r="AT92" s="169">
        <f>SUM(E95:E97,O95:O97,T95:T97,AI95:AI97)/SUM(I95:I97,S95:S97,X95:X97,AM95:AM97)</f>
        <v>1</v>
      </c>
      <c r="AU92" s="530">
        <f t="shared" ref="AU92" si="54">IF(AND($AV$105=28,AV92=4,AN$128=AP$128,AY$128=AZ$128),RANK(BJ92,BJ$62:BJ$103,0),"")</f>
        <v>4</v>
      </c>
      <c r="AV92" s="155">
        <f>AN92+AP92</f>
        <v>4</v>
      </c>
      <c r="AW92" s="116">
        <f>SUM(E92:AM92)</f>
        <v>21</v>
      </c>
      <c r="AX92" s="116">
        <f>SUM(AY92:AZ92)</f>
        <v>10</v>
      </c>
      <c r="AY92" s="116">
        <f>SUM(E92,J92,O92,T92,Y92,AD92,AI92)</f>
        <v>5</v>
      </c>
      <c r="AZ92" s="116">
        <f>SUM(I92,N92,S92,X92,AC92,AH92,AM92)</f>
        <v>5</v>
      </c>
      <c r="BA92" s="116">
        <f>IF(AZ92=0,10,AY92/AZ92)</f>
        <v>1</v>
      </c>
      <c r="BB92" s="116">
        <f>SUM(E95:E97,J95:J97,O95:O97,T95:T97,Y95:Y97,AD95:AD97,AI95:AI97)/SUM(I95:I97,N95:N97,S95:S97,X95:X97,AC95:AC97,AH95:AH97,AM95:AM97)</f>
        <v>1</v>
      </c>
      <c r="BC92" s="116">
        <f>COUNTIF(AN$62:AN$103,AN92)</f>
        <v>1</v>
      </c>
      <c r="BD92" s="116">
        <f>COUNTIF(BA$62:BA$103,BA92)</f>
        <v>1</v>
      </c>
      <c r="BE92" s="495">
        <f>RANK(AN92,AN$62:AN$103,1)</f>
        <v>4</v>
      </c>
      <c r="BF92" s="495">
        <f>RANK(BA92,BA$62:BA$103,1)</f>
        <v>4</v>
      </c>
      <c r="BG92" s="495">
        <f>RANK(BB92,BB$62:BB$103,1)</f>
        <v>4</v>
      </c>
      <c r="BH92" s="495">
        <f>BE92*100</f>
        <v>400</v>
      </c>
      <c r="BI92" s="495">
        <f>BF92*10</f>
        <v>40</v>
      </c>
      <c r="BJ92" s="495">
        <f>SUM(BG92:BI97)</f>
        <v>444</v>
      </c>
    </row>
    <row r="93" spans="1:62" ht="13.95" customHeight="1" x14ac:dyDescent="0.2">
      <c r="A93" s="496"/>
      <c r="B93" s="499"/>
      <c r="C93" s="500"/>
      <c r="D93" s="502"/>
      <c r="E93" s="156" t="str">
        <f>IF(E92&gt;I92,"○","　")</f>
        <v>　</v>
      </c>
      <c r="F93" s="156"/>
      <c r="I93" s="156"/>
      <c r="J93" s="180"/>
      <c r="K93" s="156"/>
      <c r="N93" s="157"/>
      <c r="O93" s="156" t="str">
        <f>IF(O92&gt;S92,"○","　")</f>
        <v>○</v>
      </c>
      <c r="P93" s="156"/>
      <c r="S93" s="157"/>
      <c r="T93" s="180" t="str">
        <f>IF(T92&gt;X92,"○","　")</f>
        <v>○</v>
      </c>
      <c r="U93" s="156"/>
      <c r="X93" s="157"/>
      <c r="Y93" s="156"/>
      <c r="Z93" s="156"/>
      <c r="AC93" s="157"/>
      <c r="AD93" s="534"/>
      <c r="AE93" s="505"/>
      <c r="AF93" s="505"/>
      <c r="AG93" s="505"/>
      <c r="AH93" s="506"/>
      <c r="AI93" s="156" t="str">
        <f>IF(AI92&gt;AM92,"○","　")</f>
        <v>　</v>
      </c>
      <c r="AJ93" s="156"/>
      <c r="AM93" s="156"/>
      <c r="AN93" s="482"/>
      <c r="AO93" s="508"/>
      <c r="AP93" s="510"/>
      <c r="AQ93" s="539"/>
      <c r="AR93" s="540"/>
      <c r="AS93" s="541"/>
      <c r="AT93" s="158"/>
      <c r="AU93" s="530"/>
      <c r="AV93" s="155"/>
      <c r="BE93" s="495"/>
      <c r="BF93" s="495"/>
      <c r="BG93" s="495"/>
      <c r="BH93" s="495"/>
      <c r="BI93" s="495"/>
      <c r="BJ93" s="495"/>
    </row>
    <row r="94" spans="1:62" ht="13.95" customHeight="1" x14ac:dyDescent="0.2">
      <c r="A94" s="496"/>
      <c r="B94" s="499"/>
      <c r="C94" s="500"/>
      <c r="D94" s="502"/>
      <c r="E94" s="156"/>
      <c r="F94" s="156"/>
      <c r="I94" s="156" t="str">
        <f>IF(I92&gt;E92,"○","　")</f>
        <v>○</v>
      </c>
      <c r="J94" s="180"/>
      <c r="K94" s="156"/>
      <c r="N94" s="157"/>
      <c r="O94" s="156"/>
      <c r="P94" s="156"/>
      <c r="S94" s="157" t="str">
        <f>IF(S92&gt;O92,"○","　")</f>
        <v>　</v>
      </c>
      <c r="T94" s="180"/>
      <c r="U94" s="156"/>
      <c r="X94" s="157" t="str">
        <f>IF(X92&gt;T92,"○","　")</f>
        <v>　</v>
      </c>
      <c r="Y94" s="156"/>
      <c r="Z94" s="156"/>
      <c r="AC94" s="157"/>
      <c r="AD94" s="534"/>
      <c r="AE94" s="505"/>
      <c r="AF94" s="505"/>
      <c r="AG94" s="505"/>
      <c r="AH94" s="506"/>
      <c r="AI94" s="156"/>
      <c r="AJ94" s="156"/>
      <c r="AM94" s="156" t="str">
        <f>IF(AM92&gt;AI92,"○","　")</f>
        <v>○</v>
      </c>
      <c r="AN94" s="482"/>
      <c r="AO94" s="508"/>
      <c r="AP94" s="510"/>
      <c r="AQ94" s="539"/>
      <c r="AR94" s="540"/>
      <c r="AS94" s="541"/>
      <c r="AT94" s="158"/>
      <c r="AU94" s="530"/>
      <c r="AV94" s="155"/>
      <c r="BE94" s="495"/>
      <c r="BF94" s="495"/>
      <c r="BG94" s="495"/>
      <c r="BH94" s="495"/>
      <c r="BI94" s="495"/>
      <c r="BJ94" s="495"/>
    </row>
    <row r="95" spans="1:62" ht="13.95" customHeight="1" x14ac:dyDescent="0.2">
      <c r="A95" s="496"/>
      <c r="B95" s="499"/>
      <c r="C95" s="500"/>
      <c r="D95" s="502"/>
      <c r="E95" s="118">
        <f t="shared" ref="E95:E97" si="55">AH65</f>
        <v>11</v>
      </c>
      <c r="F95" s="117" t="str">
        <f t="shared" ref="F95:H97" si="56">AE65</f>
        <v>○</v>
      </c>
      <c r="G95" s="117" t="str">
        <f t="shared" si="56"/>
        <v>-</v>
      </c>
      <c r="H95" s="117" t="str">
        <f t="shared" si="56"/>
        <v>　</v>
      </c>
      <c r="I95" s="117">
        <f t="shared" ref="I95:I97" si="57">AD65</f>
        <v>15</v>
      </c>
      <c r="J95" s="118"/>
      <c r="N95" s="161"/>
      <c r="O95" s="117">
        <f>AH77</f>
        <v>15</v>
      </c>
      <c r="P95" s="117" t="str">
        <f>IF(O95&gt;S95,"○","　")</f>
        <v>○</v>
      </c>
      <c r="Q95" s="117" t="s">
        <v>20</v>
      </c>
      <c r="R95" s="117" t="str">
        <f>IF(S95&gt;O95,"○","　")</f>
        <v>　</v>
      </c>
      <c r="S95" s="161">
        <f>AD77</f>
        <v>6</v>
      </c>
      <c r="T95" s="118">
        <f t="shared" ref="T95:T97" si="58">AH83</f>
        <v>15</v>
      </c>
      <c r="U95" s="117" t="str">
        <f t="shared" ref="U95:W97" si="59">AE83</f>
        <v>　</v>
      </c>
      <c r="V95" s="117" t="str">
        <f t="shared" si="59"/>
        <v>-</v>
      </c>
      <c r="W95" s="117" t="str">
        <f t="shared" si="59"/>
        <v>○</v>
      </c>
      <c r="X95" s="161">
        <f t="shared" ref="X95:X97" si="60">AD83</f>
        <v>13</v>
      </c>
      <c r="AC95" s="161"/>
      <c r="AD95" s="534"/>
      <c r="AE95" s="505"/>
      <c r="AF95" s="505"/>
      <c r="AG95" s="505"/>
      <c r="AH95" s="506"/>
      <c r="AI95" s="159">
        <f>O53</f>
        <v>16</v>
      </c>
      <c r="AJ95" s="117" t="str">
        <f>IF(AI95&gt;AM95,"○","　")</f>
        <v>○</v>
      </c>
      <c r="AK95" s="117" t="s">
        <v>20</v>
      </c>
      <c r="AL95" s="117" t="str">
        <f>IF(AM95&gt;AI95,"○","　")</f>
        <v>　</v>
      </c>
      <c r="AM95" s="159">
        <f>T53</f>
        <v>14</v>
      </c>
      <c r="AN95" s="482"/>
      <c r="AO95" s="508"/>
      <c r="AP95" s="510"/>
      <c r="AQ95" s="539"/>
      <c r="AR95" s="540"/>
      <c r="AS95" s="541"/>
      <c r="AT95" s="158"/>
      <c r="AU95" s="530"/>
      <c r="AV95" s="155"/>
      <c r="BE95" s="495"/>
      <c r="BF95" s="495"/>
      <c r="BG95" s="495"/>
      <c r="BH95" s="495"/>
      <c r="BI95" s="495"/>
      <c r="BJ95" s="495"/>
    </row>
    <row r="96" spans="1:62" ht="13.95" customHeight="1" x14ac:dyDescent="0.2">
      <c r="A96" s="496"/>
      <c r="B96" s="499"/>
      <c r="C96" s="500"/>
      <c r="D96" s="502"/>
      <c r="E96" s="118">
        <f t="shared" si="55"/>
        <v>6</v>
      </c>
      <c r="F96" s="117" t="str">
        <f t="shared" si="56"/>
        <v>○</v>
      </c>
      <c r="G96" s="117" t="str">
        <f t="shared" si="56"/>
        <v>-</v>
      </c>
      <c r="H96" s="117" t="str">
        <f t="shared" si="56"/>
        <v>　</v>
      </c>
      <c r="I96" s="117">
        <f t="shared" si="57"/>
        <v>15</v>
      </c>
      <c r="J96" s="118"/>
      <c r="N96" s="161"/>
      <c r="O96" s="117">
        <f>AH78</f>
        <v>12</v>
      </c>
      <c r="P96" s="117" t="str">
        <f>IF(O96&gt;S96,"○","　")</f>
        <v>　</v>
      </c>
      <c r="Q96" s="117" t="s">
        <v>21</v>
      </c>
      <c r="R96" s="117" t="str">
        <f>IF(S96&gt;O96,"○","　")</f>
        <v>○</v>
      </c>
      <c r="S96" s="161">
        <f>AD78</f>
        <v>15</v>
      </c>
      <c r="T96" s="118">
        <f t="shared" si="58"/>
        <v>15</v>
      </c>
      <c r="U96" s="117" t="str">
        <f t="shared" si="59"/>
        <v>　</v>
      </c>
      <c r="V96" s="117" t="str">
        <f t="shared" si="59"/>
        <v>-</v>
      </c>
      <c r="W96" s="117" t="str">
        <f t="shared" si="59"/>
        <v>○</v>
      </c>
      <c r="X96" s="161">
        <f t="shared" si="60"/>
        <v>11</v>
      </c>
      <c r="AC96" s="161"/>
      <c r="AD96" s="534"/>
      <c r="AE96" s="505"/>
      <c r="AF96" s="505"/>
      <c r="AG96" s="505"/>
      <c r="AH96" s="506"/>
      <c r="AI96" s="159">
        <f t="shared" ref="AI96:AI97" si="61">O54</f>
        <v>10</v>
      </c>
      <c r="AJ96" s="117" t="str">
        <f>IF(AI96&gt;AM96,"○","　")</f>
        <v>　</v>
      </c>
      <c r="AK96" s="117" t="s">
        <v>21</v>
      </c>
      <c r="AL96" s="117" t="str">
        <f>IF(AM96&gt;AI96,"○","　")</f>
        <v>○</v>
      </c>
      <c r="AM96" s="159">
        <f t="shared" ref="AM96:AM97" si="62">T54</f>
        <v>15</v>
      </c>
      <c r="AN96" s="482"/>
      <c r="AO96" s="508"/>
      <c r="AP96" s="510"/>
      <c r="AQ96" s="515">
        <f>SUM(E92,O92,T92,AI92)</f>
        <v>5</v>
      </c>
      <c r="AR96" s="508" t="s">
        <v>20</v>
      </c>
      <c r="AS96" s="510">
        <f>SUM(I92,S92,X92,AM92)</f>
        <v>5</v>
      </c>
      <c r="AT96" s="158"/>
      <c r="AU96" s="530"/>
      <c r="AV96" s="155"/>
      <c r="BE96" s="495"/>
      <c r="BF96" s="495"/>
      <c r="BG96" s="495"/>
      <c r="BH96" s="495"/>
      <c r="BI96" s="495"/>
      <c r="BJ96" s="495"/>
    </row>
    <row r="97" spans="1:62" ht="13.95" customHeight="1" x14ac:dyDescent="0.2">
      <c r="A97" s="496"/>
      <c r="B97" s="544"/>
      <c r="C97" s="545"/>
      <c r="D97" s="547"/>
      <c r="E97" s="184">
        <f t="shared" si="55"/>
        <v>0</v>
      </c>
      <c r="F97" s="170" t="str">
        <f t="shared" si="56"/>
        <v>　</v>
      </c>
      <c r="G97" s="170" t="str">
        <f t="shared" si="56"/>
        <v>-</v>
      </c>
      <c r="H97" s="170" t="str">
        <f t="shared" si="56"/>
        <v>　</v>
      </c>
      <c r="I97" s="170">
        <f t="shared" si="57"/>
        <v>0</v>
      </c>
      <c r="J97" s="184"/>
      <c r="K97" s="170"/>
      <c r="L97" s="170"/>
      <c r="M97" s="170"/>
      <c r="N97" s="171"/>
      <c r="O97" s="170">
        <f>IF(AH79=0,"",AH79)</f>
        <v>15</v>
      </c>
      <c r="P97" s="170" t="str">
        <f>IF(O97&gt;S97,"○","　")</f>
        <v>○</v>
      </c>
      <c r="Q97" s="170" t="s">
        <v>21</v>
      </c>
      <c r="R97" s="170" t="str">
        <f>IF(S97&gt;O97,"○","　")</f>
        <v>　</v>
      </c>
      <c r="S97" s="171">
        <f>IF(AD79=0,"",AD79)</f>
        <v>9</v>
      </c>
      <c r="T97" s="184">
        <f t="shared" si="58"/>
        <v>0</v>
      </c>
      <c r="U97" s="170" t="str">
        <f t="shared" si="59"/>
        <v>　</v>
      </c>
      <c r="V97" s="170" t="str">
        <f t="shared" si="59"/>
        <v>-</v>
      </c>
      <c r="W97" s="170" t="str">
        <f t="shared" si="59"/>
        <v>　</v>
      </c>
      <c r="X97" s="171">
        <f t="shared" si="60"/>
        <v>0</v>
      </c>
      <c r="Y97" s="170"/>
      <c r="Z97" s="170"/>
      <c r="AA97" s="170"/>
      <c r="AB97" s="170"/>
      <c r="AC97" s="171"/>
      <c r="AD97" s="551"/>
      <c r="AE97" s="552"/>
      <c r="AF97" s="552"/>
      <c r="AG97" s="552"/>
      <c r="AH97" s="553"/>
      <c r="AI97" s="159">
        <f t="shared" si="61"/>
        <v>14</v>
      </c>
      <c r="AJ97" s="170" t="str">
        <f>IF(AI97&gt;AM97,"○","　")</f>
        <v>　</v>
      </c>
      <c r="AK97" s="170" t="s">
        <v>21</v>
      </c>
      <c r="AL97" s="170" t="str">
        <f>IF(AM97&gt;AI97,"○","　")</f>
        <v>○</v>
      </c>
      <c r="AM97" s="159">
        <f t="shared" si="62"/>
        <v>16</v>
      </c>
      <c r="AN97" s="535"/>
      <c r="AO97" s="532"/>
      <c r="AP97" s="533"/>
      <c r="AQ97" s="531"/>
      <c r="AR97" s="532"/>
      <c r="AS97" s="533"/>
      <c r="AT97" s="162"/>
      <c r="AU97" s="530"/>
      <c r="AV97" s="155"/>
      <c r="BE97" s="495"/>
      <c r="BF97" s="495"/>
      <c r="BG97" s="495"/>
      <c r="BH97" s="495"/>
      <c r="BI97" s="495"/>
      <c r="BJ97" s="495"/>
    </row>
    <row r="98" spans="1:62" ht="13.95" customHeight="1" x14ac:dyDescent="0.2">
      <c r="A98" s="496"/>
      <c r="B98" s="542" t="str">
        <f>C9</f>
        <v>リトルキャッツ　Ｆ</v>
      </c>
      <c r="C98" s="543"/>
      <c r="D98" s="546" t="e">
        <f>IF(#REF!="A",#REF!,IF(#REF!="B",#REF!,#REF!))</f>
        <v>#REF!</v>
      </c>
      <c r="E98" s="164"/>
      <c r="F98" s="164"/>
      <c r="G98" s="163"/>
      <c r="H98" s="163"/>
      <c r="I98" s="164"/>
      <c r="J98" s="183">
        <f>AM68</f>
        <v>0</v>
      </c>
      <c r="K98" s="163">
        <f t="shared" ref="K98:M98" si="63">AJ68</f>
        <v>0</v>
      </c>
      <c r="L98" s="163" t="str">
        <f t="shared" si="63"/>
        <v>⑤</v>
      </c>
      <c r="M98" s="163">
        <f t="shared" si="63"/>
        <v>0</v>
      </c>
      <c r="N98" s="168">
        <f>AI68</f>
        <v>2</v>
      </c>
      <c r="O98" s="163">
        <f>COUNTIF(P101:P103,"○")</f>
        <v>2</v>
      </c>
      <c r="P98" s="163"/>
      <c r="Q98" s="163" t="str">
        <f>AK74</f>
        <v>③</v>
      </c>
      <c r="R98" s="163"/>
      <c r="S98" s="168">
        <f>COUNTIF(R101:R103,"○")</f>
        <v>0</v>
      </c>
      <c r="T98" s="163"/>
      <c r="U98" s="163"/>
      <c r="V98" s="163"/>
      <c r="W98" s="163"/>
      <c r="X98" s="168"/>
      <c r="Y98" s="183">
        <f>AM86</f>
        <v>2</v>
      </c>
      <c r="Z98" s="163">
        <f t="shared" ref="Z98:AB98" si="64">AJ86</f>
        <v>0</v>
      </c>
      <c r="AA98" s="163" t="str">
        <f t="shared" si="64"/>
        <v>②</v>
      </c>
      <c r="AB98" s="163">
        <f t="shared" si="64"/>
        <v>0</v>
      </c>
      <c r="AC98" s="168">
        <f>AI86</f>
        <v>0</v>
      </c>
      <c r="AD98" s="163">
        <f>AM92</f>
        <v>2</v>
      </c>
      <c r="AE98" s="163"/>
      <c r="AF98" s="163" t="str">
        <f>AK92</f>
        <v>⑦</v>
      </c>
      <c r="AG98" s="163"/>
      <c r="AH98" s="168">
        <f>COUNTIF(AG101:AG103,"○")</f>
        <v>1</v>
      </c>
      <c r="AI98" s="548"/>
      <c r="AJ98" s="549"/>
      <c r="AK98" s="549"/>
      <c r="AL98" s="549"/>
      <c r="AM98" s="549"/>
      <c r="AN98" s="554">
        <f>COUNTIF(E99:AM99,"○")</f>
        <v>3</v>
      </c>
      <c r="AO98" s="555" t="s">
        <v>21</v>
      </c>
      <c r="AP98" s="556">
        <f>COUNTIF(E100:AM100,"○")</f>
        <v>1</v>
      </c>
      <c r="AQ98" s="536">
        <f>IF(AS102=0,10,AQ102/AS102)</f>
        <v>2</v>
      </c>
      <c r="AR98" s="537"/>
      <c r="AS98" s="538"/>
      <c r="AT98" s="169">
        <f>SUM(J101:J103,O101:O103,Y101:Y103,AD101:AD103)/SUM(N101:N103,S101:S103,AC101:AC103,AH101:AH103)</f>
        <v>1.2169811320754718</v>
      </c>
      <c r="AU98" s="530">
        <f>IF(AND($AV$105=28,AV98=4,AN$128=AP$128,AY$128=AZ$128),RANK(BJ98,BJ$62:BJ$103,0),"")</f>
        <v>3</v>
      </c>
      <c r="AV98" s="155">
        <f>AN98+AP98</f>
        <v>4</v>
      </c>
      <c r="AW98" s="116">
        <f>SUM(E98:AM98)</f>
        <v>9</v>
      </c>
      <c r="AX98" s="116">
        <f>SUM(AY98:AZ98)</f>
        <v>9</v>
      </c>
      <c r="AY98" s="116">
        <f>SUM(E98,J98,O98,T98,Y98,AD98,AI98)</f>
        <v>6</v>
      </c>
      <c r="AZ98" s="116">
        <f>SUM(I98,N98,S98,X98,AC98,AH98,AM98)</f>
        <v>3</v>
      </c>
      <c r="BA98" s="116">
        <f>IF(AZ98=0,10,AY98/AZ98)</f>
        <v>2</v>
      </c>
      <c r="BB98" s="116">
        <f>SUM(E101:E103,J101:J103,O101:O103,T101:T103,Y101:Y103,AD101:AD103,AI101:AI103)/SUM(I101:I103,N101:N103,S101:S103,X101:X103,AC101:AC103,AH101:AH103,AM101:AM103)</f>
        <v>1.2169811320754718</v>
      </c>
      <c r="BC98" s="116">
        <f>COUNTIF(AN$62:AN$103,AN98)</f>
        <v>2</v>
      </c>
      <c r="BD98" s="116">
        <f>COUNTIF(BA$62:BA$103,BA98)</f>
        <v>1</v>
      </c>
      <c r="BE98" s="495">
        <f>RANK(AN98,AN$62:AN$103,1)</f>
        <v>5</v>
      </c>
      <c r="BF98" s="495">
        <f>RANK(BA98,BA$62:BA$103,1)</f>
        <v>5</v>
      </c>
      <c r="BG98" s="495">
        <f>RANK(BB98,BB$62:BB$103,1)</f>
        <v>5</v>
      </c>
      <c r="BH98" s="495">
        <f>BE98*100</f>
        <v>500</v>
      </c>
      <c r="BI98" s="495">
        <f>BF98*10</f>
        <v>50</v>
      </c>
      <c r="BJ98" s="495">
        <f>SUM(BG98:BI103)</f>
        <v>555</v>
      </c>
    </row>
    <row r="99" spans="1:62" ht="13.95" customHeight="1" x14ac:dyDescent="0.2">
      <c r="A99" s="496"/>
      <c r="B99" s="499"/>
      <c r="C99" s="500"/>
      <c r="D99" s="502"/>
      <c r="E99" s="156"/>
      <c r="F99" s="156"/>
      <c r="I99" s="156"/>
      <c r="J99" s="180" t="str">
        <f>IF(J98&gt;N98,"○","　")</f>
        <v>　</v>
      </c>
      <c r="K99" s="156"/>
      <c r="N99" s="157"/>
      <c r="O99" s="156" t="str">
        <f>IF(O98&gt;S98,"○","　")</f>
        <v>○</v>
      </c>
      <c r="P99" s="156"/>
      <c r="S99" s="157"/>
      <c r="T99" s="156"/>
      <c r="U99" s="156"/>
      <c r="X99" s="157"/>
      <c r="Y99" s="180" t="str">
        <f>IF(Y98&gt;AC98,"○","　")</f>
        <v>○</v>
      </c>
      <c r="Z99" s="156"/>
      <c r="AC99" s="157"/>
      <c r="AD99" s="156" t="str">
        <f>IF(AD98&gt;AH98,"○","　")</f>
        <v>○</v>
      </c>
      <c r="AE99" s="156"/>
      <c r="AH99" s="157"/>
      <c r="AI99" s="534"/>
      <c r="AJ99" s="505"/>
      <c r="AK99" s="505"/>
      <c r="AL99" s="505"/>
      <c r="AM99" s="505"/>
      <c r="AN99" s="482"/>
      <c r="AO99" s="508"/>
      <c r="AP99" s="510"/>
      <c r="AQ99" s="539"/>
      <c r="AR99" s="540"/>
      <c r="AS99" s="541"/>
      <c r="AT99" s="158"/>
      <c r="AU99" s="530"/>
      <c r="AV99" s="155"/>
      <c r="BE99" s="495"/>
      <c r="BF99" s="495"/>
      <c r="BG99" s="495"/>
      <c r="BH99" s="495"/>
      <c r="BI99" s="495"/>
      <c r="BJ99" s="495"/>
    </row>
    <row r="100" spans="1:62" ht="13.95" customHeight="1" x14ac:dyDescent="0.2">
      <c r="A100" s="496"/>
      <c r="B100" s="499"/>
      <c r="C100" s="500"/>
      <c r="D100" s="502"/>
      <c r="E100" s="156"/>
      <c r="F100" s="156"/>
      <c r="I100" s="156"/>
      <c r="J100" s="180"/>
      <c r="K100" s="156"/>
      <c r="N100" s="157" t="str">
        <f>IF(N98&gt;J98,"○","　")</f>
        <v>○</v>
      </c>
      <c r="O100" s="156"/>
      <c r="P100" s="156"/>
      <c r="S100" s="157" t="str">
        <f>IF(S98&gt;O98,"○","　")</f>
        <v>　</v>
      </c>
      <c r="T100" s="156"/>
      <c r="U100" s="156"/>
      <c r="X100" s="157"/>
      <c r="Y100" s="180"/>
      <c r="Z100" s="156"/>
      <c r="AC100" s="157" t="str">
        <f>IF(AC98&gt;Y98,"○","　")</f>
        <v>　</v>
      </c>
      <c r="AD100" s="156"/>
      <c r="AE100" s="156"/>
      <c r="AH100" s="157" t="str">
        <f>IF(AH98&gt;AD98,"○","　")</f>
        <v>　</v>
      </c>
      <c r="AI100" s="534"/>
      <c r="AJ100" s="505"/>
      <c r="AK100" s="505"/>
      <c r="AL100" s="505"/>
      <c r="AM100" s="505"/>
      <c r="AN100" s="482"/>
      <c r="AO100" s="508"/>
      <c r="AP100" s="510"/>
      <c r="AQ100" s="539"/>
      <c r="AR100" s="540"/>
      <c r="AS100" s="541"/>
      <c r="AT100" s="158"/>
      <c r="AU100" s="530"/>
      <c r="AV100" s="155"/>
      <c r="BE100" s="495"/>
      <c r="BF100" s="495"/>
      <c r="BG100" s="495"/>
      <c r="BH100" s="495"/>
      <c r="BI100" s="495"/>
      <c r="BJ100" s="495"/>
    </row>
    <row r="101" spans="1:62" ht="13.95" customHeight="1" x14ac:dyDescent="0.2">
      <c r="A101" s="496"/>
      <c r="B101" s="499"/>
      <c r="C101" s="500"/>
      <c r="D101" s="502"/>
      <c r="J101" s="118">
        <f t="shared" ref="J101:J103" si="65">AM71</f>
        <v>9</v>
      </c>
      <c r="K101" s="117" t="str">
        <f t="shared" ref="K101:M103" si="66">AJ71</f>
        <v>○</v>
      </c>
      <c r="L101" s="117" t="str">
        <f t="shared" si="66"/>
        <v>-</v>
      </c>
      <c r="M101" s="117" t="str">
        <f t="shared" si="66"/>
        <v>　</v>
      </c>
      <c r="N101" s="161">
        <f t="shared" ref="N101:N103" si="67">AI71</f>
        <v>15</v>
      </c>
      <c r="O101" s="117">
        <f>AM77</f>
        <v>15</v>
      </c>
      <c r="P101" s="117" t="str">
        <f>IF(O101&gt;S101,"○","　")</f>
        <v>○</v>
      </c>
      <c r="Q101" s="117" t="s">
        <v>20</v>
      </c>
      <c r="R101" s="117" t="str">
        <f>IF(S101&gt;O101,"○","　")</f>
        <v>　</v>
      </c>
      <c r="S101" s="161">
        <f>AI77</f>
        <v>13</v>
      </c>
      <c r="X101" s="161"/>
      <c r="Y101" s="118">
        <f t="shared" ref="Y101:Y103" si="68">AM89</f>
        <v>16</v>
      </c>
      <c r="Z101" s="117" t="str">
        <f t="shared" ref="Z101:AB103" si="69">AJ89</f>
        <v>　</v>
      </c>
      <c r="AA101" s="117" t="str">
        <f t="shared" si="69"/>
        <v>-</v>
      </c>
      <c r="AB101" s="117" t="str">
        <f t="shared" si="69"/>
        <v>○</v>
      </c>
      <c r="AC101" s="161">
        <f>AI89</f>
        <v>14</v>
      </c>
      <c r="AD101" s="117">
        <f>AM95</f>
        <v>14</v>
      </c>
      <c r="AE101" s="117" t="str">
        <f>IF(AD101&gt;AH101,"○","　")</f>
        <v>　</v>
      </c>
      <c r="AF101" s="117" t="s">
        <v>20</v>
      </c>
      <c r="AG101" s="117" t="str">
        <f>IF(AH101&gt;AD101,"○","　")</f>
        <v>○</v>
      </c>
      <c r="AH101" s="161">
        <f>AI95</f>
        <v>16</v>
      </c>
      <c r="AI101" s="534"/>
      <c r="AJ101" s="505"/>
      <c r="AK101" s="505"/>
      <c r="AL101" s="505"/>
      <c r="AM101" s="505"/>
      <c r="AN101" s="482"/>
      <c r="AO101" s="508"/>
      <c r="AP101" s="510"/>
      <c r="AQ101" s="539"/>
      <c r="AR101" s="540"/>
      <c r="AS101" s="541"/>
      <c r="AT101" s="158"/>
      <c r="AU101" s="530"/>
      <c r="AV101" s="155"/>
      <c r="BE101" s="495"/>
      <c r="BF101" s="495"/>
      <c r="BG101" s="495"/>
      <c r="BH101" s="495"/>
      <c r="BI101" s="495"/>
      <c r="BJ101" s="495"/>
    </row>
    <row r="102" spans="1:62" ht="13.95" customHeight="1" x14ac:dyDescent="0.2">
      <c r="A102" s="496"/>
      <c r="B102" s="499"/>
      <c r="C102" s="500"/>
      <c r="D102" s="502"/>
      <c r="J102" s="118">
        <f t="shared" si="65"/>
        <v>14</v>
      </c>
      <c r="K102" s="117" t="str">
        <f t="shared" si="66"/>
        <v>○</v>
      </c>
      <c r="L102" s="117" t="str">
        <f t="shared" si="66"/>
        <v>-</v>
      </c>
      <c r="M102" s="117" t="str">
        <f t="shared" si="66"/>
        <v>　</v>
      </c>
      <c r="N102" s="161">
        <f t="shared" si="67"/>
        <v>16</v>
      </c>
      <c r="O102" s="117">
        <f>AM78</f>
        <v>15</v>
      </c>
      <c r="P102" s="117" t="str">
        <f>IF(O102&gt;S102,"○","　")</f>
        <v>○</v>
      </c>
      <c r="Q102" s="117" t="s">
        <v>21</v>
      </c>
      <c r="R102" s="117" t="str">
        <f>IF(S102&gt;O102,"○","　")</f>
        <v>　</v>
      </c>
      <c r="S102" s="161">
        <f>AI78</f>
        <v>10</v>
      </c>
      <c r="X102" s="161"/>
      <c r="Y102" s="118">
        <f t="shared" si="68"/>
        <v>15</v>
      </c>
      <c r="Z102" s="117" t="str">
        <f t="shared" si="69"/>
        <v>　</v>
      </c>
      <c r="AA102" s="117" t="str">
        <f t="shared" si="69"/>
        <v>-</v>
      </c>
      <c r="AB102" s="117" t="str">
        <f t="shared" si="69"/>
        <v>○</v>
      </c>
      <c r="AC102" s="161">
        <f t="shared" ref="AC102:AC103" si="70">AI90</f>
        <v>12</v>
      </c>
      <c r="AD102" s="117">
        <f t="shared" ref="AD102:AD103" si="71">AM96</f>
        <v>15</v>
      </c>
      <c r="AE102" s="117" t="str">
        <f>IF(AD102&gt;AH102,"○","　")</f>
        <v>○</v>
      </c>
      <c r="AF102" s="117" t="s">
        <v>21</v>
      </c>
      <c r="AG102" s="117" t="str">
        <f>IF(AH102&gt;AD102,"○","　")</f>
        <v>　</v>
      </c>
      <c r="AH102" s="161">
        <f>AI96</f>
        <v>10</v>
      </c>
      <c r="AI102" s="534"/>
      <c r="AJ102" s="505"/>
      <c r="AK102" s="505"/>
      <c r="AL102" s="505"/>
      <c r="AM102" s="505"/>
      <c r="AN102" s="482"/>
      <c r="AO102" s="508"/>
      <c r="AP102" s="510"/>
      <c r="AQ102" s="515">
        <f>SUM(J98,O98,Y98,AD98)</f>
        <v>6</v>
      </c>
      <c r="AR102" s="508" t="s">
        <v>20</v>
      </c>
      <c r="AS102" s="510">
        <f>SUM(N98,S98,AC98,AH98)</f>
        <v>3</v>
      </c>
      <c r="AT102" s="158"/>
      <c r="AU102" s="530"/>
      <c r="AV102" s="155"/>
      <c r="BE102" s="495"/>
      <c r="BF102" s="495"/>
      <c r="BG102" s="495"/>
      <c r="BH102" s="495"/>
      <c r="BI102" s="495"/>
      <c r="BJ102" s="495"/>
    </row>
    <row r="103" spans="1:62" ht="13.95" customHeight="1" thickBot="1" x14ac:dyDescent="0.25">
      <c r="A103" s="496"/>
      <c r="B103" s="558"/>
      <c r="C103" s="559"/>
      <c r="D103" s="560"/>
      <c r="E103" s="185"/>
      <c r="F103" s="185"/>
      <c r="G103" s="185"/>
      <c r="H103" s="185"/>
      <c r="I103" s="185"/>
      <c r="J103" s="186">
        <f t="shared" si="65"/>
        <v>0</v>
      </c>
      <c r="K103" s="185" t="str">
        <f t="shared" si="66"/>
        <v>　</v>
      </c>
      <c r="L103" s="185" t="str">
        <f t="shared" si="66"/>
        <v>-</v>
      </c>
      <c r="M103" s="185" t="str">
        <f t="shared" si="66"/>
        <v>　</v>
      </c>
      <c r="N103" s="187">
        <f t="shared" si="67"/>
        <v>0</v>
      </c>
      <c r="O103" s="185" t="str">
        <f>IF(AM79=0,"",AM79)</f>
        <v/>
      </c>
      <c r="P103" s="185" t="str">
        <f>IF(O103&gt;S103,"○","　")</f>
        <v>　</v>
      </c>
      <c r="Q103" s="185" t="s">
        <v>21</v>
      </c>
      <c r="R103" s="185" t="str">
        <f>IF(S103&gt;O103,"○","　")</f>
        <v>　</v>
      </c>
      <c r="S103" s="187" t="str">
        <f>IF(AI79=0,"",AI79)</f>
        <v/>
      </c>
      <c r="T103" s="185"/>
      <c r="U103" s="185"/>
      <c r="V103" s="185"/>
      <c r="W103" s="185"/>
      <c r="X103" s="187"/>
      <c r="Y103" s="186">
        <f t="shared" si="68"/>
        <v>0</v>
      </c>
      <c r="Z103" s="185" t="str">
        <f t="shared" si="69"/>
        <v>　</v>
      </c>
      <c r="AA103" s="185" t="str">
        <f t="shared" si="69"/>
        <v>-</v>
      </c>
      <c r="AB103" s="185" t="str">
        <f t="shared" si="69"/>
        <v>　</v>
      </c>
      <c r="AC103" s="187">
        <f t="shared" si="70"/>
        <v>0</v>
      </c>
      <c r="AD103" s="185">
        <f t="shared" si="71"/>
        <v>16</v>
      </c>
      <c r="AE103" s="185" t="str">
        <f>IF(AD103&gt;AH103,"○","　")</f>
        <v>○</v>
      </c>
      <c r="AF103" s="185" t="s">
        <v>21</v>
      </c>
      <c r="AG103" s="185" t="str">
        <f>IF(AH103&gt;AD103,"○","　")</f>
        <v>　</v>
      </c>
      <c r="AH103" s="187">
        <v>0</v>
      </c>
      <c r="AI103" s="561"/>
      <c r="AJ103" s="562"/>
      <c r="AK103" s="562"/>
      <c r="AL103" s="562"/>
      <c r="AM103" s="562"/>
      <c r="AN103" s="484"/>
      <c r="AO103" s="512"/>
      <c r="AP103" s="513"/>
      <c r="AQ103" s="516"/>
      <c r="AR103" s="512"/>
      <c r="AS103" s="513"/>
      <c r="AT103" s="188"/>
      <c r="AU103" s="563"/>
      <c r="AV103" s="155"/>
      <c r="BE103" s="495"/>
      <c r="BF103" s="495"/>
      <c r="BG103" s="495"/>
      <c r="BH103" s="495"/>
      <c r="BI103" s="495"/>
      <c r="BJ103" s="495"/>
    </row>
    <row r="105" spans="1:62" ht="13.5" hidden="1" customHeight="1" x14ac:dyDescent="0.2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55">
        <f>SUM(AV62:AV103)</f>
        <v>28</v>
      </c>
      <c r="AY105" s="116">
        <f>SUM(AY62:AY103)</f>
        <v>33</v>
      </c>
      <c r="AZ105" s="116">
        <f>SUM(AZ62:AZ103)</f>
        <v>33</v>
      </c>
    </row>
    <row r="106" spans="1:62" ht="13.5" hidden="1" customHeight="1" x14ac:dyDescent="0.2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</row>
    <row r="107" spans="1:62" ht="13.5" hidden="1" customHeight="1" x14ac:dyDescent="0.2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</row>
    <row r="108" spans="1:62" ht="13.5" hidden="1" customHeight="1" x14ac:dyDescent="0.2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</row>
    <row r="109" spans="1:62" ht="13.5" hidden="1" customHeight="1" x14ac:dyDescent="0.2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</row>
    <row r="110" spans="1:62" ht="13.5" hidden="1" customHeight="1" x14ac:dyDescent="0.2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</row>
    <row r="111" spans="1:62" ht="13.5" hidden="1" customHeight="1" x14ac:dyDescent="0.2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</row>
    <row r="112" spans="1:62" ht="13.5" hidden="1" customHeight="1" x14ac:dyDescent="0.2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</row>
    <row r="113" spans="2:52" ht="13.5" hidden="1" customHeight="1" x14ac:dyDescent="0.2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</row>
    <row r="114" spans="2:52" ht="13.5" hidden="1" customHeight="1" x14ac:dyDescent="0.2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</row>
    <row r="115" spans="2:52" ht="13.5" hidden="1" customHeight="1" x14ac:dyDescent="0.2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</row>
    <row r="116" spans="2:52" ht="13.5" hidden="1" customHeight="1" x14ac:dyDescent="0.2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</row>
    <row r="117" spans="2:52" ht="13.5" hidden="1" customHeight="1" x14ac:dyDescent="0.2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</row>
    <row r="118" spans="2:52" ht="13.5" hidden="1" customHeight="1" x14ac:dyDescent="0.2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</row>
    <row r="119" spans="2:52" ht="13.5" hidden="1" customHeight="1" x14ac:dyDescent="0.2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</row>
    <row r="120" spans="2:52" ht="13.5" hidden="1" customHeight="1" x14ac:dyDescent="0.2">
      <c r="B120" s="116"/>
      <c r="C120" s="116"/>
      <c r="D120" s="116"/>
      <c r="AV120" s="116"/>
    </row>
    <row r="121" spans="2:52" ht="13.5" hidden="1" customHeight="1" x14ac:dyDescent="0.2">
      <c r="B121" s="116"/>
      <c r="C121" s="116"/>
      <c r="D121" s="116"/>
      <c r="AV121" s="116"/>
    </row>
    <row r="122" spans="2:52" ht="13.5" hidden="1" customHeight="1" x14ac:dyDescent="0.2">
      <c r="B122" s="116"/>
      <c r="C122" s="116"/>
      <c r="D122" s="116"/>
      <c r="AV122" s="116"/>
    </row>
    <row r="123" spans="2:52" ht="13.5" hidden="1" customHeight="1" x14ac:dyDescent="0.2">
      <c r="B123" s="116"/>
      <c r="C123" s="116"/>
      <c r="D123" s="116"/>
      <c r="AV123" s="116"/>
    </row>
    <row r="124" spans="2:52" ht="13.5" hidden="1" customHeight="1" x14ac:dyDescent="0.2">
      <c r="B124" s="116"/>
      <c r="C124" s="116"/>
      <c r="D124" s="116"/>
      <c r="AB124" s="189">
        <f>AB107</f>
        <v>0</v>
      </c>
      <c r="AV124" s="116"/>
    </row>
    <row r="125" spans="2:52" ht="13.5" hidden="1" customHeight="1" x14ac:dyDescent="0.2">
      <c r="B125" s="116"/>
      <c r="C125" s="116"/>
      <c r="D125" s="116"/>
      <c r="AV125" s="116"/>
    </row>
    <row r="126" spans="2:52" hidden="1" x14ac:dyDescent="0.2">
      <c r="B126" s="116"/>
      <c r="C126" s="116"/>
      <c r="D126" s="116"/>
      <c r="AV126" s="116"/>
    </row>
    <row r="127" spans="2:52" hidden="1" x14ac:dyDescent="0.2">
      <c r="B127" s="116"/>
      <c r="C127" s="116"/>
      <c r="D127" s="116"/>
      <c r="E127" s="190">
        <v>1</v>
      </c>
      <c r="F127" s="190"/>
      <c r="G127" s="190">
        <v>2</v>
      </c>
      <c r="H127" s="190"/>
      <c r="I127" s="190">
        <v>3</v>
      </c>
      <c r="J127" s="190">
        <v>4</v>
      </c>
      <c r="K127" s="190"/>
      <c r="L127" s="190">
        <v>5</v>
      </c>
      <c r="M127" s="190"/>
      <c r="N127" s="190">
        <v>6</v>
      </c>
      <c r="O127" s="190">
        <v>7</v>
      </c>
      <c r="P127" s="190"/>
      <c r="Q127" s="190">
        <v>8</v>
      </c>
      <c r="R127" s="190"/>
      <c r="S127" s="190">
        <v>9</v>
      </c>
      <c r="T127" s="190">
        <v>10</v>
      </c>
      <c r="U127" s="190"/>
      <c r="V127" s="190">
        <v>11</v>
      </c>
      <c r="W127" s="191"/>
      <c r="X127" s="190">
        <v>12</v>
      </c>
      <c r="Y127" s="190">
        <v>13</v>
      </c>
      <c r="Z127" s="191"/>
      <c r="AA127" s="190">
        <v>14</v>
      </c>
      <c r="AM127" s="183"/>
      <c r="AN127" s="163"/>
      <c r="AO127" s="163"/>
      <c r="AP127" s="163"/>
      <c r="AQ127" s="163"/>
      <c r="AR127" s="163"/>
      <c r="AS127" s="163"/>
      <c r="AT127" s="168"/>
      <c r="AV127" s="116"/>
    </row>
    <row r="128" spans="2:52" hidden="1" x14ac:dyDescent="0.2">
      <c r="B128" s="116"/>
      <c r="C128" s="116"/>
      <c r="D128" s="116"/>
      <c r="E128" s="192">
        <f>SUM(J65:J67,N65:N67)</f>
        <v>80</v>
      </c>
      <c r="F128" s="189">
        <f>SUM(U65)</f>
        <v>0</v>
      </c>
      <c r="G128" s="189">
        <f>SUM(T77:T79,X77:X79)</f>
        <v>81</v>
      </c>
      <c r="H128" s="189">
        <f>SUM(W65)</f>
        <v>0</v>
      </c>
      <c r="I128" s="189">
        <f>SUM(AD89:AD91,AH89:AH91)</f>
        <v>0</v>
      </c>
      <c r="J128" s="189">
        <f>SUM(AI65:AI67,AM65:AM67)</f>
        <v>0</v>
      </c>
      <c r="K128" s="189">
        <f>SUM(Z65)</f>
        <v>0</v>
      </c>
      <c r="L128" s="189">
        <f>SUM(T71:T73,X71:X73)</f>
        <v>52</v>
      </c>
      <c r="M128" s="189">
        <f>SUM(AB65)</f>
        <v>0</v>
      </c>
      <c r="N128" s="189">
        <f>SUM(Y77:Y79,AC77:AC79)</f>
        <v>0</v>
      </c>
      <c r="O128" s="189">
        <f>SUM(AI95:AI97,AM95:AM97)</f>
        <v>85</v>
      </c>
      <c r="P128" s="189">
        <f>SUM(AE65)</f>
        <v>0</v>
      </c>
      <c r="Q128" s="189">
        <f>SUM(T65:T67,X65:X67)</f>
        <v>0</v>
      </c>
      <c r="R128" s="189">
        <f>SUM(AG65)</f>
        <v>0</v>
      </c>
      <c r="S128" s="189">
        <f>SUM(Y71:Y73,AC71:AC73)</f>
        <v>51</v>
      </c>
      <c r="T128" s="189">
        <f>SUM(AD77:AD79,AH77:AH79)</f>
        <v>72</v>
      </c>
      <c r="U128" s="189">
        <f>SUM(AJ65)</f>
        <v>0</v>
      </c>
      <c r="V128" s="189">
        <f>SUM(AI83:AI85,AM83:AM85)</f>
        <v>0</v>
      </c>
      <c r="X128" s="189">
        <f>SUM(Y65:Y67,AC65:AC67)</f>
        <v>35</v>
      </c>
      <c r="Y128" s="189">
        <f>SUM(AD71:AD73,AH71:AH73)</f>
        <v>0</v>
      </c>
      <c r="AA128" s="189">
        <f>SUM(AI77:AI79,AM77:AM79)</f>
        <v>53</v>
      </c>
      <c r="AM128" s="118"/>
      <c r="AN128" s="117">
        <f>SUM(AN62:AN103)</f>
        <v>14</v>
      </c>
      <c r="AP128" s="117">
        <f>SUM(AP62:AP103)</f>
        <v>14</v>
      </c>
      <c r="AQ128" s="117">
        <f>SUM(AQ62:AQ103)</f>
        <v>48.464285714285715</v>
      </c>
      <c r="AS128" s="117">
        <f>SUM(AS62:AS103)</f>
        <v>33</v>
      </c>
      <c r="AT128" s="161"/>
      <c r="AV128" s="116"/>
      <c r="AY128" s="116">
        <f>SUM(AY62:AY103)</f>
        <v>33</v>
      </c>
      <c r="AZ128" s="116">
        <f>SUM(AZ62:AZ103)</f>
        <v>33</v>
      </c>
    </row>
    <row r="129" spans="2:48" hidden="1" x14ac:dyDescent="0.2">
      <c r="B129" s="116"/>
      <c r="C129" s="116"/>
      <c r="D129" s="116"/>
      <c r="AM129" s="184"/>
      <c r="AN129" s="170"/>
      <c r="AO129" s="170"/>
      <c r="AP129" s="170"/>
      <c r="AQ129" s="170"/>
      <c r="AR129" s="170"/>
      <c r="AS129" s="170"/>
      <c r="AT129" s="171"/>
      <c r="AV129" s="116"/>
    </row>
    <row r="130" spans="2:48" hidden="1" x14ac:dyDescent="0.2">
      <c r="B130" s="116"/>
      <c r="C130" s="116"/>
      <c r="D130" s="116"/>
      <c r="AV130" s="116"/>
    </row>
    <row r="131" spans="2:48" hidden="1" x14ac:dyDescent="0.2">
      <c r="B131" s="116"/>
      <c r="C131" s="116"/>
      <c r="D131" s="116"/>
      <c r="AN131" s="193" t="s">
        <v>200</v>
      </c>
      <c r="AV131" s="116"/>
    </row>
    <row r="132" spans="2:48" hidden="1" x14ac:dyDescent="0.2">
      <c r="B132" s="116"/>
      <c r="C132" s="116"/>
      <c r="D132" s="116"/>
      <c r="AV132" s="116"/>
    </row>
    <row r="133" spans="2:48" hidden="1" x14ac:dyDescent="0.2">
      <c r="B133" s="116"/>
      <c r="C133" s="116"/>
      <c r="D133" s="116"/>
      <c r="AV133" s="116"/>
    </row>
    <row r="134" spans="2:48" hidden="1" x14ac:dyDescent="0.2"/>
    <row r="135" spans="2:48" hidden="1" x14ac:dyDescent="0.2">
      <c r="B135" s="116"/>
      <c r="C135" s="116"/>
      <c r="D135" s="116"/>
      <c r="AV135" s="116"/>
    </row>
    <row r="136" spans="2:48" hidden="1" x14ac:dyDescent="0.2"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</row>
    <row r="137" spans="2:48" hidden="1" x14ac:dyDescent="0.2"/>
    <row r="138" spans="2:48" hidden="1" x14ac:dyDescent="0.2"/>
    <row r="139" spans="2:48" hidden="1" x14ac:dyDescent="0.2"/>
    <row r="140" spans="2:48" hidden="1" x14ac:dyDescent="0.2"/>
  </sheetData>
  <mergeCells count="352">
    <mergeCell ref="BJ98:BJ103"/>
    <mergeCell ref="AQ102:AQ103"/>
    <mergeCell ref="AR102:AR103"/>
    <mergeCell ref="AS102:AS103"/>
    <mergeCell ref="AP98:AP103"/>
    <mergeCell ref="AQ98:AS101"/>
    <mergeCell ref="AU98:AU103"/>
    <mergeCell ref="BE98:BE103"/>
    <mergeCell ref="BF98:BF103"/>
    <mergeCell ref="BG98:BG103"/>
    <mergeCell ref="BI92:BI97"/>
    <mergeCell ref="BJ92:BJ97"/>
    <mergeCell ref="AQ96:AQ97"/>
    <mergeCell ref="AR96:AR97"/>
    <mergeCell ref="AS96:AS97"/>
    <mergeCell ref="B98:C103"/>
    <mergeCell ref="D98:D103"/>
    <mergeCell ref="AI98:AM103"/>
    <mergeCell ref="AN98:AN103"/>
    <mergeCell ref="AO98:AO103"/>
    <mergeCell ref="AQ92:AS95"/>
    <mergeCell ref="AU92:AU97"/>
    <mergeCell ref="BE92:BE97"/>
    <mergeCell ref="BF92:BF97"/>
    <mergeCell ref="BG92:BG97"/>
    <mergeCell ref="BH92:BH97"/>
    <mergeCell ref="B92:C97"/>
    <mergeCell ref="D92:D97"/>
    <mergeCell ref="AD92:AH97"/>
    <mergeCell ref="AN92:AN97"/>
    <mergeCell ref="AO92:AO97"/>
    <mergeCell ref="AP92:AP97"/>
    <mergeCell ref="BH98:BH103"/>
    <mergeCell ref="BI98:BI103"/>
    <mergeCell ref="BJ86:BJ91"/>
    <mergeCell ref="AQ90:AQ91"/>
    <mergeCell ref="AR90:AR91"/>
    <mergeCell ref="AS90:AS91"/>
    <mergeCell ref="AP86:AP91"/>
    <mergeCell ref="AQ86:AS89"/>
    <mergeCell ref="AU86:AU91"/>
    <mergeCell ref="BE86:BE91"/>
    <mergeCell ref="BF86:BF91"/>
    <mergeCell ref="BG86:BG91"/>
    <mergeCell ref="BI80:BI85"/>
    <mergeCell ref="BJ80:BJ85"/>
    <mergeCell ref="AQ84:AQ85"/>
    <mergeCell ref="AR84:AR85"/>
    <mergeCell ref="AS84:AS85"/>
    <mergeCell ref="B86:C91"/>
    <mergeCell ref="D86:D91"/>
    <mergeCell ref="Y86:AC91"/>
    <mergeCell ref="AN86:AN91"/>
    <mergeCell ref="AO86:AO91"/>
    <mergeCell ref="AQ80:AS83"/>
    <mergeCell ref="AU80:AU85"/>
    <mergeCell ref="BE80:BE85"/>
    <mergeCell ref="BF80:BF85"/>
    <mergeCell ref="BG80:BG85"/>
    <mergeCell ref="BH80:BH85"/>
    <mergeCell ref="B80:C85"/>
    <mergeCell ref="D80:D85"/>
    <mergeCell ref="T80:X85"/>
    <mergeCell ref="AN80:AN85"/>
    <mergeCell ref="AO80:AO85"/>
    <mergeCell ref="AP80:AP85"/>
    <mergeCell ref="BH86:BH91"/>
    <mergeCell ref="BI86:BI91"/>
    <mergeCell ref="BJ74:BJ79"/>
    <mergeCell ref="AQ78:AQ79"/>
    <mergeCell ref="AR78:AR79"/>
    <mergeCell ref="AS78:AS79"/>
    <mergeCell ref="AP74:AP79"/>
    <mergeCell ref="AQ74:AS77"/>
    <mergeCell ref="AU74:AU79"/>
    <mergeCell ref="BE74:BE79"/>
    <mergeCell ref="BF74:BF79"/>
    <mergeCell ref="BG74:BG79"/>
    <mergeCell ref="BI68:BI73"/>
    <mergeCell ref="BJ68:BJ73"/>
    <mergeCell ref="AQ72:AQ73"/>
    <mergeCell ref="AR72:AR73"/>
    <mergeCell ref="AS72:AS73"/>
    <mergeCell ref="B74:C79"/>
    <mergeCell ref="D74:D79"/>
    <mergeCell ref="O74:S79"/>
    <mergeCell ref="AN74:AN79"/>
    <mergeCell ref="AO74:AO79"/>
    <mergeCell ref="AQ68:AS71"/>
    <mergeCell ref="AU68:AU73"/>
    <mergeCell ref="BE68:BE73"/>
    <mergeCell ref="BF68:BF73"/>
    <mergeCell ref="BG68:BG73"/>
    <mergeCell ref="BH68:BH73"/>
    <mergeCell ref="B68:C73"/>
    <mergeCell ref="D68:D73"/>
    <mergeCell ref="J68:N73"/>
    <mergeCell ref="AN68:AN73"/>
    <mergeCell ref="AO68:AO73"/>
    <mergeCell ref="AP68:AP73"/>
    <mergeCell ref="BH74:BH79"/>
    <mergeCell ref="BI74:BI79"/>
    <mergeCell ref="BI62:BI67"/>
    <mergeCell ref="BJ62:BJ67"/>
    <mergeCell ref="BK62:BK67"/>
    <mergeCell ref="AQ66:AQ67"/>
    <mergeCell ref="AR66:AR67"/>
    <mergeCell ref="AS66:AS67"/>
    <mergeCell ref="AQ62:AS65"/>
    <mergeCell ref="AU62:AU67"/>
    <mergeCell ref="BE62:BE67"/>
    <mergeCell ref="BF62:BF67"/>
    <mergeCell ref="BG62:BG67"/>
    <mergeCell ref="BH62:BH67"/>
    <mergeCell ref="BB58:BB61"/>
    <mergeCell ref="BC58:BC61"/>
    <mergeCell ref="BD58:BD61"/>
    <mergeCell ref="A62:A103"/>
    <mergeCell ref="B62:C67"/>
    <mergeCell ref="D62:D67"/>
    <mergeCell ref="E62:I67"/>
    <mergeCell ref="AN62:AN67"/>
    <mergeCell ref="AO62:AO67"/>
    <mergeCell ref="AP62:AP67"/>
    <mergeCell ref="AV58:AV61"/>
    <mergeCell ref="AW58:AW61"/>
    <mergeCell ref="AX58:AX61"/>
    <mergeCell ref="AY58:AY61"/>
    <mergeCell ref="AZ58:AZ61"/>
    <mergeCell ref="BA58:BA61"/>
    <mergeCell ref="AD58:AH61"/>
    <mergeCell ref="AI58:AM61"/>
    <mergeCell ref="AN58:AP61"/>
    <mergeCell ref="AQ58:AS61"/>
    <mergeCell ref="AT58:AT61"/>
    <mergeCell ref="AU58:AU61"/>
    <mergeCell ref="AQ50:AT55"/>
    <mergeCell ref="O51:P51"/>
    <mergeCell ref="T51:U51"/>
    <mergeCell ref="O52:P52"/>
    <mergeCell ref="T52:U52"/>
    <mergeCell ref="O53:P53"/>
    <mergeCell ref="T53:U53"/>
    <mergeCell ref="A50:A55"/>
    <mergeCell ref="B50:B52"/>
    <mergeCell ref="C50:J52"/>
    <mergeCell ref="K50:N52"/>
    <mergeCell ref="O50:P50"/>
    <mergeCell ref="AE56:AF56"/>
    <mergeCell ref="AG56:AI56"/>
    <mergeCell ref="A57:AU57"/>
    <mergeCell ref="A58:A61"/>
    <mergeCell ref="B58:C61"/>
    <mergeCell ref="E58:I61"/>
    <mergeCell ref="J58:N61"/>
    <mergeCell ref="O58:S61"/>
    <mergeCell ref="T58:X61"/>
    <mergeCell ref="Y58:AC61"/>
    <mergeCell ref="T50:U50"/>
    <mergeCell ref="B53:B55"/>
    <mergeCell ref="C53:J55"/>
    <mergeCell ref="K53:N55"/>
    <mergeCell ref="W53:Y55"/>
    <mergeCell ref="Z53:AI55"/>
    <mergeCell ref="AK53:AP55"/>
    <mergeCell ref="O54:P54"/>
    <mergeCell ref="T54:U54"/>
    <mergeCell ref="O55:P55"/>
    <mergeCell ref="T55:U55"/>
    <mergeCell ref="W50:Y52"/>
    <mergeCell ref="Z50:AI52"/>
    <mergeCell ref="AK50:AP52"/>
    <mergeCell ref="A44:A49"/>
    <mergeCell ref="B44:B46"/>
    <mergeCell ref="C44:J46"/>
    <mergeCell ref="K44:N46"/>
    <mergeCell ref="O44:P44"/>
    <mergeCell ref="T44:U44"/>
    <mergeCell ref="B47:B49"/>
    <mergeCell ref="C47:J49"/>
    <mergeCell ref="K47:N49"/>
    <mergeCell ref="O48:P48"/>
    <mergeCell ref="T48:U48"/>
    <mergeCell ref="O49:P49"/>
    <mergeCell ref="T49:U49"/>
    <mergeCell ref="AQ38:AT43"/>
    <mergeCell ref="O39:P39"/>
    <mergeCell ref="T39:U39"/>
    <mergeCell ref="O40:P40"/>
    <mergeCell ref="T40:U40"/>
    <mergeCell ref="O41:P41"/>
    <mergeCell ref="T41:U41"/>
    <mergeCell ref="W41:Y43"/>
    <mergeCell ref="Z41:AI43"/>
    <mergeCell ref="AQ44:AT49"/>
    <mergeCell ref="O45:P45"/>
    <mergeCell ref="T45:U45"/>
    <mergeCell ref="O46:P46"/>
    <mergeCell ref="T46:U46"/>
    <mergeCell ref="O47:P47"/>
    <mergeCell ref="T47:U47"/>
    <mergeCell ref="W47:Y49"/>
    <mergeCell ref="Z47:AI49"/>
    <mergeCell ref="AK47:AP49"/>
    <mergeCell ref="W44:Y46"/>
    <mergeCell ref="Z44:AI46"/>
    <mergeCell ref="AK44:AP46"/>
    <mergeCell ref="A38:A43"/>
    <mergeCell ref="B38:B40"/>
    <mergeCell ref="C38:J40"/>
    <mergeCell ref="K38:N40"/>
    <mergeCell ref="O38:P38"/>
    <mergeCell ref="T38:U38"/>
    <mergeCell ref="B41:B43"/>
    <mergeCell ref="C41:J43"/>
    <mergeCell ref="K41:N43"/>
    <mergeCell ref="A32:A37"/>
    <mergeCell ref="B32:B34"/>
    <mergeCell ref="C32:J34"/>
    <mergeCell ref="K32:N34"/>
    <mergeCell ref="O32:P32"/>
    <mergeCell ref="T32:U32"/>
    <mergeCell ref="B35:B37"/>
    <mergeCell ref="C35:J37"/>
    <mergeCell ref="K35:N37"/>
    <mergeCell ref="O36:P36"/>
    <mergeCell ref="T36:U36"/>
    <mergeCell ref="O37:P37"/>
    <mergeCell ref="T37:U37"/>
    <mergeCell ref="O29:P29"/>
    <mergeCell ref="T29:U29"/>
    <mergeCell ref="W29:Y31"/>
    <mergeCell ref="Z29:AI31"/>
    <mergeCell ref="AK41:AP43"/>
    <mergeCell ref="O42:P42"/>
    <mergeCell ref="T42:U42"/>
    <mergeCell ref="O43:P43"/>
    <mergeCell ref="T43:U43"/>
    <mergeCell ref="W38:Y40"/>
    <mergeCell ref="Z38:AI40"/>
    <mergeCell ref="AK38:AP40"/>
    <mergeCell ref="T26:U26"/>
    <mergeCell ref="B29:B31"/>
    <mergeCell ref="C29:J31"/>
    <mergeCell ref="K29:N31"/>
    <mergeCell ref="Z26:AI28"/>
    <mergeCell ref="AK26:AP28"/>
    <mergeCell ref="AQ32:AT37"/>
    <mergeCell ref="O33:P33"/>
    <mergeCell ref="T33:U33"/>
    <mergeCell ref="O34:P34"/>
    <mergeCell ref="T34:U34"/>
    <mergeCell ref="O35:P35"/>
    <mergeCell ref="T35:U35"/>
    <mergeCell ref="W35:Y37"/>
    <mergeCell ref="Z35:AI37"/>
    <mergeCell ref="AK35:AP37"/>
    <mergeCell ref="W32:Y34"/>
    <mergeCell ref="Z32:AI34"/>
    <mergeCell ref="AK32:AP34"/>
    <mergeCell ref="AQ26:AT31"/>
    <mergeCell ref="O27:P27"/>
    <mergeCell ref="T27:U27"/>
    <mergeCell ref="O28:P28"/>
    <mergeCell ref="T28:U28"/>
    <mergeCell ref="AK29:AP31"/>
    <mergeCell ref="O30:P30"/>
    <mergeCell ref="T30:U30"/>
    <mergeCell ref="O31:P31"/>
    <mergeCell ref="T31:U31"/>
    <mergeCell ref="W26:Y28"/>
    <mergeCell ref="A20:A25"/>
    <mergeCell ref="B20:B22"/>
    <mergeCell ref="C20:J22"/>
    <mergeCell ref="K20:N22"/>
    <mergeCell ref="O20:P20"/>
    <mergeCell ref="T20:U20"/>
    <mergeCell ref="B23:B25"/>
    <mergeCell ref="C23:J25"/>
    <mergeCell ref="K23:N25"/>
    <mergeCell ref="O24:P24"/>
    <mergeCell ref="T24:U24"/>
    <mergeCell ref="O25:P25"/>
    <mergeCell ref="T25:U25"/>
    <mergeCell ref="A26:A31"/>
    <mergeCell ref="B26:B28"/>
    <mergeCell ref="C26:J28"/>
    <mergeCell ref="K26:N28"/>
    <mergeCell ref="O26:P26"/>
    <mergeCell ref="AQ20:AT25"/>
    <mergeCell ref="O21:P21"/>
    <mergeCell ref="T21:U21"/>
    <mergeCell ref="O22:P22"/>
    <mergeCell ref="T22:U22"/>
    <mergeCell ref="O23:P23"/>
    <mergeCell ref="T23:U23"/>
    <mergeCell ref="W23:Y25"/>
    <mergeCell ref="Z23:AI25"/>
    <mergeCell ref="AK23:AP25"/>
    <mergeCell ref="W20:Y22"/>
    <mergeCell ref="Z20:AI22"/>
    <mergeCell ref="AK20:AP22"/>
    <mergeCell ref="BA11:BB11"/>
    <mergeCell ref="C13:J13"/>
    <mergeCell ref="K13:Y13"/>
    <mergeCell ref="Z13:AI13"/>
    <mergeCell ref="AK13:AP13"/>
    <mergeCell ref="AQ13:AT13"/>
    <mergeCell ref="A14:A19"/>
    <mergeCell ref="B14:B16"/>
    <mergeCell ref="C14:J16"/>
    <mergeCell ref="K14:N16"/>
    <mergeCell ref="O14:P14"/>
    <mergeCell ref="T14:U14"/>
    <mergeCell ref="B17:B19"/>
    <mergeCell ref="C17:J19"/>
    <mergeCell ref="K17:N19"/>
    <mergeCell ref="Z14:AI16"/>
    <mergeCell ref="AK14:AP16"/>
    <mergeCell ref="AQ14:AT19"/>
    <mergeCell ref="O15:P15"/>
    <mergeCell ref="T15:U15"/>
    <mergeCell ref="O16:P16"/>
    <mergeCell ref="T16:U16"/>
    <mergeCell ref="O17:P17"/>
    <mergeCell ref="T17:U17"/>
    <mergeCell ref="AG10:AH10"/>
    <mergeCell ref="A11:AM11"/>
    <mergeCell ref="A5:B5"/>
    <mergeCell ref="C5:J5"/>
    <mergeCell ref="A6:B6"/>
    <mergeCell ref="C6:J6"/>
    <mergeCell ref="A7:B7"/>
    <mergeCell ref="C7:J7"/>
    <mergeCell ref="AK17:AP19"/>
    <mergeCell ref="O18:P18"/>
    <mergeCell ref="T18:U18"/>
    <mergeCell ref="O19:P19"/>
    <mergeCell ref="T19:U19"/>
    <mergeCell ref="W14:Y16"/>
    <mergeCell ref="W17:Y19"/>
    <mergeCell ref="Z17:AI19"/>
    <mergeCell ref="A2:B2"/>
    <mergeCell ref="C2:K2"/>
    <mergeCell ref="A3:B3"/>
    <mergeCell ref="C3:J3"/>
    <mergeCell ref="A4:B4"/>
    <mergeCell ref="C4:J4"/>
    <mergeCell ref="A8:B8"/>
    <mergeCell ref="C8:J8"/>
    <mergeCell ref="A9:B9"/>
    <mergeCell ref="C9:J9"/>
  </mergeCells>
  <phoneticPr fontId="2"/>
  <conditionalFormatting sqref="E128:V128">
    <cfRule type="cellIs" dxfId="3" priority="3" stopIfTrue="1" operator="greaterThan">
      <formula>0</formula>
    </cfRule>
  </conditionalFormatting>
  <conditionalFormatting sqref="X128:Y128">
    <cfRule type="cellIs" dxfId="2" priority="2" stopIfTrue="1" operator="greaterThan">
      <formula>0</formula>
    </cfRule>
  </conditionalFormatting>
  <conditionalFormatting sqref="AA128">
    <cfRule type="cellIs" dxfId="1" priority="1" stopIfTrue="1" operator="greaterThan">
      <formula>0</formula>
    </cfRule>
  </conditionalFormatting>
  <conditionalFormatting sqref="AB124">
    <cfRule type="cellIs" dxfId="0" priority="4" stopIfTrue="1" operator="greaterThan">
      <formula>0</formula>
    </cfRule>
  </conditionalFormatting>
  <pageMargins left="0.23622047244094491" right="0.23622047244094491" top="0.11811023622047245" bottom="0.11811023622047245" header="0.31496062992125984" footer="0.31496062992125984"/>
  <pageSetup paperSize="9" scale="59" orientation="portrait" horizontalDpi="4294967293" r:id="rId1"/>
  <rowBreaks count="1" manualBreakCount="1">
    <brk id="56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参加チーム一覧</vt:lpstr>
      <vt:lpstr>1コート</vt:lpstr>
      <vt:lpstr>2コート</vt:lpstr>
      <vt:lpstr>3コート </vt:lpstr>
      <vt:lpstr>5コート</vt:lpstr>
      <vt:lpstr>6コート</vt:lpstr>
      <vt:lpstr>7コート</vt:lpstr>
      <vt:lpstr>9.10コート</vt:lpstr>
      <vt:lpstr>'1コート'!Print_Area</vt:lpstr>
      <vt:lpstr>'2コート'!Print_Area</vt:lpstr>
      <vt:lpstr>'3コート '!Print_Area</vt:lpstr>
      <vt:lpstr>'5コート'!Print_Area</vt:lpstr>
      <vt:lpstr>'6コート'!Print_Area</vt:lpstr>
      <vt:lpstr>'7コート'!Print_Area</vt:lpstr>
      <vt:lpstr>'9.10コート'!Print_Area</vt:lpstr>
      <vt:lpstr>参加チーム一覧!Print_Area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照博</dc:creator>
  <cp:lastModifiedBy>照博 竹内</cp:lastModifiedBy>
  <cp:lastPrinted>2026-03-29T06:32:39Z</cp:lastPrinted>
  <dcterms:created xsi:type="dcterms:W3CDTF">2023-05-10T14:40:14Z</dcterms:created>
  <dcterms:modified xsi:type="dcterms:W3CDTF">2026-03-29T08:15:06Z</dcterms:modified>
</cp:coreProperties>
</file>